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Git\Project\BPA\lms\db\ref\"/>
    </mc:Choice>
  </mc:AlternateContent>
  <bookViews>
    <workbookView xWindow="0" yWindow="0" windowWidth="20490" windowHeight="7755" firstSheet="9" activeTab="13"/>
  </bookViews>
  <sheets>
    <sheet name="Main" sheetId="1" r:id="rId1"/>
    <sheet name="T_SYSTEM_KEY" sheetId="5" r:id="rId2"/>
    <sheet name="T_SYSTEM" sheetId="10" r:id="rId3"/>
    <sheet name="T_TYPE" sheetId="19" r:id="rId4"/>
    <sheet name="T_TYPE_VALUE" sheetId="37" r:id="rId5"/>
    <sheet name="T_PREFERENCE" sheetId="32" r:id="rId6"/>
    <sheet name="T_GENERIC_MAP" sheetId="23" r:id="rId7"/>
    <sheet name="T_LEGAL_ENTITY" sheetId="2" r:id="rId8"/>
    <sheet name="T_SYSTEM_DATE" sheetId="6" r:id="rId9"/>
    <sheet name="T_SP_LOG_LEVEL" sheetId="9" r:id="rId10"/>
    <sheet name="T_FSM_TYPE" sheetId="11" r:id="rId11"/>
    <sheet name="T_FSM_STATE" sheetId="12" r:id="rId12"/>
    <sheet name="T_FSM_ACTION" sheetId="13" r:id="rId13"/>
    <sheet name="T_FSM_STATE_TRANSITION" sheetId="14" r:id="rId14"/>
    <sheet name="T_ROLE_STATE_MAP" sheetId="50" r:id="rId15"/>
    <sheet name="T_STATE_RECOMMEND_RETURN_MAP" sheetId="51" r:id="rId16"/>
    <sheet name="T_ROLE" sheetId="20" r:id="rId17"/>
    <sheet name="T_GROUP" sheetId="21" r:id="rId18"/>
    <sheet name="T_USER" sheetId="22" r:id="rId19"/>
    <sheet name="T_GUI_CONTROL" sheetId="28" r:id="rId20"/>
    <sheet name="T_GUI_CONTROL_PERMISSION" sheetId="29" r:id="rId21"/>
    <sheet name="T_EMAIL_TEMPLATE" sheetId="36" r:id="rId22"/>
    <sheet name="T_ON_SPOT_HELP" sheetId="49" r:id="rId23"/>
  </sheets>
  <externalReferences>
    <externalReference r:id="rId24"/>
    <externalReference r:id="rId25"/>
    <externalReference r:id="rId26"/>
    <externalReference r:id="rId27"/>
    <externalReference r:id="rId28"/>
  </externalReferences>
  <definedNames>
    <definedName name="_xlnm._FilterDatabase" localSheetId="20" hidden="1">T_GUI_CONTROL_PERMISSION!$A$3:$AMK$145</definedName>
    <definedName name="_xlnm._FilterDatabase" localSheetId="3" hidden="1">T_TYPE!$A$3:$Q$4</definedName>
    <definedName name="_xlnm._FilterDatabase" localSheetId="4" hidden="1">T_TYPE_VALUE!$A$3:$O$669</definedName>
    <definedName name="A" localSheetId="4">[1]T_IMP_ACCT_TYPE!#REF!</definedName>
    <definedName name="f">Main!$C$2</definedName>
    <definedName name="fh">[2]Main!$C$2</definedName>
    <definedName name="ID_DS_ENV_KEY" localSheetId="4">[2]Main!$C$2</definedName>
    <definedName name="ID_DS_ENV_KEY">Main!$C$2</definedName>
    <definedName name="ID_ENV_KEY">Main!$C$2</definedName>
    <definedName name="ID_USER_MOD_KEY" localSheetId="4">[2]Main!$C$3</definedName>
    <definedName name="ID_USER_MOD_KEY">Main!$C$3</definedName>
    <definedName name="int_key" localSheetId="4">[1]T_IMP_ACCT_TYPE!#REF!</definedName>
  </definedNames>
  <calcPr calcId="162913"/>
</workbook>
</file>

<file path=xl/calcChain.xml><?xml version="1.0" encoding="utf-8"?>
<calcChain xmlns="http://schemas.openxmlformats.org/spreadsheetml/2006/main">
  <c r="A78" i="12" l="1"/>
  <c r="H189" i="14"/>
  <c r="A69" i="13"/>
  <c r="A75" i="13"/>
  <c r="H31" i="14"/>
  <c r="G84" i="51" l="1"/>
  <c r="E82" i="50" l="1"/>
  <c r="E83" i="50"/>
  <c r="H121" i="14" l="1"/>
  <c r="H30" i="14"/>
  <c r="H187" i="14" l="1"/>
  <c r="H188" i="14"/>
  <c r="E74" i="12" l="1"/>
  <c r="A74" i="12"/>
  <c r="E20" i="50"/>
  <c r="E21" i="50"/>
  <c r="E19" i="50"/>
  <c r="E66" i="50"/>
  <c r="E67" i="50"/>
  <c r="E99" i="50"/>
  <c r="E101" i="50"/>
  <c r="E65" i="50"/>
  <c r="E98" i="50"/>
  <c r="E100" i="50"/>
  <c r="H120" i="14"/>
  <c r="H119" i="14"/>
  <c r="H29" i="14"/>
  <c r="H28" i="14"/>
  <c r="H185" i="14"/>
  <c r="H186" i="14"/>
  <c r="H184" i="14"/>
  <c r="E75" i="13"/>
  <c r="E74" i="13"/>
  <c r="A74" i="13"/>
  <c r="E77" i="12"/>
  <c r="A77" i="12"/>
  <c r="E76" i="12"/>
  <c r="A76" i="12"/>
  <c r="E75" i="12"/>
  <c r="A75" i="12"/>
  <c r="E78" i="12"/>
  <c r="A73" i="13"/>
  <c r="E73" i="13"/>
  <c r="E72" i="13"/>
  <c r="A72" i="13"/>
  <c r="H118" i="14" l="1"/>
  <c r="H117" i="14"/>
  <c r="H116" i="14"/>
  <c r="E41" i="50" l="1"/>
  <c r="H95" i="14" l="1"/>
  <c r="H115" i="14" l="1"/>
  <c r="H114" i="14"/>
  <c r="A71" i="13" l="1"/>
  <c r="E71" i="13"/>
  <c r="A70" i="13"/>
  <c r="E70" i="13"/>
  <c r="H152" i="14"/>
  <c r="H153" i="14"/>
  <c r="G43" i="51"/>
  <c r="G44" i="51"/>
  <c r="G42" i="51"/>
  <c r="G40" i="51" l="1"/>
  <c r="G41" i="51"/>
  <c r="H113" i="14"/>
  <c r="G39" i="51" l="1"/>
  <c r="G37" i="51"/>
  <c r="G38" i="51"/>
  <c r="H107" i="14" l="1"/>
  <c r="H112" i="14" l="1"/>
  <c r="H111" i="14" l="1"/>
  <c r="E63" i="50" l="1"/>
  <c r="E64" i="50"/>
  <c r="H108" i="14" l="1"/>
  <c r="H109" i="14"/>
  <c r="H110" i="14"/>
  <c r="E62" i="50" l="1"/>
  <c r="H106" i="14" l="1"/>
  <c r="H105" i="14"/>
  <c r="H104" i="14" l="1"/>
  <c r="E73" i="12" l="1"/>
  <c r="A73" i="12"/>
  <c r="A71" i="12"/>
  <c r="E61" i="50" l="1"/>
  <c r="E77" i="50"/>
  <c r="E84" i="50"/>
  <c r="E89" i="50"/>
  <c r="E60" i="50" l="1"/>
  <c r="E59" i="50"/>
  <c r="E88" i="50" l="1"/>
  <c r="E76" i="50"/>
  <c r="E81" i="50"/>
  <c r="E87" i="50"/>
  <c r="E58" i="50" l="1"/>
  <c r="E57" i="50"/>
  <c r="N6" i="5" l="1"/>
  <c r="H27" i="14" l="1"/>
  <c r="H102" i="14"/>
  <c r="E55" i="50"/>
  <c r="E18" i="50"/>
  <c r="E71" i="12"/>
  <c r="H26" i="14"/>
  <c r="G25" i="51" l="1"/>
  <c r="G26" i="51"/>
  <c r="G27" i="51"/>
  <c r="G28" i="51"/>
  <c r="G29" i="51"/>
  <c r="G30" i="51"/>
  <c r="G31" i="51"/>
  <c r="G32" i="51"/>
  <c r="G33" i="51"/>
  <c r="G34" i="51"/>
  <c r="G35" i="51"/>
  <c r="G36" i="51"/>
  <c r="G45" i="51"/>
  <c r="G46" i="51"/>
  <c r="G47" i="51"/>
  <c r="G48" i="51"/>
  <c r="G49" i="51"/>
  <c r="G50" i="51"/>
  <c r="G51" i="51"/>
  <c r="G52" i="51"/>
  <c r="G53" i="51"/>
  <c r="G54" i="51"/>
  <c r="G55" i="51"/>
  <c r="G56" i="51"/>
  <c r="G57" i="51"/>
  <c r="G58" i="51"/>
  <c r="G59" i="51"/>
  <c r="G60" i="51"/>
  <c r="G61" i="51"/>
  <c r="G62" i="51"/>
  <c r="G63" i="51"/>
  <c r="G64" i="51"/>
  <c r="G65" i="51"/>
  <c r="G66" i="51"/>
  <c r="G67" i="51"/>
  <c r="G68" i="51"/>
  <c r="G69" i="51"/>
  <c r="G70" i="51"/>
  <c r="G71" i="51"/>
  <c r="G72" i="51"/>
  <c r="G73" i="51"/>
  <c r="G74" i="51"/>
  <c r="G75" i="51"/>
  <c r="G76" i="51"/>
  <c r="G77" i="51"/>
  <c r="G78" i="51"/>
  <c r="G79" i="51"/>
  <c r="G80" i="51"/>
  <c r="G81" i="51"/>
  <c r="G82" i="51"/>
  <c r="G83" i="51"/>
  <c r="G24" i="51"/>
  <c r="H78" i="14"/>
  <c r="H24" i="14" l="1"/>
  <c r="H183" i="14" l="1"/>
  <c r="E17" i="50" l="1"/>
  <c r="H25" i="14"/>
  <c r="E72" i="12"/>
  <c r="A72" i="12"/>
  <c r="E69" i="13"/>
  <c r="H23" i="14" l="1"/>
  <c r="G23" i="51"/>
  <c r="G22" i="51"/>
  <c r="E16" i="50"/>
  <c r="H77" i="14"/>
  <c r="H76" i="14"/>
  <c r="E68" i="13"/>
  <c r="A68" i="13"/>
  <c r="E70" i="12"/>
  <c r="A70" i="12"/>
  <c r="H190" i="14" l="1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E62" i="13"/>
  <c r="E63" i="13"/>
  <c r="E64" i="13"/>
  <c r="E65" i="13"/>
  <c r="E66" i="13"/>
  <c r="E67" i="13"/>
  <c r="A62" i="13"/>
  <c r="A63" i="13"/>
  <c r="A64" i="13"/>
  <c r="A65" i="13"/>
  <c r="A66" i="13"/>
  <c r="A67" i="13"/>
  <c r="A61" i="13"/>
  <c r="E64" i="12"/>
  <c r="E65" i="12"/>
  <c r="E66" i="12"/>
  <c r="E67" i="12"/>
  <c r="E68" i="12"/>
  <c r="E69" i="12"/>
  <c r="E63" i="12"/>
  <c r="A64" i="12"/>
  <c r="A65" i="12"/>
  <c r="A66" i="12"/>
  <c r="A67" i="12"/>
  <c r="A68" i="12"/>
  <c r="A69" i="12"/>
  <c r="B5" i="11"/>
  <c r="E5" i="11"/>
  <c r="A5" i="11"/>
  <c r="K5" i="11" l="1"/>
  <c r="H64" i="14"/>
  <c r="A54" i="20" l="1"/>
  <c r="F54" i="20"/>
  <c r="E54" i="20"/>
  <c r="E97" i="50" l="1"/>
  <c r="E96" i="50"/>
  <c r="F53" i="20"/>
  <c r="E53" i="20"/>
  <c r="A53" i="20"/>
  <c r="H176" i="14" l="1"/>
  <c r="H177" i="14"/>
  <c r="H178" i="14"/>
  <c r="H179" i="14"/>
  <c r="H180" i="14"/>
  <c r="H181" i="14"/>
  <c r="H182" i="14"/>
  <c r="A63" i="12" l="1"/>
  <c r="E61" i="13"/>
  <c r="H79" i="14"/>
  <c r="G11" i="51" l="1"/>
  <c r="H74" i="14"/>
  <c r="H101" i="14" l="1"/>
  <c r="H87" i="14" l="1"/>
  <c r="H5" i="14" l="1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5" i="14"/>
  <c r="H66" i="14"/>
  <c r="H67" i="14"/>
  <c r="H68" i="14"/>
  <c r="H69" i="14"/>
  <c r="H70" i="14"/>
  <c r="H71" i="14"/>
  <c r="H72" i="14"/>
  <c r="H73" i="14"/>
  <c r="H75" i="14"/>
  <c r="H80" i="14"/>
  <c r="H81" i="14"/>
  <c r="H82" i="14"/>
  <c r="H83" i="14"/>
  <c r="H84" i="14"/>
  <c r="H85" i="14"/>
  <c r="H88" i="14"/>
  <c r="H89" i="14"/>
  <c r="H90" i="14"/>
  <c r="H91" i="14"/>
  <c r="H92" i="14"/>
  <c r="H93" i="14"/>
  <c r="H94" i="14"/>
  <c r="H96" i="14"/>
  <c r="H97" i="14"/>
  <c r="H98" i="14"/>
  <c r="H99" i="14"/>
  <c r="H100" i="14"/>
  <c r="H103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4" i="14"/>
  <c r="E60" i="13"/>
  <c r="A60" i="13"/>
  <c r="E54" i="50" l="1"/>
  <c r="E53" i="50"/>
  <c r="E52" i="50"/>
  <c r="E42" i="50"/>
  <c r="E15" i="50"/>
  <c r="G21" i="51"/>
  <c r="E80" i="50"/>
  <c r="G20" i="51" l="1"/>
  <c r="E79" i="50"/>
  <c r="G18" i="51"/>
  <c r="G17" i="51"/>
  <c r="G19" i="51"/>
  <c r="G16" i="51"/>
  <c r="G4" i="51" l="1"/>
  <c r="G5" i="51"/>
  <c r="G6" i="51"/>
  <c r="G7" i="51"/>
  <c r="G8" i="51"/>
  <c r="G9" i="51"/>
  <c r="G10" i="51"/>
  <c r="G12" i="51"/>
  <c r="G13" i="51"/>
  <c r="G14" i="51"/>
  <c r="G15" i="51"/>
  <c r="G3" i="51"/>
  <c r="E74" i="50"/>
  <c r="E73" i="50"/>
  <c r="E72" i="50"/>
  <c r="E71" i="50"/>
  <c r="E70" i="50"/>
  <c r="E69" i="50"/>
  <c r="E68" i="50"/>
  <c r="E62" i="12"/>
  <c r="A62" i="12"/>
  <c r="E14" i="50" l="1"/>
  <c r="E51" i="50"/>
  <c r="E50" i="50"/>
  <c r="E78" i="50" l="1"/>
  <c r="E85" i="50"/>
  <c r="E86" i="50"/>
  <c r="E90" i="50"/>
  <c r="E91" i="50"/>
  <c r="E92" i="50"/>
  <c r="E93" i="50"/>
  <c r="E94" i="50"/>
  <c r="E95" i="50"/>
  <c r="E75" i="50"/>
  <c r="E43" i="50"/>
  <c r="E8" i="50" l="1"/>
  <c r="E9" i="50"/>
  <c r="E10" i="50"/>
  <c r="E11" i="50"/>
  <c r="E12" i="50"/>
  <c r="E13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4" i="50"/>
  <c r="E45" i="50"/>
  <c r="E46" i="50"/>
  <c r="E47" i="50"/>
  <c r="E48" i="50"/>
  <c r="E49" i="50"/>
  <c r="E56" i="50"/>
  <c r="E7" i="50"/>
  <c r="E26" i="20" l="1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B52" i="20"/>
  <c r="B53" i="20" s="1"/>
  <c r="F52" i="20"/>
  <c r="F26" i="20"/>
  <c r="M26" i="20" s="1"/>
  <c r="F27" i="20"/>
  <c r="M27" i="20" s="1"/>
  <c r="F28" i="20"/>
  <c r="M28" i="20" s="1"/>
  <c r="F29" i="20"/>
  <c r="M29" i="20" s="1"/>
  <c r="F30" i="20"/>
  <c r="M30" i="20" s="1"/>
  <c r="F31" i="20"/>
  <c r="M31" i="20" s="1"/>
  <c r="F32" i="20"/>
  <c r="M32" i="20" s="1"/>
  <c r="F33" i="20"/>
  <c r="M33" i="20" s="1"/>
  <c r="F34" i="20"/>
  <c r="M34" i="20" s="1"/>
  <c r="F35" i="20"/>
  <c r="M35" i="20" s="1"/>
  <c r="F36" i="20"/>
  <c r="M36" i="20" s="1"/>
  <c r="F37" i="20"/>
  <c r="M37" i="20" s="1"/>
  <c r="F38" i="20"/>
  <c r="M38" i="20" s="1"/>
  <c r="F39" i="20"/>
  <c r="M39" i="20" s="1"/>
  <c r="F40" i="20"/>
  <c r="M40" i="20" s="1"/>
  <c r="F41" i="20"/>
  <c r="M41" i="20" s="1"/>
  <c r="F42" i="20"/>
  <c r="M42" i="20" s="1"/>
  <c r="F43" i="20"/>
  <c r="M43" i="20" s="1"/>
  <c r="F44" i="20"/>
  <c r="M44" i="20" s="1"/>
  <c r="F45" i="20"/>
  <c r="M45" i="20" s="1"/>
  <c r="F46" i="20"/>
  <c r="M46" i="20" s="1"/>
  <c r="F47" i="20"/>
  <c r="M47" i="20" s="1"/>
  <c r="F48" i="20"/>
  <c r="M48" i="20" s="1"/>
  <c r="F49" i="20"/>
  <c r="M49" i="20" s="1"/>
  <c r="F50" i="20"/>
  <c r="M50" i="20" s="1"/>
  <c r="F51" i="20"/>
  <c r="M51" i="20" s="1"/>
  <c r="M52" i="20" l="1"/>
  <c r="M53" i="20"/>
  <c r="B54" i="20"/>
  <c r="M54" i="20" s="1"/>
  <c r="E59" i="13"/>
  <c r="A59" i="13"/>
  <c r="E61" i="12"/>
  <c r="A61" i="12"/>
  <c r="E4" i="50"/>
  <c r="E5" i="50"/>
  <c r="E6" i="50"/>
  <c r="E3" i="50"/>
  <c r="F11" i="20"/>
  <c r="M11" i="20" s="1"/>
  <c r="E11" i="20"/>
  <c r="A11" i="20"/>
  <c r="E58" i="13" l="1"/>
  <c r="A58" i="13"/>
  <c r="E60" i="12"/>
  <c r="A60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4" i="12"/>
  <c r="E28" i="12"/>
  <c r="A28" i="12"/>
  <c r="E29" i="12"/>
  <c r="A29" i="12"/>
  <c r="E27" i="12"/>
  <c r="A27" i="12"/>
  <c r="E26" i="12"/>
  <c r="A26" i="12"/>
  <c r="E25" i="12"/>
  <c r="A25" i="12"/>
  <c r="E4" i="13"/>
  <c r="E5" i="13"/>
  <c r="E6" i="13"/>
  <c r="E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" i="13"/>
  <c r="A6" i="13"/>
  <c r="A7" i="13"/>
  <c r="A4" i="13"/>
  <c r="B5" i="13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B5" i="12"/>
  <c r="E5" i="12"/>
  <c r="E6" i="12"/>
  <c r="E7" i="12"/>
  <c r="E8" i="12"/>
  <c r="B6" i="12" l="1"/>
  <c r="B6" i="13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12" i="20"/>
  <c r="F23" i="20"/>
  <c r="E23" i="20"/>
  <c r="A5" i="20"/>
  <c r="A6" i="20"/>
  <c r="A7" i="20"/>
  <c r="A8" i="20"/>
  <c r="A9" i="20"/>
  <c r="A10" i="20"/>
  <c r="E16" i="20"/>
  <c r="F16" i="20"/>
  <c r="E17" i="20"/>
  <c r="F17" i="20"/>
  <c r="E15" i="20"/>
  <c r="F15" i="20"/>
  <c r="E5" i="20"/>
  <c r="F5" i="20"/>
  <c r="M5" i="20" l="1"/>
  <c r="B7" i="12"/>
  <c r="B7" i="13"/>
  <c r="E10" i="12"/>
  <c r="E9" i="12"/>
  <c r="B8" i="12" l="1"/>
  <c r="B8" i="13"/>
  <c r="B5" i="5"/>
  <c r="E5" i="5"/>
  <c r="B9" i="12" l="1"/>
  <c r="B9" i="13"/>
  <c r="N5" i="5"/>
  <c r="E15" i="12"/>
  <c r="B10" i="12" l="1"/>
  <c r="B10" i="13"/>
  <c r="E17" i="13"/>
  <c r="E9" i="13"/>
  <c r="E17" i="12"/>
  <c r="E4" i="5"/>
  <c r="B11" i="12" l="1"/>
  <c r="B11" i="13"/>
  <c r="N4" i="5"/>
  <c r="E19" i="12"/>
  <c r="E14" i="12"/>
  <c r="E16" i="12"/>
  <c r="E18" i="12"/>
  <c r="E20" i="12"/>
  <c r="E21" i="12"/>
  <c r="E22" i="12"/>
  <c r="E23" i="12"/>
  <c r="E24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53" i="13"/>
  <c r="E54" i="13"/>
  <c r="E55" i="13"/>
  <c r="E56" i="13"/>
  <c r="E57" i="13"/>
  <c r="E42" i="13"/>
  <c r="E43" i="13"/>
  <c r="E44" i="13"/>
  <c r="E45" i="13"/>
  <c r="E46" i="13"/>
  <c r="E47" i="13"/>
  <c r="E48" i="13"/>
  <c r="E49" i="13"/>
  <c r="E50" i="13"/>
  <c r="E51" i="13"/>
  <c r="E52" i="13"/>
  <c r="E31" i="13"/>
  <c r="E32" i="13"/>
  <c r="E33" i="13"/>
  <c r="E34" i="13"/>
  <c r="E35" i="13"/>
  <c r="E36" i="13"/>
  <c r="E37" i="13"/>
  <c r="E38" i="13"/>
  <c r="E39" i="13"/>
  <c r="E40" i="13"/>
  <c r="E41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14" i="13"/>
  <c r="E15" i="13"/>
  <c r="E16" i="13"/>
  <c r="E6" i="20"/>
  <c r="F6" i="20"/>
  <c r="E7" i="20"/>
  <c r="F7" i="20"/>
  <c r="E8" i="20"/>
  <c r="F8" i="20"/>
  <c r="E9" i="20"/>
  <c r="F9" i="20"/>
  <c r="E10" i="20"/>
  <c r="F10" i="20"/>
  <c r="E12" i="20"/>
  <c r="F12" i="20"/>
  <c r="E13" i="20"/>
  <c r="F13" i="20"/>
  <c r="E14" i="20"/>
  <c r="F14" i="20"/>
  <c r="E18" i="20"/>
  <c r="F18" i="20"/>
  <c r="E19" i="20"/>
  <c r="F19" i="20"/>
  <c r="E20" i="20"/>
  <c r="F20" i="20"/>
  <c r="E21" i="20"/>
  <c r="F21" i="20"/>
  <c r="E22" i="20"/>
  <c r="F22" i="20"/>
  <c r="E24" i="20"/>
  <c r="F24" i="20"/>
  <c r="E25" i="20"/>
  <c r="F25" i="20"/>
  <c r="E11" i="12"/>
  <c r="E12" i="12"/>
  <c r="E13" i="12"/>
  <c r="A4" i="19"/>
  <c r="E4" i="19"/>
  <c r="M14" i="20" l="1"/>
  <c r="M13" i="20"/>
  <c r="B12" i="12"/>
  <c r="B12" i="13"/>
  <c r="M15" i="20"/>
  <c r="M10" i="20"/>
  <c r="M9" i="20"/>
  <c r="M7" i="20"/>
  <c r="M8" i="20"/>
  <c r="M6" i="20"/>
  <c r="M12" i="20"/>
  <c r="B13" i="12" l="1"/>
  <c r="B13" i="13"/>
  <c r="M16" i="20"/>
  <c r="B27" i="21"/>
  <c r="M27" i="21"/>
  <c r="F27" i="21"/>
  <c r="E27" i="21"/>
  <c r="A27" i="21"/>
  <c r="B14" i="12" l="1"/>
  <c r="B14" i="13"/>
  <c r="M17" i="20"/>
  <c r="O27" i="21"/>
  <c r="B15" i="12" l="1"/>
  <c r="B15" i="13"/>
  <c r="M18" i="20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3" i="49"/>
  <c r="Q34" i="49"/>
  <c r="Q35" i="49"/>
  <c r="Q36" i="49"/>
  <c r="Q37" i="49"/>
  <c r="Q38" i="49"/>
  <c r="Q39" i="49"/>
  <c r="Q40" i="49"/>
  <c r="Q4" i="49"/>
  <c r="Q5" i="49"/>
  <c r="B16" i="12" l="1"/>
  <c r="B16" i="13"/>
  <c r="M19" i="20"/>
  <c r="Q3" i="49"/>
  <c r="Q2" i="49"/>
  <c r="B17" i="12" l="1"/>
  <c r="B17" i="13"/>
  <c r="M20" i="20"/>
  <c r="S4" i="23"/>
  <c r="B18" i="12" l="1"/>
  <c r="B18" i="13"/>
  <c r="M21" i="20"/>
  <c r="P3" i="37"/>
  <c r="B19" i="12" l="1"/>
  <c r="B19" i="13"/>
  <c r="M22" i="20"/>
  <c r="M26" i="21"/>
  <c r="F26" i="21"/>
  <c r="E26" i="21"/>
  <c r="A26" i="21"/>
  <c r="B20" i="12" l="1"/>
  <c r="B20" i="13"/>
  <c r="M23" i="20"/>
  <c r="M17" i="21"/>
  <c r="M18" i="21"/>
  <c r="F17" i="21"/>
  <c r="F18" i="21"/>
  <c r="E17" i="21"/>
  <c r="E18" i="21"/>
  <c r="A17" i="21"/>
  <c r="A18" i="21"/>
  <c r="B21" i="12" l="1"/>
  <c r="B21" i="13"/>
  <c r="M25" i="20"/>
  <c r="M24" i="20"/>
  <c r="B7" i="2"/>
  <c r="A4" i="2"/>
  <c r="A5" i="2"/>
  <c r="A6" i="2"/>
  <c r="A7" i="2"/>
  <c r="F7" i="2"/>
  <c r="G7" i="2"/>
  <c r="U5" i="22"/>
  <c r="A5" i="22" s="1"/>
  <c r="A16" i="21"/>
  <c r="M16" i="21"/>
  <c r="M22" i="21"/>
  <c r="M23" i="21"/>
  <c r="M24" i="21"/>
  <c r="M21" i="21"/>
  <c r="M7" i="21"/>
  <c r="M8" i="21"/>
  <c r="M9" i="21"/>
  <c r="M10" i="21"/>
  <c r="M11" i="21"/>
  <c r="M12" i="21"/>
  <c r="M13" i="21"/>
  <c r="M14" i="21"/>
  <c r="M15" i="21"/>
  <c r="M6" i="21"/>
  <c r="M4" i="21"/>
  <c r="B22" i="12" l="1"/>
  <c r="B22" i="13"/>
  <c r="F16" i="21"/>
  <c r="E16" i="21"/>
  <c r="A10" i="21"/>
  <c r="B23" i="12" l="1"/>
  <c r="B23" i="13"/>
  <c r="L5" i="22"/>
  <c r="E5" i="22"/>
  <c r="F5" i="22"/>
  <c r="J4" i="32"/>
  <c r="B24" i="12" l="1"/>
  <c r="B24" i="13"/>
  <c r="A24" i="21"/>
  <c r="F24" i="21"/>
  <c r="E24" i="21"/>
  <c r="A4" i="10"/>
  <c r="J4" i="19" s="1"/>
  <c r="Q4" i="19" s="1"/>
  <c r="B5" i="28"/>
  <c r="B6" i="28" s="1"/>
  <c r="B7" i="28" s="1"/>
  <c r="X3" i="22"/>
  <c r="O3" i="21"/>
  <c r="M3" i="20"/>
  <c r="E141" i="29"/>
  <c r="E142" i="29"/>
  <c r="E143" i="29"/>
  <c r="E144" i="29"/>
  <c r="E145" i="29"/>
  <c r="E135" i="29"/>
  <c r="E136" i="29"/>
  <c r="E137" i="29"/>
  <c r="E138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54" i="28"/>
  <c r="E53" i="28"/>
  <c r="E48" i="28"/>
  <c r="E49" i="28"/>
  <c r="E50" i="28"/>
  <c r="E51" i="28"/>
  <c r="E5" i="28"/>
  <c r="P5" i="28" s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" i="37"/>
  <c r="E4" i="10"/>
  <c r="F4" i="36"/>
  <c r="E4" i="36"/>
  <c r="R2" i="36"/>
  <c r="A33" i="28"/>
  <c r="B5" i="29"/>
  <c r="B6" i="29" s="1"/>
  <c r="B7" i="29" s="1"/>
  <c r="B8" i="29" s="1"/>
  <c r="B9" i="29" s="1"/>
  <c r="B10" i="29" s="1"/>
  <c r="B11" i="29" s="1"/>
  <c r="B12" i="29" s="1"/>
  <c r="B13" i="29" s="1"/>
  <c r="B14" i="29" s="1"/>
  <c r="B15" i="29" s="1"/>
  <c r="B16" i="29" s="1"/>
  <c r="B17" i="29" s="1"/>
  <c r="B18" i="29" s="1"/>
  <c r="B19" i="29" s="1"/>
  <c r="B20" i="29" s="1"/>
  <c r="B21" i="29" s="1"/>
  <c r="B22" i="29" s="1"/>
  <c r="B23" i="29" s="1"/>
  <c r="B24" i="29" s="1"/>
  <c r="B25" i="29" s="1"/>
  <c r="B26" i="29" s="1"/>
  <c r="B27" i="29" s="1"/>
  <c r="B28" i="29" s="1"/>
  <c r="B29" i="29" s="1"/>
  <c r="B30" i="29" s="1"/>
  <c r="B31" i="29" s="1"/>
  <c r="B32" i="29" s="1"/>
  <c r="B33" i="29" s="1"/>
  <c r="B34" i="29" s="1"/>
  <c r="B35" i="29" s="1"/>
  <c r="B36" i="29" s="1"/>
  <c r="B37" i="29" s="1"/>
  <c r="B38" i="29" s="1"/>
  <c r="B39" i="29" s="1"/>
  <c r="B40" i="29" s="1"/>
  <c r="B41" i="29" s="1"/>
  <c r="B42" i="29" s="1"/>
  <c r="B43" i="29" s="1"/>
  <c r="B44" i="29" s="1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64" i="29" s="1"/>
  <c r="B65" i="29" s="1"/>
  <c r="B66" i="29" s="1"/>
  <c r="B67" i="29" s="1"/>
  <c r="B68" i="29" s="1"/>
  <c r="B69" i="29" s="1"/>
  <c r="B70" i="29" s="1"/>
  <c r="B71" i="29" s="1"/>
  <c r="B72" i="29" s="1"/>
  <c r="B73" i="29" s="1"/>
  <c r="B74" i="29" s="1"/>
  <c r="B75" i="29" s="1"/>
  <c r="B76" i="29" s="1"/>
  <c r="B77" i="29" s="1"/>
  <c r="B78" i="29" s="1"/>
  <c r="B79" i="29" s="1"/>
  <c r="B80" i="29" s="1"/>
  <c r="B81" i="29" s="1"/>
  <c r="B82" i="29" s="1"/>
  <c r="B83" i="29" s="1"/>
  <c r="B84" i="29" s="1"/>
  <c r="B85" i="29" s="1"/>
  <c r="B86" i="29" s="1"/>
  <c r="B87" i="29" s="1"/>
  <c r="B88" i="29" s="1"/>
  <c r="B89" i="29" s="1"/>
  <c r="B90" i="29" s="1"/>
  <c r="B91" i="29" s="1"/>
  <c r="B92" i="29" s="1"/>
  <c r="B93" i="29" s="1"/>
  <c r="B94" i="29" s="1"/>
  <c r="B95" i="29" s="1"/>
  <c r="B96" i="29" s="1"/>
  <c r="B97" i="29" s="1"/>
  <c r="B98" i="29" s="1"/>
  <c r="B99" i="29" s="1"/>
  <c r="B100" i="29" s="1"/>
  <c r="B101" i="29" s="1"/>
  <c r="B102" i="29" s="1"/>
  <c r="B103" i="29" s="1"/>
  <c r="B104" i="29" s="1"/>
  <c r="B105" i="29" s="1"/>
  <c r="B106" i="29" s="1"/>
  <c r="B107" i="29" s="1"/>
  <c r="B108" i="29" s="1"/>
  <c r="B109" i="29" s="1"/>
  <c r="B110" i="29" s="1"/>
  <c r="B111" i="29" s="1"/>
  <c r="B112" i="29" s="1"/>
  <c r="B113" i="29" s="1"/>
  <c r="B114" i="29" s="1"/>
  <c r="B115" i="29" s="1"/>
  <c r="B116" i="29" s="1"/>
  <c r="B117" i="29" s="1"/>
  <c r="B118" i="29" s="1"/>
  <c r="B119" i="29" s="1"/>
  <c r="B120" i="29" s="1"/>
  <c r="B121" i="29" s="1"/>
  <c r="B122" i="29" s="1"/>
  <c r="B123" i="29" s="1"/>
  <c r="B124" i="29" s="1"/>
  <c r="B125" i="29" s="1"/>
  <c r="B126" i="29" s="1"/>
  <c r="B127" i="29" s="1"/>
  <c r="B128" i="29" s="1"/>
  <c r="B129" i="29" s="1"/>
  <c r="B130" i="29" s="1"/>
  <c r="B131" i="29" s="1"/>
  <c r="B132" i="29" s="1"/>
  <c r="B134" i="29" s="1"/>
  <c r="B135" i="29" s="1"/>
  <c r="B136" i="29" s="1"/>
  <c r="B137" i="29" s="1"/>
  <c r="B138" i="29" s="1"/>
  <c r="B140" i="29" s="1"/>
  <c r="B141" i="29" s="1"/>
  <c r="B142" i="29" s="1"/>
  <c r="B143" i="29" s="1"/>
  <c r="B144" i="29" s="1"/>
  <c r="B145" i="29" s="1"/>
  <c r="E140" i="29"/>
  <c r="E134" i="29"/>
  <c r="E4" i="29"/>
  <c r="S3" i="29"/>
  <c r="S2" i="29"/>
  <c r="A54" i="28"/>
  <c r="A53" i="28"/>
  <c r="A51" i="28"/>
  <c r="A50" i="28"/>
  <c r="A49" i="28"/>
  <c r="A48" i="28"/>
  <c r="E47" i="28"/>
  <c r="A47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P6" i="28"/>
  <c r="A6" i="28"/>
  <c r="A5" i="28"/>
  <c r="E4" i="28"/>
  <c r="P4" i="28" s="1"/>
  <c r="A4" i="28"/>
  <c r="L4" i="29" s="1"/>
  <c r="P3" i="28"/>
  <c r="N5" i="22"/>
  <c r="F23" i="21"/>
  <c r="E23" i="21"/>
  <c r="A23" i="21"/>
  <c r="F22" i="21"/>
  <c r="E22" i="21"/>
  <c r="A22" i="21"/>
  <c r="F21" i="21"/>
  <c r="E21" i="21"/>
  <c r="A21" i="21"/>
  <c r="F15" i="21"/>
  <c r="E15" i="21"/>
  <c r="A15" i="21"/>
  <c r="F14" i="21"/>
  <c r="E14" i="21"/>
  <c r="A14" i="21"/>
  <c r="F13" i="21"/>
  <c r="E13" i="21"/>
  <c r="A13" i="21"/>
  <c r="F12" i="21"/>
  <c r="E12" i="21"/>
  <c r="A12" i="21"/>
  <c r="F11" i="21"/>
  <c r="E11" i="21"/>
  <c r="A11" i="21"/>
  <c r="F10" i="21"/>
  <c r="E10" i="21"/>
  <c r="F9" i="21"/>
  <c r="E9" i="21"/>
  <c r="A9" i="21"/>
  <c r="F8" i="21"/>
  <c r="E8" i="21"/>
  <c r="A8" i="21"/>
  <c r="F7" i="21"/>
  <c r="E7" i="21"/>
  <c r="A7" i="21"/>
  <c r="F6" i="21"/>
  <c r="E6" i="21"/>
  <c r="B6" i="21"/>
  <c r="A6" i="21"/>
  <c r="E4" i="21"/>
  <c r="F4" i="21"/>
  <c r="A4" i="21"/>
  <c r="F4" i="20"/>
  <c r="E4" i="20"/>
  <c r="A4" i="20"/>
  <c r="H3" i="14"/>
  <c r="E13" i="13"/>
  <c r="E12" i="13"/>
  <c r="E11" i="13"/>
  <c r="E10" i="13"/>
  <c r="E8" i="13"/>
  <c r="M3" i="13"/>
  <c r="E4" i="12"/>
  <c r="A4" i="12"/>
  <c r="N9" i="29" s="1"/>
  <c r="E4" i="11"/>
  <c r="K4" i="11" s="1"/>
  <c r="A4" i="11"/>
  <c r="K3" i="11"/>
  <c r="E5" i="9"/>
  <c r="B5" i="9"/>
  <c r="E4" i="9"/>
  <c r="Q4" i="9" s="1"/>
  <c r="Q3" i="9"/>
  <c r="J9" i="6"/>
  <c r="E9" i="6"/>
  <c r="J8" i="6"/>
  <c r="E8" i="6"/>
  <c r="J7" i="6"/>
  <c r="E7" i="6"/>
  <c r="J6" i="6"/>
  <c r="E6" i="6"/>
  <c r="J5" i="6"/>
  <c r="E5" i="6"/>
  <c r="B5" i="6"/>
  <c r="B6" i="6" s="1"/>
  <c r="B7" i="6" s="1"/>
  <c r="B8" i="6" s="1"/>
  <c r="B9" i="6" s="1"/>
  <c r="J4" i="6"/>
  <c r="E4" i="6"/>
  <c r="O3" i="6"/>
  <c r="F6" i="2"/>
  <c r="G6" i="2"/>
  <c r="F5" i="2"/>
  <c r="G5" i="2"/>
  <c r="F4" i="2"/>
  <c r="G4" i="2"/>
  <c r="S3" i="2"/>
  <c r="N4" i="23"/>
  <c r="F4" i="23"/>
  <c r="E4" i="23"/>
  <c r="Z3" i="23"/>
  <c r="F4" i="32"/>
  <c r="E4" i="32"/>
  <c r="T3" i="32"/>
  <c r="J4" i="37"/>
  <c r="O4" i="37"/>
  <c r="F4" i="37"/>
  <c r="A4" i="37"/>
  <c r="M4" i="10"/>
  <c r="N3" i="10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E23" i="1"/>
  <c r="F23" i="1" s="1"/>
  <c r="Q22" i="1"/>
  <c r="E22" i="1"/>
  <c r="F22" i="1" s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N4" i="10" l="1"/>
  <c r="J76" i="12"/>
  <c r="J73" i="13"/>
  <c r="J72" i="13"/>
  <c r="J75" i="13"/>
  <c r="J74" i="13"/>
  <c r="J77" i="12"/>
  <c r="J78" i="12"/>
  <c r="J74" i="12"/>
  <c r="J75" i="12"/>
  <c r="J71" i="13"/>
  <c r="J70" i="13"/>
  <c r="J73" i="12"/>
  <c r="J71" i="12"/>
  <c r="J69" i="13"/>
  <c r="J72" i="12"/>
  <c r="J68" i="13"/>
  <c r="J70" i="12"/>
  <c r="J64" i="13"/>
  <c r="J65" i="13"/>
  <c r="J67" i="12"/>
  <c r="J69" i="12"/>
  <c r="J62" i="13"/>
  <c r="J66" i="13"/>
  <c r="J64" i="12"/>
  <c r="J68" i="12"/>
  <c r="J66" i="12"/>
  <c r="J63" i="13"/>
  <c r="J67" i="13"/>
  <c r="J65" i="12"/>
  <c r="J63" i="12"/>
  <c r="J61" i="13"/>
  <c r="J60" i="13"/>
  <c r="J62" i="12"/>
  <c r="J61" i="12"/>
  <c r="J59" i="13"/>
  <c r="J58" i="13"/>
  <c r="J27" i="12"/>
  <c r="J5" i="13"/>
  <c r="M5" i="13" s="1"/>
  <c r="J8" i="12"/>
  <c r="N8" i="12" s="1"/>
  <c r="J29" i="12"/>
  <c r="J6" i="13"/>
  <c r="M6" i="13" s="1"/>
  <c r="J7" i="12"/>
  <c r="N7" i="12" s="1"/>
  <c r="J28" i="12"/>
  <c r="J25" i="12"/>
  <c r="J4" i="13"/>
  <c r="M4" i="13" s="1"/>
  <c r="J60" i="12"/>
  <c r="J26" i="12"/>
  <c r="J7" i="13"/>
  <c r="M7" i="13" s="1"/>
  <c r="J5" i="12"/>
  <c r="N5" i="12" s="1"/>
  <c r="J6" i="12"/>
  <c r="N6" i="12" s="1"/>
  <c r="J10" i="12"/>
  <c r="N10" i="12" s="1"/>
  <c r="J9" i="12"/>
  <c r="N9" i="12" s="1"/>
  <c r="J15" i="12"/>
  <c r="N15" i="12" s="1"/>
  <c r="J17" i="13"/>
  <c r="M17" i="13" s="1"/>
  <c r="J17" i="12"/>
  <c r="N17" i="12" s="1"/>
  <c r="J14" i="12"/>
  <c r="N14" i="12" s="1"/>
  <c r="J18" i="12"/>
  <c r="N18" i="12" s="1"/>
  <c r="J21" i="12"/>
  <c r="N21" i="12" s="1"/>
  <c r="J23" i="12"/>
  <c r="N23" i="12" s="1"/>
  <c r="J30" i="12"/>
  <c r="J32" i="12"/>
  <c r="J34" i="12"/>
  <c r="J36" i="12"/>
  <c r="J38" i="12"/>
  <c r="J40" i="12"/>
  <c r="J42" i="12"/>
  <c r="J44" i="12"/>
  <c r="J46" i="12"/>
  <c r="J48" i="12"/>
  <c r="J50" i="12"/>
  <c r="J52" i="12"/>
  <c r="J54" i="12"/>
  <c r="J58" i="12"/>
  <c r="J53" i="13"/>
  <c r="J57" i="13"/>
  <c r="J45" i="13"/>
  <c r="J49" i="13"/>
  <c r="J31" i="13"/>
  <c r="J35" i="13"/>
  <c r="J39" i="13"/>
  <c r="J19" i="13"/>
  <c r="M19" i="13" s="1"/>
  <c r="J25" i="13"/>
  <c r="J29" i="13"/>
  <c r="J16" i="13"/>
  <c r="M16" i="13" s="1"/>
  <c r="J13" i="12"/>
  <c r="N13" i="12" s="1"/>
  <c r="J46" i="13"/>
  <c r="J52" i="13"/>
  <c r="J34" i="13"/>
  <c r="J36" i="13"/>
  <c r="J40" i="13"/>
  <c r="J20" i="13"/>
  <c r="M20" i="13" s="1"/>
  <c r="J24" i="13"/>
  <c r="J26" i="13"/>
  <c r="J30" i="13"/>
  <c r="J12" i="12"/>
  <c r="N12" i="12" s="1"/>
  <c r="J19" i="12"/>
  <c r="N19" i="12" s="1"/>
  <c r="J16" i="12"/>
  <c r="N16" i="12" s="1"/>
  <c r="J20" i="12"/>
  <c r="N20" i="12" s="1"/>
  <c r="J22" i="12"/>
  <c r="N22" i="12" s="1"/>
  <c r="J24" i="12"/>
  <c r="N24" i="12" s="1"/>
  <c r="J31" i="12"/>
  <c r="J33" i="12"/>
  <c r="J35" i="12"/>
  <c r="J37" i="12"/>
  <c r="J39" i="12"/>
  <c r="J41" i="12"/>
  <c r="J43" i="12"/>
  <c r="J45" i="12"/>
  <c r="J47" i="12"/>
  <c r="J49" i="12"/>
  <c r="J51" i="12"/>
  <c r="J53" i="12"/>
  <c r="J55" i="12"/>
  <c r="J57" i="12"/>
  <c r="J59" i="12"/>
  <c r="J54" i="13"/>
  <c r="J56" i="13"/>
  <c r="J42" i="13"/>
  <c r="J44" i="13"/>
  <c r="J48" i="13"/>
  <c r="J50" i="13"/>
  <c r="J32" i="13"/>
  <c r="J38" i="13"/>
  <c r="J18" i="13"/>
  <c r="M18" i="13" s="1"/>
  <c r="J22" i="13"/>
  <c r="M22" i="13" s="1"/>
  <c r="J28" i="13"/>
  <c r="J15" i="13"/>
  <c r="M15" i="13" s="1"/>
  <c r="J56" i="12"/>
  <c r="J55" i="13"/>
  <c r="J43" i="13"/>
  <c r="J47" i="13"/>
  <c r="J51" i="13"/>
  <c r="J33" i="13"/>
  <c r="J37" i="13"/>
  <c r="J41" i="13"/>
  <c r="J21" i="13"/>
  <c r="M21" i="13" s="1"/>
  <c r="J23" i="13"/>
  <c r="M23" i="13" s="1"/>
  <c r="J27" i="13"/>
  <c r="J14" i="13"/>
  <c r="M14" i="13" s="1"/>
  <c r="J11" i="12"/>
  <c r="N11" i="12" s="1"/>
  <c r="B25" i="12"/>
  <c r="B25" i="13"/>
  <c r="M24" i="13"/>
  <c r="Q3" i="19"/>
  <c r="Q2" i="19"/>
  <c r="P4" i="23"/>
  <c r="T4" i="32"/>
  <c r="Q5" i="9"/>
  <c r="O4" i="21"/>
  <c r="M4" i="20"/>
  <c r="R4" i="36"/>
  <c r="N3" i="5"/>
  <c r="J144" i="29"/>
  <c r="U4" i="23"/>
  <c r="J142" i="29"/>
  <c r="J6" i="29"/>
  <c r="J14" i="29"/>
  <c r="J24" i="29"/>
  <c r="J32" i="29"/>
  <c r="J42" i="29"/>
  <c r="J50" i="29"/>
  <c r="J60" i="29"/>
  <c r="J68" i="29"/>
  <c r="J78" i="29"/>
  <c r="J86" i="29"/>
  <c r="J15" i="29"/>
  <c r="J35" i="29"/>
  <c r="J51" i="29"/>
  <c r="J67" i="29"/>
  <c r="J143" i="29"/>
  <c r="J13" i="29"/>
  <c r="J29" i="29"/>
  <c r="J49" i="29"/>
  <c r="J69" i="29"/>
  <c r="J85" i="29"/>
  <c r="O5" i="6"/>
  <c r="O7" i="6"/>
  <c r="O9" i="6"/>
  <c r="J10" i="13"/>
  <c r="M10" i="13" s="1"/>
  <c r="J12" i="13"/>
  <c r="M12" i="13" s="1"/>
  <c r="B7" i="21"/>
  <c r="O6" i="21"/>
  <c r="B8" i="28"/>
  <c r="L20" i="29" s="1"/>
  <c r="P7" i="28"/>
  <c r="O4" i="6"/>
  <c r="O6" i="6"/>
  <c r="O8" i="6"/>
  <c r="J4" i="12"/>
  <c r="N4" i="12" s="1"/>
  <c r="J8" i="13"/>
  <c r="M8" i="13" s="1"/>
  <c r="J9" i="13"/>
  <c r="M9" i="13" s="1"/>
  <c r="J11" i="13"/>
  <c r="M11" i="13" s="1"/>
  <c r="J13" i="13"/>
  <c r="M13" i="13" s="1"/>
  <c r="L6" i="29"/>
  <c r="L8" i="29"/>
  <c r="L10" i="29"/>
  <c r="L12" i="29"/>
  <c r="L14" i="29"/>
  <c r="L16" i="29"/>
  <c r="L18" i="29"/>
  <c r="L19" i="29"/>
  <c r="L15" i="29"/>
  <c r="L11" i="29"/>
  <c r="L7" i="29"/>
  <c r="L17" i="29"/>
  <c r="L13" i="29"/>
  <c r="L9" i="29"/>
  <c r="L5" i="29"/>
  <c r="N5" i="29"/>
  <c r="N7" i="29"/>
  <c r="N4" i="29"/>
  <c r="N20" i="29"/>
  <c r="N16" i="29"/>
  <c r="N12" i="29"/>
  <c r="N8" i="29"/>
  <c r="N18" i="29"/>
  <c r="N14" i="29"/>
  <c r="N10" i="29"/>
  <c r="N6" i="29"/>
  <c r="N17" i="29"/>
  <c r="N13" i="29"/>
  <c r="N19" i="29"/>
  <c r="N15" i="29"/>
  <c r="N11" i="29"/>
  <c r="B26" i="12" l="1"/>
  <c r="N25" i="12"/>
  <c r="B26" i="13"/>
  <c r="M25" i="13"/>
  <c r="J134" i="29"/>
  <c r="J77" i="29"/>
  <c r="J61" i="29"/>
  <c r="J41" i="29"/>
  <c r="J21" i="29"/>
  <c r="J5" i="29"/>
  <c r="S5" i="29" s="1"/>
  <c r="J79" i="29"/>
  <c r="J59" i="29"/>
  <c r="J43" i="29"/>
  <c r="J27" i="29"/>
  <c r="J7" i="29"/>
  <c r="S7" i="29" s="1"/>
  <c r="J82" i="29"/>
  <c r="J74" i="29"/>
  <c r="J64" i="29"/>
  <c r="J56" i="29"/>
  <c r="J46" i="29"/>
  <c r="J38" i="29"/>
  <c r="J28" i="29"/>
  <c r="J18" i="29"/>
  <c r="S18" i="29" s="1"/>
  <c r="J10" i="29"/>
  <c r="S10" i="29" s="1"/>
  <c r="J140" i="29"/>
  <c r="J4" i="29"/>
  <c r="S4" i="29" s="1"/>
  <c r="J81" i="29"/>
  <c r="J73" i="29"/>
  <c r="J65" i="29"/>
  <c r="J57" i="29"/>
  <c r="J45" i="29"/>
  <c r="J33" i="29"/>
  <c r="J25" i="29"/>
  <c r="J17" i="29"/>
  <c r="S17" i="29" s="1"/>
  <c r="J9" i="29"/>
  <c r="S9" i="29" s="1"/>
  <c r="J135" i="29"/>
  <c r="J83" i="29"/>
  <c r="J75" i="29"/>
  <c r="J63" i="29"/>
  <c r="J55" i="29"/>
  <c r="J47" i="29"/>
  <c r="J39" i="29"/>
  <c r="J31" i="29"/>
  <c r="J23" i="29"/>
  <c r="J11" i="29"/>
  <c r="J141" i="29"/>
  <c r="J84" i="29"/>
  <c r="J80" i="29"/>
  <c r="J76" i="29"/>
  <c r="J72" i="29"/>
  <c r="J66" i="29"/>
  <c r="J62" i="29"/>
  <c r="J58" i="29"/>
  <c r="J52" i="29"/>
  <c r="J48" i="29"/>
  <c r="J44" i="29"/>
  <c r="J40" i="29"/>
  <c r="J34" i="29"/>
  <c r="J30" i="29"/>
  <c r="J26" i="29"/>
  <c r="J22" i="29"/>
  <c r="J16" i="29"/>
  <c r="S16" i="29" s="1"/>
  <c r="J12" i="29"/>
  <c r="S12" i="29" s="1"/>
  <c r="J8" i="29"/>
  <c r="S8" i="29" s="1"/>
  <c r="J136" i="29"/>
  <c r="Z4" i="23"/>
  <c r="S13" i="29"/>
  <c r="S14" i="29"/>
  <c r="S15" i="29"/>
  <c r="S6" i="29"/>
  <c r="S11" i="29"/>
  <c r="B9" i="28"/>
  <c r="P8" i="28"/>
  <c r="B8" i="21"/>
  <c r="O7" i="21"/>
  <c r="B27" i="12" l="1"/>
  <c r="N26" i="12"/>
  <c r="B27" i="13"/>
  <c r="M26" i="13"/>
  <c r="J138" i="29"/>
  <c r="J20" i="29"/>
  <c r="S20" i="29" s="1"/>
  <c r="J36" i="29"/>
  <c r="J88" i="29"/>
  <c r="J145" i="29"/>
  <c r="J71" i="29"/>
  <c r="J87" i="29"/>
  <c r="J37" i="29"/>
  <c r="J53" i="29"/>
  <c r="J54" i="29"/>
  <c r="J70" i="29"/>
  <c r="J137" i="29"/>
  <c r="J19" i="29"/>
  <c r="S19" i="29" s="1"/>
  <c r="B9" i="21"/>
  <c r="O8" i="21"/>
  <c r="P5" i="22"/>
  <c r="X5" i="22" s="1"/>
  <c r="B10" i="28"/>
  <c r="P9" i="28"/>
  <c r="L22" i="29"/>
  <c r="L21" i="29"/>
  <c r="L24" i="29"/>
  <c r="L23" i="29"/>
  <c r="L25" i="29"/>
  <c r="B28" i="12" l="1"/>
  <c r="N27" i="12"/>
  <c r="B28" i="13"/>
  <c r="M27" i="13"/>
  <c r="B10" i="21"/>
  <c r="O9" i="21"/>
  <c r="B11" i="28"/>
  <c r="P10" i="28"/>
  <c r="L26" i="29"/>
  <c r="L30" i="29"/>
  <c r="L27" i="29"/>
  <c r="L29" i="29"/>
  <c r="L28" i="29"/>
  <c r="B29" i="12" l="1"/>
  <c r="N28" i="12"/>
  <c r="B29" i="13"/>
  <c r="M28" i="13"/>
  <c r="B12" i="28"/>
  <c r="P11" i="28"/>
  <c r="L34" i="29"/>
  <c r="L35" i="29"/>
  <c r="L32" i="29"/>
  <c r="L31" i="29"/>
  <c r="L33" i="29"/>
  <c r="J91" i="29"/>
  <c r="J95" i="29"/>
  <c r="J99" i="29"/>
  <c r="J111" i="29"/>
  <c r="J115" i="29"/>
  <c r="J119" i="29"/>
  <c r="J123" i="29"/>
  <c r="J131" i="29"/>
  <c r="J94" i="29"/>
  <c r="J102" i="29"/>
  <c r="J110" i="29"/>
  <c r="J118" i="29"/>
  <c r="J96" i="29"/>
  <c r="J112" i="29"/>
  <c r="J120" i="29"/>
  <c r="J89" i="29"/>
  <c r="J93" i="29"/>
  <c r="J97" i="29"/>
  <c r="J101" i="29"/>
  <c r="J109" i="29"/>
  <c r="J113" i="29"/>
  <c r="J117" i="29"/>
  <c r="J121" i="29"/>
  <c r="J125" i="29"/>
  <c r="J90" i="29"/>
  <c r="J98" i="29"/>
  <c r="J114" i="29"/>
  <c r="J122" i="29"/>
  <c r="J130" i="29"/>
  <c r="J92" i="29"/>
  <c r="J100" i="29"/>
  <c r="J116" i="29"/>
  <c r="J124" i="29"/>
  <c r="J132" i="29"/>
  <c r="B11" i="21"/>
  <c r="O10" i="21"/>
  <c r="B30" i="12" l="1"/>
  <c r="N29" i="12"/>
  <c r="B30" i="13"/>
  <c r="M29" i="13"/>
  <c r="B13" i="28"/>
  <c r="P12" i="28"/>
  <c r="L36" i="29"/>
  <c r="B12" i="21"/>
  <c r="O11" i="21"/>
  <c r="J103" i="29"/>
  <c r="J127" i="29"/>
  <c r="J126" i="29"/>
  <c r="J104" i="29"/>
  <c r="J128" i="29"/>
  <c r="J105" i="29"/>
  <c r="J129" i="29"/>
  <c r="J106" i="29"/>
  <c r="B31" i="12" l="1"/>
  <c r="N30" i="12"/>
  <c r="B31" i="13"/>
  <c r="M30" i="13"/>
  <c r="B13" i="21"/>
  <c r="O12" i="21"/>
  <c r="B14" i="28"/>
  <c r="P13" i="28"/>
  <c r="L37" i="29"/>
  <c r="J107" i="29"/>
  <c r="J108" i="29"/>
  <c r="N31" i="29"/>
  <c r="S31" i="29" s="1"/>
  <c r="N21" i="29"/>
  <c r="S21" i="29" s="1"/>
  <c r="N26" i="29"/>
  <c r="S26" i="29" s="1"/>
  <c r="B32" i="12" l="1"/>
  <c r="N31" i="12"/>
  <c r="B32" i="13"/>
  <c r="M31" i="13"/>
  <c r="B15" i="28"/>
  <c r="P14" i="28"/>
  <c r="L58" i="29"/>
  <c r="L59" i="29"/>
  <c r="L56" i="29"/>
  <c r="L55" i="29"/>
  <c r="L57" i="29"/>
  <c r="B14" i="21"/>
  <c r="O13" i="21"/>
  <c r="N27" i="29"/>
  <c r="S27" i="29" s="1"/>
  <c r="N32" i="29"/>
  <c r="S32" i="29" s="1"/>
  <c r="N22" i="29"/>
  <c r="S22" i="29" s="1"/>
  <c r="B33" i="12" l="1"/>
  <c r="N32" i="12"/>
  <c r="B33" i="13"/>
  <c r="M32" i="13"/>
  <c r="B15" i="21"/>
  <c r="B16" i="21" s="1"/>
  <c r="O14" i="21"/>
  <c r="B16" i="28"/>
  <c r="P15" i="28"/>
  <c r="L62" i="29"/>
  <c r="L61" i="29"/>
  <c r="L60" i="29"/>
  <c r="L64" i="29"/>
  <c r="L63" i="29"/>
  <c r="N28" i="29"/>
  <c r="S28" i="29" s="1"/>
  <c r="N23" i="29"/>
  <c r="S23" i="29" s="1"/>
  <c r="N33" i="29"/>
  <c r="S33" i="29" s="1"/>
  <c r="B34" i="12" l="1"/>
  <c r="N33" i="12"/>
  <c r="B34" i="13"/>
  <c r="M33" i="13"/>
  <c r="B17" i="28"/>
  <c r="P16" i="28"/>
  <c r="L66" i="29"/>
  <c r="L67" i="29"/>
  <c r="L69" i="29"/>
  <c r="L68" i="29"/>
  <c r="L65" i="29"/>
  <c r="O15" i="21"/>
  <c r="N36" i="29"/>
  <c r="S36" i="29" s="1"/>
  <c r="N37" i="29"/>
  <c r="S37" i="29" s="1"/>
  <c r="B35" i="12" l="1"/>
  <c r="N34" i="12"/>
  <c r="B35" i="13"/>
  <c r="M34" i="13"/>
  <c r="B18" i="28"/>
  <c r="P17" i="28"/>
  <c r="L70" i="29"/>
  <c r="N29" i="29"/>
  <c r="S29" i="29" s="1"/>
  <c r="N34" i="29"/>
  <c r="S34" i="29" s="1"/>
  <c r="N24" i="29"/>
  <c r="S24" i="29" s="1"/>
  <c r="B36" i="12" l="1"/>
  <c r="N35" i="12"/>
  <c r="B36" i="13"/>
  <c r="M35" i="13"/>
  <c r="B19" i="28"/>
  <c r="P18" i="28"/>
  <c r="L71" i="29"/>
  <c r="N35" i="29"/>
  <c r="S35" i="29" s="1"/>
  <c r="N25" i="29"/>
  <c r="S25" i="29" s="1"/>
  <c r="N30" i="29"/>
  <c r="S30" i="29" s="1"/>
  <c r="B37" i="12" l="1"/>
  <c r="N36" i="12"/>
  <c r="B37" i="13"/>
  <c r="M36" i="13"/>
  <c r="B20" i="28"/>
  <c r="P19" i="28"/>
  <c r="L74" i="29"/>
  <c r="L75" i="29"/>
  <c r="L72" i="29"/>
  <c r="L76" i="29"/>
  <c r="L73" i="29"/>
  <c r="N55" i="29"/>
  <c r="S55" i="29" s="1"/>
  <c r="N60" i="29"/>
  <c r="S60" i="29" s="1"/>
  <c r="N65" i="29"/>
  <c r="S65" i="29" s="1"/>
  <c r="B38" i="12" l="1"/>
  <c r="N37" i="12"/>
  <c r="B38" i="13"/>
  <c r="M37" i="13"/>
  <c r="B17" i="21"/>
  <c r="B21" i="28"/>
  <c r="P20" i="28"/>
  <c r="L78" i="29"/>
  <c r="L77" i="29"/>
  <c r="L80" i="29"/>
  <c r="L79" i="29"/>
  <c r="L81" i="29"/>
  <c r="N56" i="29"/>
  <c r="S56" i="29" s="1"/>
  <c r="N61" i="29"/>
  <c r="S61" i="29" s="1"/>
  <c r="N66" i="29"/>
  <c r="S66" i="29" s="1"/>
  <c r="B39" i="12" l="1"/>
  <c r="N38" i="12"/>
  <c r="B39" i="13"/>
  <c r="M38" i="13"/>
  <c r="B18" i="21"/>
  <c r="O17" i="21"/>
  <c r="B22" i="28"/>
  <c r="P21" i="28"/>
  <c r="L82" i="29"/>
  <c r="L86" i="29"/>
  <c r="L83" i="29"/>
  <c r="L85" i="29"/>
  <c r="L84" i="29"/>
  <c r="O16" i="21"/>
  <c r="N67" i="29"/>
  <c r="S67" i="29" s="1"/>
  <c r="N57" i="29"/>
  <c r="S57" i="29" s="1"/>
  <c r="N62" i="29"/>
  <c r="S62" i="29" s="1"/>
  <c r="B40" i="12" l="1"/>
  <c r="N39" i="12"/>
  <c r="B40" i="13"/>
  <c r="M39" i="13"/>
  <c r="B21" i="21"/>
  <c r="O18" i="21"/>
  <c r="B26" i="21"/>
  <c r="O26" i="21" s="1"/>
  <c r="B23" i="28"/>
  <c r="P22" i="28"/>
  <c r="L87" i="29"/>
  <c r="N71" i="29"/>
  <c r="S71" i="29" s="1"/>
  <c r="N70" i="29"/>
  <c r="S70" i="29" s="1"/>
  <c r="B41" i="12" l="1"/>
  <c r="N40" i="12"/>
  <c r="B41" i="13"/>
  <c r="M40" i="13"/>
  <c r="O21" i="21"/>
  <c r="B22" i="21"/>
  <c r="B24" i="28"/>
  <c r="P23" i="28"/>
  <c r="L88" i="29"/>
  <c r="N68" i="29"/>
  <c r="S68" i="29" s="1"/>
  <c r="N63" i="29"/>
  <c r="S63" i="29" s="1"/>
  <c r="N58" i="29"/>
  <c r="S58" i="29" s="1"/>
  <c r="B42" i="12" l="1"/>
  <c r="N41" i="12"/>
  <c r="B42" i="13"/>
  <c r="M41" i="13"/>
  <c r="B23" i="21"/>
  <c r="O22" i="21"/>
  <c r="B25" i="28"/>
  <c r="P24" i="28"/>
  <c r="L38" i="29"/>
  <c r="L42" i="29"/>
  <c r="L40" i="29"/>
  <c r="L39" i="29"/>
  <c r="L41" i="29"/>
  <c r="N64" i="29"/>
  <c r="S64" i="29" s="1"/>
  <c r="N59" i="29"/>
  <c r="S59" i="29" s="1"/>
  <c r="N69" i="29"/>
  <c r="S69" i="29" s="1"/>
  <c r="B43" i="12" l="1"/>
  <c r="N42" i="12"/>
  <c r="B43" i="13"/>
  <c r="M42" i="13"/>
  <c r="B24" i="21"/>
  <c r="O23" i="21"/>
  <c r="B26" i="28"/>
  <c r="P25" i="28"/>
  <c r="L46" i="29"/>
  <c r="L43" i="29"/>
  <c r="L45" i="29"/>
  <c r="L44" i="29"/>
  <c r="L47" i="29"/>
  <c r="N48" i="29"/>
  <c r="N43" i="29"/>
  <c r="N140" i="29"/>
  <c r="N38" i="29"/>
  <c r="S38" i="29" s="1"/>
  <c r="S43" i="29" l="1"/>
  <c r="B44" i="12"/>
  <c r="N43" i="12"/>
  <c r="B44" i="13"/>
  <c r="M43" i="13"/>
  <c r="O24" i="21"/>
  <c r="B27" i="28"/>
  <c r="P26" i="28"/>
  <c r="L50" i="29"/>
  <c r="L51" i="29"/>
  <c r="L48" i="29"/>
  <c r="S48" i="29" s="1"/>
  <c r="L52" i="29"/>
  <c r="L49" i="29"/>
  <c r="N44" i="29"/>
  <c r="S44" i="29" s="1"/>
  <c r="N39" i="29"/>
  <c r="S39" i="29" s="1"/>
  <c r="N141" i="29"/>
  <c r="N49" i="29"/>
  <c r="B45" i="12" l="1"/>
  <c r="N44" i="12"/>
  <c r="B45" i="13"/>
  <c r="M44" i="13"/>
  <c r="S49" i="29"/>
  <c r="B28" i="28"/>
  <c r="P27" i="28"/>
  <c r="L53" i="29"/>
  <c r="N40" i="29"/>
  <c r="S40" i="29" s="1"/>
  <c r="N142" i="29"/>
  <c r="N45" i="29"/>
  <c r="S45" i="29" s="1"/>
  <c r="N50" i="29"/>
  <c r="S50" i="29" s="1"/>
  <c r="B46" i="12" l="1"/>
  <c r="N45" i="12"/>
  <c r="B46" i="13"/>
  <c r="M45" i="13"/>
  <c r="B29" i="28"/>
  <c r="P28" i="28"/>
  <c r="L54" i="29"/>
  <c r="N145" i="29"/>
  <c r="N54" i="29"/>
  <c r="N53" i="29"/>
  <c r="S53" i="29" s="1"/>
  <c r="B47" i="12" l="1"/>
  <c r="N46" i="12"/>
  <c r="B47" i="13"/>
  <c r="M46" i="13"/>
  <c r="S54" i="29"/>
  <c r="B30" i="28"/>
  <c r="P29" i="28"/>
  <c r="L90" i="29"/>
  <c r="L91" i="29"/>
  <c r="L92" i="29"/>
  <c r="L89" i="29"/>
  <c r="N51" i="29"/>
  <c r="S51" i="29" s="1"/>
  <c r="N41" i="29"/>
  <c r="S41" i="29" s="1"/>
  <c r="N46" i="29"/>
  <c r="S46" i="29" s="1"/>
  <c r="N143" i="29"/>
  <c r="B48" i="12" l="1"/>
  <c r="N47" i="12"/>
  <c r="B48" i="13"/>
  <c r="M47" i="13"/>
  <c r="B31" i="28"/>
  <c r="P30" i="28"/>
  <c r="L94" i="29"/>
  <c r="L93" i="29"/>
  <c r="L96" i="29"/>
  <c r="L95" i="29"/>
  <c r="N52" i="29"/>
  <c r="S52" i="29" s="1"/>
  <c r="N47" i="29"/>
  <c r="S47" i="29" s="1"/>
  <c r="N144" i="29"/>
  <c r="N42" i="29"/>
  <c r="S42" i="29" s="1"/>
  <c r="B49" i="12" l="1"/>
  <c r="N48" i="12"/>
  <c r="B49" i="13"/>
  <c r="M48" i="13"/>
  <c r="B32" i="28"/>
  <c r="P31" i="28"/>
  <c r="L98" i="29"/>
  <c r="L131" i="29"/>
  <c r="L99" i="29"/>
  <c r="L97" i="29"/>
  <c r="N77" i="29"/>
  <c r="S77" i="29" s="1"/>
  <c r="N82" i="29"/>
  <c r="S82" i="29" s="1"/>
  <c r="N72" i="29"/>
  <c r="S72" i="29" s="1"/>
  <c r="B50" i="12" l="1"/>
  <c r="N49" i="12"/>
  <c r="B50" i="13"/>
  <c r="M49" i="13"/>
  <c r="B33" i="28"/>
  <c r="P32" i="28"/>
  <c r="L104" i="29"/>
  <c r="N83" i="29"/>
  <c r="S83" i="29" s="1"/>
  <c r="N73" i="29"/>
  <c r="S73" i="29" s="1"/>
  <c r="N78" i="29"/>
  <c r="S78" i="29" s="1"/>
  <c r="B51" i="12" l="1"/>
  <c r="N50" i="12"/>
  <c r="B51" i="13"/>
  <c r="M50" i="13"/>
  <c r="B34" i="28"/>
  <c r="P33" i="28"/>
  <c r="L106" i="29"/>
  <c r="L108" i="29"/>
  <c r="L105" i="29"/>
  <c r="N84" i="29"/>
  <c r="S84" i="29" s="1"/>
  <c r="N79" i="29"/>
  <c r="S79" i="29" s="1"/>
  <c r="N74" i="29"/>
  <c r="S74" i="29" s="1"/>
  <c r="B52" i="12" l="1"/>
  <c r="N51" i="12"/>
  <c r="B52" i="13"/>
  <c r="M51" i="13"/>
  <c r="B35" i="28"/>
  <c r="P34" i="28"/>
  <c r="L107" i="29"/>
  <c r="N87" i="29"/>
  <c r="S87" i="29" s="1"/>
  <c r="N88" i="29"/>
  <c r="S88" i="29" s="1"/>
  <c r="B53" i="12" l="1"/>
  <c r="N52" i="12"/>
  <c r="B53" i="13"/>
  <c r="M52" i="13"/>
  <c r="B36" i="28"/>
  <c r="P35" i="28"/>
  <c r="L102" i="29"/>
  <c r="L101" i="29"/>
  <c r="L100" i="29"/>
  <c r="L103" i="29"/>
  <c r="N80" i="29"/>
  <c r="S80" i="29" s="1"/>
  <c r="N75" i="29"/>
  <c r="S75" i="29" s="1"/>
  <c r="N85" i="29"/>
  <c r="S85" i="29" s="1"/>
  <c r="B54" i="12" l="1"/>
  <c r="N53" i="12"/>
  <c r="B54" i="13"/>
  <c r="M53" i="13"/>
  <c r="B37" i="28"/>
  <c r="P36" i="28"/>
  <c r="N81" i="29"/>
  <c r="S81" i="29" s="1"/>
  <c r="N86" i="29"/>
  <c r="S86" i="29" s="1"/>
  <c r="N76" i="29"/>
  <c r="S76" i="29" s="1"/>
  <c r="B55" i="12" l="1"/>
  <c r="N54" i="12"/>
  <c r="B55" i="13"/>
  <c r="M54" i="13"/>
  <c r="B38" i="28"/>
  <c r="P37" i="28"/>
  <c r="N131" i="29"/>
  <c r="S131" i="29" s="1"/>
  <c r="N89" i="29"/>
  <c r="S89" i="29" s="1"/>
  <c r="N93" i="29"/>
  <c r="S93" i="29" s="1"/>
  <c r="B56" i="12" l="1"/>
  <c r="N55" i="12"/>
  <c r="B56" i="13"/>
  <c r="M55" i="13"/>
  <c r="B39" i="28"/>
  <c r="P38" i="28"/>
  <c r="N94" i="29"/>
  <c r="S94" i="29" s="1"/>
  <c r="N100" i="29"/>
  <c r="S100" i="29" s="1"/>
  <c r="N97" i="29"/>
  <c r="S97" i="29" s="1"/>
  <c r="N90" i="29"/>
  <c r="S90" i="29" s="1"/>
  <c r="B57" i="12" l="1"/>
  <c r="N56" i="12"/>
  <c r="B57" i="13"/>
  <c r="M56" i="13"/>
  <c r="B40" i="28"/>
  <c r="P39" i="28"/>
  <c r="N98" i="29"/>
  <c r="S98" i="29" s="1"/>
  <c r="N91" i="29"/>
  <c r="S91" i="29" s="1"/>
  <c r="N95" i="29"/>
  <c r="S95" i="29" s="1"/>
  <c r="N101" i="29"/>
  <c r="S101" i="29" s="1"/>
  <c r="B58" i="12" l="1"/>
  <c r="N57" i="12"/>
  <c r="B58" i="13"/>
  <c r="M57" i="13"/>
  <c r="B41" i="28"/>
  <c r="P40" i="28"/>
  <c r="L110" i="29"/>
  <c r="L109" i="29"/>
  <c r="L112" i="29"/>
  <c r="L111" i="29"/>
  <c r="N104" i="29"/>
  <c r="S104" i="29" s="1"/>
  <c r="N105" i="29"/>
  <c r="S105" i="29" s="1"/>
  <c r="B59" i="12" l="1"/>
  <c r="N58" i="12"/>
  <c r="B59" i="13"/>
  <c r="M58" i="13"/>
  <c r="B42" i="28"/>
  <c r="P41" i="28"/>
  <c r="L114" i="29"/>
  <c r="L118" i="29"/>
  <c r="L115" i="29"/>
  <c r="L117" i="29"/>
  <c r="L116" i="29"/>
  <c r="L119" i="29"/>
  <c r="L113" i="29"/>
  <c r="N108" i="29"/>
  <c r="S108" i="29" s="1"/>
  <c r="N107" i="29"/>
  <c r="S107" i="29" s="1"/>
  <c r="M59" i="13" l="1"/>
  <c r="B60" i="13"/>
  <c r="N59" i="12"/>
  <c r="B60" i="12"/>
  <c r="B43" i="28"/>
  <c r="P42" i="28"/>
  <c r="L122" i="29"/>
  <c r="L130" i="29"/>
  <c r="L120" i="29"/>
  <c r="L121" i="29"/>
  <c r="N92" i="29"/>
  <c r="S92" i="29" s="1"/>
  <c r="N99" i="29"/>
  <c r="S99" i="29" s="1"/>
  <c r="N96" i="29"/>
  <c r="S96" i="29" s="1"/>
  <c r="N102" i="29"/>
  <c r="S102" i="29" s="1"/>
  <c r="B61" i="13" l="1"/>
  <c r="M60" i="13"/>
  <c r="B61" i="12"/>
  <c r="N60" i="12"/>
  <c r="B44" i="28"/>
  <c r="P43" i="28"/>
  <c r="L127" i="29"/>
  <c r="B62" i="13" l="1"/>
  <c r="M61" i="13"/>
  <c r="N61" i="12"/>
  <c r="B62" i="12"/>
  <c r="B45" i="28"/>
  <c r="P44" i="28"/>
  <c r="L128" i="29"/>
  <c r="L129" i="29"/>
  <c r="N103" i="29"/>
  <c r="S103" i="29" s="1"/>
  <c r="N106" i="29"/>
  <c r="S106" i="29" s="1"/>
  <c r="M62" i="13" l="1"/>
  <c r="B63" i="13"/>
  <c r="N62" i="12"/>
  <c r="B63" i="12"/>
  <c r="B47" i="28"/>
  <c r="P45" i="28"/>
  <c r="L126" i="29"/>
  <c r="L123" i="29"/>
  <c r="L125" i="29"/>
  <c r="L124" i="29"/>
  <c r="L132" i="29"/>
  <c r="B64" i="13" l="1"/>
  <c r="M63" i="13"/>
  <c r="B64" i="12"/>
  <c r="N63" i="12"/>
  <c r="B48" i="28"/>
  <c r="P47" i="28"/>
  <c r="L134" i="29"/>
  <c r="B65" i="13" l="1"/>
  <c r="M64" i="13"/>
  <c r="N64" i="12"/>
  <c r="B65" i="12"/>
  <c r="B49" i="28"/>
  <c r="P48" i="28"/>
  <c r="L135" i="29"/>
  <c r="B66" i="13" l="1"/>
  <c r="M65" i="13"/>
  <c r="B66" i="12"/>
  <c r="N66" i="12" s="1"/>
  <c r="N65" i="12"/>
  <c r="B50" i="28"/>
  <c r="P49" i="28"/>
  <c r="L136" i="29"/>
  <c r="B67" i="13" l="1"/>
  <c r="M66" i="13"/>
  <c r="B67" i="12"/>
  <c r="B51" i="28"/>
  <c r="P50" i="28"/>
  <c r="L137" i="29"/>
  <c r="B68" i="13" l="1"/>
  <c r="M67" i="13"/>
  <c r="B68" i="12"/>
  <c r="N67" i="12"/>
  <c r="B53" i="28"/>
  <c r="P51" i="28"/>
  <c r="L138" i="29"/>
  <c r="B69" i="13" l="1"/>
  <c r="M68" i="13"/>
  <c r="B69" i="12"/>
  <c r="N68" i="12"/>
  <c r="B54" i="28"/>
  <c r="P53" i="28"/>
  <c r="L143" i="29"/>
  <c r="S143" i="29" s="1"/>
  <c r="L140" i="29"/>
  <c r="S140" i="29" s="1"/>
  <c r="L142" i="29"/>
  <c r="S142" i="29" s="1"/>
  <c r="L141" i="29"/>
  <c r="S141" i="29" s="1"/>
  <c r="L144" i="29"/>
  <c r="S144" i="29" s="1"/>
  <c r="M69" i="13" l="1"/>
  <c r="B70" i="13"/>
  <c r="B70" i="12"/>
  <c r="N69" i="12"/>
  <c r="P54" i="28"/>
  <c r="L145" i="29"/>
  <c r="S145" i="29" s="1"/>
  <c r="N70" i="12" l="1"/>
  <c r="B71" i="12"/>
  <c r="M70" i="13"/>
  <c r="B71" i="13"/>
  <c r="N109" i="29"/>
  <c r="S109" i="29" s="1"/>
  <c r="N130" i="29"/>
  <c r="S130" i="29" s="1"/>
  <c r="N113" i="29"/>
  <c r="S113" i="29" s="1"/>
  <c r="M71" i="13" l="1"/>
  <c r="B72" i="13"/>
  <c r="B72" i="12"/>
  <c r="N71" i="12"/>
  <c r="N110" i="29"/>
  <c r="S110" i="29" s="1"/>
  <c r="N120" i="29"/>
  <c r="S120" i="29" s="1"/>
  <c r="N114" i="29"/>
  <c r="S114" i="29" s="1"/>
  <c r="N123" i="29"/>
  <c r="S123" i="29" s="1"/>
  <c r="M72" i="13" l="1"/>
  <c r="B73" i="13"/>
  <c r="N72" i="12"/>
  <c r="B73" i="12"/>
  <c r="N115" i="29"/>
  <c r="S115" i="29" s="1"/>
  <c r="N121" i="29"/>
  <c r="S121" i="29" s="1"/>
  <c r="N124" i="29"/>
  <c r="S124" i="29" s="1"/>
  <c r="N111" i="29"/>
  <c r="S111" i="29" s="1"/>
  <c r="M73" i="13" l="1"/>
  <c r="B74" i="13"/>
  <c r="N73" i="12"/>
  <c r="B74" i="12"/>
  <c r="N74" i="12" s="1"/>
  <c r="N116" i="29"/>
  <c r="S116" i="29" s="1"/>
  <c r="N128" i="29"/>
  <c r="S128" i="29" s="1"/>
  <c r="N127" i="29"/>
  <c r="S127" i="29" s="1"/>
  <c r="B75" i="13" l="1"/>
  <c r="M74" i="13"/>
  <c r="B75" i="12"/>
  <c r="N75" i="12" s="1"/>
  <c r="N126" i="29"/>
  <c r="S126" i="29" s="1"/>
  <c r="N129" i="29"/>
  <c r="S129" i="29" s="1"/>
  <c r="N117" i="29"/>
  <c r="S117" i="29" s="1"/>
  <c r="M75" i="13" l="1"/>
  <c r="B76" i="12"/>
  <c r="N76" i="12" s="1"/>
  <c r="N118" i="29"/>
  <c r="S118" i="29" s="1"/>
  <c r="N132" i="29"/>
  <c r="S132" i="29" s="1"/>
  <c r="B77" i="12" l="1"/>
  <c r="N77" i="12" s="1"/>
  <c r="N119" i="29"/>
  <c r="S119" i="29" s="1"/>
  <c r="N125" i="29"/>
  <c r="S125" i="29" s="1"/>
  <c r="N112" i="29"/>
  <c r="S112" i="29" s="1"/>
  <c r="N122" i="29"/>
  <c r="S122" i="29" s="1"/>
  <c r="B78" i="12" l="1"/>
  <c r="N78" i="12" s="1"/>
  <c r="N138" i="29"/>
  <c r="S138" i="29" s="1"/>
  <c r="N137" i="29"/>
  <c r="S137" i="29" s="1"/>
  <c r="N134" i="29"/>
  <c r="S134" i="29" s="1"/>
  <c r="N136" i="29"/>
  <c r="S136" i="29" s="1"/>
  <c r="N135" i="29"/>
  <c r="S135" i="29" s="1"/>
  <c r="M4" i="2" l="1"/>
  <c r="M7" i="2"/>
  <c r="M5" i="2"/>
  <c r="M6" i="2"/>
  <c r="K5" i="2"/>
  <c r="K6" i="2"/>
  <c r="K7" i="2"/>
  <c r="K4" i="2"/>
  <c r="S7" i="2" l="1"/>
  <c r="S6" i="2"/>
  <c r="S5" i="2"/>
  <c r="S4" i="2"/>
  <c r="L4" i="37" l="1"/>
  <c r="P4" i="37" s="1"/>
</calcChain>
</file>

<file path=xl/sharedStrings.xml><?xml version="1.0" encoding="utf-8"?>
<sst xmlns="http://schemas.openxmlformats.org/spreadsheetml/2006/main" count="4666" uniqueCount="727">
  <si>
    <t>ID_ENV_KEY</t>
  </si>
  <si>
    <t>ID_USR_MOD_KEY</t>
  </si>
  <si>
    <t>T_CLIENT</t>
  </si>
  <si>
    <t>T_DATA_SERVER</t>
  </si>
  <si>
    <t>T_FSM</t>
  </si>
  <si>
    <t>T_FSM_ACTION</t>
  </si>
  <si>
    <t>T_FSM_STATE</t>
  </si>
  <si>
    <t>T_FSM_STATE_TRANSITION</t>
  </si>
  <si>
    <t>T_GENERIC_MAPPING</t>
  </si>
  <si>
    <t>T_LOGIN</t>
  </si>
  <si>
    <t>T_MSG_LOG</t>
  </si>
  <si>
    <t>T_NULL_VALUES</t>
  </si>
  <si>
    <t>T_SP_LOG_LEVEL</t>
  </si>
  <si>
    <t>T_SYSTEM</t>
  </si>
  <si>
    <t>T_SYSTEM_KEY</t>
  </si>
  <si>
    <t>T_USER</t>
  </si>
  <si>
    <t>T_USER_GROUP</t>
  </si>
  <si>
    <t>T_COUNTRY</t>
  </si>
  <si>
    <t>T_LEGAL_ENTITY</t>
  </si>
  <si>
    <t>id_legal_entity_key</t>
  </si>
  <si>
    <t>id_legal_entity_ver</t>
  </si>
  <si>
    <t>id_version</t>
  </si>
  <si>
    <t>is_active</t>
  </si>
  <si>
    <t>id_env_key</t>
  </si>
  <si>
    <t>id_user_mod_key</t>
  </si>
  <si>
    <t>dtt_mod</t>
  </si>
  <si>
    <t>id_event_key</t>
  </si>
  <si>
    <t>tx_state_name</t>
  </si>
  <si>
    <t>id_state_key</t>
  </si>
  <si>
    <t>tx_action</t>
  </si>
  <si>
    <t>id_action_key</t>
  </si>
  <si>
    <t>tx_legal_entity_name</t>
  </si>
  <si>
    <t>tx_legal_entity_alias</t>
  </si>
  <si>
    <t>tx_desc</t>
  </si>
  <si>
    <t>GETDATE()</t>
  </si>
  <si>
    <t>REF_LEGAL_ENTITY.APPROVED</t>
  </si>
  <si>
    <t>REF_LEGAL_ENTITY.SYS_AUTO_APPROVE</t>
  </si>
  <si>
    <t>?</t>
  </si>
  <si>
    <t>id_legal_entity_bic_key</t>
  </si>
  <si>
    <t>tx_type_name</t>
  </si>
  <si>
    <t>id_type_key</t>
  </si>
  <si>
    <t>is_primary</t>
  </si>
  <si>
    <t>id_system_key</t>
  </si>
  <si>
    <t>id_key_value</t>
  </si>
  <si>
    <t>tx_key_name</t>
  </si>
  <si>
    <t>tx_table_name</t>
  </si>
  <si>
    <t>id_key_vid_key_value_seed</t>
  </si>
  <si>
    <t>'?'</t>
  </si>
  <si>
    <t>id_fsm_type_key</t>
  </si>
  <si>
    <t>id_fsm_state_key</t>
  </si>
  <si>
    <t>id_fsm_action_key</t>
  </si>
  <si>
    <t>id_user_key</t>
  </si>
  <si>
    <t>id_group_key</t>
  </si>
  <si>
    <t>id_role_key</t>
  </si>
  <si>
    <t>id_generic_map_key</t>
  </si>
  <si>
    <t>id_gui_control_key</t>
  </si>
  <si>
    <t>id_gui_control_perm_key</t>
  </si>
  <si>
    <t>id_ext_map_key</t>
  </si>
  <si>
    <t>id_pref_key</t>
  </si>
  <si>
    <t>id_country_key</t>
  </si>
  <si>
    <t>id_region_key</t>
  </si>
  <si>
    <t>id_system_date_key</t>
  </si>
  <si>
    <t>id_corp_key</t>
  </si>
  <si>
    <t>id_person_key</t>
  </si>
  <si>
    <t>id_contact_address_key</t>
  </si>
  <si>
    <t>id_contact_misc_key</t>
  </si>
  <si>
    <t>id_valuable_key</t>
  </si>
  <si>
    <t>id_ssi_tmplt_mt_key</t>
  </si>
  <si>
    <t>id_ssi_tmplt_mt_field_key</t>
  </si>
  <si>
    <t>id_bank_account_key</t>
  </si>
  <si>
    <t>id_login_key</t>
  </si>
  <si>
    <t>id_generic_map_ssi_key</t>
  </si>
  <si>
    <t>id_payment_key</t>
  </si>
  <si>
    <t>T_PAYMENT</t>
  </si>
  <si>
    <t>id_netting_rule_key</t>
  </si>
  <si>
    <t>id_temp_source_payment_key</t>
  </si>
  <si>
    <t>id_payment_ssi_mt_key</t>
  </si>
  <si>
    <t>id_payment_ssi_mt_field_key</t>
  </si>
  <si>
    <t>id_source_payment_key</t>
  </si>
  <si>
    <t>id_netting_map_key</t>
  </si>
  <si>
    <t>id_generic_mapping_key</t>
  </si>
  <si>
    <t>id_file_key</t>
  </si>
  <si>
    <t>id_payment_reconcile_key</t>
  </si>
  <si>
    <t>id_authorize_memo_key</t>
  </si>
  <si>
    <t>id_payment_orig_key</t>
  </si>
  <si>
    <t>id_swift_msg_key</t>
  </si>
  <si>
    <t>id_stage_payment_key</t>
  </si>
  <si>
    <t>id_stage_payment_futures_key</t>
  </si>
  <si>
    <t>id_stage_payment_dtc_key</t>
  </si>
  <si>
    <t>id_generic_map_payment_key</t>
  </si>
  <si>
    <t>id_bank_account_transaction_key</t>
  </si>
  <si>
    <t>id_bank_account_eod_balance_key</t>
  </si>
  <si>
    <t>id_payment_flag_key</t>
  </si>
  <si>
    <t>id_bsa_mapping_key</t>
  </si>
  <si>
    <t>id_payment_orig_ext_key</t>
  </si>
  <si>
    <t>id_bank_account_balance_key</t>
  </si>
  <si>
    <t>id_dexia_nsmart_map_key</t>
  </si>
  <si>
    <t>id_report_key</t>
  </si>
  <si>
    <t>id_processed_eod_key</t>
  </si>
  <si>
    <t>id_email_history_key</t>
  </si>
  <si>
    <t>id_processed_bsa_map_key</t>
  </si>
  <si>
    <t>id_ip_permission_key</t>
  </si>
  <si>
    <t>id_email_template_key</t>
  </si>
  <si>
    <t>T_EMAIL_TEMPLATE</t>
  </si>
  <si>
    <t>T_SYSTEM_DATE</t>
  </si>
  <si>
    <t>dtt_date</t>
  </si>
  <si>
    <t>tx_region_id</t>
  </si>
  <si>
    <t>tx_date_name</t>
  </si>
  <si>
    <t>is_holiday</t>
  </si>
  <si>
    <t>NYC</t>
  </si>
  <si>
    <t>TODAY</t>
  </si>
  <si>
    <t>Jan 01 1970</t>
  </si>
  <si>
    <t>Current Date for NYC</t>
  </si>
  <si>
    <t>PREV_DAY</t>
  </si>
  <si>
    <t>Yesterday''s Date for NYC</t>
  </si>
  <si>
    <t>NEXT_DAY</t>
  </si>
  <si>
    <t>Tomorrow''s Date for NYC</t>
  </si>
  <si>
    <t>PREV_BUSINESS_DAY</t>
  </si>
  <si>
    <t>Previous Business date Date for NYC</t>
  </si>
  <si>
    <t>NEXT_BUSINESS_DAY</t>
  </si>
  <si>
    <t>Next Business Date for NYC</t>
  </si>
  <si>
    <t>PREV_PREV_BUSINESS_DAY</t>
  </si>
  <si>
    <t>Previous Previous Business Date for NYC</t>
  </si>
  <si>
    <t>tx_sp_name</t>
  </si>
  <si>
    <t>ct_sort_order</t>
  </si>
  <si>
    <t>dtt_valid_from</t>
  </si>
  <si>
    <t>dtt_valid_to</t>
  </si>
  <si>
    <t>id_sp_log_level_key</t>
  </si>
  <si>
    <t>id_user_group_key</t>
  </si>
  <si>
    <t>tx_log_level</t>
  </si>
  <si>
    <t>is_record_time</t>
  </si>
  <si>
    <t>is_print_msg</t>
  </si>
  <si>
    <t>is_persist_msg</t>
  </si>
  <si>
    <t>tx_comment</t>
  </si>
  <si>
    <t>'*'</t>
  </si>
  <si>
    <t>'INFO'</t>
  </si>
  <si>
    <t>'ACT_msg_log'</t>
  </si>
  <si>
    <t>'ERROR'</t>
  </si>
  <si>
    <t>tx_system_name</t>
  </si>
  <si>
    <t>is_internal</t>
  </si>
  <si>
    <t>tx_sys_desc</t>
  </si>
  <si>
    <t>nSMART</t>
  </si>
  <si>
    <t>T_FSM_TYPE</t>
  </si>
  <si>
    <t>tx_fsm_type_name</t>
  </si>
  <si>
    <t>tx_fsm_type_desc</t>
  </si>
  <si>
    <t>VALUABLE</t>
  </si>
  <si>
    <t>PAYMENT</t>
  </si>
  <si>
    <t>tx_fsm_name</t>
  </si>
  <si>
    <t>tx_action_desc</t>
  </si>
  <si>
    <t>UNDEF</t>
  </si>
  <si>
    <t>OFAC_HIT</t>
  </si>
  <si>
    <t>..</t>
  </si>
  <si>
    <t>id_fsm_key</t>
  </si>
  <si>
    <t>id_next_state_key</t>
  </si>
  <si>
    <t>tx_login_name</t>
  </si>
  <si>
    <t>@tx_login_name</t>
  </si>
  <si>
    <t>T_TYPE</t>
  </si>
  <si>
    <t>tx_type_category</t>
  </si>
  <si>
    <t>GROUP</t>
  </si>
  <si>
    <t>T_GROUP</t>
  </si>
  <si>
    <t>ROLE</t>
  </si>
  <si>
    <t>T_ROLE</t>
  </si>
  <si>
    <t>SYS_PREF</t>
  </si>
  <si>
    <t>T_PREFERENCE</t>
  </si>
  <si>
    <t>id_user_group_perm_key</t>
  </si>
  <si>
    <t>tx_permission_name</t>
  </si>
  <si>
    <t>SYS_USER</t>
  </si>
  <si>
    <t>READ_ONLY</t>
  </si>
  <si>
    <t>REF_READ_ONLY</t>
  </si>
  <si>
    <t>REF_MODIFY</t>
  </si>
  <si>
    <t>REF_APPROVE</t>
  </si>
  <si>
    <t>PMT_MODIFY</t>
  </si>
  <si>
    <t>PMT_APPROVE</t>
  </si>
  <si>
    <t>PMT_AUTHORIZE</t>
  </si>
  <si>
    <t>tx_user_group_name</t>
  </si>
  <si>
    <t>SYSTEM</t>
  </si>
  <si>
    <t>REF_VIEWER</t>
  </si>
  <si>
    <t>REF_INITIATOR</t>
  </si>
  <si>
    <t>REF_APPROVER</t>
  </si>
  <si>
    <t>PMT_VIEWER</t>
  </si>
  <si>
    <t>PMT_INITIATOR</t>
  </si>
  <si>
    <t>PMT_APPROVER</t>
  </si>
  <si>
    <t>PMT_AUTHORIZER</t>
  </si>
  <si>
    <t>TECH_SA</t>
  </si>
  <si>
    <t>BIZ_SA</t>
  </si>
  <si>
    <t>LE NAME</t>
  </si>
  <si>
    <t>tx_first_name</t>
  </si>
  <si>
    <t>tx_last_name</t>
  </si>
  <si>
    <t>tx_password</t>
  </si>
  <si>
    <t>tx_user_alias</t>
  </si>
  <si>
    <t>is_disable</t>
  </si>
  <si>
    <t>Naz</t>
  </si>
  <si>
    <t>Ahmed</t>
  </si>
  <si>
    <t>T_GENERIC_MAP</t>
  </si>
  <si>
    <t>id_from_type_key</t>
  </si>
  <si>
    <t>from Key</t>
  </si>
  <si>
    <t>id_from_key</t>
  </si>
  <si>
    <t>id_from_key_version</t>
  </si>
  <si>
    <t>id_to_type_key</t>
  </si>
  <si>
    <t>TO Key</t>
  </si>
  <si>
    <t>id_to_key</t>
  </si>
  <si>
    <t>id_to_key_version</t>
  </si>
  <si>
    <t>31 Dec 9999</t>
  </si>
  <si>
    <t>naz.ahmed</t>
  </si>
  <si>
    <t>Senders Reference</t>
  </si>
  <si>
    <t>53A</t>
  </si>
  <si>
    <t>57D</t>
  </si>
  <si>
    <t>Account With Institution</t>
  </si>
  <si>
    <t>Benificiary Customer</t>
  </si>
  <si>
    <t>Sender to Receiver Information</t>
  </si>
  <si>
    <t>T_GUI_CONTROL</t>
  </si>
  <si>
    <t>id_parent_control_key</t>
  </si>
  <si>
    <t>tx_gui_form_name</t>
  </si>
  <si>
    <t>tx_gui_container_name</t>
  </si>
  <si>
    <t>tx_gui_control_name</t>
  </si>
  <si>
    <t>tx_gui_control_alias</t>
  </si>
  <si>
    <t>frmCorp</t>
  </si>
  <si>
    <t>btnPanel</t>
  </si>
  <si>
    <t>btnSave</t>
  </si>
  <si>
    <t>btnCancel</t>
  </si>
  <si>
    <t>btnSubmit</t>
  </si>
  <si>
    <t>btnApprove</t>
  </si>
  <si>
    <t>btnReject</t>
  </si>
  <si>
    <t>frmContact</t>
  </si>
  <si>
    <t>frmValuable</t>
  </si>
  <si>
    <t>frmBankAccount</t>
  </si>
  <si>
    <t>frmSsi</t>
  </si>
  <si>
    <t>frmPayment</t>
  </si>
  <si>
    <t>Phase-3</t>
  </si>
  <si>
    <t>btnAuthorize</t>
  </si>
  <si>
    <t>btnDelete</t>
  </si>
  <si>
    <t>frmPaymentSsi</t>
  </si>
  <si>
    <t>btnUpdateTemplate</t>
  </si>
  <si>
    <t>btnSaveNewTemplate</t>
  </si>
  <si>
    <t>frmActualPayment</t>
  </si>
  <si>
    <t>frmRefLegalEntity</t>
  </si>
  <si>
    <t>btnSubmitWithTemplate</t>
  </si>
  <si>
    <t>btnApproveWithTemplate</t>
  </si>
  <si>
    <t>T_GUI_CONTROL_PERMISSION</t>
  </si>
  <si>
    <t>tx_role_name</t>
  </si>
  <si>
    <t>id_gui_control_state_key</t>
  </si>
  <si>
    <t>tx_function_name</t>
  </si>
  <si>
    <t>tx_property_name</t>
  </si>
  <si>
    <t>tx_property_value</t>
  </si>
  <si>
    <t>frmCorp.btnPanel.btnSave</t>
  </si>
  <si>
    <t>CORPORATION.UNDEF</t>
  </si>
  <si>
    <t>setDisabled(false)</t>
  </si>
  <si>
    <t>CORPORATION.PEND_NEW</t>
  </si>
  <si>
    <t>CORPORATION.PEND_MOD</t>
  </si>
  <si>
    <t>CORPORATION.APPROVED</t>
  </si>
  <si>
    <t>CORPORATION.REJECTED</t>
  </si>
  <si>
    <t>frmCorp.btnPanel.btnCancel</t>
  </si>
  <si>
    <t>frmCorp.btnPanel.btnSubmit</t>
  </si>
  <si>
    <t>frmCorp.btnPanel.btnApprove</t>
  </si>
  <si>
    <t>CORPORATION.PEND_APPROVAL</t>
  </si>
  <si>
    <t>frmCorp.btnPanel.btnReject</t>
  </si>
  <si>
    <t>frmContact.btnPanel.btnSave</t>
  </si>
  <si>
    <t>PERSON.UNDEF</t>
  </si>
  <si>
    <t>PERSON.PEND_NEW</t>
  </si>
  <si>
    <t>PERSON.PEND_MOD</t>
  </si>
  <si>
    <t>PERSON.APPROVED</t>
  </si>
  <si>
    <t>PERSON.REJECTED</t>
  </si>
  <si>
    <t>frmContact.btnPanel.btnCancel</t>
  </si>
  <si>
    <t>frmContact.btnPanel.btnSubmit</t>
  </si>
  <si>
    <t>frmContact.btnPanel.btnApprove</t>
  </si>
  <si>
    <t>PERSON.PEND_APPROVAL</t>
  </si>
  <si>
    <t>frmContact.btnPanel.btnReject</t>
  </si>
  <si>
    <t>frmSsi.btnPanel.btnSave</t>
  </si>
  <si>
    <t>SSI.UNDEF</t>
  </si>
  <si>
    <t>SSI.PEND_NEW</t>
  </si>
  <si>
    <t>SSI.PEND_MOD</t>
  </si>
  <si>
    <t>SSI.APPROVED</t>
  </si>
  <si>
    <t>SSI.REJECTED</t>
  </si>
  <si>
    <t>frmSsi.btnPanel.btnCancel</t>
  </si>
  <si>
    <t>frmSsi.btnPanel.btnSubmit</t>
  </si>
  <si>
    <t>frmSsi.btnPanel.btnApprove</t>
  </si>
  <si>
    <t>SSI.PEND_APPROVAL</t>
  </si>
  <si>
    <t>frmSsi.btnPanel.btnReject</t>
  </si>
  <si>
    <t>frmValuable.btnPanel.btnSave</t>
  </si>
  <si>
    <t>VALUABLE.UNDEF</t>
  </si>
  <si>
    <t>VALUABLE.PEND_NEW</t>
  </si>
  <si>
    <t>VALUABLE.PEND_MOD</t>
  </si>
  <si>
    <t>VALUABLE.APPROVED</t>
  </si>
  <si>
    <t>VALUABLE.REJECTED</t>
  </si>
  <si>
    <t>frmValuable.btnPanel.btnCancel</t>
  </si>
  <si>
    <t>frmValuable.btnPanel.btnSubmit</t>
  </si>
  <si>
    <t>frmValuable.btnPanel.btnApprove</t>
  </si>
  <si>
    <t>VALUABLE.PEND_APPROVAL</t>
  </si>
  <si>
    <t>frmValuable.btnPanel.btnReject</t>
  </si>
  <si>
    <t>frmBankAccount.btnPanel.btnSave</t>
  </si>
  <si>
    <t>BANK_ACCOUNT.UNDEF</t>
  </si>
  <si>
    <t>BANK_ACCOUNT.PEND_NEW</t>
  </si>
  <si>
    <t>BANK_ACCOUNT.PEND_MOD</t>
  </si>
  <si>
    <t>BANK_ACCOUNT.APPROVED</t>
  </si>
  <si>
    <t>BANK_ACCOUNT.REJECTED</t>
  </si>
  <si>
    <t>frmBankAccount.btnPanel.btnCancel</t>
  </si>
  <si>
    <t>frmBankAccount.btnPanel.btnSubmit</t>
  </si>
  <si>
    <t>frmBankAccount.btnPanel.btnApprove</t>
  </si>
  <si>
    <t>BANK_ACCOUNT.PEND_APPROVAL</t>
  </si>
  <si>
    <t>frmBankAccount.btnPanel.btnReject</t>
  </si>
  <si>
    <t>frmPayment.btnPanel.btnSave</t>
  </si>
  <si>
    <t>PAYMENT.UNDEF</t>
  </si>
  <si>
    <t>PAYMENT.PEND_NEW</t>
  </si>
  <si>
    <t>PAYMENT.PEND_MOD</t>
  </si>
  <si>
    <t>PAYMENT.REJECTED</t>
  </si>
  <si>
    <t>frmPayment.btnPanel.btnCancel</t>
  </si>
  <si>
    <t>frmPayment.btnPanel.btnSubmit</t>
  </si>
  <si>
    <t>frmPayment.btnPanel.btnDelete</t>
  </si>
  <si>
    <t>PAYMENT.PEND_DELETE</t>
  </si>
  <si>
    <t>frmPayment.btnPanel.btnApprove</t>
  </si>
  <si>
    <t>PAYMENT.PEND_APPROVAL</t>
  </si>
  <si>
    <t>frmPayment.btnPanel.btnReject</t>
  </si>
  <si>
    <t>frmPayment.btnPanel.btnAuthorize</t>
  </si>
  <si>
    <t>PAYMENT.PEND_AUTHORIZE</t>
  </si>
  <si>
    <t>frmActualPayment.btnPanel.btnSave</t>
  </si>
  <si>
    <t>PAYMENT_ACTUAL.UNDEF</t>
  </si>
  <si>
    <t>PAYMENT_ACTUAL.PEND_NEW</t>
  </si>
  <si>
    <t>PAYMENT_ACTUAL.PEND_MOD</t>
  </si>
  <si>
    <t>PAYMENT_ACTUAL.REJECTED</t>
  </si>
  <si>
    <t>frmActualPayment.btnPanel.btnCancel</t>
  </si>
  <si>
    <t>PAYMENT_ACTUAL.PEND_APPROVAL</t>
  </si>
  <si>
    <t>PAYMENT_ACTUAL.PEND_DELETE</t>
  </si>
  <si>
    <t>PAYMENT_ACTUAL.APPROVED</t>
  </si>
  <si>
    <t>frmActualPayment.btnPanel.btnSubmit</t>
  </si>
  <si>
    <t>frmActualPayment.btnPanel.btnDelete</t>
  </si>
  <si>
    <t>frmActualPayment.btnPanel.btnApprove</t>
  </si>
  <si>
    <t>frmActualPayment.btnPanel.btnReject</t>
  </si>
  <si>
    <t>frmRefLegalEntity.btnPanel.btnSave</t>
  </si>
  <si>
    <t>REF_LEGAL_ENTITY.UNDEF</t>
  </si>
  <si>
    <t>frmRefLegalEntity.btnPanel.btnCancel</t>
  </si>
  <si>
    <t>frmRefLegalEntity.btnPanel.btnSubmit</t>
  </si>
  <si>
    <t>frmRefLegalEntity.btnPanel.btnApprove</t>
  </si>
  <si>
    <t>frmRefLegalEntity.btnPanel.btnReject</t>
  </si>
  <si>
    <t>frmSsi.btnPanel.btnSubmitWithTemplate</t>
  </si>
  <si>
    <t>frmSsi.btnPanel.btnApproveWithTemplate</t>
  </si>
  <si>
    <t>tx_pref_type</t>
  </si>
  <si>
    <t>tx_pref_group</t>
  </si>
  <si>
    <t>tx_pref_name</t>
  </si>
  <si>
    <t>tx_pref_val_LOOKUP</t>
  </si>
  <si>
    <t>tx_pref_val</t>
  </si>
  <si>
    <t>is_allow_override</t>
  </si>
  <si>
    <t>id_pref_order</t>
  </si>
  <si>
    <t>tx_pref_desc</t>
  </si>
  <si>
    <t>DEFAULT_REGION_ID</t>
  </si>
  <si>
    <t>id_even_key</t>
  </si>
  <si>
    <t>tx_email_template_name</t>
  </si>
  <si>
    <t>tx_email_template_type</t>
  </si>
  <si>
    <t>tx_email_template_to_list</t>
  </si>
  <si>
    <t>tx_email_template_cc_list</t>
  </si>
  <si>
    <t>tx_email_template_bcc_list</t>
  </si>
  <si>
    <t>tx_email_template_subject</t>
  </si>
  <si>
    <t>tx_email_template_body</t>
  </si>
  <si>
    <t>tx_interval_time</t>
  </si>
  <si>
    <t>tx_interval_recurrence_type</t>
  </si>
  <si>
    <t>OFAC HIT</t>
  </si>
  <si>
    <t>ATTEN: OFAC_HIT- #Date# - #Time#</t>
  </si>
  <si>
    <t>The following Payment has received an OFAC HIT from OFAC:&lt;br/&gt;&lt;br/&gt; #paymentDetails# Email generated by nSmart.</t>
  </si>
  <si>
    <t>REPEAT</t>
  </si>
  <si>
    <t>id_export_file_config_key</t>
  </si>
  <si>
    <t>id_schedule_key</t>
  </si>
  <si>
    <t>id_criteria_key</t>
  </si>
  <si>
    <t>id_dashboard_key</t>
  </si>
  <si>
    <t>id_report_config_key</t>
  </si>
  <si>
    <t>T_TYPE_VALUE</t>
  </si>
  <si>
    <t>id_type_value_key</t>
  </si>
  <si>
    <t>id_type_value_ver</t>
  </si>
  <si>
    <t>tx_i8ln_name</t>
  </si>
  <si>
    <t>id_i8ln_key</t>
  </si>
  <si>
    <t>tx_type_value</t>
  </si>
  <si>
    <t>Sort_order</t>
  </si>
  <si>
    <t>EN_US</t>
  </si>
  <si>
    <t>id_parent_system_key</t>
  </si>
  <si>
    <t>PARENT SYSTEM</t>
  </si>
  <si>
    <t>BUSINESS_ENTITY</t>
  </si>
  <si>
    <t>SYSTEM NAME</t>
  </si>
  <si>
    <t>NOFAC_ENTITY_TYPE</t>
  </si>
  <si>
    <t>id_ofac_entity_key</t>
  </si>
  <si>
    <t>id_ofac_address_key</t>
  </si>
  <si>
    <t>id_ofac_alias_key</t>
  </si>
  <si>
    <t>id_ofac_identity_key</t>
  </si>
  <si>
    <t>id_ofac_nationality_key</t>
  </si>
  <si>
    <t>id_ofac_vessel_key</t>
  </si>
  <si>
    <t>id_ofac_citizenship_key</t>
  </si>
  <si>
    <t>id_ofac_dob_key</t>
  </si>
  <si>
    <t>id_ofac_pob_key</t>
  </si>
  <si>
    <t>ICBI</t>
  </si>
  <si>
    <t>BANK_ASIA</t>
  </si>
  <si>
    <t>External</t>
  </si>
  <si>
    <t>TRUST_BANK</t>
  </si>
  <si>
    <t>id_file_status_key</t>
  </si>
  <si>
    <t>id_pref_ver</t>
  </si>
  <si>
    <t>DAC</t>
  </si>
  <si>
    <t>SYSTEM_NAME</t>
  </si>
  <si>
    <t>REGION_ID</t>
  </si>
  <si>
    <t>id_fsm_state_transition_key</t>
  </si>
  <si>
    <t>id_ccy_key</t>
  </si>
  <si>
    <t>id_request_key</t>
  </si>
  <si>
    <t>id_holiday_calendar_key</t>
  </si>
  <si>
    <t>id_holiday_key</t>
  </si>
  <si>
    <t>id_test_key</t>
  </si>
  <si>
    <t>id_client_key</t>
  </si>
  <si>
    <t>id_attachment_key</t>
  </si>
  <si>
    <t>id_identifier_key</t>
  </si>
  <si>
    <t>Remove</t>
  </si>
  <si>
    <t>naz.ahmed@nazdaqTechnologies.com</t>
  </si>
  <si>
    <t>DEFAULT</t>
  </si>
  <si>
    <t>DFPS - Asset Management Group</t>
  </si>
  <si>
    <t>DFPS - FSAPAL</t>
  </si>
  <si>
    <t>id_group_type_key</t>
  </si>
  <si>
    <t>id_gui_control_type_key</t>
  </si>
  <si>
    <t>tx_map_desc</t>
  </si>
  <si>
    <t>40A</t>
  </si>
  <si>
    <t>31C</t>
  </si>
  <si>
    <t>Date of Issue</t>
  </si>
  <si>
    <t>40E</t>
  </si>
  <si>
    <t>31D</t>
  </si>
  <si>
    <t>Applicant</t>
  </si>
  <si>
    <t>32B</t>
  </si>
  <si>
    <t>Currency Code, Amount</t>
  </si>
  <si>
    <t>39A</t>
  </si>
  <si>
    <t>Percentage Credit Amount Tolerance</t>
  </si>
  <si>
    <t>39B</t>
  </si>
  <si>
    <t>39C</t>
  </si>
  <si>
    <t>42C</t>
  </si>
  <si>
    <t>Drafts at</t>
  </si>
  <si>
    <t>Drawee</t>
  </si>
  <si>
    <t>42M</t>
  </si>
  <si>
    <t>42P</t>
  </si>
  <si>
    <t>43P</t>
  </si>
  <si>
    <t>43T</t>
  </si>
  <si>
    <t>Transshipment</t>
  </si>
  <si>
    <t>44A</t>
  </si>
  <si>
    <t>44B</t>
  </si>
  <si>
    <t>44C</t>
  </si>
  <si>
    <t>44D</t>
  </si>
  <si>
    <t>Shipment Period</t>
  </si>
  <si>
    <t>44E</t>
  </si>
  <si>
    <t>44F</t>
  </si>
  <si>
    <t>45A</t>
  </si>
  <si>
    <t>46A</t>
  </si>
  <si>
    <t>Documents Required</t>
  </si>
  <si>
    <t>47A</t>
  </si>
  <si>
    <t>71B</t>
  </si>
  <si>
    <t>Charges</t>
  </si>
  <si>
    <t>Instructions to the Paying/Accepting/Negotiating Bank</t>
  </si>
  <si>
    <t>Place of Final Destination</t>
  </si>
  <si>
    <t>Place of Taking in Charge</t>
  </si>
  <si>
    <t>51A</t>
  </si>
  <si>
    <t>41A</t>
  </si>
  <si>
    <t>42A</t>
  </si>
  <si>
    <t>DHAKA_BANK</t>
  </si>
  <si>
    <t>PREFERENCE.SYS_GLOBAL</t>
  </si>
  <si>
    <t>PREF_TYPE_VALUE</t>
  </si>
  <si>
    <t>id_pref_type_value_key</t>
  </si>
  <si>
    <t>id_pref_type_value_key_value</t>
  </si>
  <si>
    <t>REGION</t>
  </si>
  <si>
    <t>is_allow_login</t>
  </si>
  <si>
    <t>OFAC_ACCESS</t>
  </si>
  <si>
    <t>GROUP_TYPE</t>
  </si>
  <si>
    <t>GROUP.SYSTEM</t>
  </si>
  <si>
    <t>GROUP.INTERNAL</t>
  </si>
  <si>
    <t>GROUP.EXTERNAL</t>
  </si>
  <si>
    <t>access to OFAC Screen</t>
  </si>
  <si>
    <t>DHAKA</t>
  </si>
  <si>
    <t>BAMLCO</t>
  </si>
  <si>
    <t>CAMLCO</t>
  </si>
  <si>
    <t>Access to kyc</t>
  </si>
  <si>
    <t>HEAD OFFICE</t>
  </si>
  <si>
    <t>ALARAFAH_BANK</t>
  </si>
  <si>
    <t>tx_legal_entity_id</t>
  </si>
  <si>
    <t>is_head_office</t>
  </si>
  <si>
    <t>0001</t>
  </si>
  <si>
    <t>Date and Place of Expiry</t>
  </si>
  <si>
    <t>Maximum Credit Amount</t>
  </si>
  <si>
    <t>Additional Amounts Covered</t>
  </si>
  <si>
    <t>Partial Shipments</t>
  </si>
  <si>
    <t>Latest Date of Shipment</t>
  </si>
  <si>
    <t>Additional Conditions</t>
  </si>
  <si>
    <t>setVisible(true)</t>
  </si>
  <si>
    <t>T_ON_SPOT_HELP</t>
  </si>
  <si>
    <t>id_on_spot_help_key</t>
  </si>
  <si>
    <t>id_on_spot_help_ver</t>
  </si>
  <si>
    <t>id_mt_key</t>
  </si>
  <si>
    <t>id_field_key</t>
  </si>
  <si>
    <t>id_sub_field_key</t>
  </si>
  <si>
    <t>tx_description</t>
  </si>
  <si>
    <t>Aplicable rulse</t>
  </si>
  <si>
    <t>T_ON_SPOT_HELP_AUDIT</t>
  </si>
  <si>
    <t>Mandatory ! This field specifies the number of this message in the series of messages sent for a documentary
credit, and the total number of messages in the series</t>
  </si>
  <si>
    <t>Mandatory ! This field specifies the type of credit. From dropdown one of the following codes must be used
(Error code(s): T60)
:</t>
  </si>
  <si>
    <t>Reference to Pre_Advice</t>
  </si>
  <si>
    <t>Applicant Bank with name &amp; address</t>
  </si>
  <si>
    <t>Available with/By</t>
  </si>
  <si>
    <t>Mixed Payament Details</t>
  </si>
  <si>
    <t>Deferred Payament Details</t>
  </si>
  <si>
    <t>Port of Loading</t>
  </si>
  <si>
    <t>Port of Discharge</t>
  </si>
  <si>
    <t>Description of Goods</t>
  </si>
  <si>
    <t>Period of Presentation</t>
  </si>
  <si>
    <t>Confiremation Instructions</t>
  </si>
  <si>
    <t>Senders Corresondent</t>
  </si>
  <si>
    <t>MT_TYPE</t>
  </si>
  <si>
    <t>field_name</t>
  </si>
  <si>
    <t>TREASURY</t>
  </si>
  <si>
    <t>Access Treasury</t>
  </si>
  <si>
    <t>LOAN</t>
  </si>
  <si>
    <t>Bank Loan</t>
  </si>
  <si>
    <t>BM_RECOMMEND</t>
  </si>
  <si>
    <t>BM_RETURN</t>
  </si>
  <si>
    <t>BOM_RECOMMEND</t>
  </si>
  <si>
    <t>BOM_RETURN</t>
  </si>
  <si>
    <t>MIS_RECEIVE</t>
  </si>
  <si>
    <t>MIS_UPDATE</t>
  </si>
  <si>
    <t>SEND_TO_CAD</t>
  </si>
  <si>
    <t>RM_RECOMMEND</t>
  </si>
  <si>
    <t>RM_RETURN</t>
  </si>
  <si>
    <t>CEO_APPROVE</t>
  </si>
  <si>
    <t>CEO_RETURN</t>
  </si>
  <si>
    <t>CEO_DEFER</t>
  </si>
  <si>
    <t>CEO_DECLINE</t>
  </si>
  <si>
    <t>MD_APPROVE</t>
  </si>
  <si>
    <t>MD_RETURN</t>
  </si>
  <si>
    <t>MD_DEFER</t>
  </si>
  <si>
    <t>MD_DECLINE</t>
  </si>
  <si>
    <t>tx_display_text</t>
  </si>
  <si>
    <t>SO_RECOMMENDED</t>
  </si>
  <si>
    <t>SO_RE_RECOMMENDED</t>
  </si>
  <si>
    <t>PEND_RECEIVED</t>
  </si>
  <si>
    <t>BM_RETURNED</t>
  </si>
  <si>
    <t>BOM_RETURNED</t>
  </si>
  <si>
    <t>MIS_UPDATED</t>
  </si>
  <si>
    <t>SENT_TO_CAD</t>
  </si>
  <si>
    <t>RM_RECOMMENDED</t>
  </si>
  <si>
    <t>RM_RETURNED</t>
  </si>
  <si>
    <t>CEO_APPROVED</t>
  </si>
  <si>
    <t>CEO_C_APPROVED</t>
  </si>
  <si>
    <t>CEO_RETURNED</t>
  </si>
  <si>
    <t>CEO_DECLINED</t>
  </si>
  <si>
    <t>MD_APPROVED</t>
  </si>
  <si>
    <t>MD_C_APPROVED</t>
  </si>
  <si>
    <t>MD_RETURNED</t>
  </si>
  <si>
    <t>MD_DECLINED</t>
  </si>
  <si>
    <t>TRUNCATE TABLE  T_FSM_STATE</t>
  </si>
  <si>
    <t>SO</t>
  </si>
  <si>
    <t>BM</t>
  </si>
  <si>
    <t>MIS</t>
  </si>
  <si>
    <t>BOM</t>
  </si>
  <si>
    <t>PC</t>
  </si>
  <si>
    <t>ACTOR</t>
  </si>
  <si>
    <t>dbo.T_APPLICATION_ID</t>
  </si>
  <si>
    <t>id_loan_application_id_key</t>
  </si>
  <si>
    <t>PPC_RECOMMEND</t>
  </si>
  <si>
    <t>PPC_RETURN</t>
  </si>
  <si>
    <t>PPC_RETURNED</t>
  </si>
  <si>
    <t>id_loan_tracking_id_key</t>
  </si>
  <si>
    <t>dbo.T_LOAN_TRACKING_ID</t>
  </si>
  <si>
    <t>SOURCE_OFFICER</t>
  </si>
  <si>
    <t>BRANCH_MANAGER</t>
  </si>
  <si>
    <t>BRANCH_OPERATION_MANAGER</t>
  </si>
  <si>
    <t>RISK_MANAGER</t>
  </si>
  <si>
    <t>UNIT_HEAD</t>
  </si>
  <si>
    <t>HO_CRM</t>
  </si>
  <si>
    <t>CHIEF_BUSINESS_OFFICER</t>
  </si>
  <si>
    <t>MANAGING_DIRECTOR</t>
  </si>
  <si>
    <t>CEO</t>
  </si>
  <si>
    <t>FIELD_OFFICER</t>
  </si>
  <si>
    <t>SA</t>
  </si>
  <si>
    <t>TECH_ADMIN</t>
  </si>
  <si>
    <t>BIZ_ADMIN</t>
  </si>
  <si>
    <t>SUPERVISOR</t>
  </si>
  <si>
    <t>USER</t>
  </si>
  <si>
    <t>FO_CREATED</t>
  </si>
  <si>
    <t>FO_UPDATED</t>
  </si>
  <si>
    <t>FO_DELETED</t>
  </si>
  <si>
    <t>FO_CREATE</t>
  </si>
  <si>
    <t>FO_UPDATE</t>
  </si>
  <si>
    <t>FO_DELETE</t>
  </si>
  <si>
    <t>FO</t>
  </si>
  <si>
    <t>MAILED_TO_POLICE</t>
  </si>
  <si>
    <t>SENT_TO_CIB</t>
  </si>
  <si>
    <t>CA_UPDATED</t>
  </si>
  <si>
    <t>CA_RECOMMENDED</t>
  </si>
  <si>
    <t>CA_RETURNED</t>
  </si>
  <si>
    <t>CA_SENT_QUERY</t>
  </si>
  <si>
    <t>CA_CONDITION_FULFILLED</t>
  </si>
  <si>
    <t>SO_CREATED</t>
  </si>
  <si>
    <t>SO_UPDATED</t>
  </si>
  <si>
    <t>SO_DELETED</t>
  </si>
  <si>
    <t>BM_RECOMMENDED</t>
  </si>
  <si>
    <t>BOM_RECOMMENDED</t>
  </si>
  <si>
    <t>PPC_RECOMMENDED</t>
  </si>
  <si>
    <t>MIS_RECEIVED</t>
  </si>
  <si>
    <t>RM_APPROVED</t>
  </si>
  <si>
    <t>RM_C_APPROVED</t>
  </si>
  <si>
    <t>RM_DECLINED</t>
  </si>
  <si>
    <t>RM_DEFERED</t>
  </si>
  <si>
    <t>HOCRM_APPROVED</t>
  </si>
  <si>
    <t>HOCRM_C_APPROVED</t>
  </si>
  <si>
    <t>HOCRM_RECOMMENDED</t>
  </si>
  <si>
    <t>HOCRM_RETURNED</t>
  </si>
  <si>
    <t>HOCRM_DECLINED</t>
  </si>
  <si>
    <t>HOCRM_DEFERED</t>
  </si>
  <si>
    <t>CEO_DEFERED</t>
  </si>
  <si>
    <t>MD_DEFERED</t>
  </si>
  <si>
    <t>FO_SUBMIT</t>
  </si>
  <si>
    <t>SO_CREATE</t>
  </si>
  <si>
    <t>SO_UPDATE</t>
  </si>
  <si>
    <t>SO_RECOMMEND</t>
  </si>
  <si>
    <t>SO_RE_RECOMMEND</t>
  </si>
  <si>
    <t>SO_DELETE</t>
  </si>
  <si>
    <t>MAIL_TO_POLICE</t>
  </si>
  <si>
    <t>SEND_TO_CIB</t>
  </si>
  <si>
    <t>CA_UPDATE</t>
  </si>
  <si>
    <t>CA_RECOMMEND</t>
  </si>
  <si>
    <t>CA_RETURN</t>
  </si>
  <si>
    <t>CA_SEND_QUERY</t>
  </si>
  <si>
    <t>CA_CONDITION_FULFILL</t>
  </si>
  <si>
    <t>RM_APPROVE</t>
  </si>
  <si>
    <t>RM_DECLINE</t>
  </si>
  <si>
    <t>RM_DEFER</t>
  </si>
  <si>
    <t>HOCRM_APPROVE</t>
  </si>
  <si>
    <t>HOCRM_C_APPROVE</t>
  </si>
  <si>
    <t>HOCRM_RECOMMEND</t>
  </si>
  <si>
    <t>HOCRM_RETURN</t>
  </si>
  <si>
    <t>HOCRM_DECLINE</t>
  </si>
  <si>
    <t>HOCRM_DEFER</t>
  </si>
  <si>
    <t>CEO_C_APPROVE</t>
  </si>
  <si>
    <t>MD_C_APPROVE</t>
  </si>
  <si>
    <t>CA</t>
  </si>
  <si>
    <t>MIS_ALLOCATED</t>
  </si>
  <si>
    <t>MIS_RE_ALLOCATED</t>
  </si>
  <si>
    <t>MIS_ALLOCATE</t>
  </si>
  <si>
    <t>MIS_RE_ALLOCATE</t>
  </si>
  <si>
    <t>RM</t>
  </si>
  <si>
    <t>RM_C_APPROVE</t>
  </si>
  <si>
    <t>UH</t>
  </si>
  <si>
    <t>HOCRM</t>
  </si>
  <si>
    <t>MD</t>
  </si>
  <si>
    <t>int_permission</t>
  </si>
  <si>
    <t>tx_fsm_state</t>
  </si>
  <si>
    <t>UH_APPROVED</t>
  </si>
  <si>
    <t>UH_C_APPROVED</t>
  </si>
  <si>
    <t>UH_RECOMMENDED</t>
  </si>
  <si>
    <t>UH_RETURNED</t>
  </si>
  <si>
    <t>UH_DECLINED</t>
  </si>
  <si>
    <t>UH_DEFERED</t>
  </si>
  <si>
    <t>UH_APPROVE</t>
  </si>
  <si>
    <t>UH_C_APPROVE</t>
  </si>
  <si>
    <t>UH_RECOMMEND</t>
  </si>
  <si>
    <t>UH_RETURN</t>
  </si>
  <si>
    <t>UH_DECLINE</t>
  </si>
  <si>
    <t>UH_DEFER</t>
  </si>
  <si>
    <t>TEST</t>
  </si>
  <si>
    <t>int_recommend</t>
  </si>
  <si>
    <t>int_return</t>
  </si>
  <si>
    <t>REF_DATA_RO</t>
  </si>
  <si>
    <t>REF_DATA_RW</t>
  </si>
  <si>
    <t>REF_DATA_APPROVE</t>
  </si>
  <si>
    <t>REF_DATA_REJECT</t>
  </si>
  <si>
    <t>PMT_READ_ONLY</t>
  </si>
  <si>
    <t>SA_TECH</t>
  </si>
  <si>
    <t>SA_BIZ</t>
  </si>
  <si>
    <t>OFAC_READ_ONLY</t>
  </si>
  <si>
    <t>KYC_INITIATE</t>
  </si>
  <si>
    <t>KYC_APPROVE</t>
  </si>
  <si>
    <t>SWIFT_INITIATE</t>
  </si>
  <si>
    <t>SWIFT_APPROVE</t>
  </si>
  <si>
    <t>REMITTANCE_INITIATE</t>
  </si>
  <si>
    <t>REMITTANCE_APPROVE</t>
  </si>
  <si>
    <t>KYC_AUTHORIZE</t>
  </si>
  <si>
    <t>SWIFT_AUTHORIZE</t>
  </si>
  <si>
    <t>NOSTRO_INITIATE</t>
  </si>
  <si>
    <t>NOSTRO_APPROVE</t>
  </si>
  <si>
    <t>NOSTRO_AUTHORIZE</t>
  </si>
  <si>
    <t>NOSTRO_ADMIN</t>
  </si>
  <si>
    <t>TREASURY_ADMIN</t>
  </si>
  <si>
    <t>tx_comments</t>
  </si>
  <si>
    <t>insert</t>
  </si>
  <si>
    <t>MIS_RETURNED</t>
  </si>
  <si>
    <t>MIS_RETURN</t>
  </si>
  <si>
    <t>CREDIT_ANALYST</t>
  </si>
  <si>
    <t>POLICE_PORTFOLIO_COORDINATOR</t>
  </si>
  <si>
    <t>BOM_UPDATED</t>
  </si>
  <si>
    <t>FO_SUBMITTED</t>
  </si>
  <si>
    <t>TRUNCATE TABLE T_STATE_RECOMMEND_RETURN_MAP</t>
  </si>
  <si>
    <t>TRUNCATE TABLE T_ROLE_STATE_MAP</t>
  </si>
  <si>
    <t>tx_from_role_name</t>
  </si>
  <si>
    <t>CA_C_FULFILL</t>
  </si>
  <si>
    <t>EXEC INS_fsm_state_transition @tx_fsm_type_name='LOAN', @tx_state_name='CA_UPDATED', @tx_action_name='CA_UPDATE', @tx_next_state_name='CA_UPDATED', @tx_login_name='nazdaq_prod'</t>
  </si>
  <si>
    <t>SL_GENERATED</t>
  </si>
  <si>
    <t>GENERATE_SL</t>
  </si>
  <si>
    <t>CAD</t>
  </si>
  <si>
    <t>CIB</t>
  </si>
  <si>
    <t>REF_LEGAL_ENTITY</t>
  </si>
  <si>
    <t>PEND_NEW</t>
  </si>
  <si>
    <t>PEND_MOD</t>
  </si>
  <si>
    <t>PEND_APPROVAL</t>
  </si>
  <si>
    <t>APPROVED</t>
  </si>
  <si>
    <t>REJECTED</t>
  </si>
  <si>
    <t>NEW</t>
  </si>
  <si>
    <t>UPDATE</t>
  </si>
  <si>
    <t>REQUEST_APPROVAL</t>
  </si>
  <si>
    <t>APPROVE</t>
  </si>
  <si>
    <t>REJECT</t>
  </si>
  <si>
    <t>SYS_AUTO_APPROVE</t>
  </si>
  <si>
    <t>SYS</t>
  </si>
  <si>
    <t>APPROVED_RETURNED</t>
  </si>
  <si>
    <t>APPROVED_RETURN</t>
  </si>
  <si>
    <t>CAD_RETURNED</t>
  </si>
  <si>
    <t>CAD_RETURN</t>
  </si>
  <si>
    <t>SENT_QUERY_UPDATED</t>
  </si>
  <si>
    <t>id_loan_group_key</t>
  </si>
  <si>
    <t>dbo.T_LOAN_GROUP_ID</t>
  </si>
  <si>
    <t>CA_RECEIVED</t>
  </si>
  <si>
    <t xml:space="preserve">HOCRM_RETURNED </t>
  </si>
  <si>
    <t>CA_RECEIVE</t>
  </si>
  <si>
    <t>HOCRM_SEND_TO_CAD</t>
  </si>
  <si>
    <t>CAD_QUERY_TO_SO</t>
  </si>
  <si>
    <t>CAD_QUERY_TO_CA</t>
  </si>
  <si>
    <t>CAD_SENT_QUERY_TO_SO</t>
  </si>
  <si>
    <t>CAD_SENT_QUERY_TO_CA</t>
  </si>
  <si>
    <t>SO_CAD_QUERY_UPDATED</t>
  </si>
  <si>
    <t>CA_CAD_QUERY_UPDATED</t>
  </si>
  <si>
    <t>CA_CAD_QUERY_UPDATE</t>
  </si>
  <si>
    <t>SO_CAD_QUERY_UPDATE</t>
  </si>
  <si>
    <t>CAD_QUERY_CA</t>
  </si>
  <si>
    <t>CAD_QUERY_SO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</si>
</sst>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3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i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10243E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8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trike/>
      <sz val="11"/>
      <color theme="1"/>
      <name val="Calibri"/>
      <family val="2"/>
      <charset val="1"/>
    </font>
    <font>
      <strike/>
      <sz val="11"/>
      <color theme="1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1"/>
      <color rgb="FF111111"/>
      <name val="Open Sans"/>
    </font>
  </fonts>
  <fills count="4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3A2C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5B3D7"/>
      </patternFill>
    </fill>
    <fill>
      <patternFill patternType="solid">
        <fgColor rgb="FFD9D9D9"/>
        <bgColor rgb="FFE6E0EC"/>
      </patternFill>
    </fill>
    <fill>
      <patternFill patternType="solid">
        <fgColor rgb="FFB7DEE8"/>
        <bgColor rgb="FFD9D9D9"/>
      </patternFill>
    </fill>
    <fill>
      <patternFill patternType="solid">
        <fgColor rgb="FF92D050"/>
        <bgColor rgb="FFC3D69B"/>
      </patternFill>
    </fill>
    <fill>
      <patternFill patternType="solid">
        <fgColor rgb="FF95B3D7"/>
        <bgColor rgb="FF8EB4E3"/>
      </patternFill>
    </fill>
    <fill>
      <patternFill patternType="solid">
        <fgColor rgb="FFF2F2F2"/>
        <bgColor rgb="FFFFFFFF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9D9"/>
      </patternFill>
    </fill>
    <fill>
      <patternFill patternType="solid">
        <fgColor rgb="FFFF660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99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rgb="FFFF990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9900"/>
      </patternFill>
    </fill>
    <fill>
      <patternFill patternType="solid">
        <fgColor theme="9" tint="0.59999389629810485"/>
        <bgColor rgb="FF95B3D7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rgb="FF95B3D7"/>
      </patternFill>
    </fill>
    <fill>
      <patternFill patternType="solid">
        <fgColor theme="5" tint="-0.249977111117893"/>
        <bgColor rgb="FFFF9900"/>
      </patternFill>
    </fill>
    <fill>
      <patternFill patternType="solid">
        <fgColor theme="4" tint="0.39997558519241921"/>
        <bgColor rgb="FF95B3D7"/>
      </patternFill>
    </fill>
    <fill>
      <patternFill patternType="solid">
        <fgColor theme="4" tint="0.39997558519241921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rgb="FF95B3D7"/>
      </patternFill>
    </fill>
    <fill>
      <patternFill patternType="solid">
        <fgColor theme="9" tint="-0.499984740745262"/>
        <bgColor rgb="FF95B3D7"/>
      </patternFill>
    </fill>
  </fills>
  <borders count="1">
    <border>
      <left/>
      <right/>
      <top/>
      <bottom/>
      <diagonal/>
    </border>
  </borders>
  <cellStyleXfs count="3910">
    <xf numFmtId="0" fontId="0" fillId="0" borderId="0"/>
    <xf numFmtId="0" fontId="3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24">
    <xf numFmtId="0" fontId="0" fillId="0" borderId="0" xfId="0"/>
    <xf numFmtId="0" fontId="3" fillId="0" borderId="0" xfId="1" applyFont="1" applyBorder="1" applyAlignment="1" applyProtection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/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164" fontId="0" fillId="0" borderId="0" xfId="0" applyNumberFormat="1" applyFont="1"/>
    <xf numFmtId="0" fontId="0" fillId="4" borderId="0" xfId="0" applyFont="1" applyFill="1"/>
    <xf numFmtId="49" fontId="0" fillId="0" borderId="0" xfId="0" applyNumberFormat="1" applyFont="1"/>
    <xf numFmtId="0" fontId="0" fillId="0" borderId="0" xfId="0" applyFont="1" applyAlignment="1">
      <alignment horizontal="center" vertical="center"/>
    </xf>
    <xf numFmtId="15" fontId="0" fillId="0" borderId="0" xfId="0" applyNumberFormat="1" applyFon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5" borderId="0" xfId="0" applyFont="1" applyFill="1"/>
    <xf numFmtId="0" fontId="8" fillId="5" borderId="0" xfId="0" applyFont="1" applyFill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4" fillId="4" borderId="0" xfId="0" applyFont="1" applyFill="1"/>
    <xf numFmtId="0" fontId="9" fillId="0" borderId="0" xfId="0" applyFont="1"/>
    <xf numFmtId="0" fontId="0" fillId="4" borderId="0" xfId="0" applyFill="1" applyAlignment="1">
      <alignment horizontal="center"/>
    </xf>
    <xf numFmtId="0" fontId="10" fillId="8" borderId="0" xfId="0" applyFont="1" applyFill="1"/>
    <xf numFmtId="0" fontId="0" fillId="8" borderId="0" xfId="0" applyFill="1"/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left"/>
    </xf>
    <xf numFmtId="0" fontId="0" fillId="10" borderId="0" xfId="0" applyFont="1" applyFill="1" applyAlignment="1">
      <alignment horizontal="center"/>
    </xf>
    <xf numFmtId="0" fontId="11" fillId="4" borderId="0" xfId="0" applyFont="1" applyFill="1"/>
    <xf numFmtId="0" fontId="0" fillId="10" borderId="0" xfId="0" applyFont="1" applyFill="1"/>
    <xf numFmtId="0" fontId="12" fillId="0" borderId="0" xfId="0" applyFont="1" applyAlignment="1">
      <alignment horizontal="left"/>
    </xf>
    <xf numFmtId="0" fontId="0" fillId="10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3" fillId="4" borderId="0" xfId="0" applyFont="1" applyFill="1"/>
    <xf numFmtId="0" fontId="0" fillId="8" borderId="0" xfId="0" applyFont="1" applyFill="1"/>
    <xf numFmtId="0" fontId="0" fillId="8" borderId="0" xfId="0" applyFont="1" applyFill="1" applyAlignment="1">
      <alignment horizontal="center"/>
    </xf>
    <xf numFmtId="0" fontId="11" fillId="8" borderId="0" xfId="0" applyFont="1" applyFill="1"/>
    <xf numFmtId="0" fontId="12" fillId="8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0" fillId="11" borderId="0" xfId="0" applyFont="1" applyFill="1" applyAlignment="1">
      <alignment horizontal="center"/>
    </xf>
    <xf numFmtId="0" fontId="0" fillId="11" borderId="0" xfId="0" applyFont="1" applyFill="1"/>
    <xf numFmtId="0" fontId="12" fillId="1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9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/>
    </xf>
    <xf numFmtId="0" fontId="16" fillId="0" borderId="0" xfId="7"/>
    <xf numFmtId="0" fontId="17" fillId="0" borderId="0" xfId="7" applyFont="1"/>
    <xf numFmtId="0" fontId="17" fillId="0" borderId="0" xfId="7" applyFont="1" applyAlignment="1">
      <alignment horizontal="left"/>
    </xf>
    <xf numFmtId="0" fontId="17" fillId="0" borderId="0" xfId="7" applyFont="1" applyBorder="1" applyAlignment="1">
      <alignment horizontal="left"/>
    </xf>
    <xf numFmtId="0" fontId="17" fillId="0" borderId="0" xfId="7" applyFont="1" applyBorder="1" applyAlignment="1">
      <alignment horizontal="center"/>
    </xf>
    <xf numFmtId="0" fontId="17" fillId="0" borderId="0" xfId="7" applyFont="1" applyAlignment="1">
      <alignment horizontal="center"/>
    </xf>
    <xf numFmtId="0" fontId="18" fillId="0" borderId="0" xfId="7" applyFont="1"/>
    <xf numFmtId="0" fontId="18" fillId="12" borderId="0" xfId="7" applyFont="1" applyFill="1" applyAlignment="1">
      <alignment horizontal="left"/>
    </xf>
    <xf numFmtId="0" fontId="18" fillId="0" borderId="0" xfId="7" applyFont="1" applyAlignment="1">
      <alignment horizontal="left"/>
    </xf>
    <xf numFmtId="0" fontId="18" fillId="0" borderId="0" xfId="7" applyFont="1" applyBorder="1" applyAlignment="1">
      <alignment horizontal="left"/>
    </xf>
    <xf numFmtId="0" fontId="18" fillId="0" borderId="0" xfId="7" applyFont="1" applyBorder="1" applyAlignment="1">
      <alignment horizontal="center"/>
    </xf>
    <xf numFmtId="0" fontId="18" fillId="0" borderId="0" xfId="7" applyFont="1" applyBorder="1" applyAlignment="1"/>
    <xf numFmtId="0" fontId="17" fillId="0" borderId="0" xfId="7" applyFont="1" applyFill="1" applyAlignment="1">
      <alignment horizontal="center"/>
    </xf>
    <xf numFmtId="0" fontId="19" fillId="0" borderId="0" xfId="7" applyFont="1" applyAlignment="1">
      <alignment horizontal="center"/>
    </xf>
    <xf numFmtId="0" fontId="17" fillId="12" borderId="0" xfId="7" applyFont="1" applyFill="1" applyAlignment="1">
      <alignment horizontal="center"/>
    </xf>
    <xf numFmtId="0" fontId="17" fillId="0" borderId="0" xfId="7" applyFont="1" applyBorder="1"/>
    <xf numFmtId="0" fontId="17" fillId="0" borderId="0" xfId="7" applyFont="1" applyFill="1" applyAlignment="1">
      <alignment horizontal="left" indent="1"/>
    </xf>
    <xf numFmtId="0" fontId="17" fillId="0" borderId="0" xfId="7" applyFont="1" applyBorder="1" applyAlignment="1">
      <alignment horizontal="left" wrapText="1"/>
    </xf>
    <xf numFmtId="0" fontId="17" fillId="12" borderId="0" xfId="7" applyFont="1" applyFill="1"/>
    <xf numFmtId="0" fontId="17" fillId="0" borderId="0" xfId="7" applyFont="1" applyBorder="1" applyAlignment="1"/>
    <xf numFmtId="0" fontId="16" fillId="0" borderId="0" xfId="7" applyAlignment="1">
      <alignment horizontal="center"/>
    </xf>
    <xf numFmtId="0" fontId="19" fillId="0" borderId="0" xfId="7" applyFont="1" applyBorder="1" applyAlignment="1">
      <alignment wrapText="1"/>
    </xf>
    <xf numFmtId="0" fontId="19" fillId="0" borderId="0" xfId="7" applyFont="1" applyBorder="1" applyAlignment="1">
      <alignment horizontal="left" wrapText="1"/>
    </xf>
    <xf numFmtId="0" fontId="17" fillId="0" borderId="0" xfId="7" applyFont="1" applyFill="1"/>
    <xf numFmtId="0" fontId="16" fillId="0" borderId="0" xfId="7" applyFont="1" applyAlignment="1">
      <alignment horizontal="center"/>
    </xf>
    <xf numFmtId="0" fontId="17" fillId="0" borderId="0" xfId="7" applyFont="1" applyFill="1" applyBorder="1" applyAlignment="1">
      <alignment horizontal="left" wrapText="1"/>
    </xf>
    <xf numFmtId="0" fontId="17" fillId="0" borderId="0" xfId="7" applyFont="1" applyBorder="1" applyAlignment="1">
      <alignment vertical="top" wrapText="1"/>
    </xf>
    <xf numFmtId="0" fontId="17" fillId="0" borderId="0" xfId="7" applyFont="1" applyBorder="1" applyAlignment="1">
      <alignment horizontal="left" vertical="top" wrapText="1"/>
    </xf>
    <xf numFmtId="0" fontId="20" fillId="0" borderId="0" xfId="7" applyFont="1" applyBorder="1" applyAlignment="1">
      <alignment vertical="top" wrapText="1"/>
    </xf>
    <xf numFmtId="0" fontId="21" fillId="0" borderId="0" xfId="7" applyFont="1" applyBorder="1" applyAlignment="1">
      <alignment wrapText="1"/>
    </xf>
    <xf numFmtId="0" fontId="20" fillId="0" borderId="0" xfId="7" applyFont="1" applyBorder="1" applyAlignment="1">
      <alignment wrapText="1"/>
    </xf>
    <xf numFmtId="0" fontId="23" fillId="0" borderId="0" xfId="0" applyFont="1"/>
    <xf numFmtId="0" fontId="16" fillId="0" borderId="0" xfId="7" applyAlignment="1">
      <alignment horizontal="left" vertical="center"/>
    </xf>
    <xf numFmtId="0" fontId="6" fillId="12" borderId="0" xfId="0" applyFont="1" applyFill="1"/>
    <xf numFmtId="0" fontId="0" fillId="12" borderId="0" xfId="0" applyFill="1"/>
    <xf numFmtId="0" fontId="7" fillId="0" borderId="0" xfId="0" applyFont="1" applyAlignment="1">
      <alignment horizontal="center" vertical="center"/>
    </xf>
    <xf numFmtId="22" fontId="7" fillId="0" borderId="0" xfId="0" applyNumberFormat="1" applyFont="1" applyAlignment="1">
      <alignment horizontal="center" vertical="center"/>
    </xf>
    <xf numFmtId="2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14" borderId="0" xfId="0" applyFill="1"/>
    <xf numFmtId="0" fontId="24" fillId="0" borderId="0" xfId="0" applyFont="1"/>
    <xf numFmtId="0" fontId="18" fillId="0" borderId="0" xfId="0" applyFont="1" applyAlignment="1">
      <alignment horizontal="center"/>
    </xf>
    <xf numFmtId="0" fontId="17" fillId="0" borderId="0" xfId="0" quotePrefix="1" applyFont="1"/>
    <xf numFmtId="0" fontId="17" fillId="0" borderId="0" xfId="0" applyFont="1"/>
    <xf numFmtId="0" fontId="6" fillId="12" borderId="0" xfId="0" applyFont="1" applyFill="1" applyAlignment="1">
      <alignment horizontal="left" vertical="center"/>
    </xf>
    <xf numFmtId="0" fontId="25" fillId="15" borderId="0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8" fillId="0" borderId="0" xfId="0" applyFont="1"/>
    <xf numFmtId="0" fontId="28" fillId="4" borderId="0" xfId="0" applyFont="1" applyFill="1"/>
    <xf numFmtId="0" fontId="28" fillId="4" borderId="0" xfId="0" applyFont="1" applyFill="1" applyAlignment="1">
      <alignment horizontal="center"/>
    </xf>
    <xf numFmtId="0" fontId="27" fillId="14" borderId="0" xfId="0" applyFont="1" applyFill="1" applyAlignment="1">
      <alignment horizontal="center"/>
    </xf>
    <xf numFmtId="0" fontId="27" fillId="6" borderId="0" xfId="0" applyFont="1" applyFill="1"/>
    <xf numFmtId="0" fontId="27" fillId="6" borderId="0" xfId="0" applyFont="1" applyFill="1" applyAlignment="1">
      <alignment horizontal="center"/>
    </xf>
    <xf numFmtId="0" fontId="27" fillId="7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0" borderId="0" xfId="0" applyFont="1"/>
    <xf numFmtId="0" fontId="0" fillId="16" borderId="0" xfId="0" applyFill="1"/>
    <xf numFmtId="0" fontId="0" fillId="16" borderId="0" xfId="0" applyFill="1" applyAlignment="1">
      <alignment horizontal="center"/>
    </xf>
    <xf numFmtId="0" fontId="26" fillId="16" borderId="0" xfId="0" applyFont="1" applyFill="1" applyBorder="1" applyAlignment="1">
      <alignment horizontal="center"/>
    </xf>
    <xf numFmtId="0" fontId="6" fillId="17" borderId="0" xfId="0" applyFont="1" applyFill="1" applyAlignment="1">
      <alignment horizontal="left" vertical="center"/>
    </xf>
    <xf numFmtId="0" fontId="6" fillId="16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49" fontId="4" fillId="0" borderId="0" xfId="0" applyNumberFormat="1" applyFont="1"/>
    <xf numFmtId="49" fontId="0" fillId="16" borderId="0" xfId="0" applyNumberFormat="1" applyFill="1"/>
    <xf numFmtId="49" fontId="29" fillId="0" borderId="0" xfId="0" applyNumberFormat="1" applyFont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0" xfId="0" applyAlignment="1">
      <alignment horizontal="center"/>
    </xf>
    <xf numFmtId="0" fontId="6" fillId="21" borderId="0" xfId="0" applyFont="1" applyFill="1"/>
    <xf numFmtId="0" fontId="6" fillId="20" borderId="0" xfId="0" applyFont="1" applyFill="1" applyAlignment="1">
      <alignment horizontal="center" vertical="center"/>
    </xf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0" fillId="22" borderId="0" xfId="0" applyFill="1"/>
    <xf numFmtId="0" fontId="0" fillId="23" borderId="0" xfId="0" applyFill="1"/>
    <xf numFmtId="0" fontId="0" fillId="0" borderId="0" xfId="0" applyAlignment="1">
      <alignment vertical="center" wrapText="1"/>
    </xf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6" fillId="22" borderId="0" xfId="0" applyFont="1" applyFill="1"/>
    <xf numFmtId="0" fontId="0" fillId="24" borderId="0" xfId="0" applyFill="1"/>
    <xf numFmtId="0" fontId="6" fillId="24" borderId="0" xfId="0" applyFont="1" applyFill="1" applyAlignment="1">
      <alignment horizontal="left" vertical="center"/>
    </xf>
    <xf numFmtId="0" fontId="6" fillId="20" borderId="0" xfId="0" applyFont="1" applyFill="1" applyAlignment="1">
      <alignment horizontal="left" vertical="center"/>
    </xf>
    <xf numFmtId="0" fontId="8" fillId="20" borderId="0" xfId="0" applyFont="1" applyFill="1"/>
    <xf numFmtId="0" fontId="5" fillId="20" borderId="0" xfId="0" applyFont="1" applyFill="1" applyAlignment="1">
      <alignment horizontal="center"/>
    </xf>
    <xf numFmtId="0" fontId="6" fillId="22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/>
    </xf>
    <xf numFmtId="0" fontId="6" fillId="24" borderId="0" xfId="0" applyFont="1" applyFill="1" applyAlignment="1">
      <alignment horizontal="center" vertical="center"/>
    </xf>
    <xf numFmtId="0" fontId="6" fillId="25" borderId="0" xfId="0" applyFont="1" applyFill="1"/>
    <xf numFmtId="0" fontId="6" fillId="26" borderId="0" xfId="0" applyFont="1" applyFill="1"/>
    <xf numFmtId="0" fontId="0" fillId="20" borderId="0" xfId="0" applyFill="1" applyAlignment="1">
      <alignment wrapText="1"/>
    </xf>
    <xf numFmtId="0" fontId="0" fillId="22" borderId="0" xfId="0" applyFill="1" applyAlignment="1">
      <alignment wrapText="1"/>
    </xf>
    <xf numFmtId="0" fontId="6" fillId="27" borderId="0" xfId="0" applyFont="1" applyFill="1"/>
    <xf numFmtId="0" fontId="6" fillId="27" borderId="0" xfId="0" applyFont="1" applyFill="1" applyAlignment="1">
      <alignment horizontal="center" vertical="center"/>
    </xf>
    <xf numFmtId="0" fontId="6" fillId="27" borderId="0" xfId="0" applyFont="1" applyFill="1" applyAlignment="1">
      <alignment horizontal="center"/>
    </xf>
    <xf numFmtId="0" fontId="6" fillId="28" borderId="0" xfId="0" applyFont="1" applyFill="1"/>
    <xf numFmtId="0" fontId="0" fillId="27" borderId="0" xfId="0" applyFill="1"/>
    <xf numFmtId="0" fontId="0" fillId="27" borderId="0" xfId="0" applyFill="1" applyAlignment="1">
      <alignment wrapText="1"/>
    </xf>
    <xf numFmtId="0" fontId="8" fillId="24" borderId="0" xfId="0" applyFont="1" applyFill="1" applyAlignment="1">
      <alignment horizontal="center" vertical="center"/>
    </xf>
    <xf numFmtId="0" fontId="8" fillId="27" borderId="0" xfId="0" applyFont="1" applyFill="1" applyAlignment="1">
      <alignment horizontal="center" vertical="center"/>
    </xf>
    <xf numFmtId="0" fontId="10" fillId="27" borderId="0" xfId="0" applyFont="1" applyFill="1"/>
    <xf numFmtId="0" fontId="8" fillId="22" borderId="0" xfId="0" applyFont="1" applyFill="1" applyAlignment="1">
      <alignment horizontal="center" vertical="center"/>
    </xf>
    <xf numFmtId="0" fontId="6" fillId="29" borderId="0" xfId="0" applyFont="1" applyFill="1"/>
    <xf numFmtId="0" fontId="8" fillId="29" borderId="0" xfId="0" applyFont="1" applyFill="1" applyAlignment="1">
      <alignment horizontal="center" vertical="center"/>
    </xf>
    <xf numFmtId="0" fontId="0" fillId="0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22" borderId="0" xfId="0" applyFill="1" applyAlignment="1"/>
    <xf numFmtId="0" fontId="0" fillId="40" borderId="0" xfId="0" applyFill="1"/>
    <xf numFmtId="0" fontId="6" fillId="40" borderId="0" xfId="0" applyFont="1" applyFill="1"/>
    <xf numFmtId="0" fontId="6" fillId="23" borderId="0" xfId="0" applyFont="1" applyFill="1"/>
    <xf numFmtId="0" fontId="10" fillId="19" borderId="0" xfId="0" applyFont="1" applyFill="1"/>
    <xf numFmtId="0" fontId="8" fillId="19" borderId="0" xfId="0" applyFont="1" applyFill="1"/>
    <xf numFmtId="0" fontId="0" fillId="20" borderId="0" xfId="0" applyFill="1" applyAlignment="1"/>
    <xf numFmtId="0" fontId="0" fillId="3" borderId="0" xfId="0" applyFill="1"/>
    <xf numFmtId="0" fontId="6" fillId="39" borderId="0" xfId="0" applyFont="1" applyFill="1"/>
    <xf numFmtId="0" fontId="6" fillId="39" borderId="0" xfId="0" applyFont="1" applyFill="1" applyAlignment="1">
      <alignment horizontal="center" vertical="center"/>
    </xf>
    <xf numFmtId="0" fontId="6" fillId="39" borderId="0" xfId="0" applyFont="1" applyFill="1" applyAlignment="1">
      <alignment horizontal="center"/>
    </xf>
    <xf numFmtId="0" fontId="6" fillId="41" borderId="0" xfId="0" applyFont="1" applyFill="1"/>
    <xf numFmtId="0" fontId="6" fillId="41" borderId="0" xfId="0" applyFont="1" applyFill="1" applyAlignment="1">
      <alignment horizontal="left" vertical="center"/>
    </xf>
    <xf numFmtId="0" fontId="6" fillId="42" borderId="0" xfId="0" applyFont="1" applyFill="1"/>
    <xf numFmtId="0" fontId="6" fillId="39" borderId="0" xfId="0" applyFont="1" applyFill="1" applyAlignment="1">
      <alignment horizontal="left" vertical="center"/>
    </xf>
    <xf numFmtId="0" fontId="6" fillId="41" borderId="0" xfId="0" applyFont="1" applyFill="1" applyAlignment="1">
      <alignment horizontal="center" vertical="center"/>
    </xf>
    <xf numFmtId="0" fontId="8" fillId="41" borderId="0" xfId="0" applyFont="1" applyFill="1" applyAlignment="1">
      <alignment horizontal="center" vertical="center"/>
    </xf>
    <xf numFmtId="0" fontId="8" fillId="39" borderId="0" xfId="0" applyFont="1" applyFill="1"/>
    <xf numFmtId="0" fontId="6" fillId="24" borderId="0" xfId="0" applyFont="1" applyFill="1"/>
    <xf numFmtId="0" fontId="6" fillId="24" borderId="0" xfId="0" applyFont="1" applyFill="1" applyAlignment="1">
      <alignment horizontal="center"/>
    </xf>
    <xf numFmtId="0" fontId="6" fillId="43" borderId="0" xfId="0" applyFont="1" applyFill="1" applyAlignment="1">
      <alignment horizontal="left" vertical="center"/>
    </xf>
    <xf numFmtId="0" fontId="6" fillId="44" borderId="0" xfId="0" applyFont="1" applyFill="1"/>
    <xf numFmtId="0" fontId="0" fillId="45" borderId="0" xfId="0" applyFill="1"/>
    <xf numFmtId="0" fontId="6" fillId="37" borderId="0" xfId="0" applyFont="1" applyFill="1"/>
    <xf numFmtId="0" fontId="6" fillId="46" borderId="0" xfId="0" applyFont="1" applyFill="1"/>
    <xf numFmtId="0" fontId="6" fillId="37" borderId="0" xfId="0" applyFont="1" applyFill="1" applyAlignment="1">
      <alignment horizontal="center" vertical="center"/>
    </xf>
    <xf numFmtId="0" fontId="8" fillId="46" borderId="0" xfId="0" applyFont="1" applyFill="1" applyAlignment="1">
      <alignment horizontal="center" vertical="center"/>
    </xf>
    <xf numFmtId="0" fontId="8" fillId="37" borderId="0" xfId="0" applyFont="1" applyFill="1"/>
    <xf numFmtId="0" fontId="6" fillId="47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0" borderId="0" xfId="0" applyFont="1" applyFill="1" applyAlignment="1">
      <alignment vertical="center"/>
    </xf>
    <xf numFmtId="0" fontId="6" fillId="22" borderId="0" xfId="0" applyFont="1" applyFill="1" applyAlignment="1">
      <alignment vertical="center"/>
    </xf>
    <xf numFmtId="0" fontId="0" fillId="27" borderId="0" xfId="0" applyFill="1" applyAlignment="1"/>
    <xf numFmtId="0" fontId="6" fillId="41" borderId="0" xfId="0" applyFont="1" applyFill="1" applyAlignment="1">
      <alignment vertical="center"/>
    </xf>
    <xf numFmtId="0" fontId="6" fillId="43" borderId="0" xfId="0" applyFont="1" applyFill="1" applyAlignment="1">
      <alignment vertical="center"/>
    </xf>
    <xf numFmtId="0" fontId="6" fillId="24" borderId="0" xfId="0" applyFont="1" applyFill="1" applyAlignment="1">
      <alignment vertical="center"/>
    </xf>
    <xf numFmtId="0" fontId="10" fillId="32" borderId="0" xfId="0" applyFont="1" applyFill="1"/>
    <xf numFmtId="0" fontId="6" fillId="29" borderId="0" xfId="0" applyFont="1" applyFill="1" applyAlignment="1">
      <alignment horizontal="left" vertical="center"/>
    </xf>
    <xf numFmtId="0" fontId="0" fillId="29" borderId="0" xfId="0" applyFont="1" applyFill="1" applyAlignment="1">
      <alignment horizontal="left" vertical="center"/>
    </xf>
  </cellXfs>
  <cellStyles count="39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 2" xfId="1959" hidden="1"/>
    <cellStyle name="Followed Hyperlink 2" xfId="1960" hidden="1"/>
    <cellStyle name="Followed Hyperlink 2" xfId="1961" hidden="1"/>
    <cellStyle name="Followed Hyperlink 2" xfId="1962" hidden="1"/>
    <cellStyle name="Followed Hyperlink 2" xfId="1963" hidden="1"/>
    <cellStyle name="Followed Hyperlink 2" xfId="1965" hidden="1"/>
    <cellStyle name="Followed Hyperlink 2" xfId="1966" hidden="1"/>
    <cellStyle name="Followed Hyperlink 2" xfId="1967" hidden="1"/>
    <cellStyle name="Followed Hyperlink 2" xfId="1968" hidden="1"/>
    <cellStyle name="Followed Hyperlink 2" xfId="1969" hidden="1"/>
    <cellStyle name="Followed Hyperlink 2" xfId="1970" hidden="1"/>
    <cellStyle name="Followed Hyperlink 2" xfId="1971" hidden="1"/>
    <cellStyle name="Followed Hyperlink 2" xfId="1972" hidden="1"/>
    <cellStyle name="Followed Hyperlink 2" xfId="1973" hidden="1"/>
    <cellStyle name="Followed Hyperlink 2" xfId="1974" hidden="1"/>
    <cellStyle name="Followed Hyperlink 2" xfId="1975" hidden="1"/>
    <cellStyle name="Followed Hyperlink 2" xfId="1976" hidden="1"/>
    <cellStyle name="Followed Hyperlink 2" xfId="1977" hidden="1"/>
    <cellStyle name="Followed Hyperlink 2" xfId="1978" hidden="1"/>
    <cellStyle name="Followed Hyperlink 2" xfId="1979" hidden="1"/>
    <cellStyle name="Followed Hyperlink 2" xfId="1980" hidden="1"/>
    <cellStyle name="Followed Hyperlink 2" xfId="1981" hidden="1"/>
    <cellStyle name="Followed Hyperlink 2" xfId="1982" hidden="1"/>
    <cellStyle name="Followed Hyperlink 2" xfId="1983" hidden="1"/>
    <cellStyle name="Followed Hyperlink 2" xfId="1984" hidden="1"/>
    <cellStyle name="Followed Hyperlink 2" xfId="1985" hidden="1"/>
    <cellStyle name="Followed Hyperlink 2" xfId="1986" hidden="1"/>
    <cellStyle name="Followed Hyperlink 2" xfId="1987" hidden="1"/>
    <cellStyle name="Followed Hyperlink 2" xfId="1988" hidden="1"/>
    <cellStyle name="Followed Hyperlink 2" xfId="1989" hidden="1"/>
    <cellStyle name="Followed Hyperlink 2" xfId="1990" hidden="1"/>
    <cellStyle name="Followed Hyperlink 2" xfId="1991" hidden="1"/>
    <cellStyle name="Followed Hyperlink 2" xfId="1992" hidden="1"/>
    <cellStyle name="Followed Hyperlink 2" xfId="1993" hidden="1"/>
    <cellStyle name="Followed Hyperlink 2" xfId="1994" hidden="1"/>
    <cellStyle name="Followed Hyperlink 2" xfId="1995" hidden="1"/>
    <cellStyle name="Followed Hyperlink 2" xfId="1996" hidden="1"/>
    <cellStyle name="Followed Hyperlink 2" xfId="1997" hidden="1"/>
    <cellStyle name="Followed Hyperlink 2" xfId="1998" hidden="1"/>
    <cellStyle name="Followed Hyperlink 2" xfId="1999" hidden="1"/>
    <cellStyle name="Followed Hyperlink 2" xfId="2000" hidden="1"/>
    <cellStyle name="Followed Hyperlink 2" xfId="2001" hidden="1"/>
    <cellStyle name="Followed Hyperlink 2" xfId="2002" hidden="1"/>
    <cellStyle name="Followed Hyperlink 2" xfId="2003" hidden="1"/>
    <cellStyle name="Followed Hyperlink 2" xfId="2004" hidden="1"/>
    <cellStyle name="Followed Hyperlink 2" xfId="2005" hidden="1"/>
    <cellStyle name="Followed Hyperlink 2" xfId="2006" hidden="1"/>
    <cellStyle name="Followed Hyperlink 2" xfId="2007" hidden="1"/>
    <cellStyle name="Followed Hyperlink 2" xfId="2008" hidden="1"/>
    <cellStyle name="Followed Hyperlink 2" xfId="2009" hidden="1"/>
    <cellStyle name="Followed Hyperlink 2" xfId="2010" hidden="1"/>
    <cellStyle name="Followed Hyperlink 2" xfId="2011" hidden="1"/>
    <cellStyle name="Followed Hyperlink 2" xfId="2012" hidden="1"/>
    <cellStyle name="Followed Hyperlink 2" xfId="2013" hidden="1"/>
    <cellStyle name="Followed Hyperlink 2" xfId="2014" hidden="1"/>
    <cellStyle name="Followed Hyperlink 2" xfId="2015" hidden="1"/>
    <cellStyle name="Followed Hyperlink 2" xfId="2016" hidden="1"/>
    <cellStyle name="Followed Hyperlink 2" xfId="2017" hidden="1"/>
    <cellStyle name="Followed Hyperlink 2" xfId="2018" hidden="1"/>
    <cellStyle name="Followed Hyperlink 2" xfId="2019" hidden="1"/>
    <cellStyle name="Followed Hyperlink 2" xfId="2020" hidden="1"/>
    <cellStyle name="Followed Hyperlink 2" xfId="2021" hidden="1"/>
    <cellStyle name="Followed Hyperlink 2" xfId="2022" hidden="1"/>
    <cellStyle name="Followed Hyperlink 2" xfId="2023" hidden="1"/>
    <cellStyle name="Followed Hyperlink 2" xfId="2024" hidden="1"/>
    <cellStyle name="Followed Hyperlink 2" xfId="2025" hidden="1"/>
    <cellStyle name="Followed Hyperlink 2" xfId="2026" hidden="1"/>
    <cellStyle name="Followed Hyperlink 2" xfId="2027" hidden="1"/>
    <cellStyle name="Followed Hyperlink 2" xfId="2028" hidden="1"/>
    <cellStyle name="Followed Hyperlink 2" xfId="2029" hidden="1"/>
    <cellStyle name="Followed Hyperlink 2" xfId="2030" hidden="1"/>
    <cellStyle name="Followed Hyperlink 2" xfId="2031" hidden="1"/>
    <cellStyle name="Followed Hyperlink 2" xfId="2032" hidden="1"/>
    <cellStyle name="Followed Hyperlink 2" xfId="2033" hidden="1"/>
    <cellStyle name="Followed Hyperlink 2" xfId="2034" hidden="1"/>
    <cellStyle name="Followed Hyperlink 2" xfId="2035" hidden="1"/>
    <cellStyle name="Followed Hyperlink 2" xfId="2036" hidden="1"/>
    <cellStyle name="Followed Hyperlink 2" xfId="2037" hidden="1"/>
    <cellStyle name="Followed Hyperlink 2" xfId="2038" hidden="1"/>
    <cellStyle name="Followed Hyperlink 2" xfId="2039" hidden="1"/>
    <cellStyle name="Followed Hyperlink 2" xfId="2040" hidden="1"/>
    <cellStyle name="Followed Hyperlink 2" xfId="2041" hidden="1"/>
    <cellStyle name="Followed Hyperlink 2" xfId="2042" hidden="1"/>
    <cellStyle name="Followed Hyperlink 2" xfId="2043" hidden="1"/>
    <cellStyle name="Followed Hyperlink 2" xfId="2044" hidden="1"/>
    <cellStyle name="Followed Hyperlink 2" xfId="2045" hidden="1"/>
    <cellStyle name="Followed Hyperlink 2" xfId="2046" hidden="1"/>
    <cellStyle name="Followed Hyperlink 2" xfId="2047" hidden="1"/>
    <cellStyle name="Followed Hyperlink 2" xfId="2048" hidden="1"/>
    <cellStyle name="Followed Hyperlink 2" xfId="2049" hidden="1"/>
    <cellStyle name="Followed Hyperlink 2" xfId="2050" hidden="1"/>
    <cellStyle name="Followed Hyperlink 2" xfId="2051" hidden="1"/>
    <cellStyle name="Followed Hyperlink 2" xfId="2052" hidden="1"/>
    <cellStyle name="Followed Hyperlink 2" xfId="2053" hidden="1"/>
    <cellStyle name="Followed Hyperlink 2" xfId="2054" hidden="1"/>
    <cellStyle name="Followed Hyperlink 2" xfId="2055" hidden="1"/>
    <cellStyle name="Followed Hyperlink 2" xfId="2056" hidden="1"/>
    <cellStyle name="Followed Hyperlink 2" xfId="2057" hidden="1"/>
    <cellStyle name="Followed Hyperlink 2" xfId="2058" hidden="1"/>
    <cellStyle name="Followed Hyperlink 2" xfId="2059" hidden="1"/>
    <cellStyle name="Followed Hyperlink 2" xfId="2060" hidden="1"/>
    <cellStyle name="Followed Hyperlink 2" xfId="2061" hidden="1"/>
    <cellStyle name="Followed Hyperlink 2" xfId="2062" hidden="1"/>
    <cellStyle name="Followed Hyperlink 2" xfId="2063" hidden="1"/>
    <cellStyle name="Followed Hyperlink 2" xfId="2064" hidden="1"/>
    <cellStyle name="Followed Hyperlink 2" xfId="2065" hidden="1"/>
    <cellStyle name="Followed Hyperlink 2" xfId="2066" hidden="1"/>
    <cellStyle name="Followed Hyperlink 2" xfId="2067" hidden="1"/>
    <cellStyle name="Followed Hyperlink 2" xfId="2068" hidden="1"/>
    <cellStyle name="Followed Hyperlink 2" xfId="2069" hidden="1"/>
    <cellStyle name="Followed Hyperlink 2" xfId="2070" hidden="1"/>
    <cellStyle name="Followed Hyperlink 2" xfId="2071" hidden="1"/>
    <cellStyle name="Followed Hyperlink 2" xfId="2072" hidden="1"/>
    <cellStyle name="Followed Hyperlink 2" xfId="2073" hidden="1"/>
    <cellStyle name="Followed Hyperlink 2" xfId="2074" hidden="1"/>
    <cellStyle name="Followed Hyperlink 2" xfId="2075" hidden="1"/>
    <cellStyle name="Followed Hyperlink 2" xfId="2076" hidden="1"/>
    <cellStyle name="Followed Hyperlink 2" xfId="2077" hidden="1"/>
    <cellStyle name="Followed Hyperlink 2" xfId="2078" hidden="1"/>
    <cellStyle name="Followed Hyperlink 2" xfId="2079" hidden="1"/>
    <cellStyle name="Followed Hyperlink 2" xfId="2080" hidden="1"/>
    <cellStyle name="Followed Hyperlink 2" xfId="2081" hidden="1"/>
    <cellStyle name="Followed Hyperlink 2" xfId="2082" hidden="1"/>
    <cellStyle name="Followed Hyperlink 2" xfId="2083" hidden="1"/>
    <cellStyle name="Followed Hyperlink 2" xfId="2084" hidden="1"/>
    <cellStyle name="Followed Hyperlink 2" xfId="2085" hidden="1"/>
    <cellStyle name="Followed Hyperlink 2" xfId="2086" hidden="1"/>
    <cellStyle name="Followed Hyperlink 2" xfId="2087" hidden="1"/>
    <cellStyle name="Followed Hyperlink 2" xfId="2088" hidden="1"/>
    <cellStyle name="Followed Hyperlink 2" xfId="2089" hidden="1"/>
    <cellStyle name="Followed Hyperlink 2" xfId="2090" hidden="1"/>
    <cellStyle name="Followed Hyperlink 2" xfId="2091" hidden="1"/>
    <cellStyle name="Followed Hyperlink 2" xfId="2092" hidden="1"/>
    <cellStyle name="Followed Hyperlink 2" xfId="2093" hidden="1"/>
    <cellStyle name="Followed Hyperlink 2" xfId="2094" hidden="1"/>
    <cellStyle name="Followed Hyperlink 2" xfId="2095" hidden="1"/>
    <cellStyle name="Followed Hyperlink 2" xfId="2096" hidden="1"/>
    <cellStyle name="Followed Hyperlink 2" xfId="2097" hidden="1"/>
    <cellStyle name="Followed Hyperlink 2" xfId="2098" hidden="1"/>
    <cellStyle name="Followed Hyperlink 2" xfId="2099" hidden="1"/>
    <cellStyle name="Followed Hyperlink 2" xfId="2100" hidden="1"/>
    <cellStyle name="Followed Hyperlink 2" xfId="2101" hidden="1"/>
    <cellStyle name="Followed Hyperlink 2" xfId="2102" hidden="1"/>
    <cellStyle name="Followed Hyperlink 2" xfId="2103" hidden="1"/>
    <cellStyle name="Followed Hyperlink 2" xfId="2104" hidden="1"/>
    <cellStyle name="Followed Hyperlink 2" xfId="2105" hidden="1"/>
    <cellStyle name="Followed Hyperlink 2" xfId="2106" hidden="1"/>
    <cellStyle name="Followed Hyperlink 2" xfId="2107" hidden="1"/>
    <cellStyle name="Followed Hyperlink 2" xfId="2108" hidden="1"/>
    <cellStyle name="Followed Hyperlink 2" xfId="2109" hidden="1"/>
    <cellStyle name="Followed Hyperlink 2" xfId="2110" hidden="1"/>
    <cellStyle name="Followed Hyperlink 2" xfId="2111" hidden="1"/>
    <cellStyle name="Followed Hyperlink 2" xfId="2112" hidden="1"/>
    <cellStyle name="Followed Hyperlink 2" xfId="2113" hidden="1"/>
    <cellStyle name="Followed Hyperlink 2" xfId="2114" hidden="1"/>
    <cellStyle name="Followed Hyperlink 2" xfId="2115" hidden="1"/>
    <cellStyle name="Followed Hyperlink 2" xfId="2116" hidden="1"/>
    <cellStyle name="Followed Hyperlink 2" xfId="2117" hidden="1"/>
    <cellStyle name="Followed Hyperlink 2" xfId="2118" hidden="1"/>
    <cellStyle name="Followed Hyperlink 2" xfId="2119" hidden="1"/>
    <cellStyle name="Followed Hyperlink 2" xfId="2120" hidden="1"/>
    <cellStyle name="Followed Hyperlink 2" xfId="2121" hidden="1"/>
    <cellStyle name="Followed Hyperlink 2" xfId="2122" hidden="1"/>
    <cellStyle name="Followed Hyperlink 2" xfId="2123" hidden="1"/>
    <cellStyle name="Followed Hyperlink 2" xfId="2124" hidden="1"/>
    <cellStyle name="Followed Hyperlink 2" xfId="2125" hidden="1"/>
    <cellStyle name="Followed Hyperlink 2" xfId="2126" hidden="1"/>
    <cellStyle name="Followed Hyperlink 2" xfId="2127" hidden="1"/>
    <cellStyle name="Followed Hyperlink 2" xfId="2128" hidden="1"/>
    <cellStyle name="Followed Hyperlink 2" xfId="2129" hidden="1"/>
    <cellStyle name="Followed Hyperlink 2" xfId="2130" hidden="1"/>
    <cellStyle name="Followed Hyperlink 2" xfId="2131" hidden="1"/>
    <cellStyle name="Followed Hyperlink 2" xfId="2132" hidden="1"/>
    <cellStyle name="Followed Hyperlink 2" xfId="2133" hidden="1"/>
    <cellStyle name="Followed Hyperlink 2" xfId="2134" hidden="1"/>
    <cellStyle name="Followed Hyperlink 2" xfId="2135" hidden="1"/>
    <cellStyle name="Followed Hyperlink 2" xfId="2136" hidden="1"/>
    <cellStyle name="Followed Hyperlink 2" xfId="2137" hidden="1"/>
    <cellStyle name="Followed Hyperlink 2" xfId="2138" hidden="1"/>
    <cellStyle name="Followed Hyperlink 2" xfId="2139" hidden="1"/>
    <cellStyle name="Followed Hyperlink 2" xfId="2140" hidden="1"/>
    <cellStyle name="Followed Hyperlink 2" xfId="2141" hidden="1"/>
    <cellStyle name="Followed Hyperlink 2" xfId="2142" hidden="1"/>
    <cellStyle name="Followed Hyperlink 2" xfId="2143" hidden="1"/>
    <cellStyle name="Followed Hyperlink 2" xfId="2144" hidden="1"/>
    <cellStyle name="Followed Hyperlink 2" xfId="2145" hidden="1"/>
    <cellStyle name="Followed Hyperlink 2" xfId="2146" hidden="1"/>
    <cellStyle name="Followed Hyperlink 2" xfId="2147" hidden="1"/>
    <cellStyle name="Followed Hyperlink 2" xfId="2148" hidden="1"/>
    <cellStyle name="Followed Hyperlink 2" xfId="2149" hidden="1"/>
    <cellStyle name="Followed Hyperlink 2" xfId="2150" hidden="1"/>
    <cellStyle name="Followed Hyperlink 2" xfId="2151" hidden="1"/>
    <cellStyle name="Followed Hyperlink 2" xfId="2152" hidden="1"/>
    <cellStyle name="Followed Hyperlink 2" xfId="2153" hidden="1"/>
    <cellStyle name="Followed Hyperlink 2" xfId="2154" hidden="1"/>
    <cellStyle name="Followed Hyperlink 2" xfId="2155" hidden="1"/>
    <cellStyle name="Followed Hyperlink 2" xfId="2156" hidden="1"/>
    <cellStyle name="Followed Hyperlink 2" xfId="2157" hidden="1"/>
    <cellStyle name="Followed Hyperlink 2" xfId="2158" hidden="1"/>
    <cellStyle name="Followed Hyperlink 2" xfId="2159" hidden="1"/>
    <cellStyle name="Followed Hyperlink 2" xfId="2160" hidden="1"/>
    <cellStyle name="Followed Hyperlink 2" xfId="2161" hidden="1"/>
    <cellStyle name="Followed Hyperlink 2" xfId="2162" hidden="1"/>
    <cellStyle name="Followed Hyperlink 2" xfId="2163" hidden="1"/>
    <cellStyle name="Followed Hyperlink 2" xfId="2164" hidden="1"/>
    <cellStyle name="Followed Hyperlink 2" xfId="2165" hidden="1"/>
    <cellStyle name="Followed Hyperlink 2" xfId="2166" hidden="1"/>
    <cellStyle name="Followed Hyperlink 2" xfId="2167" hidden="1"/>
    <cellStyle name="Followed Hyperlink 2" xfId="2168" hidden="1"/>
    <cellStyle name="Followed Hyperlink 2" xfId="2169" hidden="1"/>
    <cellStyle name="Followed Hyperlink 2" xfId="2170" hidden="1"/>
    <cellStyle name="Followed Hyperlink 2" xfId="2171" hidden="1"/>
    <cellStyle name="Followed Hyperlink 2" xfId="2172" hidden="1"/>
    <cellStyle name="Followed Hyperlink 2" xfId="2173" hidden="1"/>
    <cellStyle name="Followed Hyperlink 2" xfId="2174" hidden="1"/>
    <cellStyle name="Followed Hyperlink 2" xfId="2175" hidden="1"/>
    <cellStyle name="Followed Hyperlink 2" xfId="2176" hidden="1"/>
    <cellStyle name="Followed Hyperlink 2" xfId="2177" hidden="1"/>
    <cellStyle name="Followed Hyperlink 2" xfId="2178" hidden="1"/>
    <cellStyle name="Followed Hyperlink 2" xfId="2179" hidden="1"/>
    <cellStyle name="Followed Hyperlink 2" xfId="2180" hidden="1"/>
    <cellStyle name="Followed Hyperlink 2" xfId="2181" hidden="1"/>
    <cellStyle name="Followed Hyperlink 2" xfId="2182" hidden="1"/>
    <cellStyle name="Followed Hyperlink 2" xfId="2183" hidden="1"/>
    <cellStyle name="Followed Hyperlink 2" xfId="2184" hidden="1"/>
    <cellStyle name="Followed Hyperlink 2" xfId="2185" hidden="1"/>
    <cellStyle name="Followed Hyperlink 2" xfId="2186" hidden="1"/>
    <cellStyle name="Followed Hyperlink 2" xfId="2187" hidden="1"/>
    <cellStyle name="Followed Hyperlink 2" xfId="2188" hidden="1"/>
    <cellStyle name="Followed Hyperlink 2" xfId="2189" hidden="1"/>
    <cellStyle name="Followed Hyperlink 2" xfId="2190" hidden="1"/>
    <cellStyle name="Followed Hyperlink 2" xfId="2191" hidden="1"/>
    <cellStyle name="Followed Hyperlink 2" xfId="2192" hidden="1"/>
    <cellStyle name="Followed Hyperlink 2" xfId="2193" hidden="1"/>
    <cellStyle name="Followed Hyperlink 2" xfId="2194" hidden="1"/>
    <cellStyle name="Followed Hyperlink 2" xfId="2195" hidden="1"/>
    <cellStyle name="Followed Hyperlink 2" xfId="2196" hidden="1"/>
    <cellStyle name="Followed Hyperlink 2" xfId="2197" hidden="1"/>
    <cellStyle name="Followed Hyperlink 2" xfId="2198" hidden="1"/>
    <cellStyle name="Followed Hyperlink 2" xfId="2199" hidden="1"/>
    <cellStyle name="Followed Hyperlink 2" xfId="2200" hidden="1"/>
    <cellStyle name="Followed Hyperlink 2" xfId="2201" hidden="1"/>
    <cellStyle name="Followed Hyperlink 2" xfId="2202" hidden="1"/>
    <cellStyle name="Followed Hyperlink 2" xfId="2203" hidden="1"/>
    <cellStyle name="Followed Hyperlink 2" xfId="2204" hidden="1"/>
    <cellStyle name="Followed Hyperlink 2" xfId="2205" hidden="1"/>
    <cellStyle name="Followed Hyperlink 2" xfId="2206" hidden="1"/>
    <cellStyle name="Followed Hyperlink 2" xfId="2207" hidden="1"/>
    <cellStyle name="Followed Hyperlink 2" xfId="2208" hidden="1"/>
    <cellStyle name="Followed Hyperlink 2" xfId="2209" hidden="1"/>
    <cellStyle name="Followed Hyperlink 2" xfId="2210" hidden="1"/>
    <cellStyle name="Followed Hyperlink 2" xfId="2211" hidden="1"/>
    <cellStyle name="Followed Hyperlink 2" xfId="2212" hidden="1"/>
    <cellStyle name="Followed Hyperlink 2" xfId="2213" hidden="1"/>
    <cellStyle name="Followed Hyperlink 2" xfId="2214" hidden="1"/>
    <cellStyle name="Followed Hyperlink 2" xfId="2215" hidden="1"/>
    <cellStyle name="Followed Hyperlink 2" xfId="2216" hidden="1"/>
    <cellStyle name="Followed Hyperlink 2" xfId="2217" hidden="1"/>
    <cellStyle name="Followed Hyperlink 2" xfId="2218" hidden="1"/>
    <cellStyle name="Followed Hyperlink 2" xfId="2219" hidden="1"/>
    <cellStyle name="Followed Hyperlink 2" xfId="2220" hidden="1"/>
    <cellStyle name="Followed Hyperlink 2" xfId="2221" hidden="1"/>
    <cellStyle name="Followed Hyperlink 2" xfId="2222" hidden="1"/>
    <cellStyle name="Followed Hyperlink 2" xfId="2223" hidden="1"/>
    <cellStyle name="Followed Hyperlink 2" xfId="2224" hidden="1"/>
    <cellStyle name="Followed Hyperlink 2" xfId="2225" hidden="1"/>
    <cellStyle name="Followed Hyperlink 2" xfId="2226" hidden="1"/>
    <cellStyle name="Followed Hyperlink 2" xfId="2227" hidden="1"/>
    <cellStyle name="Followed Hyperlink 2" xfId="2228" hidden="1"/>
    <cellStyle name="Followed Hyperlink 2" xfId="2229" hidden="1"/>
    <cellStyle name="Followed Hyperlink 2" xfId="2230" hidden="1"/>
    <cellStyle name="Followed Hyperlink 2" xfId="2231" hidden="1"/>
    <cellStyle name="Followed Hyperlink 2" xfId="2232" hidden="1"/>
    <cellStyle name="Followed Hyperlink 2" xfId="2233" hidden="1"/>
    <cellStyle name="Followed Hyperlink 2" xfId="2234" hidden="1"/>
    <cellStyle name="Followed Hyperlink 2" xfId="2235" hidden="1"/>
    <cellStyle name="Followed Hyperlink 2" xfId="2236" hidden="1"/>
    <cellStyle name="Followed Hyperlink 2" xfId="2237" hidden="1"/>
    <cellStyle name="Followed Hyperlink 2" xfId="2238" hidden="1"/>
    <cellStyle name="Followed Hyperlink 2" xfId="2239" hidden="1"/>
    <cellStyle name="Followed Hyperlink 2" xfId="2240" hidden="1"/>
    <cellStyle name="Followed Hyperlink 2" xfId="2241" hidden="1"/>
    <cellStyle name="Followed Hyperlink 2" xfId="2242" hidden="1"/>
    <cellStyle name="Followed Hyperlink 2" xfId="2243" hidden="1"/>
    <cellStyle name="Followed Hyperlink 2" xfId="2244" hidden="1"/>
    <cellStyle name="Followed Hyperlink 2" xfId="2245" hidden="1"/>
    <cellStyle name="Followed Hyperlink 2" xfId="2246" hidden="1"/>
    <cellStyle name="Followed Hyperlink 2" xfId="2247" hidden="1"/>
    <cellStyle name="Followed Hyperlink 2" xfId="2248" hidden="1"/>
    <cellStyle name="Followed Hyperlink 2" xfId="2249" hidden="1"/>
    <cellStyle name="Followed Hyperlink 2" xfId="2250" hidden="1"/>
    <cellStyle name="Followed Hyperlink 2" xfId="2251" hidden="1"/>
    <cellStyle name="Followed Hyperlink 2" xfId="2252" hidden="1"/>
    <cellStyle name="Followed Hyperlink 2" xfId="2253" hidden="1"/>
    <cellStyle name="Followed Hyperlink 2" xfId="2254" hidden="1"/>
    <cellStyle name="Followed Hyperlink 2" xfId="2255" hidden="1"/>
    <cellStyle name="Followed Hyperlink 2" xfId="2256" hidden="1"/>
    <cellStyle name="Followed Hyperlink 2" xfId="2257" hidden="1"/>
    <cellStyle name="Followed Hyperlink 2" xfId="2258" hidden="1"/>
    <cellStyle name="Followed Hyperlink 2" xfId="2259" hidden="1"/>
    <cellStyle name="Followed Hyperlink 2" xfId="2260" hidden="1"/>
    <cellStyle name="Followed Hyperlink 2" xfId="2261" hidden="1"/>
    <cellStyle name="Followed Hyperlink 2" xfId="2262" hidden="1"/>
    <cellStyle name="Followed Hyperlink 2" xfId="2263" hidden="1"/>
    <cellStyle name="Followed Hyperlink 2" xfId="2264" hidden="1"/>
    <cellStyle name="Followed Hyperlink 2" xfId="2265" hidden="1"/>
    <cellStyle name="Followed Hyperlink 2" xfId="2266" hidden="1"/>
    <cellStyle name="Followed Hyperlink 2" xfId="2267" hidden="1"/>
    <cellStyle name="Followed Hyperlink 2" xfId="2268" hidden="1"/>
    <cellStyle name="Followed Hyperlink 2" xfId="2269" hidden="1"/>
    <cellStyle name="Followed Hyperlink 2" xfId="2270" hidden="1"/>
    <cellStyle name="Followed Hyperlink 2" xfId="2271" hidden="1"/>
    <cellStyle name="Followed Hyperlink 2" xfId="2272" hidden="1"/>
    <cellStyle name="Followed Hyperlink 2" xfId="2273" hidden="1"/>
    <cellStyle name="Followed Hyperlink 2" xfId="2274" hidden="1"/>
    <cellStyle name="Followed Hyperlink 2" xfId="2275" hidden="1"/>
    <cellStyle name="Followed Hyperlink 2" xfId="2276" hidden="1"/>
    <cellStyle name="Followed Hyperlink 2" xfId="2277" hidden="1"/>
    <cellStyle name="Followed Hyperlink 2" xfId="2278" hidden="1"/>
    <cellStyle name="Followed Hyperlink 2" xfId="2279" hidden="1"/>
    <cellStyle name="Followed Hyperlink 2" xfId="2280" hidden="1"/>
    <cellStyle name="Followed Hyperlink 2" xfId="2281" hidden="1"/>
    <cellStyle name="Followed Hyperlink 2" xfId="2282" hidden="1"/>
    <cellStyle name="Followed Hyperlink 2" xfId="2283" hidden="1"/>
    <cellStyle name="Followed Hyperlink 2" xfId="2285" hidden="1"/>
    <cellStyle name="Followed Hyperlink 2" xfId="2286" hidden="1"/>
    <cellStyle name="Followed Hyperlink 2" xfId="2287" hidden="1"/>
    <cellStyle name="Followed Hyperlink 2" xfId="2288" hidden="1"/>
    <cellStyle name="Followed Hyperlink 2" xfId="2289" hidden="1"/>
    <cellStyle name="Followed Hyperlink 2" xfId="2291" hidden="1"/>
    <cellStyle name="Followed Hyperlink 2" xfId="2292" hidden="1"/>
    <cellStyle name="Followed Hyperlink 2" xfId="2293" hidden="1"/>
    <cellStyle name="Followed Hyperlink 2" xfId="2294" hidden="1"/>
    <cellStyle name="Followed Hyperlink 2" xfId="2295" hidden="1"/>
    <cellStyle name="Followed Hyperlink 2" xfId="2296" hidden="1"/>
    <cellStyle name="Followed Hyperlink 2" xfId="2297" hidden="1"/>
    <cellStyle name="Followed Hyperlink 2" xfId="2298" hidden="1"/>
    <cellStyle name="Followed Hyperlink 2" xfId="2299" hidden="1"/>
    <cellStyle name="Followed Hyperlink 2" xfId="2300" hidden="1"/>
    <cellStyle name="Followed Hyperlink 2" xfId="2301" hidden="1"/>
    <cellStyle name="Followed Hyperlink 2" xfId="2302" hidden="1"/>
    <cellStyle name="Followed Hyperlink 2" xfId="2303" hidden="1"/>
    <cellStyle name="Followed Hyperlink 2" xfId="2304" hidden="1"/>
    <cellStyle name="Followed Hyperlink 2" xfId="2305" hidden="1"/>
    <cellStyle name="Followed Hyperlink 2" xfId="2306" hidden="1"/>
    <cellStyle name="Followed Hyperlink 2" xfId="2307" hidden="1"/>
    <cellStyle name="Followed Hyperlink 2" xfId="2308" hidden="1"/>
    <cellStyle name="Followed Hyperlink 2" xfId="2309" hidden="1"/>
    <cellStyle name="Followed Hyperlink 2" xfId="2310" hidden="1"/>
    <cellStyle name="Followed Hyperlink 2" xfId="2311" hidden="1"/>
    <cellStyle name="Followed Hyperlink 2" xfId="2312" hidden="1"/>
    <cellStyle name="Followed Hyperlink 2" xfId="2313" hidden="1"/>
    <cellStyle name="Followed Hyperlink 2" xfId="2314" hidden="1"/>
    <cellStyle name="Followed Hyperlink 2" xfId="2315" hidden="1"/>
    <cellStyle name="Followed Hyperlink 2" xfId="2316" hidden="1"/>
    <cellStyle name="Followed Hyperlink 2" xfId="2317" hidden="1"/>
    <cellStyle name="Followed Hyperlink 2" xfId="2318" hidden="1"/>
    <cellStyle name="Followed Hyperlink 2" xfId="2319" hidden="1"/>
    <cellStyle name="Followed Hyperlink 2" xfId="2320" hidden="1"/>
    <cellStyle name="Followed Hyperlink 2" xfId="2321" hidden="1"/>
    <cellStyle name="Followed Hyperlink 2" xfId="2322" hidden="1"/>
    <cellStyle name="Followed Hyperlink 2" xfId="2323" hidden="1"/>
    <cellStyle name="Followed Hyperlink 2" xfId="2324" hidden="1"/>
    <cellStyle name="Followed Hyperlink 2" xfId="2325" hidden="1"/>
    <cellStyle name="Followed Hyperlink 2" xfId="2326" hidden="1"/>
    <cellStyle name="Followed Hyperlink 2" xfId="2327" hidden="1"/>
    <cellStyle name="Followed Hyperlink 2" xfId="2328" hidden="1"/>
    <cellStyle name="Followed Hyperlink 2" xfId="2329" hidden="1"/>
    <cellStyle name="Followed Hyperlink 2" xfId="2330" hidden="1"/>
    <cellStyle name="Followed Hyperlink 2" xfId="2331" hidden="1"/>
    <cellStyle name="Followed Hyperlink 2" xfId="2332" hidden="1"/>
    <cellStyle name="Followed Hyperlink 2" xfId="2333" hidden="1"/>
    <cellStyle name="Followed Hyperlink 2" xfId="2334" hidden="1"/>
    <cellStyle name="Followed Hyperlink 2" xfId="2335" hidden="1"/>
    <cellStyle name="Followed Hyperlink 2" xfId="2336" hidden="1"/>
    <cellStyle name="Followed Hyperlink 2" xfId="2337" hidden="1"/>
    <cellStyle name="Followed Hyperlink 2" xfId="2338" hidden="1"/>
    <cellStyle name="Followed Hyperlink 2" xfId="2339" hidden="1"/>
    <cellStyle name="Followed Hyperlink 2" xfId="2340" hidden="1"/>
    <cellStyle name="Followed Hyperlink 2" xfId="2341" hidden="1"/>
    <cellStyle name="Followed Hyperlink 2" xfId="2342" hidden="1"/>
    <cellStyle name="Followed Hyperlink 2" xfId="2343" hidden="1"/>
    <cellStyle name="Followed Hyperlink 2" xfId="2344" hidden="1"/>
    <cellStyle name="Followed Hyperlink 2" xfId="2345" hidden="1"/>
    <cellStyle name="Followed Hyperlink 2" xfId="2346" hidden="1"/>
    <cellStyle name="Followed Hyperlink 2" xfId="2347" hidden="1"/>
    <cellStyle name="Followed Hyperlink 2" xfId="2348" hidden="1"/>
    <cellStyle name="Followed Hyperlink 2" xfId="2349" hidden="1"/>
    <cellStyle name="Followed Hyperlink 2" xfId="2350" hidden="1"/>
    <cellStyle name="Followed Hyperlink 2" xfId="2351" hidden="1"/>
    <cellStyle name="Followed Hyperlink 2" xfId="2352" hidden="1"/>
    <cellStyle name="Followed Hyperlink 2" xfId="2353" hidden="1"/>
    <cellStyle name="Followed Hyperlink 2" xfId="2354" hidden="1"/>
    <cellStyle name="Followed Hyperlink 2" xfId="2355" hidden="1"/>
    <cellStyle name="Followed Hyperlink 2" xfId="2356" hidden="1"/>
    <cellStyle name="Followed Hyperlink 2" xfId="2357" hidden="1"/>
    <cellStyle name="Followed Hyperlink 2" xfId="2358" hidden="1"/>
    <cellStyle name="Followed Hyperlink 2" xfId="2359" hidden="1"/>
    <cellStyle name="Followed Hyperlink 2" xfId="2360" hidden="1"/>
    <cellStyle name="Followed Hyperlink 2" xfId="2361" hidden="1"/>
    <cellStyle name="Followed Hyperlink 2" xfId="2362" hidden="1"/>
    <cellStyle name="Followed Hyperlink 2" xfId="2363" hidden="1"/>
    <cellStyle name="Followed Hyperlink 2" xfId="2364" hidden="1"/>
    <cellStyle name="Followed Hyperlink 2" xfId="2365" hidden="1"/>
    <cellStyle name="Followed Hyperlink 2" xfId="2366" hidden="1"/>
    <cellStyle name="Followed Hyperlink 2" xfId="2367" hidden="1"/>
    <cellStyle name="Followed Hyperlink 2" xfId="2368" hidden="1"/>
    <cellStyle name="Followed Hyperlink 2" xfId="2369" hidden="1"/>
    <cellStyle name="Followed Hyperlink 2" xfId="2370" hidden="1"/>
    <cellStyle name="Followed Hyperlink 2" xfId="2371" hidden="1"/>
    <cellStyle name="Followed Hyperlink 2" xfId="2372" hidden="1"/>
    <cellStyle name="Followed Hyperlink 2" xfId="2373" hidden="1"/>
    <cellStyle name="Followed Hyperlink 2" xfId="2374" hidden="1"/>
    <cellStyle name="Followed Hyperlink 2" xfId="2375" hidden="1"/>
    <cellStyle name="Followed Hyperlink 2" xfId="2376" hidden="1"/>
    <cellStyle name="Followed Hyperlink 2" xfId="2377" hidden="1"/>
    <cellStyle name="Followed Hyperlink 2" xfId="2378" hidden="1"/>
    <cellStyle name="Followed Hyperlink 2" xfId="2379" hidden="1"/>
    <cellStyle name="Followed Hyperlink 2" xfId="2380" hidden="1"/>
    <cellStyle name="Followed Hyperlink 2" xfId="2381" hidden="1"/>
    <cellStyle name="Followed Hyperlink 2" xfId="2382" hidden="1"/>
    <cellStyle name="Followed Hyperlink 2" xfId="2383" hidden="1"/>
    <cellStyle name="Followed Hyperlink 2" xfId="2384" hidden="1"/>
    <cellStyle name="Followed Hyperlink 2" xfId="2385" hidden="1"/>
    <cellStyle name="Followed Hyperlink 2" xfId="2386" hidden="1"/>
    <cellStyle name="Followed Hyperlink 2" xfId="2387" hidden="1"/>
    <cellStyle name="Followed Hyperlink 2" xfId="2388" hidden="1"/>
    <cellStyle name="Followed Hyperlink 2" xfId="2389" hidden="1"/>
    <cellStyle name="Followed Hyperlink 2" xfId="2390" hidden="1"/>
    <cellStyle name="Followed Hyperlink 2" xfId="2391" hidden="1"/>
    <cellStyle name="Followed Hyperlink 2" xfId="2392" hidden="1"/>
    <cellStyle name="Followed Hyperlink 2" xfId="2393" hidden="1"/>
    <cellStyle name="Followed Hyperlink 2" xfId="2394" hidden="1"/>
    <cellStyle name="Followed Hyperlink 2" xfId="2395" hidden="1"/>
    <cellStyle name="Followed Hyperlink 2" xfId="2396" hidden="1"/>
    <cellStyle name="Followed Hyperlink 2" xfId="2397" hidden="1"/>
    <cellStyle name="Followed Hyperlink 2" xfId="2398" hidden="1"/>
    <cellStyle name="Followed Hyperlink 2" xfId="2399" hidden="1"/>
    <cellStyle name="Followed Hyperlink 2" xfId="2400" hidden="1"/>
    <cellStyle name="Followed Hyperlink 2" xfId="2401" hidden="1"/>
    <cellStyle name="Followed Hyperlink 2" xfId="2402" hidden="1"/>
    <cellStyle name="Followed Hyperlink 2" xfId="2403" hidden="1"/>
    <cellStyle name="Followed Hyperlink 2" xfId="2404" hidden="1"/>
    <cellStyle name="Followed Hyperlink 2" xfId="2405" hidden="1"/>
    <cellStyle name="Followed Hyperlink 2" xfId="2406" hidden="1"/>
    <cellStyle name="Followed Hyperlink 2" xfId="2407" hidden="1"/>
    <cellStyle name="Followed Hyperlink 2" xfId="2408" hidden="1"/>
    <cellStyle name="Followed Hyperlink 2" xfId="2409" hidden="1"/>
    <cellStyle name="Followed Hyperlink 2" xfId="2410" hidden="1"/>
    <cellStyle name="Followed Hyperlink 2" xfId="2411" hidden="1"/>
    <cellStyle name="Followed Hyperlink 2" xfId="2412" hidden="1"/>
    <cellStyle name="Followed Hyperlink 2" xfId="2413" hidden="1"/>
    <cellStyle name="Followed Hyperlink 2" xfId="2414" hidden="1"/>
    <cellStyle name="Followed Hyperlink 2" xfId="2415" hidden="1"/>
    <cellStyle name="Followed Hyperlink 2" xfId="2416" hidden="1"/>
    <cellStyle name="Followed Hyperlink 2" xfId="2417" hidden="1"/>
    <cellStyle name="Followed Hyperlink 2" xfId="2418" hidden="1"/>
    <cellStyle name="Followed Hyperlink 2" xfId="2419" hidden="1"/>
    <cellStyle name="Followed Hyperlink 2" xfId="2420" hidden="1"/>
    <cellStyle name="Followed Hyperlink 2" xfId="2421" hidden="1"/>
    <cellStyle name="Followed Hyperlink 2" xfId="2422" hidden="1"/>
    <cellStyle name="Followed Hyperlink 2" xfId="2423" hidden="1"/>
    <cellStyle name="Followed Hyperlink 2" xfId="2424" hidden="1"/>
    <cellStyle name="Followed Hyperlink 2" xfId="2425" hidden="1"/>
    <cellStyle name="Followed Hyperlink 2" xfId="2426" hidden="1"/>
    <cellStyle name="Followed Hyperlink 2" xfId="2427" hidden="1"/>
    <cellStyle name="Followed Hyperlink 2" xfId="2428" hidden="1"/>
    <cellStyle name="Followed Hyperlink 2" xfId="2429" hidden="1"/>
    <cellStyle name="Followed Hyperlink 2" xfId="2430" hidden="1"/>
    <cellStyle name="Followed Hyperlink 2" xfId="2431" hidden="1"/>
    <cellStyle name="Followed Hyperlink 2" xfId="2432" hidden="1"/>
    <cellStyle name="Followed Hyperlink 2" xfId="2433" hidden="1"/>
    <cellStyle name="Followed Hyperlink 2" xfId="2434" hidden="1"/>
    <cellStyle name="Followed Hyperlink 2" xfId="2435" hidden="1"/>
    <cellStyle name="Followed Hyperlink 2" xfId="2436" hidden="1"/>
    <cellStyle name="Followed Hyperlink 2" xfId="2437" hidden="1"/>
    <cellStyle name="Followed Hyperlink 2" xfId="2438" hidden="1"/>
    <cellStyle name="Followed Hyperlink 2" xfId="2439" hidden="1"/>
    <cellStyle name="Followed Hyperlink 2" xfId="2440" hidden="1"/>
    <cellStyle name="Followed Hyperlink 2" xfId="2441" hidden="1"/>
    <cellStyle name="Followed Hyperlink 2" xfId="2442" hidden="1"/>
    <cellStyle name="Followed Hyperlink 2" xfId="2443" hidden="1"/>
    <cellStyle name="Followed Hyperlink 2" xfId="2444" hidden="1"/>
    <cellStyle name="Followed Hyperlink 2" xfId="2445" hidden="1"/>
    <cellStyle name="Followed Hyperlink 2" xfId="2446" hidden="1"/>
    <cellStyle name="Followed Hyperlink 2" xfId="2447" hidden="1"/>
    <cellStyle name="Followed Hyperlink 2" xfId="2448" hidden="1"/>
    <cellStyle name="Followed Hyperlink 2" xfId="2449" hidden="1"/>
    <cellStyle name="Followed Hyperlink 2" xfId="2450" hidden="1"/>
    <cellStyle name="Followed Hyperlink 2" xfId="2451" hidden="1"/>
    <cellStyle name="Followed Hyperlink 2" xfId="2452" hidden="1"/>
    <cellStyle name="Followed Hyperlink 2" xfId="2453" hidden="1"/>
    <cellStyle name="Followed Hyperlink 2" xfId="2454" hidden="1"/>
    <cellStyle name="Followed Hyperlink 2" xfId="2455" hidden="1"/>
    <cellStyle name="Followed Hyperlink 2" xfId="2456" hidden="1"/>
    <cellStyle name="Followed Hyperlink 2" xfId="2457" hidden="1"/>
    <cellStyle name="Followed Hyperlink 2" xfId="2458" hidden="1"/>
    <cellStyle name="Followed Hyperlink 2" xfId="2459" hidden="1"/>
    <cellStyle name="Followed Hyperlink 2" xfId="2460" hidden="1"/>
    <cellStyle name="Followed Hyperlink 2" xfId="2461" hidden="1"/>
    <cellStyle name="Followed Hyperlink 2" xfId="2462" hidden="1"/>
    <cellStyle name="Followed Hyperlink 2" xfId="2463" hidden="1"/>
    <cellStyle name="Followed Hyperlink 2" xfId="2464" hidden="1"/>
    <cellStyle name="Followed Hyperlink 2" xfId="2465" hidden="1"/>
    <cellStyle name="Followed Hyperlink 2" xfId="2466" hidden="1"/>
    <cellStyle name="Followed Hyperlink 2" xfId="2467" hidden="1"/>
    <cellStyle name="Followed Hyperlink 2" xfId="2468" hidden="1"/>
    <cellStyle name="Followed Hyperlink 2" xfId="2469" hidden="1"/>
    <cellStyle name="Followed Hyperlink 2" xfId="2470" hidden="1"/>
    <cellStyle name="Followed Hyperlink 2" xfId="2471" hidden="1"/>
    <cellStyle name="Followed Hyperlink 2" xfId="2472" hidden="1"/>
    <cellStyle name="Followed Hyperlink 2" xfId="2473" hidden="1"/>
    <cellStyle name="Followed Hyperlink 2" xfId="2474" hidden="1"/>
    <cellStyle name="Followed Hyperlink 2" xfId="2475" hidden="1"/>
    <cellStyle name="Followed Hyperlink 2" xfId="2476" hidden="1"/>
    <cellStyle name="Followed Hyperlink 2" xfId="2477" hidden="1"/>
    <cellStyle name="Followed Hyperlink 2" xfId="2478" hidden="1"/>
    <cellStyle name="Followed Hyperlink 2" xfId="2479" hidden="1"/>
    <cellStyle name="Followed Hyperlink 2" xfId="2480" hidden="1"/>
    <cellStyle name="Followed Hyperlink 2" xfId="2481" hidden="1"/>
    <cellStyle name="Followed Hyperlink 2" xfId="2482" hidden="1"/>
    <cellStyle name="Followed Hyperlink 2" xfId="2483" hidden="1"/>
    <cellStyle name="Followed Hyperlink 2" xfId="2484" hidden="1"/>
    <cellStyle name="Followed Hyperlink 2" xfId="2485" hidden="1"/>
    <cellStyle name="Followed Hyperlink 2" xfId="2486" hidden="1"/>
    <cellStyle name="Followed Hyperlink 2" xfId="2487" hidden="1"/>
    <cellStyle name="Followed Hyperlink 2" xfId="2488" hidden="1"/>
    <cellStyle name="Followed Hyperlink 2" xfId="2489" hidden="1"/>
    <cellStyle name="Followed Hyperlink 2" xfId="2490" hidden="1"/>
    <cellStyle name="Followed Hyperlink 2" xfId="2491" hidden="1"/>
    <cellStyle name="Followed Hyperlink 2" xfId="2492" hidden="1"/>
    <cellStyle name="Followed Hyperlink 2" xfId="2493" hidden="1"/>
    <cellStyle name="Followed Hyperlink 2" xfId="2494" hidden="1"/>
    <cellStyle name="Followed Hyperlink 2" xfId="2495" hidden="1"/>
    <cellStyle name="Followed Hyperlink 2" xfId="2496" hidden="1"/>
    <cellStyle name="Followed Hyperlink 2" xfId="2497" hidden="1"/>
    <cellStyle name="Followed Hyperlink 2" xfId="2498" hidden="1"/>
    <cellStyle name="Followed Hyperlink 2" xfId="2499" hidden="1"/>
    <cellStyle name="Followed Hyperlink 2" xfId="2500" hidden="1"/>
    <cellStyle name="Followed Hyperlink 2" xfId="2501" hidden="1"/>
    <cellStyle name="Followed Hyperlink 2" xfId="2502" hidden="1"/>
    <cellStyle name="Followed Hyperlink 2" xfId="2503" hidden="1"/>
    <cellStyle name="Followed Hyperlink 2" xfId="2504" hidden="1"/>
    <cellStyle name="Followed Hyperlink 2" xfId="2505" hidden="1"/>
    <cellStyle name="Followed Hyperlink 2" xfId="2506" hidden="1"/>
    <cellStyle name="Followed Hyperlink 2" xfId="2507" hidden="1"/>
    <cellStyle name="Followed Hyperlink 2" xfId="2508" hidden="1"/>
    <cellStyle name="Followed Hyperlink 2" xfId="2509" hidden="1"/>
    <cellStyle name="Followed Hyperlink 2" xfId="2510" hidden="1"/>
    <cellStyle name="Followed Hyperlink 2" xfId="2511" hidden="1"/>
    <cellStyle name="Followed Hyperlink 2" xfId="2512" hidden="1"/>
    <cellStyle name="Followed Hyperlink 2" xfId="2513" hidden="1"/>
    <cellStyle name="Followed Hyperlink 2" xfId="2514" hidden="1"/>
    <cellStyle name="Followed Hyperlink 2" xfId="2515" hidden="1"/>
    <cellStyle name="Followed Hyperlink 2" xfId="2516" hidden="1"/>
    <cellStyle name="Followed Hyperlink 2" xfId="2517" hidden="1"/>
    <cellStyle name="Followed Hyperlink 2" xfId="2518" hidden="1"/>
    <cellStyle name="Followed Hyperlink 2" xfId="2519" hidden="1"/>
    <cellStyle name="Followed Hyperlink 2" xfId="2520" hidden="1"/>
    <cellStyle name="Followed Hyperlink 2" xfId="2521" hidden="1"/>
    <cellStyle name="Followed Hyperlink 2" xfId="2522" hidden="1"/>
    <cellStyle name="Followed Hyperlink 2" xfId="2523" hidden="1"/>
    <cellStyle name="Followed Hyperlink 2" xfId="2524" hidden="1"/>
    <cellStyle name="Followed Hyperlink 2" xfId="2525" hidden="1"/>
    <cellStyle name="Followed Hyperlink 2" xfId="2526" hidden="1"/>
    <cellStyle name="Followed Hyperlink 2" xfId="2527" hidden="1"/>
    <cellStyle name="Followed Hyperlink 2" xfId="2528" hidden="1"/>
    <cellStyle name="Followed Hyperlink 2" xfId="2529" hidden="1"/>
    <cellStyle name="Followed Hyperlink 2" xfId="2530" hidden="1"/>
    <cellStyle name="Followed Hyperlink 2" xfId="2531" hidden="1"/>
    <cellStyle name="Followed Hyperlink 2" xfId="2532" hidden="1"/>
    <cellStyle name="Followed Hyperlink 2" xfId="2533" hidden="1"/>
    <cellStyle name="Followed Hyperlink 2" xfId="2534" hidden="1"/>
    <cellStyle name="Followed Hyperlink 2" xfId="2535" hidden="1"/>
    <cellStyle name="Followed Hyperlink 2" xfId="2536" hidden="1"/>
    <cellStyle name="Followed Hyperlink 2" xfId="2537" hidden="1"/>
    <cellStyle name="Followed Hyperlink 2" xfId="2538" hidden="1"/>
    <cellStyle name="Followed Hyperlink 2" xfId="2539" hidden="1"/>
    <cellStyle name="Followed Hyperlink 2" xfId="2540" hidden="1"/>
    <cellStyle name="Followed Hyperlink 2" xfId="2541" hidden="1"/>
    <cellStyle name="Followed Hyperlink 2" xfId="2542" hidden="1"/>
    <cellStyle name="Followed Hyperlink 2" xfId="2543" hidden="1"/>
    <cellStyle name="Followed Hyperlink 2" xfId="2544" hidden="1"/>
    <cellStyle name="Followed Hyperlink 2" xfId="2545" hidden="1"/>
    <cellStyle name="Followed Hyperlink 2" xfId="2546" hidden="1"/>
    <cellStyle name="Followed Hyperlink 2" xfId="2547" hidden="1"/>
    <cellStyle name="Followed Hyperlink 2" xfId="2548" hidden="1"/>
    <cellStyle name="Followed Hyperlink 2" xfId="2549" hidden="1"/>
    <cellStyle name="Followed Hyperlink 2" xfId="2550" hidden="1"/>
    <cellStyle name="Followed Hyperlink 2" xfId="2551" hidden="1"/>
    <cellStyle name="Followed Hyperlink 2" xfId="2552" hidden="1"/>
    <cellStyle name="Followed Hyperlink 2" xfId="2553" hidden="1"/>
    <cellStyle name="Followed Hyperlink 2" xfId="2554" hidden="1"/>
    <cellStyle name="Followed Hyperlink 2" xfId="2555" hidden="1"/>
    <cellStyle name="Followed Hyperlink 2" xfId="2556" hidden="1"/>
    <cellStyle name="Followed Hyperlink 2" xfId="2557" hidden="1"/>
    <cellStyle name="Followed Hyperlink 2" xfId="2558" hidden="1"/>
    <cellStyle name="Followed Hyperlink 2" xfId="2559" hidden="1"/>
    <cellStyle name="Followed Hyperlink 2" xfId="2560" hidden="1"/>
    <cellStyle name="Followed Hyperlink 2" xfId="2561" hidden="1"/>
    <cellStyle name="Followed Hyperlink 2" xfId="2562" hidden="1"/>
    <cellStyle name="Followed Hyperlink 2" xfId="2563" hidden="1"/>
    <cellStyle name="Followed Hyperlink 2" xfId="2564" hidden="1"/>
    <cellStyle name="Followed Hyperlink 2" xfId="2565" hidden="1"/>
    <cellStyle name="Followed Hyperlink 2" xfId="2566" hidden="1"/>
    <cellStyle name="Followed Hyperlink 2" xfId="2567" hidden="1"/>
    <cellStyle name="Followed Hyperlink 2" xfId="2568" hidden="1"/>
    <cellStyle name="Followed Hyperlink 2" xfId="2569" hidden="1"/>
    <cellStyle name="Followed Hyperlink 2" xfId="2570" hidden="1"/>
    <cellStyle name="Followed Hyperlink 2" xfId="2571" hidden="1"/>
    <cellStyle name="Followed Hyperlink 2" xfId="2572" hidden="1"/>
    <cellStyle name="Followed Hyperlink 2" xfId="2573" hidden="1"/>
    <cellStyle name="Followed Hyperlink 2" xfId="2574" hidden="1"/>
    <cellStyle name="Followed Hyperlink 2" xfId="2575" hidden="1"/>
    <cellStyle name="Followed Hyperlink 2" xfId="2576" hidden="1"/>
    <cellStyle name="Followed Hyperlink 2" xfId="2577" hidden="1"/>
    <cellStyle name="Followed Hyperlink 2" xfId="2578" hidden="1"/>
    <cellStyle name="Followed Hyperlink 2" xfId="2579" hidden="1"/>
    <cellStyle name="Followed Hyperlink 2" xfId="2580" hidden="1"/>
    <cellStyle name="Followed Hyperlink 2" xfId="2581" hidden="1"/>
    <cellStyle name="Followed Hyperlink 2" xfId="2582" hidden="1"/>
    <cellStyle name="Followed Hyperlink 2" xfId="2583" hidden="1"/>
    <cellStyle name="Followed Hyperlink 2" xfId="2584" hidden="1"/>
    <cellStyle name="Followed Hyperlink 2" xfId="2585" hidden="1"/>
    <cellStyle name="Followed Hyperlink 2" xfId="2586" hidden="1"/>
    <cellStyle name="Followed Hyperlink 2" xfId="2587" hidden="1"/>
    <cellStyle name="Followed Hyperlink 2" xfId="2588" hidden="1"/>
    <cellStyle name="Followed Hyperlink 2" xfId="2589" hidden="1"/>
    <cellStyle name="Followed Hyperlink 2" xfId="2590" hidden="1"/>
    <cellStyle name="Followed Hyperlink 2" xfId="2591" hidden="1"/>
    <cellStyle name="Followed Hyperlink 2" xfId="2592" hidden="1"/>
    <cellStyle name="Followed Hyperlink 2" xfId="2593" hidden="1"/>
    <cellStyle name="Followed Hyperlink 2" xfId="2594" hidden="1"/>
    <cellStyle name="Followed Hyperlink 2" xfId="2595" hidden="1"/>
    <cellStyle name="Followed Hyperlink 2" xfId="2596" hidden="1"/>
    <cellStyle name="Followed Hyperlink 2" xfId="2597" hidden="1"/>
    <cellStyle name="Followed Hyperlink 2" xfId="2598" hidden="1"/>
    <cellStyle name="Followed Hyperlink 2" xfId="2599" hidden="1"/>
    <cellStyle name="Followed Hyperlink 2" xfId="2600" hidden="1"/>
    <cellStyle name="Followed Hyperlink 2" xfId="2601" hidden="1"/>
    <cellStyle name="Followed Hyperlink 2" xfId="2602" hidden="1"/>
    <cellStyle name="Followed Hyperlink 2" xfId="2603" hidden="1"/>
    <cellStyle name="Followed Hyperlink 2" xfId="2604" hidden="1"/>
    <cellStyle name="Followed Hyperlink 2" xfId="2605" hidden="1"/>
    <cellStyle name="Followed Hyperlink 2" xfId="2606" hidden="1"/>
    <cellStyle name="Followed Hyperlink 2" xfId="2607" hidden="1"/>
    <cellStyle name="Followed Hyperlink 2" xfId="2608" hidden="1"/>
    <cellStyle name="Followed Hyperlink 2" xfId="2609" hidden="1"/>
    <cellStyle name="Followed Hyperlink 2" xfId="2610" hidden="1"/>
    <cellStyle name="Followed Hyperlink 2" xfId="2611" hidden="1"/>
    <cellStyle name="Followed Hyperlink 2" xfId="2612" hidden="1"/>
    <cellStyle name="Followed Hyperlink 2" xfId="2613" hidden="1"/>
    <cellStyle name="Followed Hyperlink 2" xfId="2614" hidden="1"/>
    <cellStyle name="Followed Hyperlink 2" xfId="2616" hidden="1"/>
    <cellStyle name="Followed Hyperlink 2" xfId="2617" hidden="1"/>
    <cellStyle name="Followed Hyperlink 2" xfId="2618" hidden="1"/>
    <cellStyle name="Followed Hyperlink 2" xfId="2619" hidden="1"/>
    <cellStyle name="Followed Hyperlink 2" xfId="2620" hidden="1"/>
    <cellStyle name="Followed Hyperlink 2" xfId="2621" hidden="1"/>
    <cellStyle name="Followed Hyperlink 2" xfId="2622" hidden="1"/>
    <cellStyle name="Followed Hyperlink 2" xfId="2623" hidden="1"/>
    <cellStyle name="Followed Hyperlink 2" xfId="2624" hidden="1"/>
    <cellStyle name="Followed Hyperlink 2" xfId="2625" hidden="1"/>
    <cellStyle name="Followed Hyperlink 2" xfId="2626" hidden="1"/>
    <cellStyle name="Followed Hyperlink 2" xfId="2627" hidden="1"/>
    <cellStyle name="Followed Hyperlink 2" xfId="2628" hidden="1"/>
    <cellStyle name="Followed Hyperlink 2" xfId="2629" hidden="1"/>
    <cellStyle name="Followed Hyperlink 2" xfId="2630" hidden="1"/>
    <cellStyle name="Followed Hyperlink 2" xfId="2631" hidden="1"/>
    <cellStyle name="Followed Hyperlink 2" xfId="2632" hidden="1"/>
    <cellStyle name="Followed Hyperlink 2" xfId="2633" hidden="1"/>
    <cellStyle name="Followed Hyperlink 2" xfId="2634" hidden="1"/>
    <cellStyle name="Followed Hyperlink 2" xfId="2635" hidden="1"/>
    <cellStyle name="Followed Hyperlink 2" xfId="2636" hidden="1"/>
    <cellStyle name="Followed Hyperlink 2" xfId="2637" hidden="1"/>
    <cellStyle name="Followed Hyperlink 2" xfId="2638" hidden="1"/>
    <cellStyle name="Followed Hyperlink 2" xfId="2639" hidden="1"/>
    <cellStyle name="Followed Hyperlink 2" xfId="2640" hidden="1"/>
    <cellStyle name="Followed Hyperlink 2" xfId="2641" hidden="1"/>
    <cellStyle name="Followed Hyperlink 2" xfId="2642" hidden="1"/>
    <cellStyle name="Followed Hyperlink 2" xfId="2643" hidden="1"/>
    <cellStyle name="Followed Hyperlink 2" xfId="2644" hidden="1"/>
    <cellStyle name="Followed Hyperlink 2" xfId="2645" hidden="1"/>
    <cellStyle name="Followed Hyperlink 2" xfId="2646" hidden="1"/>
    <cellStyle name="Followed Hyperlink 2" xfId="2647" hidden="1"/>
    <cellStyle name="Followed Hyperlink 2" xfId="2648" hidden="1"/>
    <cellStyle name="Followed Hyperlink 2" xfId="2649" hidden="1"/>
    <cellStyle name="Followed Hyperlink 2" xfId="2650" hidden="1"/>
    <cellStyle name="Followed Hyperlink 2" xfId="2651" hidden="1"/>
    <cellStyle name="Followed Hyperlink 2" xfId="2652" hidden="1"/>
    <cellStyle name="Followed Hyperlink 2" xfId="2653" hidden="1"/>
    <cellStyle name="Followed Hyperlink 2" xfId="2654" hidden="1"/>
    <cellStyle name="Followed Hyperlink 2" xfId="2655" hidden="1"/>
    <cellStyle name="Followed Hyperlink 2" xfId="2656" hidden="1"/>
    <cellStyle name="Followed Hyperlink 2" xfId="2657" hidden="1"/>
    <cellStyle name="Followed Hyperlink 2" xfId="2658" hidden="1"/>
    <cellStyle name="Followed Hyperlink 2" xfId="2659" hidden="1"/>
    <cellStyle name="Followed Hyperlink 2" xfId="2660" hidden="1"/>
    <cellStyle name="Followed Hyperlink 2" xfId="2661" hidden="1"/>
    <cellStyle name="Followed Hyperlink 2" xfId="2662" hidden="1"/>
    <cellStyle name="Followed Hyperlink 2" xfId="2663" hidden="1"/>
    <cellStyle name="Followed Hyperlink 2" xfId="2664" hidden="1"/>
    <cellStyle name="Followed Hyperlink 2" xfId="2665" hidden="1"/>
    <cellStyle name="Followed Hyperlink 2" xfId="2666" hidden="1"/>
    <cellStyle name="Followed Hyperlink 2" xfId="2667" hidden="1"/>
    <cellStyle name="Followed Hyperlink 2" xfId="2668" hidden="1"/>
    <cellStyle name="Followed Hyperlink 2" xfId="2669" hidden="1"/>
    <cellStyle name="Followed Hyperlink 2" xfId="2670" hidden="1"/>
    <cellStyle name="Followed Hyperlink 2" xfId="2671" hidden="1"/>
    <cellStyle name="Followed Hyperlink 2" xfId="2672" hidden="1"/>
    <cellStyle name="Followed Hyperlink 2" xfId="2673" hidden="1"/>
    <cellStyle name="Followed Hyperlink 2" xfId="2674" hidden="1"/>
    <cellStyle name="Followed Hyperlink 2" xfId="2675" hidden="1"/>
    <cellStyle name="Followed Hyperlink 2" xfId="2676" hidden="1"/>
    <cellStyle name="Followed Hyperlink 2" xfId="2677" hidden="1"/>
    <cellStyle name="Followed Hyperlink 2" xfId="2678" hidden="1"/>
    <cellStyle name="Followed Hyperlink 2" xfId="2679" hidden="1"/>
    <cellStyle name="Followed Hyperlink 2" xfId="2680" hidden="1"/>
    <cellStyle name="Followed Hyperlink 2" xfId="2681" hidden="1"/>
    <cellStyle name="Followed Hyperlink 2" xfId="2682" hidden="1"/>
    <cellStyle name="Followed Hyperlink 2" xfId="2683" hidden="1"/>
    <cellStyle name="Followed Hyperlink 2" xfId="2684" hidden="1"/>
    <cellStyle name="Followed Hyperlink 2" xfId="2685" hidden="1"/>
    <cellStyle name="Followed Hyperlink 2" xfId="2686" hidden="1"/>
    <cellStyle name="Followed Hyperlink 2" xfId="2687" hidden="1"/>
    <cellStyle name="Followed Hyperlink 2" xfId="2688" hidden="1"/>
    <cellStyle name="Followed Hyperlink 2" xfId="2689" hidden="1"/>
    <cellStyle name="Followed Hyperlink 2" xfId="2690" hidden="1"/>
    <cellStyle name="Followed Hyperlink 2" xfId="2691" hidden="1"/>
    <cellStyle name="Followed Hyperlink 2" xfId="2692" hidden="1"/>
    <cellStyle name="Followed Hyperlink 2" xfId="2693" hidden="1"/>
    <cellStyle name="Followed Hyperlink 2" xfId="2694" hidden="1"/>
    <cellStyle name="Followed Hyperlink 2" xfId="2695" hidden="1"/>
    <cellStyle name="Followed Hyperlink 2" xfId="2696" hidden="1"/>
    <cellStyle name="Followed Hyperlink 2" xfId="2697" hidden="1"/>
    <cellStyle name="Followed Hyperlink 2" xfId="2698" hidden="1"/>
    <cellStyle name="Followed Hyperlink 2" xfId="2699" hidden="1"/>
    <cellStyle name="Followed Hyperlink 2" xfId="2700" hidden="1"/>
    <cellStyle name="Followed Hyperlink 2" xfId="2701" hidden="1"/>
    <cellStyle name="Followed Hyperlink 2" xfId="2702" hidden="1"/>
    <cellStyle name="Followed Hyperlink 2" xfId="2703" hidden="1"/>
    <cellStyle name="Followed Hyperlink 2" xfId="2704" hidden="1"/>
    <cellStyle name="Followed Hyperlink 2" xfId="2705" hidden="1"/>
    <cellStyle name="Followed Hyperlink 2" xfId="2706" hidden="1"/>
    <cellStyle name="Followed Hyperlink 2" xfId="2707" hidden="1"/>
    <cellStyle name="Followed Hyperlink 2" xfId="2708" hidden="1"/>
    <cellStyle name="Followed Hyperlink 2" xfId="2709" hidden="1"/>
    <cellStyle name="Followed Hyperlink 2" xfId="2710" hidden="1"/>
    <cellStyle name="Followed Hyperlink 2" xfId="2711" hidden="1"/>
    <cellStyle name="Followed Hyperlink 2" xfId="2712" hidden="1"/>
    <cellStyle name="Followed Hyperlink 2" xfId="2713" hidden="1"/>
    <cellStyle name="Followed Hyperlink 2" xfId="2714" hidden="1"/>
    <cellStyle name="Followed Hyperlink 2" xfId="2715" hidden="1"/>
    <cellStyle name="Followed Hyperlink 2" xfId="2716" hidden="1"/>
    <cellStyle name="Followed Hyperlink 2" xfId="2717" hidden="1"/>
    <cellStyle name="Followed Hyperlink 2" xfId="2718" hidden="1"/>
    <cellStyle name="Followed Hyperlink 2" xfId="2719" hidden="1"/>
    <cellStyle name="Followed Hyperlink 2" xfId="2720" hidden="1"/>
    <cellStyle name="Followed Hyperlink 2" xfId="2721" hidden="1"/>
    <cellStyle name="Followed Hyperlink 2" xfId="2722" hidden="1"/>
    <cellStyle name="Followed Hyperlink 2" xfId="2723" hidden="1"/>
    <cellStyle name="Followed Hyperlink 2" xfId="2724" hidden="1"/>
    <cellStyle name="Followed Hyperlink 2" xfId="2725" hidden="1"/>
    <cellStyle name="Followed Hyperlink 2" xfId="2726" hidden="1"/>
    <cellStyle name="Followed Hyperlink 2" xfId="2727" hidden="1"/>
    <cellStyle name="Followed Hyperlink 2" xfId="2728" hidden="1"/>
    <cellStyle name="Followed Hyperlink 2" xfId="2729" hidden="1"/>
    <cellStyle name="Followed Hyperlink 2" xfId="2730" hidden="1"/>
    <cellStyle name="Followed Hyperlink 2" xfId="2731" hidden="1"/>
    <cellStyle name="Followed Hyperlink 2" xfId="2732" hidden="1"/>
    <cellStyle name="Followed Hyperlink 2" xfId="2733" hidden="1"/>
    <cellStyle name="Followed Hyperlink 2" xfId="2734" hidden="1"/>
    <cellStyle name="Followed Hyperlink 2" xfId="2735" hidden="1"/>
    <cellStyle name="Followed Hyperlink 2" xfId="2736" hidden="1"/>
    <cellStyle name="Followed Hyperlink 2" xfId="2737" hidden="1"/>
    <cellStyle name="Followed Hyperlink 2" xfId="2738" hidden="1"/>
    <cellStyle name="Followed Hyperlink 2" xfId="2739" hidden="1"/>
    <cellStyle name="Followed Hyperlink 2" xfId="2740" hidden="1"/>
    <cellStyle name="Followed Hyperlink 2" xfId="2741" hidden="1"/>
    <cellStyle name="Followed Hyperlink 2" xfId="2742" hidden="1"/>
    <cellStyle name="Followed Hyperlink 2" xfId="2743" hidden="1"/>
    <cellStyle name="Followed Hyperlink 2" xfId="2744" hidden="1"/>
    <cellStyle name="Followed Hyperlink 2" xfId="2745" hidden="1"/>
    <cellStyle name="Followed Hyperlink 2" xfId="2746" hidden="1"/>
    <cellStyle name="Followed Hyperlink 2" xfId="2747" hidden="1"/>
    <cellStyle name="Followed Hyperlink 2" xfId="2748" hidden="1"/>
    <cellStyle name="Followed Hyperlink 2" xfId="2749" hidden="1"/>
    <cellStyle name="Followed Hyperlink 2" xfId="2750" hidden="1"/>
    <cellStyle name="Followed Hyperlink 2" xfId="2751" hidden="1"/>
    <cellStyle name="Followed Hyperlink 2" xfId="2752" hidden="1"/>
    <cellStyle name="Followed Hyperlink 2" xfId="2753" hidden="1"/>
    <cellStyle name="Followed Hyperlink 2" xfId="2754" hidden="1"/>
    <cellStyle name="Followed Hyperlink 2" xfId="2755" hidden="1"/>
    <cellStyle name="Followed Hyperlink 2" xfId="2756" hidden="1"/>
    <cellStyle name="Followed Hyperlink 2" xfId="2757" hidden="1"/>
    <cellStyle name="Followed Hyperlink 2" xfId="2758" hidden="1"/>
    <cellStyle name="Followed Hyperlink 2" xfId="2759" hidden="1"/>
    <cellStyle name="Followed Hyperlink 2" xfId="2760" hidden="1"/>
    <cellStyle name="Followed Hyperlink 2" xfId="2761" hidden="1"/>
    <cellStyle name="Followed Hyperlink 2" xfId="2762" hidden="1"/>
    <cellStyle name="Followed Hyperlink 2" xfId="2763" hidden="1"/>
    <cellStyle name="Followed Hyperlink 2" xfId="2764" hidden="1"/>
    <cellStyle name="Followed Hyperlink 2" xfId="2765" hidden="1"/>
    <cellStyle name="Followed Hyperlink 2" xfId="2766" hidden="1"/>
    <cellStyle name="Followed Hyperlink 2" xfId="2767" hidden="1"/>
    <cellStyle name="Followed Hyperlink 2" xfId="2768" hidden="1"/>
    <cellStyle name="Followed Hyperlink 2" xfId="2769" hidden="1"/>
    <cellStyle name="Followed Hyperlink 2" xfId="2770" hidden="1"/>
    <cellStyle name="Followed Hyperlink 2" xfId="2771" hidden="1"/>
    <cellStyle name="Followed Hyperlink 2" xfId="2772" hidden="1"/>
    <cellStyle name="Followed Hyperlink 2" xfId="2773" hidden="1"/>
    <cellStyle name="Followed Hyperlink 2" xfId="2774" hidden="1"/>
    <cellStyle name="Followed Hyperlink 2" xfId="2775" hidden="1"/>
    <cellStyle name="Followed Hyperlink 2" xfId="2776" hidden="1"/>
    <cellStyle name="Followed Hyperlink 2" xfId="2777" hidden="1"/>
    <cellStyle name="Followed Hyperlink 2" xfId="2778" hidden="1"/>
    <cellStyle name="Followed Hyperlink 2" xfId="2779" hidden="1"/>
    <cellStyle name="Followed Hyperlink 2" xfId="2780" hidden="1"/>
    <cellStyle name="Followed Hyperlink 2" xfId="2781" hidden="1"/>
    <cellStyle name="Followed Hyperlink 2" xfId="2782" hidden="1"/>
    <cellStyle name="Followed Hyperlink 2" xfId="2783" hidden="1"/>
    <cellStyle name="Followed Hyperlink 2" xfId="2784" hidden="1"/>
    <cellStyle name="Followed Hyperlink 2" xfId="2785" hidden="1"/>
    <cellStyle name="Followed Hyperlink 2" xfId="2786" hidden="1"/>
    <cellStyle name="Followed Hyperlink 2" xfId="2787" hidden="1"/>
    <cellStyle name="Followed Hyperlink 2" xfId="2788" hidden="1"/>
    <cellStyle name="Followed Hyperlink 2" xfId="2789" hidden="1"/>
    <cellStyle name="Followed Hyperlink 2" xfId="2790" hidden="1"/>
    <cellStyle name="Followed Hyperlink 2" xfId="2791" hidden="1"/>
    <cellStyle name="Followed Hyperlink 2" xfId="2792" hidden="1"/>
    <cellStyle name="Followed Hyperlink 2" xfId="2793" hidden="1"/>
    <cellStyle name="Followed Hyperlink 2" xfId="2794" hidden="1"/>
    <cellStyle name="Followed Hyperlink 2" xfId="2795" hidden="1"/>
    <cellStyle name="Followed Hyperlink 2" xfId="2796" hidden="1"/>
    <cellStyle name="Followed Hyperlink 2" xfId="2797" hidden="1"/>
    <cellStyle name="Followed Hyperlink 2" xfId="2798" hidden="1"/>
    <cellStyle name="Followed Hyperlink 2" xfId="2799" hidden="1"/>
    <cellStyle name="Followed Hyperlink 2" xfId="2800" hidden="1"/>
    <cellStyle name="Followed Hyperlink 2" xfId="2801" hidden="1"/>
    <cellStyle name="Followed Hyperlink 2" xfId="2802" hidden="1"/>
    <cellStyle name="Followed Hyperlink 2" xfId="2803" hidden="1"/>
    <cellStyle name="Followed Hyperlink 2" xfId="2804" hidden="1"/>
    <cellStyle name="Followed Hyperlink 2" xfId="2805" hidden="1"/>
    <cellStyle name="Followed Hyperlink 2" xfId="2806" hidden="1"/>
    <cellStyle name="Followed Hyperlink 2" xfId="2807" hidden="1"/>
    <cellStyle name="Followed Hyperlink 2" xfId="2808" hidden="1"/>
    <cellStyle name="Followed Hyperlink 2" xfId="2809" hidden="1"/>
    <cellStyle name="Followed Hyperlink 2" xfId="2810" hidden="1"/>
    <cellStyle name="Followed Hyperlink 2" xfId="2811" hidden="1"/>
    <cellStyle name="Followed Hyperlink 2" xfId="2812" hidden="1"/>
    <cellStyle name="Followed Hyperlink 2" xfId="2813" hidden="1"/>
    <cellStyle name="Followed Hyperlink 2" xfId="2814" hidden="1"/>
    <cellStyle name="Followed Hyperlink 2" xfId="2815" hidden="1"/>
    <cellStyle name="Followed Hyperlink 2" xfId="2816" hidden="1"/>
    <cellStyle name="Followed Hyperlink 2" xfId="2817" hidden="1"/>
    <cellStyle name="Followed Hyperlink 2" xfId="2818" hidden="1"/>
    <cellStyle name="Followed Hyperlink 2" xfId="2819" hidden="1"/>
    <cellStyle name="Followed Hyperlink 2" xfId="2820" hidden="1"/>
    <cellStyle name="Followed Hyperlink 2" xfId="2821" hidden="1"/>
    <cellStyle name="Followed Hyperlink 2" xfId="2822" hidden="1"/>
    <cellStyle name="Followed Hyperlink 2" xfId="2823" hidden="1"/>
    <cellStyle name="Followed Hyperlink 2" xfId="2824" hidden="1"/>
    <cellStyle name="Followed Hyperlink 2" xfId="2825" hidden="1"/>
    <cellStyle name="Followed Hyperlink 2" xfId="2826" hidden="1"/>
    <cellStyle name="Followed Hyperlink 2" xfId="2827" hidden="1"/>
    <cellStyle name="Followed Hyperlink 2" xfId="2828" hidden="1"/>
    <cellStyle name="Followed Hyperlink 2" xfId="2829" hidden="1"/>
    <cellStyle name="Followed Hyperlink 2" xfId="2830" hidden="1"/>
    <cellStyle name="Followed Hyperlink 2" xfId="2831" hidden="1"/>
    <cellStyle name="Followed Hyperlink 2" xfId="2832" hidden="1"/>
    <cellStyle name="Followed Hyperlink 2" xfId="2833" hidden="1"/>
    <cellStyle name="Followed Hyperlink 2" xfId="2834" hidden="1"/>
    <cellStyle name="Followed Hyperlink 2" xfId="2835" hidden="1"/>
    <cellStyle name="Followed Hyperlink 2" xfId="2836" hidden="1"/>
    <cellStyle name="Followed Hyperlink 2" xfId="2837" hidden="1"/>
    <cellStyle name="Followed Hyperlink 2" xfId="2838" hidden="1"/>
    <cellStyle name="Followed Hyperlink 2" xfId="2839" hidden="1"/>
    <cellStyle name="Followed Hyperlink 2" xfId="2840" hidden="1"/>
    <cellStyle name="Followed Hyperlink 2" xfId="2841" hidden="1"/>
    <cellStyle name="Followed Hyperlink 2" xfId="2842" hidden="1"/>
    <cellStyle name="Followed Hyperlink 2" xfId="2843" hidden="1"/>
    <cellStyle name="Followed Hyperlink 2" xfId="2844" hidden="1"/>
    <cellStyle name="Followed Hyperlink 2" xfId="2845" hidden="1"/>
    <cellStyle name="Followed Hyperlink 2" xfId="2846" hidden="1"/>
    <cellStyle name="Followed Hyperlink 2" xfId="2847" hidden="1"/>
    <cellStyle name="Followed Hyperlink 2" xfId="2848" hidden="1"/>
    <cellStyle name="Followed Hyperlink 2" xfId="2849" hidden="1"/>
    <cellStyle name="Followed Hyperlink 2" xfId="2850" hidden="1"/>
    <cellStyle name="Followed Hyperlink 2" xfId="2851" hidden="1"/>
    <cellStyle name="Followed Hyperlink 2" xfId="2852" hidden="1"/>
    <cellStyle name="Followed Hyperlink 2" xfId="2853" hidden="1"/>
    <cellStyle name="Followed Hyperlink 2" xfId="2854" hidden="1"/>
    <cellStyle name="Followed Hyperlink 2" xfId="2855" hidden="1"/>
    <cellStyle name="Followed Hyperlink 2" xfId="2856" hidden="1"/>
    <cellStyle name="Followed Hyperlink 2" xfId="2857" hidden="1"/>
    <cellStyle name="Followed Hyperlink 2" xfId="2858" hidden="1"/>
    <cellStyle name="Followed Hyperlink 2" xfId="2859" hidden="1"/>
    <cellStyle name="Followed Hyperlink 2" xfId="2860" hidden="1"/>
    <cellStyle name="Followed Hyperlink 2" xfId="2861" hidden="1"/>
    <cellStyle name="Followed Hyperlink 2" xfId="2862" hidden="1"/>
    <cellStyle name="Followed Hyperlink 2" xfId="2863" hidden="1"/>
    <cellStyle name="Followed Hyperlink 2" xfId="2864" hidden="1"/>
    <cellStyle name="Followed Hyperlink 2" xfId="2865" hidden="1"/>
    <cellStyle name="Followed Hyperlink 2" xfId="2866" hidden="1"/>
    <cellStyle name="Followed Hyperlink 2" xfId="2867" hidden="1"/>
    <cellStyle name="Followed Hyperlink 2" xfId="2868" hidden="1"/>
    <cellStyle name="Followed Hyperlink 2" xfId="2869" hidden="1"/>
    <cellStyle name="Followed Hyperlink 2" xfId="2870" hidden="1"/>
    <cellStyle name="Followed Hyperlink 2" xfId="2871" hidden="1"/>
    <cellStyle name="Followed Hyperlink 2" xfId="2872" hidden="1"/>
    <cellStyle name="Followed Hyperlink 2" xfId="2873" hidden="1"/>
    <cellStyle name="Followed Hyperlink 2" xfId="2874" hidden="1"/>
    <cellStyle name="Followed Hyperlink 2" xfId="2875" hidden="1"/>
    <cellStyle name="Followed Hyperlink 2" xfId="2876" hidden="1"/>
    <cellStyle name="Followed Hyperlink 2" xfId="2877" hidden="1"/>
    <cellStyle name="Followed Hyperlink 2" xfId="2878" hidden="1"/>
    <cellStyle name="Followed Hyperlink 2" xfId="2879" hidden="1"/>
    <cellStyle name="Followed Hyperlink 2" xfId="2880" hidden="1"/>
    <cellStyle name="Followed Hyperlink 2" xfId="2881" hidden="1"/>
    <cellStyle name="Followed Hyperlink 2" xfId="2882" hidden="1"/>
    <cellStyle name="Followed Hyperlink 2" xfId="2883" hidden="1"/>
    <cellStyle name="Followed Hyperlink 2" xfId="2884" hidden="1"/>
    <cellStyle name="Followed Hyperlink 2" xfId="2885" hidden="1"/>
    <cellStyle name="Followed Hyperlink 2" xfId="2886" hidden="1"/>
    <cellStyle name="Followed Hyperlink 2" xfId="2887" hidden="1"/>
    <cellStyle name="Followed Hyperlink 2" xfId="2888" hidden="1"/>
    <cellStyle name="Followed Hyperlink 2" xfId="2889" hidden="1"/>
    <cellStyle name="Followed Hyperlink 2" xfId="2890" hidden="1"/>
    <cellStyle name="Followed Hyperlink 2" xfId="2891" hidden="1"/>
    <cellStyle name="Followed Hyperlink 2" xfId="2892" hidden="1"/>
    <cellStyle name="Followed Hyperlink 2" xfId="2893" hidden="1"/>
    <cellStyle name="Followed Hyperlink 2" xfId="2894" hidden="1"/>
    <cellStyle name="Followed Hyperlink 2" xfId="2895" hidden="1"/>
    <cellStyle name="Followed Hyperlink 2" xfId="2896" hidden="1"/>
    <cellStyle name="Followed Hyperlink 2" xfId="2897" hidden="1"/>
    <cellStyle name="Followed Hyperlink 2" xfId="2898" hidden="1"/>
    <cellStyle name="Followed Hyperlink 2" xfId="2899" hidden="1"/>
    <cellStyle name="Followed Hyperlink 2" xfId="2900" hidden="1"/>
    <cellStyle name="Followed Hyperlink 2" xfId="2901" hidden="1"/>
    <cellStyle name="Followed Hyperlink 2" xfId="2902" hidden="1"/>
    <cellStyle name="Followed Hyperlink 2" xfId="2903" hidden="1"/>
    <cellStyle name="Followed Hyperlink 2" xfId="2904" hidden="1"/>
    <cellStyle name="Followed Hyperlink 2" xfId="2905" hidden="1"/>
    <cellStyle name="Followed Hyperlink 2" xfId="2906" hidden="1"/>
    <cellStyle name="Followed Hyperlink 2" xfId="2907" hidden="1"/>
    <cellStyle name="Followed Hyperlink 2" xfId="2908" hidden="1"/>
    <cellStyle name="Followed Hyperlink 2" xfId="2909" hidden="1"/>
    <cellStyle name="Followed Hyperlink 2" xfId="2910" hidden="1"/>
    <cellStyle name="Followed Hyperlink 2" xfId="2911" hidden="1"/>
    <cellStyle name="Followed Hyperlink 2" xfId="2912" hidden="1"/>
    <cellStyle name="Followed Hyperlink 2" xfId="2913" hidden="1"/>
    <cellStyle name="Followed Hyperlink 2" xfId="2914" hidden="1"/>
    <cellStyle name="Followed Hyperlink 2" xfId="2915" hidden="1"/>
    <cellStyle name="Followed Hyperlink 2" xfId="2916" hidden="1"/>
    <cellStyle name="Followed Hyperlink 2" xfId="2917" hidden="1"/>
    <cellStyle name="Followed Hyperlink 2" xfId="2918" hidden="1"/>
    <cellStyle name="Followed Hyperlink 2" xfId="2919" hidden="1"/>
    <cellStyle name="Followed Hyperlink 2" xfId="2920" hidden="1"/>
    <cellStyle name="Followed Hyperlink 2" xfId="2921" hidden="1"/>
    <cellStyle name="Followed Hyperlink 2" xfId="2922" hidden="1"/>
    <cellStyle name="Followed Hyperlink 2" xfId="2923" hidden="1"/>
    <cellStyle name="Followed Hyperlink 2" xfId="2924" hidden="1"/>
    <cellStyle name="Followed Hyperlink 2" xfId="2925" hidden="1"/>
    <cellStyle name="Followed Hyperlink 2" xfId="2926" hidden="1"/>
    <cellStyle name="Followed Hyperlink 2" xfId="2927" hidden="1"/>
    <cellStyle name="Followed Hyperlink 2" xfId="2928" hidden="1"/>
    <cellStyle name="Followed Hyperlink 2" xfId="2929" hidden="1"/>
    <cellStyle name="Followed Hyperlink 2" xfId="2930" hidden="1"/>
    <cellStyle name="Followed Hyperlink 2" xfId="2931" hidden="1"/>
    <cellStyle name="Followed Hyperlink 2" xfId="2932" hidden="1"/>
    <cellStyle name="Followed Hyperlink 2" xfId="2933" hidden="1"/>
    <cellStyle name="Followed Hyperlink 2" xfId="2934" hidden="1"/>
    <cellStyle name="Followed Hyperlink 2" xfId="2935" hidden="1"/>
    <cellStyle name="Followed Hyperlink 2" xfId="2936" hidden="1"/>
    <cellStyle name="Followed Hyperlink 2" xfId="2937" hidden="1"/>
    <cellStyle name="Followed Hyperlink 2" xfId="2938" hidden="1"/>
    <cellStyle name="Followed Hyperlink 2" xfId="2939" hidden="1"/>
    <cellStyle name="Followed Hyperlink 2" xfId="2941" hidden="1"/>
    <cellStyle name="Followed Hyperlink 2" xfId="2942" hidden="1"/>
    <cellStyle name="Followed Hyperlink 2" xfId="2943" hidden="1"/>
    <cellStyle name="Followed Hyperlink 2" xfId="2944" hidden="1"/>
    <cellStyle name="Followed Hyperlink 2" xfId="2945" hidden="1"/>
    <cellStyle name="Followed Hyperlink 2" xfId="2946" hidden="1"/>
    <cellStyle name="Followed Hyperlink 2" xfId="2947" hidden="1"/>
    <cellStyle name="Followed Hyperlink 2" xfId="2948" hidden="1"/>
    <cellStyle name="Followed Hyperlink 2" xfId="2949" hidden="1"/>
    <cellStyle name="Followed Hyperlink 2" xfId="2950" hidden="1"/>
    <cellStyle name="Followed Hyperlink 2" xfId="2951" hidden="1"/>
    <cellStyle name="Followed Hyperlink 2" xfId="2952" hidden="1"/>
    <cellStyle name="Followed Hyperlink 2" xfId="2953" hidden="1"/>
    <cellStyle name="Followed Hyperlink 2" xfId="2954" hidden="1"/>
    <cellStyle name="Followed Hyperlink 2" xfId="2955" hidden="1"/>
    <cellStyle name="Followed Hyperlink 2" xfId="2956" hidden="1"/>
    <cellStyle name="Followed Hyperlink 2" xfId="2957" hidden="1"/>
    <cellStyle name="Followed Hyperlink 2" xfId="2958" hidden="1"/>
    <cellStyle name="Followed Hyperlink 2" xfId="2959" hidden="1"/>
    <cellStyle name="Followed Hyperlink 2" xfId="2960" hidden="1"/>
    <cellStyle name="Followed Hyperlink 2" xfId="2961" hidden="1"/>
    <cellStyle name="Followed Hyperlink 2" xfId="2962" hidden="1"/>
    <cellStyle name="Followed Hyperlink 2" xfId="2963" hidden="1"/>
    <cellStyle name="Followed Hyperlink 2" xfId="2964" hidden="1"/>
    <cellStyle name="Followed Hyperlink 2" xfId="2965" hidden="1"/>
    <cellStyle name="Followed Hyperlink 2" xfId="2966" hidden="1"/>
    <cellStyle name="Followed Hyperlink 2" xfId="2967" hidden="1"/>
    <cellStyle name="Followed Hyperlink 2" xfId="2968" hidden="1"/>
    <cellStyle name="Followed Hyperlink 2" xfId="2969" hidden="1"/>
    <cellStyle name="Followed Hyperlink 2" xfId="2970" hidden="1"/>
    <cellStyle name="Followed Hyperlink 2" xfId="2971" hidden="1"/>
    <cellStyle name="Followed Hyperlink 2" xfId="2972" hidden="1"/>
    <cellStyle name="Followed Hyperlink 2" xfId="2973" hidden="1"/>
    <cellStyle name="Followed Hyperlink 2" xfId="2974" hidden="1"/>
    <cellStyle name="Followed Hyperlink 2" xfId="2975" hidden="1"/>
    <cellStyle name="Followed Hyperlink 2" xfId="2976" hidden="1"/>
    <cellStyle name="Followed Hyperlink 2" xfId="2977" hidden="1"/>
    <cellStyle name="Followed Hyperlink 2" xfId="2978" hidden="1"/>
    <cellStyle name="Followed Hyperlink 2" xfId="2979" hidden="1"/>
    <cellStyle name="Followed Hyperlink 2" xfId="2980" hidden="1"/>
    <cellStyle name="Followed Hyperlink 2" xfId="2981" hidden="1"/>
    <cellStyle name="Followed Hyperlink 2" xfId="2982" hidden="1"/>
    <cellStyle name="Followed Hyperlink 2" xfId="2983" hidden="1"/>
    <cellStyle name="Followed Hyperlink 2" xfId="2984" hidden="1"/>
    <cellStyle name="Followed Hyperlink 2" xfId="2985" hidden="1"/>
    <cellStyle name="Followed Hyperlink 2" xfId="2986" hidden="1"/>
    <cellStyle name="Followed Hyperlink 2" xfId="2987" hidden="1"/>
    <cellStyle name="Followed Hyperlink 2" xfId="2988" hidden="1"/>
    <cellStyle name="Followed Hyperlink 2" xfId="2989" hidden="1"/>
    <cellStyle name="Followed Hyperlink 2" xfId="2990" hidden="1"/>
    <cellStyle name="Followed Hyperlink 2" xfId="2991" hidden="1"/>
    <cellStyle name="Followed Hyperlink 2" xfId="2992" hidden="1"/>
    <cellStyle name="Followed Hyperlink 2" xfId="2993" hidden="1"/>
    <cellStyle name="Followed Hyperlink 2" xfId="2994" hidden="1"/>
    <cellStyle name="Followed Hyperlink 2" xfId="2995" hidden="1"/>
    <cellStyle name="Followed Hyperlink 2" xfId="2996" hidden="1"/>
    <cellStyle name="Followed Hyperlink 2" xfId="2997" hidden="1"/>
    <cellStyle name="Followed Hyperlink 2" xfId="2998" hidden="1"/>
    <cellStyle name="Followed Hyperlink 2" xfId="2999" hidden="1"/>
    <cellStyle name="Followed Hyperlink 2" xfId="3000" hidden="1"/>
    <cellStyle name="Followed Hyperlink 2" xfId="3001" hidden="1"/>
    <cellStyle name="Followed Hyperlink 2" xfId="3002" hidden="1"/>
    <cellStyle name="Followed Hyperlink 2" xfId="3003" hidden="1"/>
    <cellStyle name="Followed Hyperlink 2" xfId="3004" hidden="1"/>
    <cellStyle name="Followed Hyperlink 2" xfId="3005" hidden="1"/>
    <cellStyle name="Followed Hyperlink 2" xfId="3006" hidden="1"/>
    <cellStyle name="Followed Hyperlink 2" xfId="3007" hidden="1"/>
    <cellStyle name="Followed Hyperlink 2" xfId="3008" hidden="1"/>
    <cellStyle name="Followed Hyperlink 2" xfId="3009" hidden="1"/>
    <cellStyle name="Followed Hyperlink 2" xfId="3010" hidden="1"/>
    <cellStyle name="Followed Hyperlink 2" xfId="3011" hidden="1"/>
    <cellStyle name="Followed Hyperlink 2" xfId="3012" hidden="1"/>
    <cellStyle name="Followed Hyperlink 2" xfId="3013" hidden="1"/>
    <cellStyle name="Followed Hyperlink 2" xfId="3014" hidden="1"/>
    <cellStyle name="Followed Hyperlink 2" xfId="3015" hidden="1"/>
    <cellStyle name="Followed Hyperlink 2" xfId="3016" hidden="1"/>
    <cellStyle name="Followed Hyperlink 2" xfId="3017" hidden="1"/>
    <cellStyle name="Followed Hyperlink 2" xfId="3018" hidden="1"/>
    <cellStyle name="Followed Hyperlink 2" xfId="3019" hidden="1"/>
    <cellStyle name="Followed Hyperlink 2" xfId="3020" hidden="1"/>
    <cellStyle name="Followed Hyperlink 2" xfId="3021" hidden="1"/>
    <cellStyle name="Followed Hyperlink 2" xfId="3022" hidden="1"/>
    <cellStyle name="Followed Hyperlink 2" xfId="3023" hidden="1"/>
    <cellStyle name="Followed Hyperlink 2" xfId="3024" hidden="1"/>
    <cellStyle name="Followed Hyperlink 2" xfId="3025" hidden="1"/>
    <cellStyle name="Followed Hyperlink 2" xfId="3026" hidden="1"/>
    <cellStyle name="Followed Hyperlink 2" xfId="3027" hidden="1"/>
    <cellStyle name="Followed Hyperlink 2" xfId="3028" hidden="1"/>
    <cellStyle name="Followed Hyperlink 2" xfId="3029" hidden="1"/>
    <cellStyle name="Followed Hyperlink 2" xfId="3030" hidden="1"/>
    <cellStyle name="Followed Hyperlink 2" xfId="3031" hidden="1"/>
    <cellStyle name="Followed Hyperlink 2" xfId="3032" hidden="1"/>
    <cellStyle name="Followed Hyperlink 2" xfId="3033" hidden="1"/>
    <cellStyle name="Followed Hyperlink 2" xfId="3034" hidden="1"/>
    <cellStyle name="Followed Hyperlink 2" xfId="3035" hidden="1"/>
    <cellStyle name="Followed Hyperlink 2" xfId="3036" hidden="1"/>
    <cellStyle name="Followed Hyperlink 2" xfId="3037" hidden="1"/>
    <cellStyle name="Followed Hyperlink 2" xfId="3038" hidden="1"/>
    <cellStyle name="Followed Hyperlink 2" xfId="3039" hidden="1"/>
    <cellStyle name="Followed Hyperlink 2" xfId="3040" hidden="1"/>
    <cellStyle name="Followed Hyperlink 2" xfId="3041" hidden="1"/>
    <cellStyle name="Followed Hyperlink 2" xfId="3042" hidden="1"/>
    <cellStyle name="Followed Hyperlink 2" xfId="3043" hidden="1"/>
    <cellStyle name="Followed Hyperlink 2" xfId="3044" hidden="1"/>
    <cellStyle name="Followed Hyperlink 2" xfId="3045" hidden="1"/>
    <cellStyle name="Followed Hyperlink 2" xfId="3046" hidden="1"/>
    <cellStyle name="Followed Hyperlink 2" xfId="3047" hidden="1"/>
    <cellStyle name="Followed Hyperlink 2" xfId="3048" hidden="1"/>
    <cellStyle name="Followed Hyperlink 2" xfId="3049" hidden="1"/>
    <cellStyle name="Followed Hyperlink 2" xfId="3050" hidden="1"/>
    <cellStyle name="Followed Hyperlink 2" xfId="3051" hidden="1"/>
    <cellStyle name="Followed Hyperlink 2" xfId="3052" hidden="1"/>
    <cellStyle name="Followed Hyperlink 2" xfId="3053" hidden="1"/>
    <cellStyle name="Followed Hyperlink 2" xfId="3054" hidden="1"/>
    <cellStyle name="Followed Hyperlink 2" xfId="3055" hidden="1"/>
    <cellStyle name="Followed Hyperlink 2" xfId="3056" hidden="1"/>
    <cellStyle name="Followed Hyperlink 2" xfId="3057" hidden="1"/>
    <cellStyle name="Followed Hyperlink 2" xfId="3058" hidden="1"/>
    <cellStyle name="Followed Hyperlink 2" xfId="3059" hidden="1"/>
    <cellStyle name="Followed Hyperlink 2" xfId="3060" hidden="1"/>
    <cellStyle name="Followed Hyperlink 2" xfId="3061" hidden="1"/>
    <cellStyle name="Followed Hyperlink 2" xfId="3062" hidden="1"/>
    <cellStyle name="Followed Hyperlink 2" xfId="3063" hidden="1"/>
    <cellStyle name="Followed Hyperlink 2" xfId="3064" hidden="1"/>
    <cellStyle name="Followed Hyperlink 2" xfId="3065" hidden="1"/>
    <cellStyle name="Followed Hyperlink 2" xfId="3066" hidden="1"/>
    <cellStyle name="Followed Hyperlink 2" xfId="3067" hidden="1"/>
    <cellStyle name="Followed Hyperlink 2" xfId="3068" hidden="1"/>
    <cellStyle name="Followed Hyperlink 2" xfId="3069" hidden="1"/>
    <cellStyle name="Followed Hyperlink 2" xfId="3070" hidden="1"/>
    <cellStyle name="Followed Hyperlink 2" xfId="3071" hidden="1"/>
    <cellStyle name="Followed Hyperlink 2" xfId="3072" hidden="1"/>
    <cellStyle name="Followed Hyperlink 2" xfId="3073" hidden="1"/>
    <cellStyle name="Followed Hyperlink 2" xfId="3074" hidden="1"/>
    <cellStyle name="Followed Hyperlink 2" xfId="3075" hidden="1"/>
    <cellStyle name="Followed Hyperlink 2" xfId="3076" hidden="1"/>
    <cellStyle name="Followed Hyperlink 2" xfId="3077" hidden="1"/>
    <cellStyle name="Followed Hyperlink 2" xfId="3078" hidden="1"/>
    <cellStyle name="Followed Hyperlink 2" xfId="3079" hidden="1"/>
    <cellStyle name="Followed Hyperlink 2" xfId="3080" hidden="1"/>
    <cellStyle name="Followed Hyperlink 2" xfId="3081" hidden="1"/>
    <cellStyle name="Followed Hyperlink 2" xfId="3082" hidden="1"/>
    <cellStyle name="Followed Hyperlink 2" xfId="3083" hidden="1"/>
    <cellStyle name="Followed Hyperlink 2" xfId="3084" hidden="1"/>
    <cellStyle name="Followed Hyperlink 2" xfId="3085" hidden="1"/>
    <cellStyle name="Followed Hyperlink 2" xfId="3086" hidden="1"/>
    <cellStyle name="Followed Hyperlink 2" xfId="3087" hidden="1"/>
    <cellStyle name="Followed Hyperlink 2" xfId="3088" hidden="1"/>
    <cellStyle name="Followed Hyperlink 2" xfId="3089" hidden="1"/>
    <cellStyle name="Followed Hyperlink 2" xfId="3090" hidden="1"/>
    <cellStyle name="Followed Hyperlink 2" xfId="3091" hidden="1"/>
    <cellStyle name="Followed Hyperlink 2" xfId="3092" hidden="1"/>
    <cellStyle name="Followed Hyperlink 2" xfId="3093" hidden="1"/>
    <cellStyle name="Followed Hyperlink 2" xfId="3094" hidden="1"/>
    <cellStyle name="Followed Hyperlink 2" xfId="3095" hidden="1"/>
    <cellStyle name="Followed Hyperlink 2" xfId="3096" hidden="1"/>
    <cellStyle name="Followed Hyperlink 2" xfId="3097" hidden="1"/>
    <cellStyle name="Followed Hyperlink 2" xfId="3098" hidden="1"/>
    <cellStyle name="Followed Hyperlink 2" xfId="3099" hidden="1"/>
    <cellStyle name="Followed Hyperlink 2" xfId="3100" hidden="1"/>
    <cellStyle name="Followed Hyperlink 2" xfId="3101" hidden="1"/>
    <cellStyle name="Followed Hyperlink 2" xfId="3102" hidden="1"/>
    <cellStyle name="Followed Hyperlink 2" xfId="3103" hidden="1"/>
    <cellStyle name="Followed Hyperlink 2" xfId="3104" hidden="1"/>
    <cellStyle name="Followed Hyperlink 2" xfId="3105" hidden="1"/>
    <cellStyle name="Followed Hyperlink 2" xfId="3106" hidden="1"/>
    <cellStyle name="Followed Hyperlink 2" xfId="3107" hidden="1"/>
    <cellStyle name="Followed Hyperlink 2" xfId="3108" hidden="1"/>
    <cellStyle name="Followed Hyperlink 2" xfId="3109" hidden="1"/>
    <cellStyle name="Followed Hyperlink 2" xfId="3110" hidden="1"/>
    <cellStyle name="Followed Hyperlink 2" xfId="3111" hidden="1"/>
    <cellStyle name="Followed Hyperlink 2" xfId="3112" hidden="1"/>
    <cellStyle name="Followed Hyperlink 2" xfId="3113" hidden="1"/>
    <cellStyle name="Followed Hyperlink 2" xfId="3114" hidden="1"/>
    <cellStyle name="Followed Hyperlink 2" xfId="3115" hidden="1"/>
    <cellStyle name="Followed Hyperlink 2" xfId="3116" hidden="1"/>
    <cellStyle name="Followed Hyperlink 2" xfId="3117" hidden="1"/>
    <cellStyle name="Followed Hyperlink 2" xfId="3118" hidden="1"/>
    <cellStyle name="Followed Hyperlink 2" xfId="3119" hidden="1"/>
    <cellStyle name="Followed Hyperlink 2" xfId="3120" hidden="1"/>
    <cellStyle name="Followed Hyperlink 2" xfId="3121" hidden="1"/>
    <cellStyle name="Followed Hyperlink 2" xfId="3122" hidden="1"/>
    <cellStyle name="Followed Hyperlink 2" xfId="3123" hidden="1"/>
    <cellStyle name="Followed Hyperlink 2" xfId="3124" hidden="1"/>
    <cellStyle name="Followed Hyperlink 2" xfId="3125" hidden="1"/>
    <cellStyle name="Followed Hyperlink 2" xfId="3126" hidden="1"/>
    <cellStyle name="Followed Hyperlink 2" xfId="3127" hidden="1"/>
    <cellStyle name="Followed Hyperlink 2" xfId="3128" hidden="1"/>
    <cellStyle name="Followed Hyperlink 2" xfId="3129" hidden="1"/>
    <cellStyle name="Followed Hyperlink 2" xfId="3130" hidden="1"/>
    <cellStyle name="Followed Hyperlink 2" xfId="3131" hidden="1"/>
    <cellStyle name="Followed Hyperlink 2" xfId="3132" hidden="1"/>
    <cellStyle name="Followed Hyperlink 2" xfId="3133" hidden="1"/>
    <cellStyle name="Followed Hyperlink 2" xfId="3134" hidden="1"/>
    <cellStyle name="Followed Hyperlink 2" xfId="3135" hidden="1"/>
    <cellStyle name="Followed Hyperlink 2" xfId="3136" hidden="1"/>
    <cellStyle name="Followed Hyperlink 2" xfId="3137" hidden="1"/>
    <cellStyle name="Followed Hyperlink 2" xfId="3138" hidden="1"/>
    <cellStyle name="Followed Hyperlink 2" xfId="3139" hidden="1"/>
    <cellStyle name="Followed Hyperlink 2" xfId="3140" hidden="1"/>
    <cellStyle name="Followed Hyperlink 2" xfId="3141" hidden="1"/>
    <cellStyle name="Followed Hyperlink 2" xfId="3142" hidden="1"/>
    <cellStyle name="Followed Hyperlink 2" xfId="3143" hidden="1"/>
    <cellStyle name="Followed Hyperlink 2" xfId="3144" hidden="1"/>
    <cellStyle name="Followed Hyperlink 2" xfId="3145" hidden="1"/>
    <cellStyle name="Followed Hyperlink 2" xfId="3146" hidden="1"/>
    <cellStyle name="Followed Hyperlink 2" xfId="3147" hidden="1"/>
    <cellStyle name="Followed Hyperlink 2" xfId="3148" hidden="1"/>
    <cellStyle name="Followed Hyperlink 2" xfId="3149" hidden="1"/>
    <cellStyle name="Followed Hyperlink 2" xfId="3150" hidden="1"/>
    <cellStyle name="Followed Hyperlink 2" xfId="3151" hidden="1"/>
    <cellStyle name="Followed Hyperlink 2" xfId="3152" hidden="1"/>
    <cellStyle name="Followed Hyperlink 2" xfId="3153" hidden="1"/>
    <cellStyle name="Followed Hyperlink 2" xfId="3154" hidden="1"/>
    <cellStyle name="Followed Hyperlink 2" xfId="3155" hidden="1"/>
    <cellStyle name="Followed Hyperlink 2" xfId="3156" hidden="1"/>
    <cellStyle name="Followed Hyperlink 2" xfId="3157" hidden="1"/>
    <cellStyle name="Followed Hyperlink 2" xfId="3158" hidden="1"/>
    <cellStyle name="Followed Hyperlink 2" xfId="3159" hidden="1"/>
    <cellStyle name="Followed Hyperlink 2" xfId="3160" hidden="1"/>
    <cellStyle name="Followed Hyperlink 2" xfId="3161" hidden="1"/>
    <cellStyle name="Followed Hyperlink 2" xfId="3162" hidden="1"/>
    <cellStyle name="Followed Hyperlink 2" xfId="3163" hidden="1"/>
    <cellStyle name="Followed Hyperlink 2" xfId="3164" hidden="1"/>
    <cellStyle name="Followed Hyperlink 2" xfId="3165" hidden="1"/>
    <cellStyle name="Followed Hyperlink 2" xfId="3166" hidden="1"/>
    <cellStyle name="Followed Hyperlink 2" xfId="3167" hidden="1"/>
    <cellStyle name="Followed Hyperlink 2" xfId="3168" hidden="1"/>
    <cellStyle name="Followed Hyperlink 2" xfId="3169" hidden="1"/>
    <cellStyle name="Followed Hyperlink 2" xfId="3170" hidden="1"/>
    <cellStyle name="Followed Hyperlink 2" xfId="3171" hidden="1"/>
    <cellStyle name="Followed Hyperlink 2" xfId="3172" hidden="1"/>
    <cellStyle name="Followed Hyperlink 2" xfId="3173" hidden="1"/>
    <cellStyle name="Followed Hyperlink 2" xfId="3174" hidden="1"/>
    <cellStyle name="Followed Hyperlink 2" xfId="3175" hidden="1"/>
    <cellStyle name="Followed Hyperlink 2" xfId="3176" hidden="1"/>
    <cellStyle name="Followed Hyperlink 2" xfId="3177" hidden="1"/>
    <cellStyle name="Followed Hyperlink 2" xfId="3178" hidden="1"/>
    <cellStyle name="Followed Hyperlink 2" xfId="3179" hidden="1"/>
    <cellStyle name="Followed Hyperlink 2" xfId="3180" hidden="1"/>
    <cellStyle name="Followed Hyperlink 2" xfId="3181" hidden="1"/>
    <cellStyle name="Followed Hyperlink 2" xfId="3182" hidden="1"/>
    <cellStyle name="Followed Hyperlink 2" xfId="3183" hidden="1"/>
    <cellStyle name="Followed Hyperlink 2" xfId="3184" hidden="1"/>
    <cellStyle name="Followed Hyperlink 2" xfId="3185" hidden="1"/>
    <cellStyle name="Followed Hyperlink 2" xfId="3186" hidden="1"/>
    <cellStyle name="Followed Hyperlink 2" xfId="3187" hidden="1"/>
    <cellStyle name="Followed Hyperlink 2" xfId="3188" hidden="1"/>
    <cellStyle name="Followed Hyperlink 2" xfId="3189" hidden="1"/>
    <cellStyle name="Followed Hyperlink 2" xfId="3190" hidden="1"/>
    <cellStyle name="Followed Hyperlink 2" xfId="3191" hidden="1"/>
    <cellStyle name="Followed Hyperlink 2" xfId="3192" hidden="1"/>
    <cellStyle name="Followed Hyperlink 2" xfId="3193" hidden="1"/>
    <cellStyle name="Followed Hyperlink 2" xfId="3194" hidden="1"/>
    <cellStyle name="Followed Hyperlink 2" xfId="3195" hidden="1"/>
    <cellStyle name="Followed Hyperlink 2" xfId="3196" hidden="1"/>
    <cellStyle name="Followed Hyperlink 2" xfId="3197" hidden="1"/>
    <cellStyle name="Followed Hyperlink 2" xfId="3198" hidden="1"/>
    <cellStyle name="Followed Hyperlink 2" xfId="3199" hidden="1"/>
    <cellStyle name="Followed Hyperlink 2" xfId="3200" hidden="1"/>
    <cellStyle name="Followed Hyperlink 2" xfId="3201" hidden="1"/>
    <cellStyle name="Followed Hyperlink 2" xfId="3202" hidden="1"/>
    <cellStyle name="Followed Hyperlink 2" xfId="3203" hidden="1"/>
    <cellStyle name="Followed Hyperlink 2" xfId="3204" hidden="1"/>
    <cellStyle name="Followed Hyperlink 2" xfId="3205" hidden="1"/>
    <cellStyle name="Followed Hyperlink 2" xfId="3206" hidden="1"/>
    <cellStyle name="Followed Hyperlink 2" xfId="3207" hidden="1"/>
    <cellStyle name="Followed Hyperlink 2" xfId="3208" hidden="1"/>
    <cellStyle name="Followed Hyperlink 2" xfId="3209" hidden="1"/>
    <cellStyle name="Followed Hyperlink 2" xfId="3210" hidden="1"/>
    <cellStyle name="Followed Hyperlink 2" xfId="3211" hidden="1"/>
    <cellStyle name="Followed Hyperlink 2" xfId="3212" hidden="1"/>
    <cellStyle name="Followed Hyperlink 2" xfId="3213" hidden="1"/>
    <cellStyle name="Followed Hyperlink 2" xfId="3214" hidden="1"/>
    <cellStyle name="Followed Hyperlink 2" xfId="3215" hidden="1"/>
    <cellStyle name="Followed Hyperlink 2" xfId="3216" hidden="1"/>
    <cellStyle name="Followed Hyperlink 2" xfId="3217" hidden="1"/>
    <cellStyle name="Followed Hyperlink 2" xfId="3218" hidden="1"/>
    <cellStyle name="Followed Hyperlink 2" xfId="3219" hidden="1"/>
    <cellStyle name="Followed Hyperlink 2" xfId="3220" hidden="1"/>
    <cellStyle name="Followed Hyperlink 2" xfId="3221" hidden="1"/>
    <cellStyle name="Followed Hyperlink 2" xfId="3222" hidden="1"/>
    <cellStyle name="Followed Hyperlink 2" xfId="3223" hidden="1"/>
    <cellStyle name="Followed Hyperlink 2" xfId="3224" hidden="1"/>
    <cellStyle name="Followed Hyperlink 2" xfId="3225" hidden="1"/>
    <cellStyle name="Followed Hyperlink 2" xfId="3226" hidden="1"/>
    <cellStyle name="Followed Hyperlink 2" xfId="3227" hidden="1"/>
    <cellStyle name="Followed Hyperlink 2" xfId="3228" hidden="1"/>
    <cellStyle name="Followed Hyperlink 2" xfId="3229" hidden="1"/>
    <cellStyle name="Followed Hyperlink 2" xfId="3230" hidden="1"/>
    <cellStyle name="Followed Hyperlink 2" xfId="3231" hidden="1"/>
    <cellStyle name="Followed Hyperlink 2" xfId="3232" hidden="1"/>
    <cellStyle name="Followed Hyperlink 2" xfId="3233" hidden="1"/>
    <cellStyle name="Followed Hyperlink 2" xfId="3234" hidden="1"/>
    <cellStyle name="Followed Hyperlink 2" xfId="3235" hidden="1"/>
    <cellStyle name="Followed Hyperlink 2" xfId="3236" hidden="1"/>
    <cellStyle name="Followed Hyperlink 2" xfId="3237" hidden="1"/>
    <cellStyle name="Followed Hyperlink 2" xfId="3238" hidden="1"/>
    <cellStyle name="Followed Hyperlink 2" xfId="3239" hidden="1"/>
    <cellStyle name="Followed Hyperlink 2" xfId="3240" hidden="1"/>
    <cellStyle name="Followed Hyperlink 2" xfId="3241" hidden="1"/>
    <cellStyle name="Followed Hyperlink 2" xfId="3242" hidden="1"/>
    <cellStyle name="Followed Hyperlink 2" xfId="3243" hidden="1"/>
    <cellStyle name="Followed Hyperlink 2" xfId="3244" hidden="1"/>
    <cellStyle name="Followed Hyperlink 2" xfId="3245" hidden="1"/>
    <cellStyle name="Followed Hyperlink 2" xfId="3246" hidden="1"/>
    <cellStyle name="Followed Hyperlink 2" xfId="3247" hidden="1"/>
    <cellStyle name="Followed Hyperlink 2" xfId="3248" hidden="1"/>
    <cellStyle name="Followed Hyperlink 2" xfId="3249" hidden="1"/>
    <cellStyle name="Followed Hyperlink 2" xfId="3250" hidden="1"/>
    <cellStyle name="Followed Hyperlink 2" xfId="3251" hidden="1"/>
    <cellStyle name="Followed Hyperlink 2" xfId="3252" hidden="1"/>
    <cellStyle name="Followed Hyperlink 2" xfId="3253" hidden="1"/>
    <cellStyle name="Followed Hyperlink 2" xfId="3254" hidden="1"/>
    <cellStyle name="Followed Hyperlink 2" xfId="3255" hidden="1"/>
    <cellStyle name="Followed Hyperlink 2" xfId="3256" hidden="1"/>
    <cellStyle name="Followed Hyperlink 2" xfId="3257" hidden="1"/>
    <cellStyle name="Followed Hyperlink 2" xfId="3258" hidden="1"/>
    <cellStyle name="Followed Hyperlink 2" xfId="3259" hidden="1"/>
    <cellStyle name="Followed Hyperlink 2" xfId="3260" hidden="1"/>
    <cellStyle name="Followed Hyperlink 2" xfId="3261" hidden="1"/>
    <cellStyle name="Followed Hyperlink 2" xfId="3262" hidden="1"/>
    <cellStyle name="Followed Hyperlink 2" xfId="3263" hidden="1"/>
    <cellStyle name="Followed Hyperlink 2" xfId="3264" hidden="1"/>
    <cellStyle name="Followed Hyperlink 2" xfId="3266" hidden="1"/>
    <cellStyle name="Followed Hyperlink 2" xfId="3267" hidden="1"/>
    <cellStyle name="Followed Hyperlink 2" xfId="3268" hidden="1"/>
    <cellStyle name="Followed Hyperlink 2" xfId="3269" hidden="1"/>
    <cellStyle name="Followed Hyperlink 2" xfId="3270" hidden="1"/>
    <cellStyle name="Followed Hyperlink 2" xfId="3271" hidden="1"/>
    <cellStyle name="Followed Hyperlink 2" xfId="3272" hidden="1"/>
    <cellStyle name="Followed Hyperlink 2" xfId="3273" hidden="1"/>
    <cellStyle name="Followed Hyperlink 2" xfId="3274" hidden="1"/>
    <cellStyle name="Followed Hyperlink 2" xfId="3275" hidden="1"/>
    <cellStyle name="Followed Hyperlink 2" xfId="3276" hidden="1"/>
    <cellStyle name="Followed Hyperlink 2" xfId="3277" hidden="1"/>
    <cellStyle name="Followed Hyperlink 2" xfId="3278" hidden="1"/>
    <cellStyle name="Followed Hyperlink 2" xfId="3279" hidden="1"/>
    <cellStyle name="Followed Hyperlink 2" xfId="3280" hidden="1"/>
    <cellStyle name="Followed Hyperlink 2" xfId="3281" hidden="1"/>
    <cellStyle name="Followed Hyperlink 2" xfId="3282" hidden="1"/>
    <cellStyle name="Followed Hyperlink 2" xfId="3283" hidden="1"/>
    <cellStyle name="Followed Hyperlink 2" xfId="3284" hidden="1"/>
    <cellStyle name="Followed Hyperlink 2" xfId="3285" hidden="1"/>
    <cellStyle name="Followed Hyperlink 2" xfId="3286" hidden="1"/>
    <cellStyle name="Followed Hyperlink 2" xfId="3287" hidden="1"/>
    <cellStyle name="Followed Hyperlink 2" xfId="3288" hidden="1"/>
    <cellStyle name="Followed Hyperlink 2" xfId="3289" hidden="1"/>
    <cellStyle name="Followed Hyperlink 2" xfId="3290" hidden="1"/>
    <cellStyle name="Followed Hyperlink 2" xfId="3291" hidden="1"/>
    <cellStyle name="Followed Hyperlink 2" xfId="3292" hidden="1"/>
    <cellStyle name="Followed Hyperlink 2" xfId="3293" hidden="1"/>
    <cellStyle name="Followed Hyperlink 2" xfId="3294" hidden="1"/>
    <cellStyle name="Followed Hyperlink 2" xfId="3295" hidden="1"/>
    <cellStyle name="Followed Hyperlink 2" xfId="3296" hidden="1"/>
    <cellStyle name="Followed Hyperlink 2" xfId="3297" hidden="1"/>
    <cellStyle name="Followed Hyperlink 2" xfId="3298" hidden="1"/>
    <cellStyle name="Followed Hyperlink 2" xfId="3299" hidden="1"/>
    <cellStyle name="Followed Hyperlink 2" xfId="3300" hidden="1"/>
    <cellStyle name="Followed Hyperlink 2" xfId="3301" hidden="1"/>
    <cellStyle name="Followed Hyperlink 2" xfId="3302" hidden="1"/>
    <cellStyle name="Followed Hyperlink 2" xfId="3303" hidden="1"/>
    <cellStyle name="Followed Hyperlink 2" xfId="3304" hidden="1"/>
    <cellStyle name="Followed Hyperlink 2" xfId="3305" hidden="1"/>
    <cellStyle name="Followed Hyperlink 2" xfId="3306" hidden="1"/>
    <cellStyle name="Followed Hyperlink 2" xfId="3307" hidden="1"/>
    <cellStyle name="Followed Hyperlink 2" xfId="3308" hidden="1"/>
    <cellStyle name="Followed Hyperlink 2" xfId="3309" hidden="1"/>
    <cellStyle name="Followed Hyperlink 2" xfId="3310" hidden="1"/>
    <cellStyle name="Followed Hyperlink 2" xfId="3311" hidden="1"/>
    <cellStyle name="Followed Hyperlink 2" xfId="3312" hidden="1"/>
    <cellStyle name="Followed Hyperlink 2" xfId="3313" hidden="1"/>
    <cellStyle name="Followed Hyperlink 2" xfId="3314" hidden="1"/>
    <cellStyle name="Followed Hyperlink 2" xfId="3315" hidden="1"/>
    <cellStyle name="Followed Hyperlink 2" xfId="3316" hidden="1"/>
    <cellStyle name="Followed Hyperlink 2" xfId="3317" hidden="1"/>
    <cellStyle name="Followed Hyperlink 2" xfId="3318" hidden="1"/>
    <cellStyle name="Followed Hyperlink 2" xfId="3319" hidden="1"/>
    <cellStyle name="Followed Hyperlink 2" xfId="3320" hidden="1"/>
    <cellStyle name="Followed Hyperlink 2" xfId="3321" hidden="1"/>
    <cellStyle name="Followed Hyperlink 2" xfId="3322" hidden="1"/>
    <cellStyle name="Followed Hyperlink 2" xfId="3323" hidden="1"/>
    <cellStyle name="Followed Hyperlink 2" xfId="3324" hidden="1"/>
    <cellStyle name="Followed Hyperlink 2" xfId="3325" hidden="1"/>
    <cellStyle name="Followed Hyperlink 2" xfId="3326" hidden="1"/>
    <cellStyle name="Followed Hyperlink 2" xfId="3327" hidden="1"/>
    <cellStyle name="Followed Hyperlink 2" xfId="3328" hidden="1"/>
    <cellStyle name="Followed Hyperlink 2" xfId="3329" hidden="1"/>
    <cellStyle name="Followed Hyperlink 2" xfId="3330" hidden="1"/>
    <cellStyle name="Followed Hyperlink 2" xfId="3331" hidden="1"/>
    <cellStyle name="Followed Hyperlink 2" xfId="3332" hidden="1"/>
    <cellStyle name="Followed Hyperlink 2" xfId="3333" hidden="1"/>
    <cellStyle name="Followed Hyperlink 2" xfId="3334" hidden="1"/>
    <cellStyle name="Followed Hyperlink 2" xfId="3335" hidden="1"/>
    <cellStyle name="Followed Hyperlink 2" xfId="3336" hidden="1"/>
    <cellStyle name="Followed Hyperlink 2" xfId="3337" hidden="1"/>
    <cellStyle name="Followed Hyperlink 2" xfId="3338" hidden="1"/>
    <cellStyle name="Followed Hyperlink 2" xfId="3339" hidden="1"/>
    <cellStyle name="Followed Hyperlink 2" xfId="3340" hidden="1"/>
    <cellStyle name="Followed Hyperlink 2" xfId="3341" hidden="1"/>
    <cellStyle name="Followed Hyperlink 2" xfId="3342" hidden="1"/>
    <cellStyle name="Followed Hyperlink 2" xfId="3343" hidden="1"/>
    <cellStyle name="Followed Hyperlink 2" xfId="3344" hidden="1"/>
    <cellStyle name="Followed Hyperlink 2" xfId="3345" hidden="1"/>
    <cellStyle name="Followed Hyperlink 2" xfId="3346" hidden="1"/>
    <cellStyle name="Followed Hyperlink 2" xfId="3347" hidden="1"/>
    <cellStyle name="Followed Hyperlink 2" xfId="3348" hidden="1"/>
    <cellStyle name="Followed Hyperlink 2" xfId="3349" hidden="1"/>
    <cellStyle name="Followed Hyperlink 2" xfId="3350" hidden="1"/>
    <cellStyle name="Followed Hyperlink 2" xfId="3351" hidden="1"/>
    <cellStyle name="Followed Hyperlink 2" xfId="3352" hidden="1"/>
    <cellStyle name="Followed Hyperlink 2" xfId="3353" hidden="1"/>
    <cellStyle name="Followed Hyperlink 2" xfId="3354" hidden="1"/>
    <cellStyle name="Followed Hyperlink 2" xfId="3355" hidden="1"/>
    <cellStyle name="Followed Hyperlink 2" xfId="3356" hidden="1"/>
    <cellStyle name="Followed Hyperlink 2" xfId="3357" hidden="1"/>
    <cellStyle name="Followed Hyperlink 2" xfId="3358" hidden="1"/>
    <cellStyle name="Followed Hyperlink 2" xfId="3359" hidden="1"/>
    <cellStyle name="Followed Hyperlink 2" xfId="3360" hidden="1"/>
    <cellStyle name="Followed Hyperlink 2" xfId="3361" hidden="1"/>
    <cellStyle name="Followed Hyperlink 2" xfId="3362" hidden="1"/>
    <cellStyle name="Followed Hyperlink 2" xfId="3363" hidden="1"/>
    <cellStyle name="Followed Hyperlink 2" xfId="3364" hidden="1"/>
    <cellStyle name="Followed Hyperlink 2" xfId="3365" hidden="1"/>
    <cellStyle name="Followed Hyperlink 2" xfId="3366" hidden="1"/>
    <cellStyle name="Followed Hyperlink 2" xfId="3367" hidden="1"/>
    <cellStyle name="Followed Hyperlink 2" xfId="3368" hidden="1"/>
    <cellStyle name="Followed Hyperlink 2" xfId="3369" hidden="1"/>
    <cellStyle name="Followed Hyperlink 2" xfId="3370" hidden="1"/>
    <cellStyle name="Followed Hyperlink 2" xfId="3371" hidden="1"/>
    <cellStyle name="Followed Hyperlink 2" xfId="3372" hidden="1"/>
    <cellStyle name="Followed Hyperlink 2" xfId="3373" hidden="1"/>
    <cellStyle name="Followed Hyperlink 2" xfId="3374" hidden="1"/>
    <cellStyle name="Followed Hyperlink 2" xfId="3375" hidden="1"/>
    <cellStyle name="Followed Hyperlink 2" xfId="3376" hidden="1"/>
    <cellStyle name="Followed Hyperlink 2" xfId="3377" hidden="1"/>
    <cellStyle name="Followed Hyperlink 2" xfId="3378" hidden="1"/>
    <cellStyle name="Followed Hyperlink 2" xfId="3379" hidden="1"/>
    <cellStyle name="Followed Hyperlink 2" xfId="3380" hidden="1"/>
    <cellStyle name="Followed Hyperlink 2" xfId="3381" hidden="1"/>
    <cellStyle name="Followed Hyperlink 2" xfId="3382" hidden="1"/>
    <cellStyle name="Followed Hyperlink 2" xfId="3383" hidden="1"/>
    <cellStyle name="Followed Hyperlink 2" xfId="3384" hidden="1"/>
    <cellStyle name="Followed Hyperlink 2" xfId="3385" hidden="1"/>
    <cellStyle name="Followed Hyperlink 2" xfId="3386" hidden="1"/>
    <cellStyle name="Followed Hyperlink 2" xfId="3387" hidden="1"/>
    <cellStyle name="Followed Hyperlink 2" xfId="3388" hidden="1"/>
    <cellStyle name="Followed Hyperlink 2" xfId="3389" hidden="1"/>
    <cellStyle name="Followed Hyperlink 2" xfId="3390" hidden="1"/>
    <cellStyle name="Followed Hyperlink 2" xfId="3391" hidden="1"/>
    <cellStyle name="Followed Hyperlink 2" xfId="3392" hidden="1"/>
    <cellStyle name="Followed Hyperlink 2" xfId="3393" hidden="1"/>
    <cellStyle name="Followed Hyperlink 2" xfId="3394" hidden="1"/>
    <cellStyle name="Followed Hyperlink 2" xfId="3395" hidden="1"/>
    <cellStyle name="Followed Hyperlink 2" xfId="3396" hidden="1"/>
    <cellStyle name="Followed Hyperlink 2" xfId="3397" hidden="1"/>
    <cellStyle name="Followed Hyperlink 2" xfId="3398" hidden="1"/>
    <cellStyle name="Followed Hyperlink 2" xfId="3399" hidden="1"/>
    <cellStyle name="Followed Hyperlink 2" xfId="3400" hidden="1"/>
    <cellStyle name="Followed Hyperlink 2" xfId="3401" hidden="1"/>
    <cellStyle name="Followed Hyperlink 2" xfId="3402" hidden="1"/>
    <cellStyle name="Followed Hyperlink 2" xfId="3403" hidden="1"/>
    <cellStyle name="Followed Hyperlink 2" xfId="3404" hidden="1"/>
    <cellStyle name="Followed Hyperlink 2" xfId="3405" hidden="1"/>
    <cellStyle name="Followed Hyperlink 2" xfId="3406" hidden="1"/>
    <cellStyle name="Followed Hyperlink 2" xfId="3407" hidden="1"/>
    <cellStyle name="Followed Hyperlink 2" xfId="3408" hidden="1"/>
    <cellStyle name="Followed Hyperlink 2" xfId="3409" hidden="1"/>
    <cellStyle name="Followed Hyperlink 2" xfId="3410" hidden="1"/>
    <cellStyle name="Followed Hyperlink 2" xfId="3411" hidden="1"/>
    <cellStyle name="Followed Hyperlink 2" xfId="3412" hidden="1"/>
    <cellStyle name="Followed Hyperlink 2" xfId="3413" hidden="1"/>
    <cellStyle name="Followed Hyperlink 2" xfId="3414" hidden="1"/>
    <cellStyle name="Followed Hyperlink 2" xfId="3415" hidden="1"/>
    <cellStyle name="Followed Hyperlink 2" xfId="3416" hidden="1"/>
    <cellStyle name="Followed Hyperlink 2" xfId="3417" hidden="1"/>
    <cellStyle name="Followed Hyperlink 2" xfId="3418" hidden="1"/>
    <cellStyle name="Followed Hyperlink 2" xfId="3419" hidden="1"/>
    <cellStyle name="Followed Hyperlink 2" xfId="3420" hidden="1"/>
    <cellStyle name="Followed Hyperlink 2" xfId="3421" hidden="1"/>
    <cellStyle name="Followed Hyperlink 2" xfId="3422" hidden="1"/>
    <cellStyle name="Followed Hyperlink 2" xfId="3423" hidden="1"/>
    <cellStyle name="Followed Hyperlink 2" xfId="3424" hidden="1"/>
    <cellStyle name="Followed Hyperlink 2" xfId="3425" hidden="1"/>
    <cellStyle name="Followed Hyperlink 2" xfId="3426" hidden="1"/>
    <cellStyle name="Followed Hyperlink 2" xfId="3427" hidden="1"/>
    <cellStyle name="Followed Hyperlink 2" xfId="3428" hidden="1"/>
    <cellStyle name="Followed Hyperlink 2" xfId="3429" hidden="1"/>
    <cellStyle name="Followed Hyperlink 2" xfId="3430" hidden="1"/>
    <cellStyle name="Followed Hyperlink 2" xfId="3431" hidden="1"/>
    <cellStyle name="Followed Hyperlink 2" xfId="3432" hidden="1"/>
    <cellStyle name="Followed Hyperlink 2" xfId="3433" hidden="1"/>
    <cellStyle name="Followed Hyperlink 2" xfId="3434" hidden="1"/>
    <cellStyle name="Followed Hyperlink 2" xfId="3435" hidden="1"/>
    <cellStyle name="Followed Hyperlink 2" xfId="3436" hidden="1"/>
    <cellStyle name="Followed Hyperlink 2" xfId="3437" hidden="1"/>
    <cellStyle name="Followed Hyperlink 2" xfId="3438" hidden="1"/>
    <cellStyle name="Followed Hyperlink 2" xfId="3439" hidden="1"/>
    <cellStyle name="Followed Hyperlink 2" xfId="3440" hidden="1"/>
    <cellStyle name="Followed Hyperlink 2" xfId="3441" hidden="1"/>
    <cellStyle name="Followed Hyperlink 2" xfId="3442" hidden="1"/>
    <cellStyle name="Followed Hyperlink 2" xfId="3443" hidden="1"/>
    <cellStyle name="Followed Hyperlink 2" xfId="3444" hidden="1"/>
    <cellStyle name="Followed Hyperlink 2" xfId="3445" hidden="1"/>
    <cellStyle name="Followed Hyperlink 2" xfId="3446" hidden="1"/>
    <cellStyle name="Followed Hyperlink 2" xfId="3447" hidden="1"/>
    <cellStyle name="Followed Hyperlink 2" xfId="3448" hidden="1"/>
    <cellStyle name="Followed Hyperlink 2" xfId="3449" hidden="1"/>
    <cellStyle name="Followed Hyperlink 2" xfId="3450" hidden="1"/>
    <cellStyle name="Followed Hyperlink 2" xfId="3451" hidden="1"/>
    <cellStyle name="Followed Hyperlink 2" xfId="3452" hidden="1"/>
    <cellStyle name="Followed Hyperlink 2" xfId="3453" hidden="1"/>
    <cellStyle name="Followed Hyperlink 2" xfId="3454" hidden="1"/>
    <cellStyle name="Followed Hyperlink 2" xfId="3455" hidden="1"/>
    <cellStyle name="Followed Hyperlink 2" xfId="3456" hidden="1"/>
    <cellStyle name="Followed Hyperlink 2" xfId="3457" hidden="1"/>
    <cellStyle name="Followed Hyperlink 2" xfId="3458" hidden="1"/>
    <cellStyle name="Followed Hyperlink 2" xfId="3459" hidden="1"/>
    <cellStyle name="Followed Hyperlink 2" xfId="3460" hidden="1"/>
    <cellStyle name="Followed Hyperlink 2" xfId="3461" hidden="1"/>
    <cellStyle name="Followed Hyperlink 2" xfId="3462" hidden="1"/>
    <cellStyle name="Followed Hyperlink 2" xfId="3463" hidden="1"/>
    <cellStyle name="Followed Hyperlink 2" xfId="3464" hidden="1"/>
    <cellStyle name="Followed Hyperlink 2" xfId="3465" hidden="1"/>
    <cellStyle name="Followed Hyperlink 2" xfId="3466" hidden="1"/>
    <cellStyle name="Followed Hyperlink 2" xfId="3467" hidden="1"/>
    <cellStyle name="Followed Hyperlink 2" xfId="3468" hidden="1"/>
    <cellStyle name="Followed Hyperlink 2" xfId="3469" hidden="1"/>
    <cellStyle name="Followed Hyperlink 2" xfId="3470" hidden="1"/>
    <cellStyle name="Followed Hyperlink 2" xfId="3471" hidden="1"/>
    <cellStyle name="Followed Hyperlink 2" xfId="3472" hidden="1"/>
    <cellStyle name="Followed Hyperlink 2" xfId="3473" hidden="1"/>
    <cellStyle name="Followed Hyperlink 2" xfId="3474" hidden="1"/>
    <cellStyle name="Followed Hyperlink 2" xfId="3475" hidden="1"/>
    <cellStyle name="Followed Hyperlink 2" xfId="3476" hidden="1"/>
    <cellStyle name="Followed Hyperlink 2" xfId="3477" hidden="1"/>
    <cellStyle name="Followed Hyperlink 2" xfId="3478" hidden="1"/>
    <cellStyle name="Followed Hyperlink 2" xfId="3479" hidden="1"/>
    <cellStyle name="Followed Hyperlink 2" xfId="3480" hidden="1"/>
    <cellStyle name="Followed Hyperlink 2" xfId="3481" hidden="1"/>
    <cellStyle name="Followed Hyperlink 2" xfId="3482" hidden="1"/>
    <cellStyle name="Followed Hyperlink 2" xfId="3483" hidden="1"/>
    <cellStyle name="Followed Hyperlink 2" xfId="3484" hidden="1"/>
    <cellStyle name="Followed Hyperlink 2" xfId="3485" hidden="1"/>
    <cellStyle name="Followed Hyperlink 2" xfId="3486" hidden="1"/>
    <cellStyle name="Followed Hyperlink 2" xfId="3487" hidden="1"/>
    <cellStyle name="Followed Hyperlink 2" xfId="3488" hidden="1"/>
    <cellStyle name="Followed Hyperlink 2" xfId="3489" hidden="1"/>
    <cellStyle name="Followed Hyperlink 2" xfId="3490" hidden="1"/>
    <cellStyle name="Followed Hyperlink 2" xfId="3491" hidden="1"/>
    <cellStyle name="Followed Hyperlink 2" xfId="3492" hidden="1"/>
    <cellStyle name="Followed Hyperlink 2" xfId="3493" hidden="1"/>
    <cellStyle name="Followed Hyperlink 2" xfId="3494" hidden="1"/>
    <cellStyle name="Followed Hyperlink 2" xfId="3495" hidden="1"/>
    <cellStyle name="Followed Hyperlink 2" xfId="3496" hidden="1"/>
    <cellStyle name="Followed Hyperlink 2" xfId="3497" hidden="1"/>
    <cellStyle name="Followed Hyperlink 2" xfId="3498" hidden="1"/>
    <cellStyle name="Followed Hyperlink 2" xfId="3499" hidden="1"/>
    <cellStyle name="Followed Hyperlink 2" xfId="3500" hidden="1"/>
    <cellStyle name="Followed Hyperlink 2" xfId="3501" hidden="1"/>
    <cellStyle name="Followed Hyperlink 2" xfId="3502" hidden="1"/>
    <cellStyle name="Followed Hyperlink 2" xfId="3503" hidden="1"/>
    <cellStyle name="Followed Hyperlink 2" xfId="3504" hidden="1"/>
    <cellStyle name="Followed Hyperlink 2" xfId="3505" hidden="1"/>
    <cellStyle name="Followed Hyperlink 2" xfId="3506" hidden="1"/>
    <cellStyle name="Followed Hyperlink 2" xfId="3507" hidden="1"/>
    <cellStyle name="Followed Hyperlink 2" xfId="3508" hidden="1"/>
    <cellStyle name="Followed Hyperlink 2" xfId="3509" hidden="1"/>
    <cellStyle name="Followed Hyperlink 2" xfId="3510" hidden="1"/>
    <cellStyle name="Followed Hyperlink 2" xfId="3511" hidden="1"/>
    <cellStyle name="Followed Hyperlink 2" xfId="3512" hidden="1"/>
    <cellStyle name="Followed Hyperlink 2" xfId="3513" hidden="1"/>
    <cellStyle name="Followed Hyperlink 2" xfId="3514" hidden="1"/>
    <cellStyle name="Followed Hyperlink 2" xfId="3515" hidden="1"/>
    <cellStyle name="Followed Hyperlink 2" xfId="3516" hidden="1"/>
    <cellStyle name="Followed Hyperlink 2" xfId="3517" hidden="1"/>
    <cellStyle name="Followed Hyperlink 2" xfId="3518" hidden="1"/>
    <cellStyle name="Followed Hyperlink 2" xfId="3519" hidden="1"/>
    <cellStyle name="Followed Hyperlink 2" xfId="3520" hidden="1"/>
    <cellStyle name="Followed Hyperlink 2" xfId="3521" hidden="1"/>
    <cellStyle name="Followed Hyperlink 2" xfId="3522" hidden="1"/>
    <cellStyle name="Followed Hyperlink 2" xfId="3523" hidden="1"/>
    <cellStyle name="Followed Hyperlink 2" xfId="3524" hidden="1"/>
    <cellStyle name="Followed Hyperlink 2" xfId="3525" hidden="1"/>
    <cellStyle name="Followed Hyperlink 2" xfId="3526" hidden="1"/>
    <cellStyle name="Followed Hyperlink 2" xfId="3527" hidden="1"/>
    <cellStyle name="Followed Hyperlink 2" xfId="3528" hidden="1"/>
    <cellStyle name="Followed Hyperlink 2" xfId="3529" hidden="1"/>
    <cellStyle name="Followed Hyperlink 2" xfId="3530" hidden="1"/>
    <cellStyle name="Followed Hyperlink 2" xfId="3531" hidden="1"/>
    <cellStyle name="Followed Hyperlink 2" xfId="3532" hidden="1"/>
    <cellStyle name="Followed Hyperlink 2" xfId="3533" hidden="1"/>
    <cellStyle name="Followed Hyperlink 2" xfId="3534" hidden="1"/>
    <cellStyle name="Followed Hyperlink 2" xfId="3535" hidden="1"/>
    <cellStyle name="Followed Hyperlink 2" xfId="3536" hidden="1"/>
    <cellStyle name="Followed Hyperlink 2" xfId="3537" hidden="1"/>
    <cellStyle name="Followed Hyperlink 2" xfId="3538" hidden="1"/>
    <cellStyle name="Followed Hyperlink 2" xfId="3539" hidden="1"/>
    <cellStyle name="Followed Hyperlink 2" xfId="3540" hidden="1"/>
    <cellStyle name="Followed Hyperlink 2" xfId="3541" hidden="1"/>
    <cellStyle name="Followed Hyperlink 2" xfId="3542" hidden="1"/>
    <cellStyle name="Followed Hyperlink 2" xfId="3543" hidden="1"/>
    <cellStyle name="Followed Hyperlink 2" xfId="3544" hidden="1"/>
    <cellStyle name="Followed Hyperlink 2" xfId="3545" hidden="1"/>
    <cellStyle name="Followed Hyperlink 2" xfId="3546" hidden="1"/>
    <cellStyle name="Followed Hyperlink 2" xfId="3547" hidden="1"/>
    <cellStyle name="Followed Hyperlink 2" xfId="3548" hidden="1"/>
    <cellStyle name="Followed Hyperlink 2" xfId="3549" hidden="1"/>
    <cellStyle name="Followed Hyperlink 2" xfId="3550" hidden="1"/>
    <cellStyle name="Followed Hyperlink 2" xfId="3551" hidden="1"/>
    <cellStyle name="Followed Hyperlink 2" xfId="3552" hidden="1"/>
    <cellStyle name="Followed Hyperlink 2" xfId="3553" hidden="1"/>
    <cellStyle name="Followed Hyperlink 2" xfId="3554" hidden="1"/>
    <cellStyle name="Followed Hyperlink 2" xfId="3555" hidden="1"/>
    <cellStyle name="Followed Hyperlink 2" xfId="3556" hidden="1"/>
    <cellStyle name="Followed Hyperlink 2" xfId="3557" hidden="1"/>
    <cellStyle name="Followed Hyperlink 2" xfId="3558" hidden="1"/>
    <cellStyle name="Followed Hyperlink 2" xfId="3559" hidden="1"/>
    <cellStyle name="Followed Hyperlink 2" xfId="3560" hidden="1"/>
    <cellStyle name="Followed Hyperlink 2" xfId="3561" hidden="1"/>
    <cellStyle name="Followed Hyperlink 2" xfId="3562" hidden="1"/>
    <cellStyle name="Followed Hyperlink 2" xfId="3563" hidden="1"/>
    <cellStyle name="Followed Hyperlink 2" xfId="3564" hidden="1"/>
    <cellStyle name="Followed Hyperlink 2" xfId="3565" hidden="1"/>
    <cellStyle name="Followed Hyperlink 2" xfId="3566" hidden="1"/>
    <cellStyle name="Followed Hyperlink 2" xfId="3567" hidden="1"/>
    <cellStyle name="Followed Hyperlink 2" xfId="3568" hidden="1"/>
    <cellStyle name="Followed Hyperlink 2" xfId="3569" hidden="1"/>
    <cellStyle name="Followed Hyperlink 2" xfId="3570" hidden="1"/>
    <cellStyle name="Followed Hyperlink 2" xfId="3571" hidden="1"/>
    <cellStyle name="Followed Hyperlink 2" xfId="3572" hidden="1"/>
    <cellStyle name="Followed Hyperlink 2" xfId="3573" hidden="1"/>
    <cellStyle name="Followed Hyperlink 2" xfId="3574" hidden="1"/>
    <cellStyle name="Followed Hyperlink 2" xfId="3575" hidden="1"/>
    <cellStyle name="Followed Hyperlink 2" xfId="3576" hidden="1"/>
    <cellStyle name="Followed Hyperlink 2" xfId="3577" hidden="1"/>
    <cellStyle name="Followed Hyperlink 2" xfId="3578" hidden="1"/>
    <cellStyle name="Followed Hyperlink 2" xfId="3579" hidden="1"/>
    <cellStyle name="Followed Hyperlink 2" xfId="3580" hidden="1"/>
    <cellStyle name="Followed Hyperlink 2" xfId="3581" hidden="1"/>
    <cellStyle name="Followed Hyperlink 2" xfId="3582" hidden="1"/>
    <cellStyle name="Followed Hyperlink 2" xfId="3583" hidden="1"/>
    <cellStyle name="Followed Hyperlink 2" xfId="3584" hidden="1"/>
    <cellStyle name="Followed Hyperlink 2" xfId="3585" hidden="1"/>
    <cellStyle name="Followed Hyperlink 2" xfId="3586" hidden="1"/>
    <cellStyle name="Followed Hyperlink 2" xfId="3587" hidden="1"/>
    <cellStyle name="Followed Hyperlink 2" xfId="3588" hidden="1"/>
    <cellStyle name="Followed Hyperlink 2" xfId="3589" hidden="1"/>
    <cellStyle name="Followed Hyperlink 2" xfId="3591" hidden="1"/>
    <cellStyle name="Followed Hyperlink 2" xfId="3592" hidden="1"/>
    <cellStyle name="Followed Hyperlink 2" xfId="3593" hidden="1"/>
    <cellStyle name="Followed Hyperlink 2" xfId="3594" hidden="1"/>
    <cellStyle name="Followed Hyperlink 2" xfId="3595" hidden="1"/>
    <cellStyle name="Followed Hyperlink 2" xfId="3596" hidden="1"/>
    <cellStyle name="Followed Hyperlink 2" xfId="3597" hidden="1"/>
    <cellStyle name="Followed Hyperlink 2" xfId="3598" hidden="1"/>
    <cellStyle name="Followed Hyperlink 2" xfId="3599" hidden="1"/>
    <cellStyle name="Followed Hyperlink 2" xfId="3600" hidden="1"/>
    <cellStyle name="Followed Hyperlink 2" xfId="3601" hidden="1"/>
    <cellStyle name="Followed Hyperlink 2" xfId="3602" hidden="1"/>
    <cellStyle name="Followed Hyperlink 2" xfId="3603" hidden="1"/>
    <cellStyle name="Followed Hyperlink 2" xfId="3604" hidden="1"/>
    <cellStyle name="Followed Hyperlink 2" xfId="3605" hidden="1"/>
    <cellStyle name="Followed Hyperlink 2" xfId="3606" hidden="1"/>
    <cellStyle name="Followed Hyperlink 2" xfId="3607" hidden="1"/>
    <cellStyle name="Followed Hyperlink 2" xfId="3608" hidden="1"/>
    <cellStyle name="Followed Hyperlink 2" xfId="3609" hidden="1"/>
    <cellStyle name="Followed Hyperlink 2" xfId="3610" hidden="1"/>
    <cellStyle name="Followed Hyperlink 2" xfId="3611" hidden="1"/>
    <cellStyle name="Followed Hyperlink 2" xfId="3612" hidden="1"/>
    <cellStyle name="Followed Hyperlink 2" xfId="3613" hidden="1"/>
    <cellStyle name="Followed Hyperlink 2" xfId="3614" hidden="1"/>
    <cellStyle name="Followed Hyperlink 2" xfId="3615" hidden="1"/>
    <cellStyle name="Followed Hyperlink 2" xfId="3616" hidden="1"/>
    <cellStyle name="Followed Hyperlink 2" xfId="3617" hidden="1"/>
    <cellStyle name="Followed Hyperlink 2" xfId="3618" hidden="1"/>
    <cellStyle name="Followed Hyperlink 2" xfId="3619" hidden="1"/>
    <cellStyle name="Followed Hyperlink 2" xfId="3620" hidden="1"/>
    <cellStyle name="Followed Hyperlink 2" xfId="3621" hidden="1"/>
    <cellStyle name="Followed Hyperlink 2" xfId="3622" hidden="1"/>
    <cellStyle name="Followed Hyperlink 2" xfId="3623" hidden="1"/>
    <cellStyle name="Followed Hyperlink 2" xfId="3624" hidden="1"/>
    <cellStyle name="Followed Hyperlink 2" xfId="3625" hidden="1"/>
    <cellStyle name="Followed Hyperlink 2" xfId="3626" hidden="1"/>
    <cellStyle name="Followed Hyperlink 2" xfId="3627" hidden="1"/>
    <cellStyle name="Followed Hyperlink 2" xfId="3628" hidden="1"/>
    <cellStyle name="Followed Hyperlink 2" xfId="3629" hidden="1"/>
    <cellStyle name="Followed Hyperlink 2" xfId="3630" hidden="1"/>
    <cellStyle name="Followed Hyperlink 2" xfId="3631" hidden="1"/>
    <cellStyle name="Followed Hyperlink 2" xfId="3632" hidden="1"/>
    <cellStyle name="Followed Hyperlink 2" xfId="3633" hidden="1"/>
    <cellStyle name="Followed Hyperlink 2" xfId="3634" hidden="1"/>
    <cellStyle name="Followed Hyperlink 2" xfId="3635" hidden="1"/>
    <cellStyle name="Followed Hyperlink 2" xfId="3636" hidden="1"/>
    <cellStyle name="Followed Hyperlink 2" xfId="3637" hidden="1"/>
    <cellStyle name="Followed Hyperlink 2" xfId="3638" hidden="1"/>
    <cellStyle name="Followed Hyperlink 2" xfId="3639" hidden="1"/>
    <cellStyle name="Followed Hyperlink 2" xfId="3640" hidden="1"/>
    <cellStyle name="Followed Hyperlink 2" xfId="3641" hidden="1"/>
    <cellStyle name="Followed Hyperlink 2" xfId="3642" hidden="1"/>
    <cellStyle name="Followed Hyperlink 2" xfId="3643" hidden="1"/>
    <cellStyle name="Followed Hyperlink 2" xfId="3644" hidden="1"/>
    <cellStyle name="Followed Hyperlink 2" xfId="3645" hidden="1"/>
    <cellStyle name="Followed Hyperlink 2" xfId="3646" hidden="1"/>
    <cellStyle name="Followed Hyperlink 2" xfId="3647" hidden="1"/>
    <cellStyle name="Followed Hyperlink 2" xfId="3648" hidden="1"/>
    <cellStyle name="Followed Hyperlink 2" xfId="3649" hidden="1"/>
    <cellStyle name="Followed Hyperlink 2" xfId="3650" hidden="1"/>
    <cellStyle name="Followed Hyperlink 2" xfId="3651" hidden="1"/>
    <cellStyle name="Followed Hyperlink 2" xfId="3652" hidden="1"/>
    <cellStyle name="Followed Hyperlink 2" xfId="3653" hidden="1"/>
    <cellStyle name="Followed Hyperlink 2" xfId="3654" hidden="1"/>
    <cellStyle name="Followed Hyperlink 2" xfId="3655" hidden="1"/>
    <cellStyle name="Followed Hyperlink 2" xfId="3656" hidden="1"/>
    <cellStyle name="Followed Hyperlink 2" xfId="3657" hidden="1"/>
    <cellStyle name="Followed Hyperlink 2" xfId="3658" hidden="1"/>
    <cellStyle name="Followed Hyperlink 2" xfId="3659" hidden="1"/>
    <cellStyle name="Followed Hyperlink 2" xfId="3660" hidden="1"/>
    <cellStyle name="Followed Hyperlink 2" xfId="3661" hidden="1"/>
    <cellStyle name="Followed Hyperlink 2" xfId="3662" hidden="1"/>
    <cellStyle name="Followed Hyperlink 2" xfId="3663" hidden="1"/>
    <cellStyle name="Followed Hyperlink 2" xfId="3664" hidden="1"/>
    <cellStyle name="Followed Hyperlink 2" xfId="3665" hidden="1"/>
    <cellStyle name="Followed Hyperlink 2" xfId="3666" hidden="1"/>
    <cellStyle name="Followed Hyperlink 2" xfId="3667" hidden="1"/>
    <cellStyle name="Followed Hyperlink 2" xfId="3668" hidden="1"/>
    <cellStyle name="Followed Hyperlink 2" xfId="3669" hidden="1"/>
    <cellStyle name="Followed Hyperlink 2" xfId="3670" hidden="1"/>
    <cellStyle name="Followed Hyperlink 2" xfId="3671" hidden="1"/>
    <cellStyle name="Followed Hyperlink 2" xfId="3672" hidden="1"/>
    <cellStyle name="Followed Hyperlink 2" xfId="3673" hidden="1"/>
    <cellStyle name="Followed Hyperlink 2" xfId="3674" hidden="1"/>
    <cellStyle name="Followed Hyperlink 2" xfId="3675" hidden="1"/>
    <cellStyle name="Followed Hyperlink 2" xfId="3676" hidden="1"/>
    <cellStyle name="Followed Hyperlink 2" xfId="3677" hidden="1"/>
    <cellStyle name="Followed Hyperlink 2" xfId="3678" hidden="1"/>
    <cellStyle name="Followed Hyperlink 2" xfId="3679" hidden="1"/>
    <cellStyle name="Followed Hyperlink 2" xfId="3680" hidden="1"/>
    <cellStyle name="Followed Hyperlink 2" xfId="3681" hidden="1"/>
    <cellStyle name="Followed Hyperlink 2" xfId="3682" hidden="1"/>
    <cellStyle name="Followed Hyperlink 2" xfId="3683" hidden="1"/>
    <cellStyle name="Followed Hyperlink 2" xfId="3684" hidden="1"/>
    <cellStyle name="Followed Hyperlink 2" xfId="3685" hidden="1"/>
    <cellStyle name="Followed Hyperlink 2" xfId="3686" hidden="1"/>
    <cellStyle name="Followed Hyperlink 2" xfId="3687" hidden="1"/>
    <cellStyle name="Followed Hyperlink 2" xfId="3688" hidden="1"/>
    <cellStyle name="Followed Hyperlink 2" xfId="3689" hidden="1"/>
    <cellStyle name="Followed Hyperlink 2" xfId="3690" hidden="1"/>
    <cellStyle name="Followed Hyperlink 2" xfId="3691" hidden="1"/>
    <cellStyle name="Followed Hyperlink 2" xfId="3692" hidden="1"/>
    <cellStyle name="Followed Hyperlink 2" xfId="3693" hidden="1"/>
    <cellStyle name="Followed Hyperlink 2" xfId="3694" hidden="1"/>
    <cellStyle name="Followed Hyperlink 2" xfId="3695" hidden="1"/>
    <cellStyle name="Followed Hyperlink 2" xfId="3696" hidden="1"/>
    <cellStyle name="Followed Hyperlink 2" xfId="3697" hidden="1"/>
    <cellStyle name="Followed Hyperlink 2" xfId="3698" hidden="1"/>
    <cellStyle name="Followed Hyperlink 2" xfId="3699" hidden="1"/>
    <cellStyle name="Followed Hyperlink 2" xfId="3700" hidden="1"/>
    <cellStyle name="Followed Hyperlink 2" xfId="3701" hidden="1"/>
    <cellStyle name="Followed Hyperlink 2" xfId="3702" hidden="1"/>
    <cellStyle name="Followed Hyperlink 2" xfId="3703" hidden="1"/>
    <cellStyle name="Followed Hyperlink 2" xfId="3704" hidden="1"/>
    <cellStyle name="Followed Hyperlink 2" xfId="3705" hidden="1"/>
    <cellStyle name="Followed Hyperlink 2" xfId="3706" hidden="1"/>
    <cellStyle name="Followed Hyperlink 2" xfId="3707" hidden="1"/>
    <cellStyle name="Followed Hyperlink 2" xfId="3708" hidden="1"/>
    <cellStyle name="Followed Hyperlink 2" xfId="3709" hidden="1"/>
    <cellStyle name="Followed Hyperlink 2" xfId="3710" hidden="1"/>
    <cellStyle name="Followed Hyperlink 2" xfId="3711" hidden="1"/>
    <cellStyle name="Followed Hyperlink 2" xfId="3712" hidden="1"/>
    <cellStyle name="Followed Hyperlink 2" xfId="3713" hidden="1"/>
    <cellStyle name="Followed Hyperlink 2" xfId="3714" hidden="1"/>
    <cellStyle name="Followed Hyperlink 2" xfId="3715" hidden="1"/>
    <cellStyle name="Followed Hyperlink 2" xfId="3716" hidden="1"/>
    <cellStyle name="Followed Hyperlink 2" xfId="3717" hidden="1"/>
    <cellStyle name="Followed Hyperlink 2" xfId="3718" hidden="1"/>
    <cellStyle name="Followed Hyperlink 2" xfId="3719" hidden="1"/>
    <cellStyle name="Followed Hyperlink 2" xfId="3720" hidden="1"/>
    <cellStyle name="Followed Hyperlink 2" xfId="3721" hidden="1"/>
    <cellStyle name="Followed Hyperlink 2" xfId="3722" hidden="1"/>
    <cellStyle name="Followed Hyperlink 2" xfId="3723" hidden="1"/>
    <cellStyle name="Followed Hyperlink 2" xfId="3724" hidden="1"/>
    <cellStyle name="Followed Hyperlink 2" xfId="3725" hidden="1"/>
    <cellStyle name="Followed Hyperlink 2" xfId="3726" hidden="1"/>
    <cellStyle name="Followed Hyperlink 2" xfId="3727" hidden="1"/>
    <cellStyle name="Followed Hyperlink 2" xfId="3728" hidden="1"/>
    <cellStyle name="Followed Hyperlink 2" xfId="3729" hidden="1"/>
    <cellStyle name="Followed Hyperlink 2" xfId="3730" hidden="1"/>
    <cellStyle name="Followed Hyperlink 2" xfId="3731" hidden="1"/>
    <cellStyle name="Followed Hyperlink 2" xfId="3732" hidden="1"/>
    <cellStyle name="Followed Hyperlink 2" xfId="3733" hidden="1"/>
    <cellStyle name="Followed Hyperlink 2" xfId="3734" hidden="1"/>
    <cellStyle name="Followed Hyperlink 2" xfId="3735" hidden="1"/>
    <cellStyle name="Followed Hyperlink 2" xfId="3736" hidden="1"/>
    <cellStyle name="Followed Hyperlink 2" xfId="3737" hidden="1"/>
    <cellStyle name="Followed Hyperlink 2" xfId="3738" hidden="1"/>
    <cellStyle name="Followed Hyperlink 2" xfId="3739" hidden="1"/>
    <cellStyle name="Followed Hyperlink 2" xfId="3740" hidden="1"/>
    <cellStyle name="Followed Hyperlink 2" xfId="3741" hidden="1"/>
    <cellStyle name="Followed Hyperlink 2" xfId="3742" hidden="1"/>
    <cellStyle name="Followed Hyperlink 2" xfId="3743" hidden="1"/>
    <cellStyle name="Followed Hyperlink 2" xfId="3744" hidden="1"/>
    <cellStyle name="Followed Hyperlink 2" xfId="3745" hidden="1"/>
    <cellStyle name="Followed Hyperlink 2" xfId="3746" hidden="1"/>
    <cellStyle name="Followed Hyperlink 2" xfId="3747" hidden="1"/>
    <cellStyle name="Followed Hyperlink 2" xfId="3748" hidden="1"/>
    <cellStyle name="Followed Hyperlink 2" xfId="3749" hidden="1"/>
    <cellStyle name="Followed Hyperlink 2" xfId="3750" hidden="1"/>
    <cellStyle name="Followed Hyperlink 2" xfId="3751" hidden="1"/>
    <cellStyle name="Followed Hyperlink 2" xfId="3752" hidden="1"/>
    <cellStyle name="Followed Hyperlink 2" xfId="3753" hidden="1"/>
    <cellStyle name="Followed Hyperlink 2" xfId="3754" hidden="1"/>
    <cellStyle name="Followed Hyperlink 2" xfId="3755" hidden="1"/>
    <cellStyle name="Followed Hyperlink 2" xfId="3756" hidden="1"/>
    <cellStyle name="Followed Hyperlink 2" xfId="3757" hidden="1"/>
    <cellStyle name="Followed Hyperlink 2" xfId="3758" hidden="1"/>
    <cellStyle name="Followed Hyperlink 2" xfId="3759" hidden="1"/>
    <cellStyle name="Followed Hyperlink 2" xfId="3760" hidden="1"/>
    <cellStyle name="Followed Hyperlink 2" xfId="3761" hidden="1"/>
    <cellStyle name="Followed Hyperlink 2" xfId="3762" hidden="1"/>
    <cellStyle name="Followed Hyperlink 2" xfId="3763" hidden="1"/>
    <cellStyle name="Followed Hyperlink 2" xfId="3764" hidden="1"/>
    <cellStyle name="Followed Hyperlink 2" xfId="3765" hidden="1"/>
    <cellStyle name="Followed Hyperlink 2" xfId="3766" hidden="1"/>
    <cellStyle name="Followed Hyperlink 2" xfId="3767" hidden="1"/>
    <cellStyle name="Followed Hyperlink 2" xfId="3768" hidden="1"/>
    <cellStyle name="Followed Hyperlink 2" xfId="3769" hidden="1"/>
    <cellStyle name="Followed Hyperlink 2" xfId="3770" hidden="1"/>
    <cellStyle name="Followed Hyperlink 2" xfId="3771" hidden="1"/>
    <cellStyle name="Followed Hyperlink 2" xfId="3772" hidden="1"/>
    <cellStyle name="Followed Hyperlink 2" xfId="3773" hidden="1"/>
    <cellStyle name="Followed Hyperlink 2" xfId="3774" hidden="1"/>
    <cellStyle name="Followed Hyperlink 2" xfId="3775" hidden="1"/>
    <cellStyle name="Followed Hyperlink 2" xfId="3776" hidden="1"/>
    <cellStyle name="Followed Hyperlink 2" xfId="3777" hidden="1"/>
    <cellStyle name="Followed Hyperlink 2" xfId="3778" hidden="1"/>
    <cellStyle name="Followed Hyperlink 2" xfId="3779" hidden="1"/>
    <cellStyle name="Followed Hyperlink 2" xfId="3780" hidden="1"/>
    <cellStyle name="Followed Hyperlink 2" xfId="3781" hidden="1"/>
    <cellStyle name="Followed Hyperlink 2" xfId="3782" hidden="1"/>
    <cellStyle name="Followed Hyperlink 2" xfId="3783" hidden="1"/>
    <cellStyle name="Followed Hyperlink 2" xfId="3784" hidden="1"/>
    <cellStyle name="Followed Hyperlink 2" xfId="3785" hidden="1"/>
    <cellStyle name="Followed Hyperlink 2" xfId="3786" hidden="1"/>
    <cellStyle name="Followed Hyperlink 2" xfId="3787" hidden="1"/>
    <cellStyle name="Followed Hyperlink 2" xfId="3788" hidden="1"/>
    <cellStyle name="Followed Hyperlink 2" xfId="3789" hidden="1"/>
    <cellStyle name="Followed Hyperlink 2" xfId="3790" hidden="1"/>
    <cellStyle name="Followed Hyperlink 2" xfId="3791" hidden="1"/>
    <cellStyle name="Followed Hyperlink 2" xfId="3792" hidden="1"/>
    <cellStyle name="Followed Hyperlink 2" xfId="3793" hidden="1"/>
    <cellStyle name="Followed Hyperlink 2" xfId="3794" hidden="1"/>
    <cellStyle name="Followed Hyperlink 2" xfId="3795" hidden="1"/>
    <cellStyle name="Followed Hyperlink 2" xfId="3796" hidden="1"/>
    <cellStyle name="Followed Hyperlink 2" xfId="3797" hidden="1"/>
    <cellStyle name="Followed Hyperlink 2" xfId="3798" hidden="1"/>
    <cellStyle name="Followed Hyperlink 2" xfId="3799" hidden="1"/>
    <cellStyle name="Followed Hyperlink 2" xfId="3800" hidden="1"/>
    <cellStyle name="Followed Hyperlink 2" xfId="3801" hidden="1"/>
    <cellStyle name="Followed Hyperlink 2" xfId="3802" hidden="1"/>
    <cellStyle name="Followed Hyperlink 2" xfId="3803" hidden="1"/>
    <cellStyle name="Followed Hyperlink 2" xfId="3804" hidden="1"/>
    <cellStyle name="Followed Hyperlink 2" xfId="3805" hidden="1"/>
    <cellStyle name="Followed Hyperlink 2" xfId="3806" hidden="1"/>
    <cellStyle name="Followed Hyperlink 2" xfId="3807" hidden="1"/>
    <cellStyle name="Followed Hyperlink 2" xfId="3808" hidden="1"/>
    <cellStyle name="Followed Hyperlink 2" xfId="3809" hidden="1"/>
    <cellStyle name="Followed Hyperlink 2" xfId="3810" hidden="1"/>
    <cellStyle name="Followed Hyperlink 2" xfId="3811" hidden="1"/>
    <cellStyle name="Followed Hyperlink 2" xfId="3812" hidden="1"/>
    <cellStyle name="Followed Hyperlink 2" xfId="3813" hidden="1"/>
    <cellStyle name="Followed Hyperlink 2" xfId="3814" hidden="1"/>
    <cellStyle name="Followed Hyperlink 2" xfId="3815" hidden="1"/>
    <cellStyle name="Followed Hyperlink 2" xfId="3816" hidden="1"/>
    <cellStyle name="Followed Hyperlink 2" xfId="3817" hidden="1"/>
    <cellStyle name="Followed Hyperlink 2" xfId="3818" hidden="1"/>
    <cellStyle name="Followed Hyperlink 2" xfId="3819" hidden="1"/>
    <cellStyle name="Followed Hyperlink 2" xfId="3820" hidden="1"/>
    <cellStyle name="Followed Hyperlink 2" xfId="3821" hidden="1"/>
    <cellStyle name="Followed Hyperlink 2" xfId="3822" hidden="1"/>
    <cellStyle name="Followed Hyperlink 2" xfId="3823" hidden="1"/>
    <cellStyle name="Followed Hyperlink 2" xfId="3824" hidden="1"/>
    <cellStyle name="Followed Hyperlink 2" xfId="3825" hidden="1"/>
    <cellStyle name="Followed Hyperlink 2" xfId="3826" hidden="1"/>
    <cellStyle name="Followed Hyperlink 2" xfId="3827" hidden="1"/>
    <cellStyle name="Followed Hyperlink 2" xfId="3828" hidden="1"/>
    <cellStyle name="Followed Hyperlink 2" xfId="3829" hidden="1"/>
    <cellStyle name="Followed Hyperlink 2" xfId="3830" hidden="1"/>
    <cellStyle name="Followed Hyperlink 2" xfId="3831" hidden="1"/>
    <cellStyle name="Followed Hyperlink 2" xfId="3832" hidden="1"/>
    <cellStyle name="Followed Hyperlink 2" xfId="3833" hidden="1"/>
    <cellStyle name="Followed Hyperlink 2" xfId="3834" hidden="1"/>
    <cellStyle name="Followed Hyperlink 2" xfId="3835" hidden="1"/>
    <cellStyle name="Followed Hyperlink 2" xfId="3836" hidden="1"/>
    <cellStyle name="Followed Hyperlink 2" xfId="3837" hidden="1"/>
    <cellStyle name="Followed Hyperlink 2" xfId="3838" hidden="1"/>
    <cellStyle name="Followed Hyperlink 2" xfId="3839" hidden="1"/>
    <cellStyle name="Followed Hyperlink 2" xfId="3840" hidden="1"/>
    <cellStyle name="Followed Hyperlink 2" xfId="3841" hidden="1"/>
    <cellStyle name="Followed Hyperlink 2" xfId="3842" hidden="1"/>
    <cellStyle name="Followed Hyperlink 2" xfId="3843" hidden="1"/>
    <cellStyle name="Followed Hyperlink 2" xfId="3844" hidden="1"/>
    <cellStyle name="Followed Hyperlink 2" xfId="3845" hidden="1"/>
    <cellStyle name="Followed Hyperlink 2" xfId="3846" hidden="1"/>
    <cellStyle name="Followed Hyperlink 2" xfId="3847" hidden="1"/>
    <cellStyle name="Followed Hyperlink 2" xfId="3848" hidden="1"/>
    <cellStyle name="Followed Hyperlink 2" xfId="3849" hidden="1"/>
    <cellStyle name="Followed Hyperlink 2" xfId="3850" hidden="1"/>
    <cellStyle name="Followed Hyperlink 2" xfId="3851" hidden="1"/>
    <cellStyle name="Followed Hyperlink 2" xfId="3852" hidden="1"/>
    <cellStyle name="Followed Hyperlink 2" xfId="3853" hidden="1"/>
    <cellStyle name="Followed Hyperlink 2" xfId="3854" hidden="1"/>
    <cellStyle name="Followed Hyperlink 2" xfId="3855" hidden="1"/>
    <cellStyle name="Followed Hyperlink 2" xfId="3856" hidden="1"/>
    <cellStyle name="Followed Hyperlink 2" xfId="3857" hidden="1"/>
    <cellStyle name="Followed Hyperlink 2" xfId="3858" hidden="1"/>
    <cellStyle name="Followed Hyperlink 2" xfId="3859" hidden="1"/>
    <cellStyle name="Followed Hyperlink 2" xfId="3860" hidden="1"/>
    <cellStyle name="Followed Hyperlink 2" xfId="3861" hidden="1"/>
    <cellStyle name="Followed Hyperlink 2" xfId="3862" hidden="1"/>
    <cellStyle name="Followed Hyperlink 2" xfId="3863" hidden="1"/>
    <cellStyle name="Followed Hyperlink 2" xfId="3864" hidden="1"/>
    <cellStyle name="Followed Hyperlink 2" xfId="3865" hidden="1"/>
    <cellStyle name="Followed Hyperlink 2" xfId="3866" hidden="1"/>
    <cellStyle name="Followed Hyperlink 2" xfId="3867" hidden="1"/>
    <cellStyle name="Followed Hyperlink 2" xfId="3868" hidden="1"/>
    <cellStyle name="Followed Hyperlink 2" xfId="3869" hidden="1"/>
    <cellStyle name="Followed Hyperlink 2" xfId="3870" hidden="1"/>
    <cellStyle name="Followed Hyperlink 2" xfId="3871" hidden="1"/>
    <cellStyle name="Followed Hyperlink 2" xfId="3872" hidden="1"/>
    <cellStyle name="Followed Hyperlink 2" xfId="3873" hidden="1"/>
    <cellStyle name="Followed Hyperlink 2" xfId="3874" hidden="1"/>
    <cellStyle name="Followed Hyperlink 2" xfId="3875" hidden="1"/>
    <cellStyle name="Followed Hyperlink 2" xfId="3876" hidden="1"/>
    <cellStyle name="Followed Hyperlink 2" xfId="3877" hidden="1"/>
    <cellStyle name="Followed Hyperlink 2" xfId="3878" hidden="1"/>
    <cellStyle name="Followed Hyperlink 2" xfId="3879" hidden="1"/>
    <cellStyle name="Followed Hyperlink 2" xfId="3880" hidden="1"/>
    <cellStyle name="Followed Hyperlink 2" xfId="3881" hidden="1"/>
    <cellStyle name="Followed Hyperlink 2" xfId="3882" hidden="1"/>
    <cellStyle name="Followed Hyperlink 2" xfId="3883" hidden="1"/>
    <cellStyle name="Followed Hyperlink 2" xfId="3884" hidden="1"/>
    <cellStyle name="Followed Hyperlink 2" xfId="3885" hidden="1"/>
    <cellStyle name="Followed Hyperlink 2" xfId="3886" hidden="1"/>
    <cellStyle name="Followed Hyperlink 2" xfId="3887" hidden="1"/>
    <cellStyle name="Followed Hyperlink 2" xfId="3888" hidden="1"/>
    <cellStyle name="Followed Hyperlink 2" xfId="3889" hidden="1"/>
    <cellStyle name="Followed Hyperlink 2" xfId="3890" hidden="1"/>
    <cellStyle name="Followed Hyperlink 2" xfId="3891" hidden="1"/>
    <cellStyle name="Followed Hyperlink 2" xfId="3892" hidden="1"/>
    <cellStyle name="Followed Hyperlink 2" xfId="3893" hidden="1"/>
    <cellStyle name="Followed Hyperlink 2" xfId="3894" hidden="1"/>
    <cellStyle name="Followed Hyperlink 2" xfId="3895" hidden="1"/>
    <cellStyle name="Followed Hyperlink 2" xfId="3896" hidden="1"/>
    <cellStyle name="Followed Hyperlink 2" xfId="3897" hidden="1"/>
    <cellStyle name="Followed Hyperlink 2" xfId="3898" hidden="1"/>
    <cellStyle name="Followed Hyperlink 2" xfId="3899" hidden="1"/>
    <cellStyle name="Followed Hyperlink 2" xfId="3900" hidden="1"/>
    <cellStyle name="Followed Hyperlink 2" xfId="3901" hidden="1"/>
    <cellStyle name="Followed Hyperlink 2" xfId="3902" hidden="1"/>
    <cellStyle name="Followed Hyperlink 2" xfId="3903" hidden="1"/>
    <cellStyle name="Followed Hyperlink 2" xfId="3904" hidden="1"/>
    <cellStyle name="Followed Hyperlink 2" xfId="3905" hidden="1"/>
    <cellStyle name="Followed Hyperlink 2" xfId="3906" hidden="1"/>
    <cellStyle name="Followed Hyperlink 2" xfId="3907" hidden="1"/>
    <cellStyle name="Followed Hyperlink 2" xfId="3908" hidden="1"/>
    <cellStyle name="Followed Hyperlink 2" xfId="3909" hidden="1"/>
    <cellStyle name="Hyperlink" xfId="1" builtinId="8"/>
    <cellStyle name="Normal" xfId="0" builtinId="0"/>
    <cellStyle name="Normal 2" xfId="7"/>
    <cellStyle name="Normal 2 2" xfId="329"/>
    <cellStyle name="Normal 2 2 2" xfId="335"/>
    <cellStyle name="Normal 2 2 2 2" xfId="2290"/>
    <cellStyle name="Normal 2 3" xfId="661"/>
    <cellStyle name="Normal 2 3 2" xfId="2615"/>
    <cellStyle name="Normal 2 4" xfId="987"/>
    <cellStyle name="Normal 2 4 2" xfId="2940"/>
    <cellStyle name="Normal 2 5" xfId="1313"/>
    <cellStyle name="Normal 2 5 2" xfId="3265"/>
    <cellStyle name="Normal 2 6" xfId="1639"/>
    <cellStyle name="Normal 2 6 2" xfId="3590"/>
    <cellStyle name="Normal 2 7" xfId="1964"/>
    <cellStyle name="Normal 3" xfId="42"/>
    <cellStyle name="Normal 4" xfId="328"/>
    <cellStyle name="Normal 4 2" xfId="655"/>
    <cellStyle name="Normal 4 3" xfId="2284"/>
    <cellStyle name="Normal 5" xfId="696"/>
    <cellStyle name="Normal 6" xfId="1022"/>
    <cellStyle name="Normal 7" xfId="134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5B3D7"/>
      <rgbColor rgb="FF7030A0"/>
      <rgbColor rgb="FFF2F2F2"/>
      <rgbColor rgb="FFE6E0EC"/>
      <rgbColor rgb="FF660066"/>
      <rgbColor rgb="FFFF8080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D9D9D9"/>
      <rgbColor rgb="FFC3D69B"/>
      <rgbColor rgb="FF8EB4E3"/>
      <rgbColor rgb="FFFF99CC"/>
      <rgbColor rgb="FFB3A2C7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7B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zahmed/Library/Application%20Support/Microsoft/Office/Office%202011%20AutoRecovery/icb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zahmed/local/nazdaqTechnologies/Repos/GIT/ICBI/goAML/db/refData/ICBI_Ref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GIT\nazdaqTechnologies\nazdaq-core-db\RefData\Shared_Ref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nazdaqTechnologies/nazdaq-core-db/RefData/Shared_Ref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Projects/nazdaqtechnologies/nazdaq-core-db/RefData/Shared_RefData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d Type"/>
      <sheetName val="Acct Type"/>
      <sheetName val="Acct status"/>
      <sheetName val="Identifier TYPE"/>
      <sheetName val="Contact Type"/>
      <sheetName val="Brn Info"/>
      <sheetName val="Acct Relationship"/>
      <sheetName val="T_IMP_ACCT_TYPE"/>
      <sheetName val="T_IMP_ICBI_ACCT_STATUS"/>
      <sheetName val="T_IMP_ICBI_IDENTIFIER_TYPE"/>
      <sheetName val="T_IMP_ICBI_CONTACT_TYPE"/>
      <sheetName val="T_IMP_ICBI_ACCT_RELATIONSHI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_SYSTEM_KEY"/>
      <sheetName val="T_ENVIRONMENT"/>
      <sheetName val="T_SYSTEM"/>
      <sheetName val="T_SYSTEM_DATE"/>
      <sheetName val="T_TYPE"/>
      <sheetName val="T_TYPE_VALUE"/>
      <sheetName val="T_TELCO_OPERATOR"/>
      <sheetName val="T_STATUS"/>
      <sheetName val="Z_T_TYPE"/>
      <sheetName val="Z_T_TYPE_VALUE"/>
      <sheetName val="T_SP_LOG_LEVEL"/>
      <sheetName val="T_GUI_CONTROL"/>
      <sheetName val="T_PREFERENCE"/>
      <sheetName val="T_HOLIDAY_CALENDAR"/>
      <sheetName val="T_HOLIDAY"/>
      <sheetName val="z_T_PREFERENCE"/>
      <sheetName val="Z_T_GROUP"/>
      <sheetName val="T_CLIENT"/>
      <sheetName val="T_ROLE"/>
      <sheetName val="T_GROUP"/>
      <sheetName val="T_USER"/>
      <sheetName val="T_BRANCH"/>
      <sheetName val="T_GENERIC_MAP"/>
      <sheetName val="T_EXT_MAP"/>
      <sheetName val="T_JOB"/>
      <sheetName val="T_REGION"/>
      <sheetName val="T_FSM_TYPE"/>
      <sheetName val="T_FSM_STATE"/>
      <sheetName val="T_FSM_ACTION"/>
      <sheetName val="T_FSM_STATE_TRANSITION"/>
      <sheetName val="T_IMP_ICBI_FUNDS_TYPE"/>
      <sheetName val="T_IMP_ICBI_ACCT_TYPE"/>
      <sheetName val="T_IMP_ICBI_ACCT_STATUS"/>
      <sheetName val="T_IMP_ICBI_IDENTIFIER_TYPE"/>
      <sheetName val="T_IMP_ICBI_CONTACT_TYPE"/>
      <sheetName val="T_IMP_ICBI_ACCT_RELATIONSHIP"/>
      <sheetName val="Sheet2"/>
    </sheetNames>
    <sheetDataSet>
      <sheetData sheetId="0" refreshError="1">
        <row r="2">
          <cell r="C2">
            <v>10000</v>
          </cell>
        </row>
        <row r="3">
          <cell r="C3">
            <v>100000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EXT_MAP"/>
      <sheetName val="Main"/>
      <sheetName val="T_SYSTEM_KEY"/>
      <sheetName val="T_ENVIRONMENT"/>
      <sheetName val="T_SYSTEM"/>
      <sheetName val="T_SYSTEM_DATE"/>
      <sheetName val="T_I8LN"/>
      <sheetName val="T_NULL_VALUE"/>
      <sheetName val="T_COUNTRY"/>
      <sheetName val="T_COUNTRY_X"/>
      <sheetName val="T_CURRENCY"/>
      <sheetName val="T_REGION"/>
      <sheetName val="T_TYPE"/>
      <sheetName val="T_TYPE_VALUE"/>
      <sheetName val="T_SP_LOG_LEVEL"/>
      <sheetName val="T_ROLE"/>
      <sheetName val="T_GROUP"/>
      <sheetName val="T_USER"/>
      <sheetName val="T_GENERIC_MAP"/>
      <sheetName val="T_FSM_STATE_TRANSITION"/>
      <sheetName val="T_FSM"/>
      <sheetName val="T_FSM_STATE"/>
      <sheetName val="T_FSM_ACTION"/>
      <sheetName val="T_FSM_STATE_TRANSITION_1"/>
      <sheetName val="T_FSM_TYPE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B2" t="str">
            <v>T_I8LN</v>
          </cell>
        </row>
        <row r="4">
          <cell r="B4" t="str">
            <v>id_i8ln_key</v>
          </cell>
        </row>
        <row r="5">
          <cell r="A5" t="str">
            <v>EN_US</v>
          </cell>
          <cell r="B5">
            <v>100000</v>
          </cell>
        </row>
        <row r="6">
          <cell r="A6" t="str">
            <v>EN_UK</v>
          </cell>
          <cell r="B6">
            <v>100001</v>
          </cell>
        </row>
        <row r="7">
          <cell r="A7" t="str">
            <v>BN</v>
          </cell>
          <cell r="B7">
            <v>100002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>
        <row r="2">
          <cell r="B2" t="str">
            <v>T_REGION</v>
          </cell>
        </row>
        <row r="3">
          <cell r="B3" t="str">
            <v>id_region_key</v>
          </cell>
        </row>
        <row r="4">
          <cell r="A4" t="str">
            <v>NYC</v>
          </cell>
          <cell r="B4">
            <v>101000</v>
          </cell>
        </row>
        <row r="5">
          <cell r="A5" t="str">
            <v>LDN</v>
          </cell>
          <cell r="B5">
            <v>101001</v>
          </cell>
        </row>
        <row r="6">
          <cell r="A6" t="str">
            <v>DAC</v>
          </cell>
          <cell r="B6">
            <v>101002</v>
          </cell>
        </row>
      </sheetData>
      <sheetData sheetId="12" refreshError="1">
        <row r="2">
          <cell r="B2" t="str">
            <v>T_TYPE</v>
          </cell>
        </row>
        <row r="3">
          <cell r="B3" t="str">
            <v>id_type_key</v>
          </cell>
        </row>
        <row r="4">
          <cell r="A4" t="str">
            <v>USER</v>
          </cell>
          <cell r="B4">
            <v>100000</v>
          </cell>
        </row>
        <row r="5">
          <cell r="A5" t="str">
            <v>GROUP</v>
          </cell>
          <cell r="B5">
            <v>100001</v>
          </cell>
        </row>
        <row r="6">
          <cell r="A6" t="str">
            <v>ROLE</v>
          </cell>
          <cell r="B6">
            <v>100002</v>
          </cell>
        </row>
        <row r="7">
          <cell r="A7" t="str">
            <v>CORP</v>
          </cell>
          <cell r="B7">
            <v>100003</v>
          </cell>
        </row>
        <row r="8">
          <cell r="A8" t="str">
            <v>PERSON</v>
          </cell>
          <cell r="B8">
            <v>100004</v>
          </cell>
        </row>
        <row r="9">
          <cell r="A9" t="str">
            <v>CLIENT</v>
          </cell>
          <cell r="B9">
            <v>100005</v>
          </cell>
        </row>
        <row r="10">
          <cell r="A10" t="str">
            <v>PREFERENCE</v>
          </cell>
          <cell r="B10">
            <v>100006</v>
          </cell>
        </row>
        <row r="11">
          <cell r="A11" t="str">
            <v>CONTACT_ADDRESS</v>
          </cell>
          <cell r="B11">
            <v>100007</v>
          </cell>
        </row>
        <row r="12">
          <cell r="A12" t="str">
            <v>CONTACT_PHONE</v>
          </cell>
          <cell r="B12">
            <v>100008</v>
          </cell>
        </row>
        <row r="13">
          <cell r="A13" t="str">
            <v>CONTACT_MISC</v>
          </cell>
          <cell r="B13">
            <v>100009</v>
          </cell>
        </row>
        <row r="14">
          <cell r="A14" t="str">
            <v>ATTACHEMENT</v>
          </cell>
          <cell r="B14">
            <v>100010</v>
          </cell>
        </row>
        <row r="15">
          <cell r="A15" t="str">
            <v>GUI_CONTROL</v>
          </cell>
          <cell r="B15">
            <v>100011</v>
          </cell>
        </row>
        <row r="16">
          <cell r="A16" t="str">
            <v>PRIORITY</v>
          </cell>
          <cell r="B16">
            <v>100012</v>
          </cell>
        </row>
        <row r="17">
          <cell r="A17" t="str">
            <v>PREFIX</v>
          </cell>
          <cell r="B17">
            <v>100013</v>
          </cell>
        </row>
        <row r="18">
          <cell r="A18" t="str">
            <v>GENDER</v>
          </cell>
          <cell r="B18">
            <v>100014</v>
          </cell>
        </row>
        <row r="19">
          <cell r="A19" t="str">
            <v>MARITAL_STATUS</v>
          </cell>
          <cell r="B19">
            <v>100015</v>
          </cell>
        </row>
        <row r="20">
          <cell r="A20" t="str">
            <v>BLOOD_GROUP</v>
          </cell>
          <cell r="B20">
            <v>100016</v>
          </cell>
        </row>
        <row r="21">
          <cell r="A21" t="str">
            <v>IDENTIFICATION</v>
          </cell>
          <cell r="B21">
            <v>100017</v>
          </cell>
        </row>
        <row r="22">
          <cell r="A22" t="str">
            <v>RELIGION</v>
          </cell>
          <cell r="B22">
            <v>100018</v>
          </cell>
        </row>
        <row r="23">
          <cell r="A23" t="str">
            <v>OCCUPATION</v>
          </cell>
          <cell r="B23">
            <v>100019</v>
          </cell>
        </row>
        <row r="24">
          <cell r="A24" t="str">
            <v>ENTITY_TYPE</v>
          </cell>
          <cell r="B24">
            <v>100020</v>
          </cell>
        </row>
        <row r="25">
          <cell r="A25" t="str">
            <v>BANK_ACCOUNT</v>
          </cell>
          <cell r="B25">
            <v>100021</v>
          </cell>
        </row>
        <row r="26">
          <cell r="A26" t="str">
            <v>STATUS</v>
          </cell>
          <cell r="B26">
            <v>100022</v>
          </cell>
        </row>
        <row r="27">
          <cell r="A27" t="str">
            <v>COUNTRY</v>
          </cell>
          <cell r="B27">
            <v>100023</v>
          </cell>
        </row>
        <row r="28">
          <cell r="A28" t="str">
            <v>CURRENCY</v>
          </cell>
          <cell r="B28">
            <v>100024</v>
          </cell>
        </row>
      </sheetData>
      <sheetData sheetId="13" refreshError="1">
        <row r="1">
          <cell r="B1">
            <v>0</v>
          </cell>
          <cell r="C1">
            <v>0</v>
          </cell>
        </row>
        <row r="2">
          <cell r="B2">
            <v>0</v>
          </cell>
          <cell r="C2" t="str">
            <v>T_TYPE_VALUE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 t="str">
            <v>id_type_value_key</v>
          </cell>
        </row>
        <row r="5">
          <cell r="A5" t="str">
            <v>USER.USER</v>
          </cell>
          <cell r="B5" t="str">
            <v>USER</v>
          </cell>
          <cell r="C5">
            <v>100000</v>
          </cell>
        </row>
        <row r="6">
          <cell r="A6" t="str">
            <v>GROUP.GROUP</v>
          </cell>
          <cell r="B6" t="str">
            <v>GROUP</v>
          </cell>
          <cell r="C6">
            <v>100001</v>
          </cell>
        </row>
        <row r="7">
          <cell r="A7" t="str">
            <v>GROUP.SYSTEM</v>
          </cell>
          <cell r="B7" t="str">
            <v>SYSTEM</v>
          </cell>
          <cell r="C7">
            <v>100002</v>
          </cell>
        </row>
        <row r="8">
          <cell r="A8" t="str">
            <v>GROUP.INTERNAL</v>
          </cell>
          <cell r="B8" t="str">
            <v>INTERNAL</v>
          </cell>
          <cell r="C8">
            <v>100003</v>
          </cell>
        </row>
        <row r="9">
          <cell r="A9" t="str">
            <v>GROUP.EXTERNAL</v>
          </cell>
          <cell r="B9" t="str">
            <v>EXTERNAL</v>
          </cell>
          <cell r="C9">
            <v>100004</v>
          </cell>
        </row>
        <row r="10">
          <cell r="A10" t="str">
            <v>ROLE.ROLE</v>
          </cell>
          <cell r="B10" t="str">
            <v>ROLE</v>
          </cell>
          <cell r="C10">
            <v>100005</v>
          </cell>
        </row>
        <row r="11">
          <cell r="A11" t="str">
            <v>ROLE.SA</v>
          </cell>
          <cell r="B11" t="str">
            <v>SA</v>
          </cell>
          <cell r="C11">
            <v>100006</v>
          </cell>
        </row>
        <row r="12">
          <cell r="A12" t="str">
            <v>ROLE.TECH_ADMIN</v>
          </cell>
          <cell r="B12" t="str">
            <v>TECH_ADMIN</v>
          </cell>
          <cell r="C12">
            <v>100007</v>
          </cell>
        </row>
        <row r="13">
          <cell r="A13" t="str">
            <v>ROLE.BIZ_ADMIN</v>
          </cell>
          <cell r="B13" t="str">
            <v>BIZ_ADMIN</v>
          </cell>
          <cell r="C13">
            <v>100008</v>
          </cell>
        </row>
        <row r="14">
          <cell r="A14" t="str">
            <v>ROLE.READ_WRITE</v>
          </cell>
          <cell r="B14" t="str">
            <v>READ_WRITE</v>
          </cell>
          <cell r="C14">
            <v>100009</v>
          </cell>
        </row>
        <row r="15">
          <cell r="A15" t="str">
            <v>ROLE.READ_ONLY</v>
          </cell>
          <cell r="B15" t="str">
            <v>READ_ONLY</v>
          </cell>
          <cell r="C15">
            <v>100010</v>
          </cell>
        </row>
        <row r="16">
          <cell r="A16" t="str">
            <v>CORP.PUBLIC_LIMITED</v>
          </cell>
          <cell r="B16" t="str">
            <v>PUBLIC_LIMITED</v>
          </cell>
          <cell r="C16">
            <v>100011</v>
          </cell>
        </row>
        <row r="17">
          <cell r="A17" t="str">
            <v>CORP.PRIVATE_LIMITED</v>
          </cell>
          <cell r="B17" t="str">
            <v>PRIVATE_LIMITED</v>
          </cell>
          <cell r="C17">
            <v>100012</v>
          </cell>
        </row>
        <row r="18">
          <cell r="A18" t="str">
            <v>CORP.PRIVATE</v>
          </cell>
          <cell r="B18" t="str">
            <v>PRIVATE</v>
          </cell>
          <cell r="C18">
            <v>100013</v>
          </cell>
        </row>
        <row r="19">
          <cell r="A19" t="str">
            <v>CORP.PUBLIC_PRIVATE_PARTNERSHIP</v>
          </cell>
          <cell r="B19" t="str">
            <v>PUBLIC_PRIVATE_PARTNERSHIP</v>
          </cell>
          <cell r="C19">
            <v>100014</v>
          </cell>
        </row>
        <row r="20">
          <cell r="A20" t="str">
            <v>CORP.PROPRIETORSHIP</v>
          </cell>
          <cell r="B20" t="str">
            <v>PROPRIETORSHIP</v>
          </cell>
          <cell r="C20">
            <v>100015</v>
          </cell>
        </row>
        <row r="21">
          <cell r="A21" t="str">
            <v>CORP.PARTNERSHIP</v>
          </cell>
          <cell r="B21" t="str">
            <v>PARTNERSHIP</v>
          </cell>
          <cell r="C21">
            <v>100016</v>
          </cell>
        </row>
        <row r="22">
          <cell r="A22" t="str">
            <v>CORP.GOVERNMENT</v>
          </cell>
          <cell r="B22" t="str">
            <v>GOVERNMENT</v>
          </cell>
          <cell r="C22">
            <v>100017</v>
          </cell>
        </row>
        <row r="23">
          <cell r="A23" t="str">
            <v>CORP.SEMI_GOVERNMENT</v>
          </cell>
          <cell r="B23" t="str">
            <v>SEMI_GOVERNMENT</v>
          </cell>
          <cell r="C23">
            <v>100018</v>
          </cell>
        </row>
        <row r="24">
          <cell r="A24" t="str">
            <v>CORP.OTHER</v>
          </cell>
          <cell r="B24" t="str">
            <v>OTHER</v>
          </cell>
          <cell r="C24">
            <v>100019</v>
          </cell>
        </row>
        <row r="25">
          <cell r="A25" t="str">
            <v>PERSON.PERSON</v>
          </cell>
          <cell r="B25" t="str">
            <v>PERSON</v>
          </cell>
          <cell r="C25">
            <v>100020</v>
          </cell>
        </row>
        <row r="26">
          <cell r="A26" t="str">
            <v>PREFERENCE.SYS_GLOBAL</v>
          </cell>
          <cell r="B26" t="str">
            <v>SYS_GLOBAL</v>
          </cell>
          <cell r="C26">
            <v>100021</v>
          </cell>
        </row>
        <row r="27">
          <cell r="A27" t="str">
            <v>PREFERENCE.SYS_REGION</v>
          </cell>
          <cell r="B27" t="str">
            <v>SYS_REGION</v>
          </cell>
          <cell r="C27">
            <v>100022</v>
          </cell>
        </row>
        <row r="28">
          <cell r="A28" t="str">
            <v>PREFERENCE.GLOBAL</v>
          </cell>
          <cell r="B28" t="str">
            <v>GLOBAL</v>
          </cell>
          <cell r="C28">
            <v>100023</v>
          </cell>
        </row>
        <row r="29">
          <cell r="A29" t="str">
            <v>PREFERENCE.REGION</v>
          </cell>
          <cell r="B29" t="str">
            <v>REGION</v>
          </cell>
          <cell r="C29">
            <v>100024</v>
          </cell>
        </row>
        <row r="30">
          <cell r="A30" t="str">
            <v>PREFERENCE.GROUP</v>
          </cell>
          <cell r="B30" t="str">
            <v>GROUP</v>
          </cell>
          <cell r="C30">
            <v>100025</v>
          </cell>
        </row>
        <row r="31">
          <cell r="A31" t="str">
            <v>PREFERENCE.SUB_GROUP</v>
          </cell>
          <cell r="B31" t="str">
            <v>SUB_GROUP</v>
          </cell>
          <cell r="C31">
            <v>100026</v>
          </cell>
        </row>
        <row r="32">
          <cell r="A32" t="str">
            <v>PREFERENCE.USER</v>
          </cell>
          <cell r="B32" t="str">
            <v>USER</v>
          </cell>
          <cell r="C32">
            <v>100027</v>
          </cell>
        </row>
        <row r="33">
          <cell r="A33" t="str">
            <v>PERSON.GENERAL</v>
          </cell>
          <cell r="B33" t="str">
            <v>GENERAL</v>
          </cell>
          <cell r="C33">
            <v>100028</v>
          </cell>
        </row>
        <row r="34">
          <cell r="A34" t="str">
            <v>PERSON.PERSON</v>
          </cell>
          <cell r="B34" t="str">
            <v>PERSON</v>
          </cell>
          <cell r="C34">
            <v>100029</v>
          </cell>
        </row>
        <row r="35">
          <cell r="A35" t="str">
            <v>CLIENT.CLIENT</v>
          </cell>
          <cell r="B35" t="str">
            <v>CLIENT</v>
          </cell>
          <cell r="C35">
            <v>100030</v>
          </cell>
        </row>
        <row r="36">
          <cell r="A36" t="str">
            <v>CONTACT_ADDRESS.CONTACT_ADDRESS</v>
          </cell>
          <cell r="B36" t="str">
            <v>CONTACT_ADDRESS</v>
          </cell>
          <cell r="C36">
            <v>100031</v>
          </cell>
        </row>
        <row r="37">
          <cell r="A37" t="str">
            <v>CONTACT_ADDRESS.ADDRESS_PRESENT</v>
          </cell>
          <cell r="B37" t="str">
            <v>ADDRESS_PRESENT</v>
          </cell>
          <cell r="C37">
            <v>100032</v>
          </cell>
        </row>
        <row r="38">
          <cell r="A38" t="str">
            <v>CONTACT_ADDRESS.ADDRESS_PERMANENT</v>
          </cell>
          <cell r="B38" t="str">
            <v>ADDRESS_PERMANENT</v>
          </cell>
          <cell r="C38">
            <v>100033</v>
          </cell>
        </row>
        <row r="39">
          <cell r="A39" t="str">
            <v>CONTACT_ADDRESS.ADDRESS_WORK</v>
          </cell>
          <cell r="B39" t="str">
            <v>ADDRESS_WORK</v>
          </cell>
          <cell r="C39">
            <v>100034</v>
          </cell>
        </row>
        <row r="40">
          <cell r="A40" t="str">
            <v>CONTACT_ADDRESS.ADDRESS_OTHER</v>
          </cell>
          <cell r="B40" t="str">
            <v>ADDRESS_OTHER</v>
          </cell>
          <cell r="C40">
            <v>100035</v>
          </cell>
        </row>
        <row r="41">
          <cell r="A41" t="str">
            <v>CONTACT_PHONE.PHONE_HOME</v>
          </cell>
          <cell r="B41" t="str">
            <v>PHONE_HOME</v>
          </cell>
          <cell r="C41">
            <v>100036</v>
          </cell>
        </row>
        <row r="42">
          <cell r="A42" t="str">
            <v>CONTACT_PHONE.PHONE_WORK</v>
          </cell>
          <cell r="B42" t="str">
            <v>PHONE_WORK</v>
          </cell>
          <cell r="C42">
            <v>100037</v>
          </cell>
        </row>
        <row r="43">
          <cell r="A43" t="str">
            <v>CONTACT_PHONE.PHONE_MOBILE</v>
          </cell>
          <cell r="B43" t="str">
            <v>PHONE_MOBILE</v>
          </cell>
          <cell r="C43">
            <v>100038</v>
          </cell>
        </row>
        <row r="44">
          <cell r="A44" t="str">
            <v>CONTACT_PHONE.PHONE_MOBILE_WORK</v>
          </cell>
          <cell r="B44" t="str">
            <v>PHONE_MOBILE_WORK</v>
          </cell>
          <cell r="C44">
            <v>100039</v>
          </cell>
        </row>
        <row r="45">
          <cell r="A45" t="str">
            <v>CONTACT_MISC.CONTACT_MISC</v>
          </cell>
          <cell r="B45" t="str">
            <v>CONTACT_MISC</v>
          </cell>
          <cell r="C45">
            <v>100040</v>
          </cell>
        </row>
        <row r="46">
          <cell r="A46" t="str">
            <v>CONTACT_MISC.FAX</v>
          </cell>
          <cell r="B46" t="str">
            <v>FAX</v>
          </cell>
          <cell r="C46">
            <v>100041</v>
          </cell>
        </row>
        <row r="47">
          <cell r="A47" t="str">
            <v>CONTACT_MISC.EMAIL</v>
          </cell>
          <cell r="B47" t="str">
            <v>EMAIL</v>
          </cell>
          <cell r="C47">
            <v>100042</v>
          </cell>
        </row>
        <row r="48">
          <cell r="A48" t="str">
            <v>CONTACT_MISC.URL</v>
          </cell>
          <cell r="B48" t="str">
            <v>URL</v>
          </cell>
          <cell r="C48">
            <v>100043</v>
          </cell>
        </row>
        <row r="49">
          <cell r="A49" t="str">
            <v>CONTACT_MISC.IM</v>
          </cell>
          <cell r="B49" t="str">
            <v>IM</v>
          </cell>
          <cell r="C49">
            <v>100044</v>
          </cell>
        </row>
        <row r="50">
          <cell r="A50" t="str">
            <v>CONTACT_MISC.SKYPE</v>
          </cell>
          <cell r="B50" t="str">
            <v>SKYPE</v>
          </cell>
          <cell r="C50">
            <v>100045</v>
          </cell>
        </row>
        <row r="51">
          <cell r="A51" t="str">
            <v>CONTACT_MISC.FACEBOOK</v>
          </cell>
          <cell r="B51" t="str">
            <v>FACEBOOK</v>
          </cell>
          <cell r="C51">
            <v>100046</v>
          </cell>
        </row>
        <row r="52">
          <cell r="A52" t="str">
            <v>CONTACT_MISC.LINKED_IN</v>
          </cell>
          <cell r="B52" t="str">
            <v>LINKED_IN</v>
          </cell>
          <cell r="C52">
            <v>100047</v>
          </cell>
        </row>
        <row r="53">
          <cell r="A53" t="str">
            <v>CONTACT_MISC.TWITTER</v>
          </cell>
          <cell r="B53" t="str">
            <v>TWITTER</v>
          </cell>
          <cell r="C53">
            <v>100048</v>
          </cell>
        </row>
        <row r="54">
          <cell r="A54" t="str">
            <v>ATTACHEMENT.OTHER</v>
          </cell>
          <cell r="B54" t="str">
            <v>OTHER</v>
          </cell>
          <cell r="C54">
            <v>100049</v>
          </cell>
        </row>
        <row r="55">
          <cell r="A55" t="str">
            <v>ATTACHEMENT.PDF</v>
          </cell>
          <cell r="B55" t="str">
            <v>PDF</v>
          </cell>
          <cell r="C55">
            <v>100050</v>
          </cell>
        </row>
        <row r="56">
          <cell r="A56" t="str">
            <v>ATTACHEMENT.XLS</v>
          </cell>
          <cell r="B56" t="str">
            <v>XLS</v>
          </cell>
          <cell r="C56">
            <v>100051</v>
          </cell>
        </row>
        <row r="57">
          <cell r="A57" t="str">
            <v>ATTACHEMENT.DOC</v>
          </cell>
          <cell r="B57" t="str">
            <v>DOC</v>
          </cell>
          <cell r="C57">
            <v>100052</v>
          </cell>
        </row>
        <row r="58">
          <cell r="A58" t="str">
            <v>GUI_CONTROL.GUI_CONTROL</v>
          </cell>
          <cell r="B58" t="str">
            <v>GUI_CONTROL</v>
          </cell>
          <cell r="C58">
            <v>100053</v>
          </cell>
        </row>
        <row r="59">
          <cell r="A59" t="str">
            <v>GUI_CONTROL.RADIO_BUTTON</v>
          </cell>
          <cell r="B59" t="str">
            <v>RADIO_BUTTON</v>
          </cell>
          <cell r="C59">
            <v>100054</v>
          </cell>
        </row>
        <row r="60">
          <cell r="A60" t="str">
            <v>GUI_CONTROL.COMBO_BOX</v>
          </cell>
          <cell r="B60" t="str">
            <v>COMBO_BOX</v>
          </cell>
          <cell r="C60">
            <v>100055</v>
          </cell>
        </row>
        <row r="61">
          <cell r="A61" t="str">
            <v>PRIORITY.LOW</v>
          </cell>
          <cell r="B61" t="str">
            <v>LOW</v>
          </cell>
          <cell r="C61">
            <v>100056</v>
          </cell>
        </row>
        <row r="62">
          <cell r="A62" t="str">
            <v>PRIORITY.NORMAL</v>
          </cell>
          <cell r="B62" t="str">
            <v>NORMAL</v>
          </cell>
          <cell r="C62">
            <v>100057</v>
          </cell>
        </row>
        <row r="63">
          <cell r="A63" t="str">
            <v>PRIORITY.HIGH</v>
          </cell>
          <cell r="B63" t="str">
            <v>HIGH</v>
          </cell>
          <cell r="C63">
            <v>100058</v>
          </cell>
        </row>
        <row r="64">
          <cell r="A64" t="str">
            <v>PRIORITY.URGENT</v>
          </cell>
          <cell r="B64" t="str">
            <v>URGENT</v>
          </cell>
          <cell r="C64">
            <v>100059</v>
          </cell>
        </row>
        <row r="65">
          <cell r="A65" t="str">
            <v>PRIORITY.IMMEDIATE</v>
          </cell>
          <cell r="B65" t="str">
            <v>IMMEDIATE</v>
          </cell>
          <cell r="C65">
            <v>100060</v>
          </cell>
        </row>
        <row r="66">
          <cell r="A66" t="str">
            <v>PREFIX.MR</v>
          </cell>
          <cell r="B66" t="str">
            <v>MR</v>
          </cell>
          <cell r="C66">
            <v>100061</v>
          </cell>
        </row>
        <row r="67">
          <cell r="A67" t="str">
            <v>PREFIX.MS</v>
          </cell>
          <cell r="B67" t="str">
            <v>MS</v>
          </cell>
          <cell r="C67">
            <v>100062</v>
          </cell>
        </row>
        <row r="68">
          <cell r="A68" t="str">
            <v>PREFIX.MRS</v>
          </cell>
          <cell r="B68" t="str">
            <v>MRS</v>
          </cell>
          <cell r="C68">
            <v>100063</v>
          </cell>
        </row>
        <row r="69">
          <cell r="A69" t="str">
            <v>PREFIX.MISS</v>
          </cell>
          <cell r="B69" t="str">
            <v>MISS</v>
          </cell>
          <cell r="C69">
            <v>100064</v>
          </cell>
        </row>
        <row r="70">
          <cell r="A70" t="str">
            <v>PREFIX.MASTER</v>
          </cell>
          <cell r="B70" t="str">
            <v>MASTER</v>
          </cell>
          <cell r="C70">
            <v>100065</v>
          </cell>
        </row>
        <row r="71">
          <cell r="A71" t="str">
            <v>PREFIX.DR</v>
          </cell>
          <cell r="B71" t="str">
            <v>DR</v>
          </cell>
          <cell r="C71">
            <v>100066</v>
          </cell>
        </row>
        <row r="72">
          <cell r="A72" t="str">
            <v>PREFIX.PROF</v>
          </cell>
          <cell r="B72" t="str">
            <v>PROF</v>
          </cell>
          <cell r="C72">
            <v>100067</v>
          </cell>
        </row>
        <row r="73">
          <cell r="A73" t="str">
            <v>GENDER.MALE</v>
          </cell>
          <cell r="B73" t="str">
            <v>MALE</v>
          </cell>
          <cell r="C73">
            <v>100068</v>
          </cell>
        </row>
        <row r="74">
          <cell r="A74" t="str">
            <v>GENDER.FEMALE</v>
          </cell>
          <cell r="B74" t="str">
            <v>FEMALE</v>
          </cell>
          <cell r="C74">
            <v>100069</v>
          </cell>
        </row>
        <row r="75">
          <cell r="A75" t="str">
            <v>GENDER.OTHER</v>
          </cell>
          <cell r="B75" t="str">
            <v>OTHER</v>
          </cell>
          <cell r="C75">
            <v>100070</v>
          </cell>
        </row>
        <row r="76">
          <cell r="A76" t="str">
            <v>MARITAL_STATUS.MARRIED</v>
          </cell>
          <cell r="B76" t="str">
            <v>MARRIED</v>
          </cell>
          <cell r="C76">
            <v>100071</v>
          </cell>
        </row>
        <row r="77">
          <cell r="A77" t="str">
            <v>MARITAL_STATUS.UNMARRIED</v>
          </cell>
          <cell r="B77" t="str">
            <v>UNMARRIED</v>
          </cell>
          <cell r="C77">
            <v>100072</v>
          </cell>
        </row>
        <row r="78">
          <cell r="A78" t="str">
            <v>MARITAL_STATUS.WIDOW</v>
          </cell>
          <cell r="B78" t="str">
            <v>WIDOW</v>
          </cell>
          <cell r="C78">
            <v>100073</v>
          </cell>
        </row>
        <row r="79">
          <cell r="A79" t="str">
            <v>MARITAL_STATUS.DIVORRCE</v>
          </cell>
          <cell r="B79" t="str">
            <v>DIVORRCE</v>
          </cell>
          <cell r="C79">
            <v>100074</v>
          </cell>
        </row>
        <row r="80">
          <cell r="A80" t="str">
            <v>BLOOD_GROUP.A+</v>
          </cell>
          <cell r="B80" t="str">
            <v>A+</v>
          </cell>
          <cell r="C80">
            <v>100075</v>
          </cell>
        </row>
        <row r="81">
          <cell r="A81" t="str">
            <v>BLOOD_GROUP.A-</v>
          </cell>
          <cell r="B81" t="str">
            <v>A-</v>
          </cell>
          <cell r="C81">
            <v>100076</v>
          </cell>
        </row>
        <row r="82">
          <cell r="A82" t="str">
            <v>BLOOD_GROUP.B+</v>
          </cell>
          <cell r="B82" t="str">
            <v>B+</v>
          </cell>
          <cell r="C82">
            <v>100077</v>
          </cell>
        </row>
        <row r="83">
          <cell r="A83" t="str">
            <v>BLOOD_GROUP.B-</v>
          </cell>
          <cell r="B83" t="str">
            <v>B-</v>
          </cell>
          <cell r="C83">
            <v>100078</v>
          </cell>
        </row>
        <row r="84">
          <cell r="A84" t="str">
            <v>BLOOD_GROUP.AB+</v>
          </cell>
          <cell r="B84" t="str">
            <v>AB+</v>
          </cell>
          <cell r="C84">
            <v>100079</v>
          </cell>
        </row>
        <row r="85">
          <cell r="A85" t="str">
            <v>BLOOD_GROUP.AB-</v>
          </cell>
          <cell r="B85" t="str">
            <v>AB-</v>
          </cell>
          <cell r="C85">
            <v>100080</v>
          </cell>
        </row>
        <row r="86">
          <cell r="A86" t="str">
            <v>BLOOD_GROUP.O+</v>
          </cell>
          <cell r="B86" t="str">
            <v>O+</v>
          </cell>
          <cell r="C86">
            <v>100081</v>
          </cell>
        </row>
        <row r="87">
          <cell r="A87" t="str">
            <v>BLOOD_GROUP.O-</v>
          </cell>
          <cell r="B87" t="str">
            <v>O-</v>
          </cell>
          <cell r="C87">
            <v>100082</v>
          </cell>
        </row>
        <row r="88">
          <cell r="A88" t="str">
            <v>IDENTIFICATION.NATIONAL_ID</v>
          </cell>
          <cell r="B88" t="str">
            <v>NATIONAL_ID</v>
          </cell>
          <cell r="C88">
            <v>100083</v>
          </cell>
        </row>
        <row r="89">
          <cell r="A89" t="str">
            <v>IDENTIFICATION.PASSPORT</v>
          </cell>
          <cell r="B89" t="str">
            <v>PASSPORT</v>
          </cell>
          <cell r="C89">
            <v>100084</v>
          </cell>
        </row>
        <row r="90">
          <cell r="A90" t="str">
            <v>IDENTIFICATION.DRIVER_LICENSE</v>
          </cell>
          <cell r="B90" t="str">
            <v>DRIVER_LICENSE</v>
          </cell>
          <cell r="C90">
            <v>100085</v>
          </cell>
        </row>
        <row r="91">
          <cell r="A91" t="str">
            <v>IDENTIFICATION.EMPLOYEE_ID</v>
          </cell>
          <cell r="B91" t="str">
            <v>EMPLOYEE_ID</v>
          </cell>
          <cell r="C91">
            <v>100086</v>
          </cell>
        </row>
        <row r="92">
          <cell r="A92" t="str">
            <v>IDENTIFICATION.BIRTH_CERTIFICATE</v>
          </cell>
          <cell r="B92" t="str">
            <v>BIRTH_CERTIFICATE</v>
          </cell>
          <cell r="C92">
            <v>100087</v>
          </cell>
        </row>
        <row r="93">
          <cell r="A93" t="str">
            <v>IDENTIFICATION.TAX_ID</v>
          </cell>
          <cell r="B93" t="str">
            <v>TAX_ID</v>
          </cell>
          <cell r="C93">
            <v>100088</v>
          </cell>
        </row>
        <row r="94">
          <cell r="A94" t="str">
            <v>IDENTIFICATION.OTHER</v>
          </cell>
          <cell r="B94" t="str">
            <v>OTHER</v>
          </cell>
          <cell r="C94">
            <v>100089</v>
          </cell>
        </row>
        <row r="95">
          <cell r="A95" t="str">
            <v>RELIGION.NONE</v>
          </cell>
          <cell r="B95" t="str">
            <v>NONE</v>
          </cell>
          <cell r="C95">
            <v>100090</v>
          </cell>
        </row>
        <row r="96">
          <cell r="A96" t="str">
            <v>RELIGION.ATHEIST</v>
          </cell>
          <cell r="B96" t="str">
            <v>ATHEIST</v>
          </cell>
          <cell r="C96">
            <v>100091</v>
          </cell>
        </row>
        <row r="97">
          <cell r="A97" t="str">
            <v>RELIGION.ISLAM</v>
          </cell>
          <cell r="B97" t="str">
            <v>ISLAM</v>
          </cell>
          <cell r="C97">
            <v>100092</v>
          </cell>
        </row>
        <row r="98">
          <cell r="A98" t="str">
            <v>RELIGION.CHRISTIANITY</v>
          </cell>
          <cell r="B98" t="str">
            <v>CHRISTIANITY</v>
          </cell>
          <cell r="C98">
            <v>100093</v>
          </cell>
        </row>
        <row r="99">
          <cell r="A99" t="str">
            <v>RELIGION.JUDAISM</v>
          </cell>
          <cell r="B99" t="str">
            <v>JUDAISM</v>
          </cell>
          <cell r="C99">
            <v>100094</v>
          </cell>
        </row>
        <row r="100">
          <cell r="A100" t="str">
            <v>RELIGION.HINDUISM</v>
          </cell>
          <cell r="B100" t="str">
            <v>HINDUISM</v>
          </cell>
          <cell r="C100">
            <v>100095</v>
          </cell>
        </row>
        <row r="101">
          <cell r="A101" t="str">
            <v>RELIGION.BUDDHISM</v>
          </cell>
          <cell r="B101" t="str">
            <v>BUDDHISM</v>
          </cell>
          <cell r="C101">
            <v>100096</v>
          </cell>
        </row>
        <row r="102">
          <cell r="A102" t="str">
            <v>RELIGION.SIKHISM</v>
          </cell>
          <cell r="B102" t="str">
            <v>SIKHISM</v>
          </cell>
          <cell r="C102">
            <v>100097</v>
          </cell>
        </row>
        <row r="103">
          <cell r="A103" t="str">
            <v>RELIGION.JAINISM</v>
          </cell>
          <cell r="B103" t="str">
            <v>JAINISM</v>
          </cell>
          <cell r="C103">
            <v>100098</v>
          </cell>
        </row>
        <row r="104">
          <cell r="B104">
            <v>0</v>
          </cell>
          <cell r="C104">
            <v>0</v>
          </cell>
        </row>
        <row r="105">
          <cell r="A105" t="str">
            <v>STATUS.SMS</v>
          </cell>
          <cell r="B105" t="str">
            <v>SMS</v>
          </cell>
          <cell r="C105">
            <v>101000</v>
          </cell>
        </row>
        <row r="106">
          <cell r="A106" t="str">
            <v>STATUS.EMAIL</v>
          </cell>
          <cell r="B106" t="str">
            <v>EMAIL</v>
          </cell>
          <cell r="C106">
            <v>101001</v>
          </cell>
        </row>
        <row r="107">
          <cell r="B107">
            <v>0</v>
          </cell>
          <cell r="C107">
            <v>0</v>
          </cell>
        </row>
        <row r="108">
          <cell r="B108">
            <v>0</v>
          </cell>
          <cell r="C108">
            <v>0</v>
          </cell>
        </row>
        <row r="109">
          <cell r="B109">
            <v>0</v>
          </cell>
          <cell r="C109">
            <v>0</v>
          </cell>
        </row>
        <row r="110">
          <cell r="B110">
            <v>0</v>
          </cell>
          <cell r="C110">
            <v>0</v>
          </cell>
        </row>
        <row r="111">
          <cell r="B111">
            <v>0</v>
          </cell>
          <cell r="C111">
            <v>0</v>
          </cell>
        </row>
        <row r="112">
          <cell r="B112">
            <v>0</v>
          </cell>
          <cell r="C112">
            <v>0</v>
          </cell>
        </row>
        <row r="113">
          <cell r="B113">
            <v>0</v>
          </cell>
          <cell r="C113">
            <v>0</v>
          </cell>
        </row>
        <row r="114">
          <cell r="B114">
            <v>0</v>
          </cell>
          <cell r="C114">
            <v>0</v>
          </cell>
        </row>
        <row r="115">
          <cell r="B115">
            <v>0</v>
          </cell>
          <cell r="C115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EXT_MAP"/>
      <sheetName val="Main"/>
      <sheetName val="T_SYSTEM_KEY"/>
      <sheetName val="T_ENVIRONMENT"/>
      <sheetName val="T_SYSTEM"/>
      <sheetName val="T_SYSTEM_DATE"/>
      <sheetName val="T_I8LN"/>
      <sheetName val="T_NULL_VALUE"/>
      <sheetName val="T_COUNTRY"/>
      <sheetName val="T_COUNTRY_X"/>
      <sheetName val="T_CURRENCY"/>
      <sheetName val="T_REGION"/>
      <sheetName val="T_TYPE"/>
      <sheetName val="T_TYPE_VALUE"/>
      <sheetName val="T_SP_LOG_LEVEL"/>
      <sheetName val="T_ROLE"/>
      <sheetName val="T_GROUP"/>
      <sheetName val="T_USER"/>
      <sheetName val="T_GENERIC_MAP"/>
      <sheetName val="T_FSM_STATE_TRANSITION"/>
      <sheetName val="T_FSM"/>
      <sheetName val="T_FSM_STATE"/>
      <sheetName val="T_FSM_ACTION"/>
      <sheetName val="T_FSM_STATE_TRANSITION_1"/>
      <sheetName val="T_FSM_TYPE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 t="str">
            <v>T_TYPE</v>
          </cell>
        </row>
        <row r="3">
          <cell r="B3" t="str">
            <v>id_type_key</v>
          </cell>
        </row>
        <row r="4">
          <cell r="A4" t="str">
            <v>USER</v>
          </cell>
          <cell r="B4">
            <v>100000</v>
          </cell>
        </row>
        <row r="5">
          <cell r="A5" t="str">
            <v>GROUP</v>
          </cell>
          <cell r="B5">
            <v>100001</v>
          </cell>
        </row>
        <row r="6">
          <cell r="A6" t="str">
            <v>ROLE</v>
          </cell>
          <cell r="B6">
            <v>100002</v>
          </cell>
        </row>
        <row r="7">
          <cell r="A7" t="str">
            <v>CORP</v>
          </cell>
          <cell r="B7">
            <v>100003</v>
          </cell>
        </row>
        <row r="8">
          <cell r="A8" t="str">
            <v>PERSON</v>
          </cell>
          <cell r="B8">
            <v>100004</v>
          </cell>
        </row>
        <row r="9">
          <cell r="A9" t="str">
            <v>CLIENT</v>
          </cell>
          <cell r="B9">
            <v>100005</v>
          </cell>
        </row>
        <row r="10">
          <cell r="A10" t="str">
            <v>PREFERENCE</v>
          </cell>
          <cell r="B10">
            <v>100006</v>
          </cell>
        </row>
        <row r="11">
          <cell r="A11" t="str">
            <v>CONTACT_ADDRESS</v>
          </cell>
          <cell r="B11">
            <v>100007</v>
          </cell>
        </row>
        <row r="12">
          <cell r="A12" t="str">
            <v>CONTACT_PHONE</v>
          </cell>
          <cell r="B12">
            <v>100008</v>
          </cell>
        </row>
        <row r="13">
          <cell r="A13" t="str">
            <v>CONTACT_MISC</v>
          </cell>
          <cell r="B13">
            <v>100009</v>
          </cell>
        </row>
        <row r="14">
          <cell r="A14" t="str">
            <v>ATTACHEMENT</v>
          </cell>
          <cell r="B14">
            <v>100010</v>
          </cell>
        </row>
        <row r="15">
          <cell r="A15" t="str">
            <v>GUI_CONTROL</v>
          </cell>
          <cell r="B15">
            <v>100011</v>
          </cell>
        </row>
        <row r="16">
          <cell r="A16" t="str">
            <v>PRIORITY</v>
          </cell>
          <cell r="B16">
            <v>100012</v>
          </cell>
        </row>
        <row r="17">
          <cell r="A17" t="str">
            <v>PREFIX</v>
          </cell>
          <cell r="B17">
            <v>100013</v>
          </cell>
        </row>
        <row r="18">
          <cell r="A18" t="str">
            <v>GENDER</v>
          </cell>
          <cell r="B18">
            <v>100014</v>
          </cell>
        </row>
        <row r="19">
          <cell r="A19" t="str">
            <v>MARITAL_STATUS</v>
          </cell>
          <cell r="B19">
            <v>100015</v>
          </cell>
        </row>
        <row r="20">
          <cell r="A20" t="str">
            <v>BLOOD_GROUP</v>
          </cell>
          <cell r="B20">
            <v>100016</v>
          </cell>
        </row>
        <row r="21">
          <cell r="A21" t="str">
            <v>IDENTIFICATION</v>
          </cell>
          <cell r="B21">
            <v>100017</v>
          </cell>
        </row>
        <row r="22">
          <cell r="A22" t="str">
            <v>RELIGION</v>
          </cell>
          <cell r="B22">
            <v>100018</v>
          </cell>
        </row>
        <row r="23">
          <cell r="A23" t="str">
            <v>OCCUPATION</v>
          </cell>
          <cell r="B23">
            <v>100019</v>
          </cell>
        </row>
        <row r="24">
          <cell r="A24" t="str">
            <v>ENTITY_TYPE</v>
          </cell>
          <cell r="B24">
            <v>100020</v>
          </cell>
        </row>
        <row r="25">
          <cell r="A25" t="str">
            <v>BANK_ACCOUNT</v>
          </cell>
          <cell r="B25">
            <v>100021</v>
          </cell>
        </row>
        <row r="26">
          <cell r="A26" t="str">
            <v>STATUS</v>
          </cell>
          <cell r="B26">
            <v>100022</v>
          </cell>
        </row>
        <row r="27">
          <cell r="A27" t="str">
            <v>COUNTRY</v>
          </cell>
          <cell r="B27">
            <v>100023</v>
          </cell>
        </row>
        <row r="28">
          <cell r="A28" t="str">
            <v>CURRENCY</v>
          </cell>
          <cell r="B28">
            <v>100024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EXT_MAP"/>
      <sheetName val="Main"/>
      <sheetName val="T_SYSTEM_KEY"/>
      <sheetName val="T_ENVIRONMENT"/>
      <sheetName val="T_SYSTEM"/>
      <sheetName val="T_SYSTEM_DATE"/>
      <sheetName val="T_I8LN"/>
      <sheetName val="T_NULL_VALUE"/>
      <sheetName val="T_COUNTRY"/>
      <sheetName val="T_COUNTRY_X"/>
      <sheetName val="T_CURRENCY"/>
      <sheetName val="T_REGION"/>
      <sheetName val="T_TYPE"/>
      <sheetName val="T_TYPE_VALUE"/>
      <sheetName val="T_SP_LOG_LEVEL"/>
      <sheetName val="T_ROLE"/>
      <sheetName val="T_GROUP"/>
      <sheetName val="T_USER"/>
      <sheetName val="T_GENERIC_MAP"/>
      <sheetName val="T_FSM_STATE_TRANSITION"/>
      <sheetName val="T_FSM"/>
      <sheetName val="T_FSM_STATE"/>
      <sheetName val="T_FSM_ACTION"/>
      <sheetName val="T_FSM_STATE_TRANSITION_1"/>
      <sheetName val="T_FSM_TYPE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2">
          <cell r="B2" t="str">
            <v>T_REGION</v>
          </cell>
        </row>
        <row r="3">
          <cell r="B3" t="str">
            <v>id_region_key</v>
          </cell>
        </row>
        <row r="4">
          <cell r="A4" t="str">
            <v>NYC</v>
          </cell>
          <cell r="B4">
            <v>100000</v>
          </cell>
        </row>
        <row r="5">
          <cell r="A5" t="str">
            <v>LDN</v>
          </cell>
          <cell r="B5">
            <v>100001</v>
          </cell>
        </row>
        <row r="6">
          <cell r="A6" t="str">
            <v>DAC</v>
          </cell>
          <cell r="B6">
            <v>100002</v>
          </cell>
        </row>
      </sheetData>
      <sheetData sheetId="12" refreshError="1"/>
      <sheetData sheetId="13" refreshError="1">
        <row r="2">
          <cell r="C2" t="str">
            <v>T_TYPE_VALUE</v>
          </cell>
        </row>
        <row r="4">
          <cell r="C4" t="str">
            <v>id_type_value_key</v>
          </cell>
        </row>
        <row r="5">
          <cell r="A5" t="str">
            <v>USER.USER</v>
          </cell>
          <cell r="B5" t="str">
            <v>USER</v>
          </cell>
          <cell r="C5">
            <v>100000</v>
          </cell>
        </row>
        <row r="6">
          <cell r="A6" t="str">
            <v>GROUP.GROUP</v>
          </cell>
          <cell r="B6" t="str">
            <v>GROUP</v>
          </cell>
          <cell r="C6">
            <v>100001</v>
          </cell>
        </row>
        <row r="7">
          <cell r="A7" t="str">
            <v>GROUP.SYSTEM</v>
          </cell>
          <cell r="B7" t="str">
            <v>SYSTEM</v>
          </cell>
          <cell r="C7">
            <v>100002</v>
          </cell>
        </row>
        <row r="8">
          <cell r="A8" t="str">
            <v>GROUP.INTERNAL</v>
          </cell>
          <cell r="B8" t="str">
            <v>INTERNAL</v>
          </cell>
          <cell r="C8">
            <v>100003</v>
          </cell>
        </row>
        <row r="9">
          <cell r="A9" t="str">
            <v>GROUP.EXTERNAL</v>
          </cell>
          <cell r="B9" t="str">
            <v>EXTERNAL</v>
          </cell>
          <cell r="C9">
            <v>100004</v>
          </cell>
        </row>
        <row r="10">
          <cell r="A10" t="str">
            <v>ROLE.ROLE</v>
          </cell>
          <cell r="B10" t="str">
            <v>ROLE</v>
          </cell>
          <cell r="C10">
            <v>100005</v>
          </cell>
        </row>
        <row r="11">
          <cell r="A11" t="str">
            <v>ROLE.SA</v>
          </cell>
          <cell r="B11" t="str">
            <v>SA</v>
          </cell>
          <cell r="C11">
            <v>100006</v>
          </cell>
        </row>
        <row r="12">
          <cell r="A12" t="str">
            <v>ROLE.TECH_ADMIN</v>
          </cell>
          <cell r="B12" t="str">
            <v>TECH_ADMIN</v>
          </cell>
          <cell r="C12">
            <v>100007</v>
          </cell>
        </row>
        <row r="13">
          <cell r="A13" t="str">
            <v>ROLE.BIZ_ADMIN</v>
          </cell>
          <cell r="B13" t="str">
            <v>BIZ_ADMIN</v>
          </cell>
          <cell r="C13">
            <v>100008</v>
          </cell>
        </row>
        <row r="14">
          <cell r="A14" t="str">
            <v>ROLE.READ_WRITE</v>
          </cell>
          <cell r="B14" t="str">
            <v>READ_WRITE</v>
          </cell>
          <cell r="C14">
            <v>100009</v>
          </cell>
        </row>
        <row r="15">
          <cell r="A15" t="str">
            <v>ROLE.READ_ONLY</v>
          </cell>
          <cell r="B15" t="str">
            <v>READ_ONLY</v>
          </cell>
          <cell r="C15">
            <v>100010</v>
          </cell>
        </row>
        <row r="16">
          <cell r="A16" t="str">
            <v>CORP.PUBLIC_LIMITED</v>
          </cell>
          <cell r="B16" t="str">
            <v>PUBLIC_LIMITED</v>
          </cell>
          <cell r="C16">
            <v>100011</v>
          </cell>
        </row>
        <row r="17">
          <cell r="A17" t="str">
            <v>CORP.PRIVATE_LIMITED</v>
          </cell>
          <cell r="B17" t="str">
            <v>PRIVATE_LIMITED</v>
          </cell>
          <cell r="C17">
            <v>100012</v>
          </cell>
        </row>
        <row r="18">
          <cell r="A18" t="str">
            <v>CORP.PRIVATE</v>
          </cell>
          <cell r="B18" t="str">
            <v>PRIVATE</v>
          </cell>
          <cell r="C18">
            <v>100013</v>
          </cell>
        </row>
        <row r="19">
          <cell r="A19" t="str">
            <v>CORP.PUBLIC_PRIVATE_PARTNERSHIP</v>
          </cell>
          <cell r="B19" t="str">
            <v>PUBLIC_PRIVATE_PARTNERSHIP</v>
          </cell>
          <cell r="C19">
            <v>100014</v>
          </cell>
        </row>
        <row r="20">
          <cell r="A20" t="str">
            <v>CORP.PROPRIETORSHIP</v>
          </cell>
          <cell r="B20" t="str">
            <v>PROPRIETORSHIP</v>
          </cell>
          <cell r="C20">
            <v>100015</v>
          </cell>
        </row>
        <row r="21">
          <cell r="A21" t="str">
            <v>CORP.PARTNERSHIP</v>
          </cell>
          <cell r="B21" t="str">
            <v>PARTNERSHIP</v>
          </cell>
          <cell r="C21">
            <v>100016</v>
          </cell>
        </row>
        <row r="22">
          <cell r="A22" t="str">
            <v>CORP.GOVERNMENT</v>
          </cell>
          <cell r="B22" t="str">
            <v>GOVERNMENT</v>
          </cell>
          <cell r="C22">
            <v>100017</v>
          </cell>
        </row>
        <row r="23">
          <cell r="A23" t="str">
            <v>CORP.SEMI_GOVERNMENT</v>
          </cell>
          <cell r="B23" t="str">
            <v>SEMI_GOVERNMENT</v>
          </cell>
          <cell r="C23">
            <v>100018</v>
          </cell>
        </row>
        <row r="24">
          <cell r="A24" t="str">
            <v>CORP.OTHER</v>
          </cell>
          <cell r="B24" t="str">
            <v>OTHER</v>
          </cell>
          <cell r="C24">
            <v>100019</v>
          </cell>
        </row>
        <row r="25">
          <cell r="A25" t="str">
            <v>PERSON.PERSON</v>
          </cell>
          <cell r="B25" t="str">
            <v>PERSON</v>
          </cell>
          <cell r="C25">
            <v>100020</v>
          </cell>
        </row>
        <row r="26">
          <cell r="A26" t="str">
            <v>PREFERENCE.SYS_GLOBAL</v>
          </cell>
          <cell r="B26" t="str">
            <v>SYS_GLOBAL</v>
          </cell>
          <cell r="C26">
            <v>100021</v>
          </cell>
        </row>
        <row r="27">
          <cell r="A27" t="str">
            <v>PREFERENCE.SYS_REGION</v>
          </cell>
          <cell r="B27" t="str">
            <v>SYS_REGION</v>
          </cell>
          <cell r="C27">
            <v>100022</v>
          </cell>
        </row>
        <row r="28">
          <cell r="A28" t="str">
            <v>PREFERENCE.GLOBAL</v>
          </cell>
          <cell r="B28" t="str">
            <v>GLOBAL</v>
          </cell>
          <cell r="C28">
            <v>100023</v>
          </cell>
        </row>
        <row r="29">
          <cell r="A29" t="str">
            <v>PREFERENCE.REGION</v>
          </cell>
          <cell r="B29" t="str">
            <v>REGION</v>
          </cell>
          <cell r="C29">
            <v>100024</v>
          </cell>
        </row>
        <row r="30">
          <cell r="A30" t="str">
            <v>PREFERENCE.GROUP</v>
          </cell>
          <cell r="B30" t="str">
            <v>GROUP</v>
          </cell>
          <cell r="C30">
            <v>100025</v>
          </cell>
        </row>
        <row r="31">
          <cell r="A31" t="str">
            <v>PREFERENCE.SUB_GROUP</v>
          </cell>
          <cell r="B31" t="str">
            <v>SUB_GROUP</v>
          </cell>
          <cell r="C31">
            <v>100026</v>
          </cell>
        </row>
        <row r="32">
          <cell r="A32" t="str">
            <v>PREFERENCE.USER</v>
          </cell>
          <cell r="B32" t="str">
            <v>USER</v>
          </cell>
          <cell r="C32">
            <v>100027</v>
          </cell>
        </row>
        <row r="33">
          <cell r="A33" t="str">
            <v>PERSON.GENERAL</v>
          </cell>
          <cell r="B33" t="str">
            <v>GENERAL</v>
          </cell>
          <cell r="C33">
            <v>100028</v>
          </cell>
        </row>
        <row r="34">
          <cell r="A34" t="str">
            <v>PERSON.PERSON</v>
          </cell>
          <cell r="B34" t="str">
            <v>PERSON</v>
          </cell>
          <cell r="C34">
            <v>100029</v>
          </cell>
        </row>
        <row r="35">
          <cell r="A35" t="str">
            <v>CLIENT.CLIENT</v>
          </cell>
          <cell r="B35" t="str">
            <v>CLIENT</v>
          </cell>
          <cell r="C35">
            <v>100030</v>
          </cell>
        </row>
        <row r="36">
          <cell r="A36" t="str">
            <v>CONTACT_ADDRESS.CONTACT_ADDRESS</v>
          </cell>
          <cell r="B36" t="str">
            <v>CONTACT_ADDRESS</v>
          </cell>
          <cell r="C36">
            <v>100031</v>
          </cell>
        </row>
        <row r="37">
          <cell r="A37" t="str">
            <v>CONTACT_ADDRESS.ADDRESS_PRESENT</v>
          </cell>
          <cell r="B37" t="str">
            <v>ADDRESS_PRESENT</v>
          </cell>
          <cell r="C37">
            <v>100032</v>
          </cell>
        </row>
        <row r="38">
          <cell r="A38" t="str">
            <v>CONTACT_ADDRESS.ADDRESS_PERMANENT</v>
          </cell>
          <cell r="B38" t="str">
            <v>ADDRESS_PERMANENT</v>
          </cell>
          <cell r="C38">
            <v>100033</v>
          </cell>
        </row>
        <row r="39">
          <cell r="A39" t="str">
            <v>CONTACT_ADDRESS.ADDRESS_WORK</v>
          </cell>
          <cell r="B39" t="str">
            <v>ADDRESS_WORK</v>
          </cell>
          <cell r="C39">
            <v>100034</v>
          </cell>
        </row>
        <row r="40">
          <cell r="A40" t="str">
            <v>CONTACT_ADDRESS.ADDRESS_OTHER</v>
          </cell>
          <cell r="B40" t="str">
            <v>ADDRESS_OTHER</v>
          </cell>
          <cell r="C40">
            <v>100035</v>
          </cell>
        </row>
        <row r="41">
          <cell r="A41" t="str">
            <v>CONTACT_PHONE.PHONE_HOME</v>
          </cell>
          <cell r="B41" t="str">
            <v>PHONE_HOME</v>
          </cell>
          <cell r="C41">
            <v>100036</v>
          </cell>
        </row>
        <row r="42">
          <cell r="A42" t="str">
            <v>CONTACT_PHONE.PHONE_WORK</v>
          </cell>
          <cell r="B42" t="str">
            <v>PHONE_WORK</v>
          </cell>
          <cell r="C42">
            <v>100037</v>
          </cell>
        </row>
        <row r="43">
          <cell r="A43" t="str">
            <v>CONTACT_PHONE.PHONE_MOBILE</v>
          </cell>
          <cell r="B43" t="str">
            <v>PHONE_MOBILE</v>
          </cell>
          <cell r="C43">
            <v>100038</v>
          </cell>
        </row>
        <row r="44">
          <cell r="A44" t="str">
            <v>CONTACT_PHONE.PHONE_MOBILE_WORK</v>
          </cell>
          <cell r="B44" t="str">
            <v>PHONE_MOBILE_WORK</v>
          </cell>
          <cell r="C44">
            <v>100039</v>
          </cell>
        </row>
        <row r="45">
          <cell r="A45" t="str">
            <v>CONTACT_MISC.CONTACT_MISC</v>
          </cell>
          <cell r="B45" t="str">
            <v>CONTACT_MISC</v>
          </cell>
          <cell r="C45">
            <v>100040</v>
          </cell>
        </row>
        <row r="46">
          <cell r="A46" t="str">
            <v>CONTACT_MISC.FAX</v>
          </cell>
          <cell r="B46" t="str">
            <v>FAX</v>
          </cell>
          <cell r="C46">
            <v>100041</v>
          </cell>
        </row>
        <row r="47">
          <cell r="A47" t="str">
            <v>CONTACT_MISC.EMAIL</v>
          </cell>
          <cell r="B47" t="str">
            <v>EMAIL</v>
          </cell>
          <cell r="C47">
            <v>100042</v>
          </cell>
        </row>
        <row r="48">
          <cell r="A48" t="str">
            <v>CONTACT_MISC.URL</v>
          </cell>
          <cell r="B48" t="str">
            <v>URL</v>
          </cell>
          <cell r="C48">
            <v>100043</v>
          </cell>
        </row>
        <row r="49">
          <cell r="A49" t="str">
            <v>CONTACT_MISC.IM</v>
          </cell>
          <cell r="B49" t="str">
            <v>IM</v>
          </cell>
          <cell r="C49">
            <v>100044</v>
          </cell>
        </row>
        <row r="50">
          <cell r="A50" t="str">
            <v>CONTACT_MISC.SKYPE</v>
          </cell>
          <cell r="B50" t="str">
            <v>SKYPE</v>
          </cell>
          <cell r="C50">
            <v>100045</v>
          </cell>
        </row>
        <row r="51">
          <cell r="A51" t="str">
            <v>CONTACT_MISC.FACEBOOK</v>
          </cell>
          <cell r="B51" t="str">
            <v>FACEBOOK</v>
          </cell>
          <cell r="C51">
            <v>100046</v>
          </cell>
        </row>
        <row r="52">
          <cell r="A52" t="str">
            <v>CONTACT_MISC.LINKED_IN</v>
          </cell>
          <cell r="B52" t="str">
            <v>LINKED_IN</v>
          </cell>
          <cell r="C52">
            <v>100047</v>
          </cell>
        </row>
        <row r="53">
          <cell r="A53" t="str">
            <v>CONTACT_MISC.TWITTER</v>
          </cell>
          <cell r="B53" t="str">
            <v>TWITTER</v>
          </cell>
          <cell r="C53">
            <v>100048</v>
          </cell>
        </row>
        <row r="54">
          <cell r="A54" t="str">
            <v>ATTACHEMENT.OTHER</v>
          </cell>
          <cell r="B54" t="str">
            <v>OTHER</v>
          </cell>
          <cell r="C54">
            <v>100049</v>
          </cell>
        </row>
        <row r="55">
          <cell r="A55" t="str">
            <v>ATTACHEMENT.PDF</v>
          </cell>
          <cell r="B55" t="str">
            <v>PDF</v>
          </cell>
          <cell r="C55">
            <v>100050</v>
          </cell>
        </row>
        <row r="56">
          <cell r="A56" t="str">
            <v>ATTACHEMENT.XLS</v>
          </cell>
          <cell r="B56" t="str">
            <v>XLS</v>
          </cell>
          <cell r="C56">
            <v>100051</v>
          </cell>
        </row>
        <row r="57">
          <cell r="A57" t="str">
            <v>ATTACHEMENT.DOC</v>
          </cell>
          <cell r="B57" t="str">
            <v>DOC</v>
          </cell>
          <cell r="C57">
            <v>100052</v>
          </cell>
        </row>
        <row r="58">
          <cell r="A58" t="str">
            <v>GUI_CONTROL.GUI_CONTROL</v>
          </cell>
          <cell r="B58" t="str">
            <v>GUI_CONTROL</v>
          </cell>
          <cell r="C58">
            <v>100053</v>
          </cell>
        </row>
        <row r="59">
          <cell r="A59" t="str">
            <v>GUI_CONTROL.RADIO_BUTTON</v>
          </cell>
          <cell r="B59" t="str">
            <v>RADIO_BUTTON</v>
          </cell>
          <cell r="C59">
            <v>100054</v>
          </cell>
        </row>
        <row r="60">
          <cell r="A60" t="str">
            <v>GUI_CONTROL.COMBO_BOX</v>
          </cell>
          <cell r="B60" t="str">
            <v>COMBO_BOX</v>
          </cell>
          <cell r="C60">
            <v>100055</v>
          </cell>
        </row>
        <row r="61">
          <cell r="A61" t="str">
            <v>PRIORITY.LOW</v>
          </cell>
          <cell r="B61" t="str">
            <v>LOW</v>
          </cell>
          <cell r="C61">
            <v>100056</v>
          </cell>
        </row>
        <row r="62">
          <cell r="A62" t="str">
            <v>PRIORITY.NORMAL</v>
          </cell>
          <cell r="B62" t="str">
            <v>NORMAL</v>
          </cell>
          <cell r="C62">
            <v>100057</v>
          </cell>
        </row>
        <row r="63">
          <cell r="A63" t="str">
            <v>PRIORITY.HIGH</v>
          </cell>
          <cell r="B63" t="str">
            <v>HIGH</v>
          </cell>
          <cell r="C63">
            <v>100058</v>
          </cell>
        </row>
        <row r="64">
          <cell r="A64" t="str">
            <v>PRIORITY.URGENT</v>
          </cell>
          <cell r="B64" t="str">
            <v>URGENT</v>
          </cell>
          <cell r="C64">
            <v>100059</v>
          </cell>
        </row>
        <row r="65">
          <cell r="A65" t="str">
            <v>PRIORITY.IMMEDIATE</v>
          </cell>
          <cell r="B65" t="str">
            <v>IMMEDIATE</v>
          </cell>
          <cell r="C65">
            <v>100060</v>
          </cell>
        </row>
        <row r="66">
          <cell r="A66" t="str">
            <v>PREFIX.MR</v>
          </cell>
          <cell r="B66" t="str">
            <v>MR</v>
          </cell>
          <cell r="C66">
            <v>100061</v>
          </cell>
        </row>
        <row r="67">
          <cell r="A67" t="str">
            <v>PREFIX.MS</v>
          </cell>
          <cell r="B67" t="str">
            <v>MS</v>
          </cell>
          <cell r="C67">
            <v>100062</v>
          </cell>
        </row>
        <row r="68">
          <cell r="A68" t="str">
            <v>PREFIX.MRS</v>
          </cell>
          <cell r="B68" t="str">
            <v>MRS</v>
          </cell>
          <cell r="C68">
            <v>100063</v>
          </cell>
        </row>
        <row r="69">
          <cell r="A69" t="str">
            <v>PREFIX.MISS</v>
          </cell>
          <cell r="B69" t="str">
            <v>MISS</v>
          </cell>
          <cell r="C69">
            <v>100064</v>
          </cell>
        </row>
        <row r="70">
          <cell r="A70" t="str">
            <v>PREFIX.MASTER</v>
          </cell>
          <cell r="B70" t="str">
            <v>MASTER</v>
          </cell>
          <cell r="C70">
            <v>100065</v>
          </cell>
        </row>
        <row r="71">
          <cell r="A71" t="str">
            <v>PREFIX.DR</v>
          </cell>
          <cell r="B71" t="str">
            <v>DR</v>
          </cell>
          <cell r="C71">
            <v>100066</v>
          </cell>
        </row>
        <row r="72">
          <cell r="A72" t="str">
            <v>PREFIX.PROF</v>
          </cell>
          <cell r="B72" t="str">
            <v>PROF</v>
          </cell>
          <cell r="C72">
            <v>100067</v>
          </cell>
        </row>
        <row r="73">
          <cell r="A73" t="str">
            <v>GENDER.MALE</v>
          </cell>
          <cell r="B73" t="str">
            <v>MALE</v>
          </cell>
          <cell r="C73">
            <v>100068</v>
          </cell>
        </row>
        <row r="74">
          <cell r="A74" t="str">
            <v>GENDER.FEMALE</v>
          </cell>
          <cell r="B74" t="str">
            <v>FEMALE</v>
          </cell>
          <cell r="C74">
            <v>100069</v>
          </cell>
        </row>
        <row r="75">
          <cell r="A75" t="str">
            <v>GENDER.OTHER</v>
          </cell>
          <cell r="B75" t="str">
            <v>OTHER</v>
          </cell>
          <cell r="C75">
            <v>100070</v>
          </cell>
        </row>
        <row r="76">
          <cell r="A76" t="str">
            <v>MARITAL_STATUS.MARRIED</v>
          </cell>
          <cell r="B76" t="str">
            <v>MARRIED</v>
          </cell>
          <cell r="C76">
            <v>100071</v>
          </cell>
        </row>
        <row r="77">
          <cell r="A77" t="str">
            <v>MARITAL_STATUS.UNMARRIED</v>
          </cell>
          <cell r="B77" t="str">
            <v>UNMARRIED</v>
          </cell>
          <cell r="C77">
            <v>100072</v>
          </cell>
        </row>
        <row r="78">
          <cell r="A78" t="str">
            <v>MARITAL_STATUS.WIDOW</v>
          </cell>
          <cell r="B78" t="str">
            <v>WIDOW</v>
          </cell>
          <cell r="C78">
            <v>100073</v>
          </cell>
        </row>
        <row r="79">
          <cell r="A79" t="str">
            <v>MARITAL_STATUS.DIVORRCE</v>
          </cell>
          <cell r="B79" t="str">
            <v>DIVORRCE</v>
          </cell>
          <cell r="C79">
            <v>100074</v>
          </cell>
        </row>
        <row r="80">
          <cell r="A80" t="str">
            <v>BLOOD_GROUP.A+</v>
          </cell>
          <cell r="B80" t="str">
            <v>A+</v>
          </cell>
          <cell r="C80">
            <v>100075</v>
          </cell>
        </row>
        <row r="81">
          <cell r="A81" t="str">
            <v>BLOOD_GROUP.A-</v>
          </cell>
          <cell r="B81" t="str">
            <v>A-</v>
          </cell>
          <cell r="C81">
            <v>100076</v>
          </cell>
        </row>
        <row r="82">
          <cell r="A82" t="str">
            <v>BLOOD_GROUP.B+</v>
          </cell>
          <cell r="B82" t="str">
            <v>B+</v>
          </cell>
          <cell r="C82">
            <v>100077</v>
          </cell>
        </row>
        <row r="83">
          <cell r="A83" t="str">
            <v>BLOOD_GROUP.B-</v>
          </cell>
          <cell r="B83" t="str">
            <v>B-</v>
          </cell>
          <cell r="C83">
            <v>100078</v>
          </cell>
        </row>
        <row r="84">
          <cell r="A84" t="str">
            <v>BLOOD_GROUP.AB+</v>
          </cell>
          <cell r="B84" t="str">
            <v>AB+</v>
          </cell>
          <cell r="C84">
            <v>100079</v>
          </cell>
        </row>
        <row r="85">
          <cell r="A85" t="str">
            <v>BLOOD_GROUP.AB-</v>
          </cell>
          <cell r="B85" t="str">
            <v>AB-</v>
          </cell>
          <cell r="C85">
            <v>100080</v>
          </cell>
        </row>
        <row r="86">
          <cell r="A86" t="str">
            <v>BLOOD_GROUP.O+</v>
          </cell>
          <cell r="B86" t="str">
            <v>O+</v>
          </cell>
          <cell r="C86">
            <v>100081</v>
          </cell>
        </row>
        <row r="87">
          <cell r="A87" t="str">
            <v>BLOOD_GROUP.O-</v>
          </cell>
          <cell r="B87" t="str">
            <v>O-</v>
          </cell>
          <cell r="C87">
            <v>100082</v>
          </cell>
        </row>
        <row r="88">
          <cell r="A88" t="str">
            <v>IDENTIFICATION.NATIONAL_ID</v>
          </cell>
          <cell r="B88" t="str">
            <v>NATIONAL_ID</v>
          </cell>
          <cell r="C88">
            <v>100083</v>
          </cell>
        </row>
        <row r="89">
          <cell r="A89" t="str">
            <v>IDENTIFICATION.PASSPORT</v>
          </cell>
          <cell r="B89" t="str">
            <v>PASSPORT</v>
          </cell>
          <cell r="C89">
            <v>100084</v>
          </cell>
        </row>
        <row r="90">
          <cell r="A90" t="str">
            <v>IDENTIFICATION.DRIVER_LICENSE</v>
          </cell>
          <cell r="B90" t="str">
            <v>DRIVER_LICENSE</v>
          </cell>
          <cell r="C90">
            <v>100085</v>
          </cell>
        </row>
        <row r="91">
          <cell r="A91" t="str">
            <v>IDENTIFICATION.EMPLOYEE_ID</v>
          </cell>
          <cell r="B91" t="str">
            <v>EMPLOYEE_ID</v>
          </cell>
          <cell r="C91">
            <v>100086</v>
          </cell>
        </row>
        <row r="92">
          <cell r="A92" t="str">
            <v>IDENTIFICATION.BIRTH_CERTIFICATE</v>
          </cell>
          <cell r="B92" t="str">
            <v>BIRTH_CERTIFICATE</v>
          </cell>
          <cell r="C92">
            <v>100087</v>
          </cell>
        </row>
        <row r="93">
          <cell r="A93" t="str">
            <v>IDENTIFICATION.TAX_ID</v>
          </cell>
          <cell r="B93" t="str">
            <v>TAX_ID</v>
          </cell>
          <cell r="C93">
            <v>100088</v>
          </cell>
        </row>
        <row r="94">
          <cell r="A94" t="str">
            <v>IDENTIFICATION.TEMPORARY_RESIDENCE_ID</v>
          </cell>
          <cell r="B94" t="str">
            <v>TEMPORARY_RESIDENCE_ID</v>
          </cell>
          <cell r="C94">
            <v>100089</v>
          </cell>
        </row>
        <row r="95">
          <cell r="A95" t="str">
            <v>IDENTIFICATION.OTHER</v>
          </cell>
          <cell r="B95" t="str">
            <v>OTHER</v>
          </cell>
          <cell r="C95">
            <v>100090</v>
          </cell>
        </row>
        <row r="96">
          <cell r="A96" t="str">
            <v>RELIGION.NONE</v>
          </cell>
          <cell r="B96" t="str">
            <v>NONE</v>
          </cell>
          <cell r="C96">
            <v>100091</v>
          </cell>
        </row>
        <row r="97">
          <cell r="A97" t="str">
            <v>RELIGION.ATHEIST</v>
          </cell>
          <cell r="B97" t="str">
            <v>ATHEIST</v>
          </cell>
          <cell r="C97">
            <v>100092</v>
          </cell>
        </row>
        <row r="98">
          <cell r="A98" t="str">
            <v>RELIGION.ISLAM</v>
          </cell>
          <cell r="B98" t="str">
            <v>ISLAM</v>
          </cell>
          <cell r="C98">
            <v>100093</v>
          </cell>
        </row>
        <row r="99">
          <cell r="A99" t="str">
            <v>RELIGION.CHRISTIANITY</v>
          </cell>
          <cell r="B99" t="str">
            <v>CHRISTIANITY</v>
          </cell>
          <cell r="C99">
            <v>100094</v>
          </cell>
        </row>
        <row r="100">
          <cell r="A100" t="str">
            <v>RELIGION.JUDAISM</v>
          </cell>
          <cell r="B100" t="str">
            <v>JUDAISM</v>
          </cell>
          <cell r="C100">
            <v>100095</v>
          </cell>
        </row>
        <row r="101">
          <cell r="A101" t="str">
            <v>RELIGION.HINDUISM</v>
          </cell>
          <cell r="B101" t="str">
            <v>HINDUISM</v>
          </cell>
          <cell r="C101">
            <v>100096</v>
          </cell>
        </row>
        <row r="102">
          <cell r="A102" t="str">
            <v>RELIGION.BUDDHISM</v>
          </cell>
          <cell r="B102" t="str">
            <v>BUDDHISM</v>
          </cell>
          <cell r="C102">
            <v>100097</v>
          </cell>
        </row>
        <row r="103">
          <cell r="A103" t="str">
            <v>RELIGION.SIKHISM</v>
          </cell>
          <cell r="B103" t="str">
            <v>SIKHISM</v>
          </cell>
          <cell r="C103">
            <v>100098</v>
          </cell>
        </row>
        <row r="104">
          <cell r="A104" t="str">
            <v>RELIGION.JAINISM</v>
          </cell>
          <cell r="B104" t="str">
            <v>JAINISM</v>
          </cell>
          <cell r="C104">
            <v>100099</v>
          </cell>
        </row>
        <row r="105">
          <cell r="C105">
            <v>100100</v>
          </cell>
        </row>
        <row r="106">
          <cell r="A106" t="str">
            <v>STATUS.SMS</v>
          </cell>
          <cell r="B106" t="str">
            <v>SMS</v>
          </cell>
          <cell r="C106">
            <v>100101</v>
          </cell>
        </row>
        <row r="107">
          <cell r="A107" t="str">
            <v>STATUS.EMAIL</v>
          </cell>
          <cell r="B107" t="str">
            <v>EMAIL</v>
          </cell>
          <cell r="C107">
            <v>100102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1"/>
  <sheetViews>
    <sheetView topLeftCell="A4" workbookViewId="0">
      <selection activeCell="C2" sqref="C2"/>
    </sheetView>
  </sheetViews>
  <sheetFormatPr defaultColWidth="8.85546875" defaultRowHeight="15"/>
  <cols>
    <col min="2" max="2" width="22" bestFit="1" customWidth="1"/>
    <col min="3" max="3" width="12.85546875" bestFit="1" customWidth="1"/>
    <col min="15" max="15" width="25.7109375" style="21" bestFit="1" customWidth="1"/>
    <col min="16" max="16" width="23.42578125" bestFit="1" customWidth="1"/>
    <col min="17" max="17" width="19.28515625" bestFit="1" customWidth="1"/>
  </cols>
  <sheetData>
    <row r="2" spans="2:17" ht="15" customHeight="1">
      <c r="B2" t="s">
        <v>0</v>
      </c>
      <c r="C2">
        <v>100000</v>
      </c>
      <c r="O2" s="98"/>
      <c r="P2" s="102"/>
    </row>
    <row r="3" spans="2:17" ht="15" customHeight="1">
      <c r="B3" t="s">
        <v>1</v>
      </c>
      <c r="C3">
        <v>100000</v>
      </c>
      <c r="O3" s="99" t="s">
        <v>44</v>
      </c>
      <c r="P3" s="103" t="s">
        <v>44</v>
      </c>
    </row>
    <row r="4" spans="2:17" ht="15" customHeight="1">
      <c r="B4" t="s">
        <v>2</v>
      </c>
      <c r="O4" s="21" t="s">
        <v>19</v>
      </c>
      <c r="P4" s="104" t="s">
        <v>42</v>
      </c>
      <c r="Q4" t="e">
        <f>VLOOKUP(P4,O:O,1,0)</f>
        <v>#N/A</v>
      </c>
    </row>
    <row r="5" spans="2:17" ht="15" customHeight="1">
      <c r="B5" t="s">
        <v>3</v>
      </c>
      <c r="O5" s="21" t="s">
        <v>62</v>
      </c>
      <c r="P5" s="104" t="s">
        <v>40</v>
      </c>
      <c r="Q5" t="e">
        <f t="shared" ref="Q5:Q36" si="0">VLOOKUP(P5,O:O,1,0)</f>
        <v>#N/A</v>
      </c>
    </row>
    <row r="6" spans="2:17" ht="15" customHeight="1">
      <c r="B6" t="s">
        <v>4</v>
      </c>
      <c r="O6" s="106" t="s">
        <v>63</v>
      </c>
      <c r="P6" s="104" t="s">
        <v>364</v>
      </c>
      <c r="Q6" t="e">
        <f t="shared" si="0"/>
        <v>#N/A</v>
      </c>
    </row>
    <row r="7" spans="2:17" ht="15" customHeight="1">
      <c r="B7" t="s">
        <v>5</v>
      </c>
      <c r="O7" s="21" t="s">
        <v>64</v>
      </c>
      <c r="P7" s="104" t="s">
        <v>48</v>
      </c>
      <c r="Q7" t="e">
        <f t="shared" si="0"/>
        <v>#N/A</v>
      </c>
    </row>
    <row r="8" spans="2:17" ht="15" customHeight="1">
      <c r="B8" t="s">
        <v>6</v>
      </c>
      <c r="O8" s="21" t="s">
        <v>65</v>
      </c>
      <c r="P8" s="104" t="s">
        <v>49</v>
      </c>
      <c r="Q8" t="e">
        <f t="shared" si="0"/>
        <v>#N/A</v>
      </c>
    </row>
    <row r="9" spans="2:17" ht="15" customHeight="1">
      <c r="B9" t="s">
        <v>7</v>
      </c>
      <c r="O9" s="21" t="s">
        <v>66</v>
      </c>
      <c r="P9" s="104" t="s">
        <v>50</v>
      </c>
      <c r="Q9" t="e">
        <f t="shared" si="0"/>
        <v>#N/A</v>
      </c>
    </row>
    <row r="10" spans="2:17" ht="15" customHeight="1">
      <c r="B10" s="1" t="s">
        <v>8</v>
      </c>
      <c r="O10" s="21" t="s">
        <v>67</v>
      </c>
      <c r="P10" s="104" t="s">
        <v>394</v>
      </c>
      <c r="Q10" t="e">
        <f t="shared" si="0"/>
        <v>#N/A</v>
      </c>
    </row>
    <row r="11" spans="2:17" ht="15" customHeight="1">
      <c r="B11" t="s">
        <v>9</v>
      </c>
      <c r="O11" s="21" t="s">
        <v>68</v>
      </c>
      <c r="P11" s="104" t="s">
        <v>26</v>
      </c>
      <c r="Q11" t="e">
        <f t="shared" si="0"/>
        <v>#N/A</v>
      </c>
    </row>
    <row r="12" spans="2:17" ht="15" customHeight="1">
      <c r="B12" t="s">
        <v>10</v>
      </c>
      <c r="O12" s="21" t="s">
        <v>69</v>
      </c>
      <c r="P12" s="104" t="s">
        <v>51</v>
      </c>
      <c r="Q12" t="e">
        <f t="shared" si="0"/>
        <v>#N/A</v>
      </c>
    </row>
    <row r="13" spans="2:17" ht="15" customHeight="1">
      <c r="B13" t="s">
        <v>11</v>
      </c>
      <c r="O13" s="106" t="s">
        <v>70</v>
      </c>
      <c r="P13" s="104" t="s">
        <v>52</v>
      </c>
      <c r="Q13" t="e">
        <f t="shared" si="0"/>
        <v>#N/A</v>
      </c>
    </row>
    <row r="14" spans="2:17" ht="15" customHeight="1">
      <c r="B14" s="1" t="s">
        <v>12</v>
      </c>
      <c r="O14" s="21" t="s">
        <v>71</v>
      </c>
      <c r="P14" s="104" t="s">
        <v>53</v>
      </c>
      <c r="Q14" t="e">
        <f t="shared" si="0"/>
        <v>#N/A</v>
      </c>
    </row>
    <row r="15" spans="2:17" ht="15" customHeight="1">
      <c r="B15" t="s">
        <v>13</v>
      </c>
      <c r="O15" s="21" t="s">
        <v>72</v>
      </c>
      <c r="P15" s="105" t="s">
        <v>54</v>
      </c>
      <c r="Q15" t="e">
        <f t="shared" si="0"/>
        <v>#N/A</v>
      </c>
    </row>
    <row r="16" spans="2:17" ht="15" customHeight="1">
      <c r="B16" s="1" t="s">
        <v>14</v>
      </c>
      <c r="O16" s="21" t="s">
        <v>74</v>
      </c>
      <c r="P16" s="105" t="s">
        <v>55</v>
      </c>
      <c r="Q16" t="e">
        <f t="shared" si="0"/>
        <v>#N/A</v>
      </c>
    </row>
    <row r="17" spans="2:17" ht="15" customHeight="1">
      <c r="B17" s="1" t="s">
        <v>15</v>
      </c>
      <c r="O17" s="21" t="s">
        <v>75</v>
      </c>
      <c r="P17" s="105" t="s">
        <v>56</v>
      </c>
      <c r="Q17" t="e">
        <f t="shared" si="0"/>
        <v>#N/A</v>
      </c>
    </row>
    <row r="18" spans="2:17" ht="15" customHeight="1">
      <c r="B18" t="s">
        <v>16</v>
      </c>
      <c r="O18" s="21" t="s">
        <v>76</v>
      </c>
      <c r="P18" s="105" t="s">
        <v>57</v>
      </c>
      <c r="Q18" t="e">
        <f t="shared" si="0"/>
        <v>#N/A</v>
      </c>
    </row>
    <row r="19" spans="2:17" ht="15" customHeight="1">
      <c r="B19" t="s">
        <v>17</v>
      </c>
      <c r="O19" s="21" t="s">
        <v>77</v>
      </c>
      <c r="P19" s="105" t="s">
        <v>58</v>
      </c>
      <c r="Q19" t="e">
        <f t="shared" si="0"/>
        <v>#N/A</v>
      </c>
    </row>
    <row r="20" spans="2:17">
      <c r="O20" s="21" t="s">
        <v>78</v>
      </c>
      <c r="P20" s="105" t="s">
        <v>59</v>
      </c>
      <c r="Q20" t="e">
        <f t="shared" si="0"/>
        <v>#N/A</v>
      </c>
    </row>
    <row r="21" spans="2:17">
      <c r="O21" s="21" t="s">
        <v>79</v>
      </c>
      <c r="P21" s="105" t="s">
        <v>60</v>
      </c>
      <c r="Q21" t="e">
        <f t="shared" si="0"/>
        <v>#N/A</v>
      </c>
    </row>
    <row r="22" spans="2:17">
      <c r="B22" t="s">
        <v>156</v>
      </c>
      <c r="C22" t="s">
        <v>392</v>
      </c>
      <c r="D22" s="94" t="s">
        <v>141</v>
      </c>
      <c r="E22">
        <f>VLOOKUP(D22,T_SYSTEM!A:B,2,0)</f>
        <v>110000</v>
      </c>
      <c r="F22" t="str">
        <f>"UPDATE T_TYPE SET id_system_key = "&amp;E22&amp;" WHERE id_system_key = 0"</f>
        <v>UPDATE T_TYPE SET id_system_key = 110000 WHERE id_system_key = 0</v>
      </c>
      <c r="O22" s="21" t="s">
        <v>80</v>
      </c>
      <c r="P22" s="105" t="s">
        <v>395</v>
      </c>
      <c r="Q22" t="e">
        <f t="shared" si="0"/>
        <v>#N/A</v>
      </c>
    </row>
    <row r="23" spans="2:17">
      <c r="B23" t="s">
        <v>104</v>
      </c>
      <c r="C23" t="s">
        <v>393</v>
      </c>
      <c r="D23" t="s">
        <v>391</v>
      </c>
      <c r="E23">
        <f>VLOOKUP(D23,[3]T_REGION!$A:$B,2,0)</f>
        <v>101002</v>
      </c>
      <c r="F23" t="str">
        <f>"UPDATE T_SYSTEM_DATE SET id_region_key = "&amp;E23&amp;" WHERE id_system_key = 0"</f>
        <v>UPDATE T_SYSTEM_DATE SET id_region_key = 101002 WHERE id_system_key = 0</v>
      </c>
      <c r="O23" s="21" t="s">
        <v>81</v>
      </c>
      <c r="P23" s="105" t="s">
        <v>396</v>
      </c>
      <c r="Q23" t="e">
        <f t="shared" si="0"/>
        <v>#N/A</v>
      </c>
    </row>
    <row r="24" spans="2:17">
      <c r="O24" s="21" t="s">
        <v>82</v>
      </c>
      <c r="P24" s="105" t="s">
        <v>397</v>
      </c>
      <c r="Q24" t="e">
        <f t="shared" si="0"/>
        <v>#N/A</v>
      </c>
    </row>
    <row r="25" spans="2:17">
      <c r="O25" s="21" t="s">
        <v>83</v>
      </c>
      <c r="P25" s="105" t="s">
        <v>398</v>
      </c>
      <c r="Q25" t="e">
        <f t="shared" si="0"/>
        <v>#N/A</v>
      </c>
    </row>
    <row r="26" spans="2:17">
      <c r="O26" s="21" t="s">
        <v>84</v>
      </c>
      <c r="P26" s="105" t="s">
        <v>61</v>
      </c>
      <c r="Q26" t="e">
        <f t="shared" si="0"/>
        <v>#N/A</v>
      </c>
    </row>
    <row r="27" spans="2:17">
      <c r="O27" s="21" t="s">
        <v>85</v>
      </c>
      <c r="P27" s="105" t="s">
        <v>399</v>
      </c>
      <c r="Q27" t="e">
        <f t="shared" si="0"/>
        <v>#N/A</v>
      </c>
    </row>
    <row r="28" spans="2:17">
      <c r="O28" s="21" t="s">
        <v>86</v>
      </c>
      <c r="P28" s="105" t="s">
        <v>70</v>
      </c>
      <c r="Q28" t="str">
        <f t="shared" si="0"/>
        <v>id_login_key</v>
      </c>
    </row>
    <row r="29" spans="2:17">
      <c r="O29" s="21" t="s">
        <v>87</v>
      </c>
      <c r="P29" s="105" t="s">
        <v>400</v>
      </c>
      <c r="Q29" t="e">
        <f t="shared" si="0"/>
        <v>#N/A</v>
      </c>
    </row>
    <row r="30" spans="2:17">
      <c r="O30" s="21" t="s">
        <v>88</v>
      </c>
      <c r="P30" s="105" t="s">
        <v>401</v>
      </c>
      <c r="Q30" t="e">
        <f t="shared" si="0"/>
        <v>#N/A</v>
      </c>
    </row>
    <row r="31" spans="2:17">
      <c r="O31" s="21" t="s">
        <v>89</v>
      </c>
      <c r="P31" s="105" t="s">
        <v>402</v>
      </c>
      <c r="Q31" t="e">
        <f t="shared" si="0"/>
        <v>#N/A</v>
      </c>
    </row>
    <row r="32" spans="2:17">
      <c r="O32" s="21" t="s">
        <v>90</v>
      </c>
      <c r="P32" s="105" t="s">
        <v>63</v>
      </c>
      <c r="Q32" t="str">
        <f t="shared" si="0"/>
        <v>id_person_key</v>
      </c>
    </row>
    <row r="33" spans="15:17">
      <c r="O33" s="21" t="s">
        <v>91</v>
      </c>
      <c r="P33" s="105" t="s">
        <v>64</v>
      </c>
      <c r="Q33" t="str">
        <f t="shared" si="0"/>
        <v>id_contact_address_key</v>
      </c>
    </row>
    <row r="34" spans="15:17">
      <c r="O34" s="21" t="s">
        <v>92</v>
      </c>
      <c r="P34" s="105" t="s">
        <v>65</v>
      </c>
      <c r="Q34" t="str">
        <f t="shared" si="0"/>
        <v>id_contact_misc_key</v>
      </c>
    </row>
    <row r="35" spans="15:17">
      <c r="O35" s="21" t="s">
        <v>93</v>
      </c>
      <c r="P35" s="105" t="s">
        <v>367</v>
      </c>
      <c r="Q35" t="e">
        <f t="shared" si="0"/>
        <v>#N/A</v>
      </c>
    </row>
    <row r="36" spans="15:17">
      <c r="O36" s="21" t="s">
        <v>94</v>
      </c>
      <c r="P36" s="105" t="s">
        <v>99</v>
      </c>
      <c r="Q36" t="str">
        <f t="shared" si="0"/>
        <v>id_email_history_key</v>
      </c>
    </row>
    <row r="37" spans="15:17">
      <c r="O37" s="21" t="s">
        <v>95</v>
      </c>
      <c r="P37" s="105"/>
    </row>
    <row r="38" spans="15:17">
      <c r="O38" s="21" t="s">
        <v>96</v>
      </c>
      <c r="P38" s="105"/>
    </row>
    <row r="39" spans="15:17">
      <c r="O39" s="21" t="s">
        <v>97</v>
      </c>
      <c r="P39" s="105"/>
    </row>
    <row r="40" spans="15:17">
      <c r="O40" s="21" t="s">
        <v>98</v>
      </c>
      <c r="P40" s="105"/>
    </row>
    <row r="41" spans="15:17">
      <c r="O41" s="21" t="s">
        <v>99</v>
      </c>
      <c r="P41" s="105"/>
    </row>
    <row r="42" spans="15:17">
      <c r="O42" s="21" t="s">
        <v>100</v>
      </c>
      <c r="P42" s="105"/>
    </row>
    <row r="43" spans="15:17">
      <c r="O43" s="21" t="s">
        <v>101</v>
      </c>
      <c r="P43" s="105"/>
    </row>
    <row r="44" spans="15:17">
      <c r="O44" s="21" t="s">
        <v>102</v>
      </c>
    </row>
    <row r="45" spans="15:17">
      <c r="O45" s="24" t="s">
        <v>38</v>
      </c>
    </row>
    <row r="46" spans="15:17">
      <c r="O46" s="21" t="s">
        <v>358</v>
      </c>
    </row>
    <row r="47" spans="15:17">
      <c r="O47" s="21" t="s">
        <v>359</v>
      </c>
    </row>
    <row r="48" spans="15:17">
      <c r="O48" s="21" t="s">
        <v>360</v>
      </c>
    </row>
    <row r="49" spans="15:15">
      <c r="O49" s="21" t="s">
        <v>361</v>
      </c>
    </row>
    <row r="50" spans="15:15">
      <c r="O50" s="21" t="s">
        <v>362</v>
      </c>
    </row>
    <row r="52" spans="15:15">
      <c r="O52" s="24" t="s">
        <v>376</v>
      </c>
    </row>
    <row r="53" spans="15:15">
      <c r="O53" s="21" t="s">
        <v>379</v>
      </c>
    </row>
    <row r="54" spans="15:15">
      <c r="O54" s="21" t="s">
        <v>378</v>
      </c>
    </row>
    <row r="55" spans="15:15">
      <c r="O55" s="21" t="s">
        <v>377</v>
      </c>
    </row>
    <row r="56" spans="15:15">
      <c r="O56" s="21" t="s">
        <v>380</v>
      </c>
    </row>
    <row r="57" spans="15:15">
      <c r="O57" s="21" t="s">
        <v>382</v>
      </c>
    </row>
    <row r="58" spans="15:15">
      <c r="O58" s="21" t="s">
        <v>383</v>
      </c>
    </row>
    <row r="59" spans="15:15">
      <c r="O59" s="21" t="s">
        <v>384</v>
      </c>
    </row>
    <row r="60" spans="15:15">
      <c r="O60" s="21" t="s">
        <v>381</v>
      </c>
    </row>
    <row r="61" spans="15:15">
      <c r="O61" s="21" t="s">
        <v>389</v>
      </c>
    </row>
  </sheetData>
  <hyperlinks>
    <hyperlink ref="B10" location="T_GENERIC_MAPPING!A1" display="T_GENERIC_MAPPING"/>
    <hyperlink ref="B14" location="T_SP_LOG_LEVEL!A1" display="T_SP_LOG_LEVEL"/>
    <hyperlink ref="B16" location="T_SYSTEM_KEY!A1" display="T_SYSTEM_KEY"/>
    <hyperlink ref="B17" location="T_USER!A1" display="T_USER"/>
  </hyperlinks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AMK6"/>
  <sheetViews>
    <sheetView topLeftCell="I1" workbookViewId="0">
      <selection activeCell="L13" sqref="L13"/>
    </sheetView>
  </sheetViews>
  <sheetFormatPr defaultColWidth="8.85546875" defaultRowHeight="15"/>
  <cols>
    <col min="1" max="1" width="8.85546875" style="13"/>
    <col min="2" max="2" width="19.85546875" style="13" customWidth="1"/>
    <col min="3" max="3" width="15.140625" style="13" customWidth="1"/>
    <col min="4" max="4" width="17.7109375" style="13" customWidth="1"/>
    <col min="5" max="5" width="19.85546875" style="13" customWidth="1"/>
    <col min="6" max="6" width="11.42578125" style="13" customWidth="1"/>
    <col min="7" max="7" width="9.7109375" style="13" customWidth="1"/>
    <col min="8" max="8" width="15.5703125" style="13" customWidth="1"/>
    <col min="9" max="9" width="23.28515625" style="13" customWidth="1"/>
    <col min="10" max="10" width="30.140625" style="21" bestFit="1" customWidth="1"/>
    <col min="11" max="11" width="26" style="21" customWidth="1"/>
    <col min="12" max="12" width="22.7109375" style="13" bestFit="1" customWidth="1"/>
    <col min="13" max="13" width="7" style="21" customWidth="1"/>
    <col min="14" max="14" width="116.42578125" style="21" bestFit="1" customWidth="1"/>
    <col min="15" max="1025" width="8.85546875" style="13"/>
    <col min="1026" max="16384" width="8.85546875" style="100"/>
  </cols>
  <sheetData>
    <row r="2" spans="2:14">
      <c r="B2" s="13" t="s">
        <v>14</v>
      </c>
      <c r="C2" s="95"/>
      <c r="D2" s="95" t="s">
        <v>14</v>
      </c>
      <c r="E2" s="95"/>
      <c r="F2" s="95"/>
      <c r="G2" s="96"/>
      <c r="H2" s="95"/>
      <c r="I2" s="95"/>
      <c r="J2" s="98"/>
      <c r="K2" s="98"/>
      <c r="L2" s="95"/>
      <c r="M2" s="98"/>
    </row>
    <row r="3" spans="2:14">
      <c r="B3" s="22" t="s">
        <v>42</v>
      </c>
      <c r="C3" s="22" t="s">
        <v>21</v>
      </c>
      <c r="D3" s="22" t="s">
        <v>22</v>
      </c>
      <c r="E3" s="22" t="s">
        <v>23</v>
      </c>
      <c r="F3" s="22" t="s">
        <v>24</v>
      </c>
      <c r="G3" s="22" t="s">
        <v>25</v>
      </c>
      <c r="H3" s="22" t="s">
        <v>26</v>
      </c>
      <c r="I3" s="22" t="s">
        <v>43</v>
      </c>
      <c r="J3" s="99" t="s">
        <v>44</v>
      </c>
      <c r="K3" s="99" t="s">
        <v>45</v>
      </c>
      <c r="L3" s="22" t="s">
        <v>46</v>
      </c>
      <c r="M3" s="99" t="s">
        <v>33</v>
      </c>
      <c r="N3" s="21" t="e">
        <f>"DELETE T_SYSTEM_KEY WHERE id_system_key &gt;= "&amp;#REF!</f>
        <v>#REF!</v>
      </c>
    </row>
    <row r="4" spans="2:14">
      <c r="B4" s="13">
        <v>110100</v>
      </c>
      <c r="C4" s="13">
        <v>0</v>
      </c>
      <c r="D4" s="13">
        <v>1</v>
      </c>
      <c r="E4" s="13">
        <f t="shared" ref="E4:E5" si="0">ID_DS_ENV_KEY</f>
        <v>100000</v>
      </c>
      <c r="F4" s="13">
        <v>0</v>
      </c>
      <c r="G4" s="97" t="s">
        <v>34</v>
      </c>
      <c r="H4" s="13">
        <v>0</v>
      </c>
      <c r="I4" s="13">
        <v>1</v>
      </c>
      <c r="J4" s="21" t="s">
        <v>550</v>
      </c>
      <c r="K4" s="21" t="s">
        <v>549</v>
      </c>
      <c r="L4" s="13">
        <v>1</v>
      </c>
      <c r="M4" s="21" t="s">
        <v>37</v>
      </c>
      <c r="N4" s="21" t="str">
        <f>"INSERT INTO "&amp;$B$2&amp;" VALUES ("&amp;B4&amp;", "&amp;C4&amp;", "&amp;D4&amp;", "&amp;E4&amp;", "&amp;F4&amp;", "&amp;G4&amp;", "&amp;H4&amp;", "&amp;I4&amp;", '"&amp;J4&amp;"', '"&amp;K4&amp;"', "&amp;L4&amp;", '"&amp;M4&amp;"' )"</f>
        <v>INSERT INTO T_SYSTEM_KEY VALUES (110100, 0, 1, 100000, 0, GETDATE(), 0, 1, 'id_loan_application_id_key', 'dbo.T_APPLICATION_ID', 1, '?' )</v>
      </c>
    </row>
    <row r="5" spans="2:14">
      <c r="B5" s="13">
        <f>1+B4</f>
        <v>110101</v>
      </c>
      <c r="C5" s="13">
        <v>0</v>
      </c>
      <c r="D5" s="13">
        <v>1</v>
      </c>
      <c r="E5" s="13">
        <f t="shared" si="0"/>
        <v>100000</v>
      </c>
      <c r="F5" s="13">
        <v>0</v>
      </c>
      <c r="G5" s="97" t="s">
        <v>34</v>
      </c>
      <c r="H5" s="13">
        <v>0</v>
      </c>
      <c r="I5" s="13">
        <v>100000</v>
      </c>
      <c r="J5" s="21" t="s">
        <v>554</v>
      </c>
      <c r="K5" s="21" t="s">
        <v>555</v>
      </c>
      <c r="L5" s="13">
        <v>100000</v>
      </c>
      <c r="M5" s="21" t="s">
        <v>37</v>
      </c>
      <c r="N5" s="21" t="str">
        <f>"INSERT INTO "&amp;$B$2&amp;" VALUES ("&amp;B5&amp;", "&amp;C5&amp;", "&amp;D5&amp;", "&amp;E5&amp;", "&amp;F5&amp;", "&amp;G5&amp;", "&amp;H5&amp;", "&amp;I5&amp;", '"&amp;J5&amp;"', '"&amp;K5&amp;"', "&amp;L5&amp;", '"&amp;M5&amp;"' )"</f>
        <v>INSERT INTO T_SYSTEM_KEY VALUES (110101, 0, 1, 100000, 0, GETDATE(), 0, 100000, 'id_loan_tracking_id_key', 'dbo.T_LOAN_TRACKING_ID', 100000, '?' )</v>
      </c>
    </row>
    <row r="6" spans="2:14">
      <c r="B6" s="13">
        <v>110102</v>
      </c>
      <c r="C6" s="13">
        <v>0</v>
      </c>
      <c r="D6" s="13">
        <v>1</v>
      </c>
      <c r="E6" s="13">
        <v>100000</v>
      </c>
      <c r="F6" s="13">
        <v>0</v>
      </c>
      <c r="G6" s="97" t="s">
        <v>34</v>
      </c>
      <c r="H6" s="13">
        <v>0</v>
      </c>
      <c r="I6" s="13">
        <v>1</v>
      </c>
      <c r="J6" s="21" t="s">
        <v>711</v>
      </c>
      <c r="K6" s="21" t="s">
        <v>712</v>
      </c>
      <c r="L6" s="13">
        <v>1</v>
      </c>
      <c r="M6" s="21" t="s">
        <v>37</v>
      </c>
      <c r="N6" s="21" t="str">
        <f>"INSERT INTO "&amp;$B$2&amp;" VALUES ("&amp;B6&amp;", "&amp;C6&amp;", "&amp;D6&amp;", "&amp;E6&amp;", "&amp;F6&amp;", "&amp;G6&amp;", "&amp;H6&amp;", "&amp;I6&amp;", '"&amp;J6&amp;"', '"&amp;K6&amp;"', "&amp;L6&amp;", '"&amp;M6&amp;"' )"</f>
        <v>INSERT INTO T_SYSTEM_KEY VALUES (110102, 0, 1, 100000, 0, GETDATE(), 0, 1, 'id_loan_group_key', 'dbo.T_LOAN_GROUP_ID', 1, '?' )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N4"/>
  <sheetViews>
    <sheetView topLeftCell="G1" workbookViewId="0">
      <pane xSplit="1" ySplit="3" topLeftCell="H4" activePane="bottomRight" state="frozen"/>
      <selection activeCell="G1" sqref="G1"/>
      <selection pane="topRight" activeCell="H1" sqref="H1"/>
      <selection pane="bottomLeft" activeCell="G4" sqref="G4"/>
      <selection pane="bottomRight" activeCell="J15" sqref="J15"/>
    </sheetView>
  </sheetViews>
  <sheetFormatPr defaultColWidth="8.85546875" defaultRowHeight="15"/>
  <cols>
    <col min="1" max="1" width="13.85546875" bestFit="1" customWidth="1"/>
    <col min="2" max="2" width="12.28515625" bestFit="1" customWidth="1"/>
    <col min="3" max="3" width="9" bestFit="1" customWidth="1"/>
    <col min="4" max="4" width="7.85546875" bestFit="1" customWidth="1"/>
    <col min="5" max="5" width="9.85546875" bestFit="1" customWidth="1"/>
    <col min="6" max="6" width="14.7109375" bestFit="1" customWidth="1"/>
    <col min="7" max="7" width="10.28515625" bestFit="1" customWidth="1"/>
    <col min="8" max="8" width="11.28515625" bestFit="1" customWidth="1"/>
    <col min="9" max="9" width="16.140625" bestFit="1" customWidth="1"/>
    <col min="10" max="10" width="9.140625" bestFit="1" customWidth="1"/>
    <col min="11" max="11" width="13.7109375" bestFit="1" customWidth="1"/>
    <col min="12" max="12" width="18.140625" bestFit="1" customWidth="1"/>
    <col min="13" max="13" width="13.85546875" bestFit="1" customWidth="1"/>
    <col min="14" max="14" width="94" bestFit="1" customWidth="1"/>
  </cols>
  <sheetData>
    <row r="2" spans="1:14" ht="15" customHeight="1">
      <c r="B2" t="s">
        <v>13</v>
      </c>
    </row>
    <row r="3" spans="1:14" ht="15" customHeight="1">
      <c r="B3" t="s">
        <v>42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138</v>
      </c>
      <c r="J3" t="s">
        <v>139</v>
      </c>
      <c r="K3" t="s">
        <v>372</v>
      </c>
      <c r="L3" t="s">
        <v>371</v>
      </c>
      <c r="M3" t="s">
        <v>140</v>
      </c>
      <c r="N3" s="66" t="str">
        <f>"DELETE " &amp;$B$2 &amp; " WHERE " &amp; $B$3 &amp;" &gt;= " &amp;$B$4</f>
        <v>DELETE T_SYSTEM WHERE id_system_key &gt;= 110000</v>
      </c>
    </row>
    <row r="4" spans="1:14">
      <c r="A4" t="str">
        <f>I4</f>
        <v>nSMART</v>
      </c>
      <c r="B4">
        <v>110000</v>
      </c>
      <c r="C4">
        <v>0</v>
      </c>
      <c r="D4">
        <v>1</v>
      </c>
      <c r="E4">
        <f t="shared" ref="E4" si="0">ID_DS_ENV_KEY</f>
        <v>100000</v>
      </c>
      <c r="F4">
        <v>0</v>
      </c>
      <c r="G4" t="s">
        <v>34</v>
      </c>
      <c r="H4">
        <v>0</v>
      </c>
      <c r="I4" t="s">
        <v>141</v>
      </c>
      <c r="J4">
        <v>1</v>
      </c>
      <c r="L4">
        <v>-2147483648</v>
      </c>
      <c r="M4" t="str">
        <f>I4</f>
        <v>nSMART</v>
      </c>
      <c r="N4" t="str">
        <f>"INSERT INTO "&amp;$B$2&amp;" VALUES("&amp;B4&amp;", "&amp;C4&amp;", "&amp;D4&amp;", "&amp;E4&amp;", "&amp;F4&amp;", "&amp;G4&amp;", "&amp;H4&amp;", '"&amp;I4&amp;"', "&amp;J4&amp;", "&amp;L4&amp;", '"&amp;M4&amp;"' )"</f>
        <v>INSERT INTO T_SYSTEM VALUES(110000, 0, 1, 100000, 0, GETDATE(), 0, 'nSMART', 1, -2147483648, 'nSMART' )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AMN4"/>
  <sheetViews>
    <sheetView topLeftCell="I1" workbookViewId="0">
      <pane ySplit="3" topLeftCell="A4" activePane="bottomLeft" state="frozen"/>
      <selection pane="bottomLeft" activeCell="L21" sqref="L21"/>
    </sheetView>
  </sheetViews>
  <sheetFormatPr defaultColWidth="8.85546875" defaultRowHeight="15"/>
  <cols>
    <col min="1" max="1" width="24.28515625" style="11" bestFit="1" customWidth="1"/>
    <col min="2" max="2" width="14.28515625" style="11" customWidth="1"/>
    <col min="3" max="3" width="8.28515625" style="11" bestFit="1" customWidth="1"/>
    <col min="4" max="4" width="7.140625" style="11" bestFit="1" customWidth="1"/>
    <col min="5" max="5" width="9" style="11" bestFit="1" customWidth="1"/>
    <col min="6" max="6" width="13.42578125" style="11" bestFit="1" customWidth="1"/>
    <col min="7" max="7" width="8.7109375" style="11" bestFit="1" customWidth="1"/>
    <col min="8" max="8" width="10.28515625" style="11" bestFit="1" customWidth="1"/>
    <col min="9" max="9" width="28.7109375" style="11" customWidth="1"/>
    <col min="10" max="10" width="11.28515625" style="11" bestFit="1" customWidth="1"/>
    <col min="11" max="11" width="25" style="30" bestFit="1" customWidth="1"/>
    <col min="12" max="12" width="26.42578125" style="11" bestFit="1" customWidth="1"/>
    <col min="13" max="13" width="10.7109375" style="7" bestFit="1" customWidth="1"/>
    <col min="14" max="14" width="24.140625" style="11" bestFit="1" customWidth="1"/>
    <col min="15" max="15" width="5.28515625" style="31" customWidth="1"/>
    <col min="16" max="16" width="23.7109375" style="31" customWidth="1"/>
    <col min="17" max="17" width="43.42578125" style="11" customWidth="1"/>
    <col min="18" max="1028" width="8.85546875" style="11"/>
  </cols>
  <sheetData>
    <row r="2" spans="1:17">
      <c r="B2" s="11" t="s">
        <v>156</v>
      </c>
      <c r="Q2" s="91" t="str">
        <f>"DELETE  "&amp;$B$2&amp;" WHERE "&amp;$B$3&amp;" &gt;= "&amp;$J$4&amp;""</f>
        <v>DELETE  T_TYPE WHERE id_type_key &gt;= 110000</v>
      </c>
    </row>
    <row r="3" spans="1:17">
      <c r="B3" s="11" t="s">
        <v>40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93" t="s">
        <v>374</v>
      </c>
      <c r="J3" s="11" t="s">
        <v>42</v>
      </c>
      <c r="K3" s="30" t="s">
        <v>157</v>
      </c>
      <c r="L3" s="11" t="s">
        <v>39</v>
      </c>
      <c r="M3" s="7" t="s">
        <v>124</v>
      </c>
      <c r="N3" s="11" t="s">
        <v>45</v>
      </c>
      <c r="O3" s="31" t="s">
        <v>33</v>
      </c>
      <c r="P3" s="31" t="s">
        <v>403</v>
      </c>
      <c r="Q3" s="91" t="str">
        <f>"--DELETE  " &amp;$B$2 &amp; "_AUDIT WHERE " &amp; $B$3&amp; " &gt;= "&amp;$J$4&amp;""</f>
        <v>--DELETE  T_TYPE_AUDIT WHERE id_type_key &gt;= 110000</v>
      </c>
    </row>
    <row r="4" spans="1:17">
      <c r="A4" s="11" t="str">
        <f t="shared" ref="A4" si="0">L4</f>
        <v>VALUABLE</v>
      </c>
      <c r="B4" s="11">
        <v>110000</v>
      </c>
      <c r="C4" s="7">
        <v>0</v>
      </c>
      <c r="D4" s="7">
        <v>1</v>
      </c>
      <c r="E4" s="7">
        <f t="shared" ref="E4" si="1">ID_ENV_KEY</f>
        <v>100000</v>
      </c>
      <c r="F4" s="7">
        <v>0</v>
      </c>
      <c r="G4" s="7" t="s">
        <v>34</v>
      </c>
      <c r="H4" s="7">
        <v>0</v>
      </c>
      <c r="I4" s="94" t="s">
        <v>141</v>
      </c>
      <c r="J4" s="7">
        <f>VLOOKUP(I4,T_SYSTEM!A:B,2,0)</f>
        <v>110000</v>
      </c>
      <c r="K4" s="30" t="s">
        <v>146</v>
      </c>
      <c r="L4" s="11" t="s">
        <v>145</v>
      </c>
      <c r="M4" s="7">
        <v>0</v>
      </c>
      <c r="N4" s="30" t="s">
        <v>73</v>
      </c>
      <c r="O4" s="31" t="s">
        <v>37</v>
      </c>
      <c r="Q4" s="11" t="str">
        <f t="shared" ref="Q4" si="2">"INSERT INTO "&amp;$B$2&amp;" VALUES("&amp;B4&amp;", "&amp;C4&amp;", "&amp;D4&amp;", "&amp;E4&amp;", "&amp;F4&amp;", "&amp;G4&amp;", "&amp;H4&amp;", "&amp;J4&amp;", '"&amp;K4&amp;"', '"&amp;L4&amp;"', "&amp;M4&amp;", '"&amp;N4&amp;"', '"&amp;O4&amp;"' )"</f>
        <v>INSERT INTO T_TYPE VALUES(110000, 0, 1, 100000, 0, GETDATE(), 0, 110000, 'PAYMENT', 'VALUABLE', 0, 'T_PAYMENT', '?' )</v>
      </c>
    </row>
  </sheetData>
  <phoneticPr fontId="22" type="noConversion"/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P668"/>
  <sheetViews>
    <sheetView workbookViewId="0">
      <pane ySplit="3" topLeftCell="A4" activePane="bottomLeft" state="frozen"/>
      <selection activeCell="B1" sqref="B1"/>
      <selection pane="bottomLeft" activeCell="C12" sqref="C12"/>
    </sheetView>
  </sheetViews>
  <sheetFormatPr defaultColWidth="11.42578125" defaultRowHeight="15.75" customHeight="1"/>
  <cols>
    <col min="1" max="1" width="42.140625" style="60" bestFit="1" customWidth="1"/>
    <col min="2" max="2" width="15.5703125" style="60" bestFit="1" customWidth="1"/>
    <col min="3" max="3" width="14.140625" style="60" bestFit="1" customWidth="1"/>
    <col min="4" max="4" width="7.28515625" style="60" bestFit="1" customWidth="1"/>
    <col min="5" max="5" width="9.140625" style="60" bestFit="1" customWidth="1"/>
    <col min="6" max="6" width="13.7109375" style="60" bestFit="1" customWidth="1"/>
    <col min="7" max="7" width="8.7109375" style="60" bestFit="1" customWidth="1"/>
    <col min="8" max="8" width="10.7109375" style="60" bestFit="1" customWidth="1"/>
    <col min="9" max="9" width="10.85546875" style="60" bestFit="1" customWidth="1"/>
    <col min="10" max="10" width="12.140625" style="60" bestFit="1" customWidth="1"/>
    <col min="11" max="11" width="25" style="60" bestFit="1" customWidth="1"/>
    <col min="12" max="12" width="9.85546875" style="63" bestFit="1" customWidth="1"/>
    <col min="13" max="13" width="23.7109375" style="75" bestFit="1" customWidth="1"/>
    <col min="14" max="14" width="9.5703125" style="80" bestFit="1" customWidth="1"/>
    <col min="15" max="15" width="34" style="60" bestFit="1" customWidth="1"/>
    <col min="16" max="16" width="111.140625" style="60" bestFit="1" customWidth="1"/>
    <col min="17" max="16384" width="11.42578125" style="60"/>
  </cols>
  <sheetData>
    <row r="1" spans="1:16" ht="15" customHeight="1">
      <c r="B1" s="61"/>
      <c r="C1" s="61"/>
      <c r="D1" s="61"/>
      <c r="E1" s="61"/>
      <c r="F1" s="61"/>
      <c r="G1" s="61"/>
      <c r="H1" s="61"/>
      <c r="I1" s="62"/>
      <c r="J1" s="62"/>
      <c r="K1" s="61"/>
      <c r="M1" s="64"/>
      <c r="N1" s="65"/>
      <c r="O1" s="61"/>
    </row>
    <row r="2" spans="1:16" ht="15" customHeight="1">
      <c r="B2" s="61" t="s">
        <v>363</v>
      </c>
      <c r="C2" s="61"/>
      <c r="D2" s="61"/>
      <c r="E2" s="61"/>
      <c r="F2" s="61"/>
      <c r="G2" s="61"/>
      <c r="H2" s="61"/>
      <c r="I2" s="62"/>
      <c r="J2" s="62"/>
      <c r="K2" s="61"/>
      <c r="M2" s="64"/>
      <c r="N2" s="65"/>
      <c r="O2" s="61"/>
    </row>
    <row r="3" spans="1:16" ht="15" customHeight="1">
      <c r="B3" s="66" t="s">
        <v>364</v>
      </c>
      <c r="C3" s="66" t="s">
        <v>365</v>
      </c>
      <c r="D3" s="66" t="s">
        <v>22</v>
      </c>
      <c r="E3" s="66" t="s">
        <v>23</v>
      </c>
      <c r="F3" s="66" t="s">
        <v>24</v>
      </c>
      <c r="G3" s="66" t="s">
        <v>25</v>
      </c>
      <c r="H3" s="66" t="s">
        <v>26</v>
      </c>
      <c r="I3" s="67" t="s">
        <v>366</v>
      </c>
      <c r="J3" s="68" t="s">
        <v>367</v>
      </c>
      <c r="K3" s="67" t="s">
        <v>39</v>
      </c>
      <c r="L3" s="66" t="s">
        <v>40</v>
      </c>
      <c r="M3" s="69" t="s">
        <v>368</v>
      </c>
      <c r="N3" s="70" t="s">
        <v>369</v>
      </c>
      <c r="O3" s="71" t="s">
        <v>33</v>
      </c>
      <c r="P3" s="66" t="str">
        <f>"DELETE " &amp;$B$2 &amp; " WHERE id_type_value_key &gt;= " &amp;$B$4</f>
        <v>DELETE T_TYPE_VALUE WHERE id_type_value_key &gt;= 110000</v>
      </c>
    </row>
    <row r="4" spans="1:16" ht="15.75" customHeight="1">
      <c r="A4" s="60" t="str">
        <f t="shared" ref="A4" si="0">K4&amp;"."&amp;M4</f>
        <v>NOFAC_ENTITY_TYPE.BUSINESS_ENTITY</v>
      </c>
      <c r="B4" s="61">
        <v>110000</v>
      </c>
      <c r="C4" s="65">
        <v>0</v>
      </c>
      <c r="D4" s="65">
        <v>1</v>
      </c>
      <c r="E4" s="72">
        <f t="shared" ref="E4" si="1">ID_ENV_KEY</f>
        <v>100000</v>
      </c>
      <c r="F4" s="73">
        <f t="shared" ref="F4" si="2">ID_USER_MOD_KEY</f>
        <v>100000</v>
      </c>
      <c r="G4" s="65" t="s">
        <v>34</v>
      </c>
      <c r="H4" s="65">
        <v>10</v>
      </c>
      <c r="I4" s="74" t="s">
        <v>370</v>
      </c>
      <c r="J4" s="61">
        <f>VLOOKUP(I4,[3]T_I8LN!A:B,2,0)</f>
        <v>100000</v>
      </c>
      <c r="K4" s="78" t="s">
        <v>375</v>
      </c>
      <c r="L4" s="61" t="e">
        <f>VLOOKUP(K4,T_TYPE!A:B,2,0)</f>
        <v>#N/A</v>
      </c>
      <c r="M4" s="79" t="s">
        <v>373</v>
      </c>
      <c r="N4" s="84">
        <v>1</v>
      </c>
      <c r="O4" s="92" t="str">
        <f t="shared" ref="O4" si="3">M4</f>
        <v>BUSINESS_ENTITY</v>
      </c>
      <c r="P4" s="76" t="e">
        <f t="shared" ref="P4" si="4">"INSERT INTO "&amp;$B$2&amp;" VALUES("&amp;B4&amp;", "&amp;C4&amp;", "&amp;D4&amp;", "&amp;E4&amp;", "&amp;F4&amp;", "&amp;G4&amp;", "&amp;H4&amp;", "&amp;J4&amp;", "&amp;L4&amp;", '"&amp;M4&amp;"', "&amp;N4&amp;", '"&amp;O4&amp;"' )"</f>
        <v>#N/A</v>
      </c>
    </row>
    <row r="5" spans="1:16" ht="15.75" customHeight="1">
      <c r="B5" s="61"/>
      <c r="C5" s="65"/>
      <c r="D5" s="65"/>
      <c r="E5" s="72"/>
      <c r="F5" s="65"/>
      <c r="G5" s="65"/>
      <c r="H5" s="65"/>
      <c r="I5" s="83"/>
      <c r="J5" s="83"/>
      <c r="K5" s="83"/>
      <c r="L5" s="85"/>
      <c r="M5" s="86"/>
      <c r="N5" s="72"/>
    </row>
    <row r="6" spans="1:16" ht="15.75" customHeight="1">
      <c r="B6" s="61"/>
      <c r="C6" s="65"/>
      <c r="D6" s="65"/>
      <c r="E6" s="72"/>
      <c r="F6" s="65"/>
      <c r="G6" s="65"/>
      <c r="H6" s="65"/>
      <c r="I6" s="83"/>
      <c r="J6" s="83"/>
      <c r="K6" s="83"/>
      <c r="L6" s="85"/>
      <c r="M6" s="86"/>
      <c r="N6" s="72"/>
    </row>
    <row r="7" spans="1:16" ht="15.75" customHeight="1">
      <c r="B7" s="61"/>
      <c r="C7" s="65"/>
      <c r="D7" s="65"/>
      <c r="E7" s="72"/>
      <c r="F7" s="65"/>
      <c r="G7" s="65"/>
      <c r="H7" s="65"/>
      <c r="I7" s="83"/>
      <c r="J7" s="83"/>
      <c r="K7" s="83"/>
      <c r="L7" s="85"/>
      <c r="M7" s="86"/>
      <c r="N7" s="72"/>
    </row>
    <row r="8" spans="1:16" ht="15.75" customHeight="1">
      <c r="B8" s="61"/>
      <c r="C8" s="65"/>
      <c r="D8" s="65"/>
      <c r="E8" s="72"/>
      <c r="F8" s="65"/>
      <c r="G8" s="65"/>
      <c r="H8" s="65"/>
      <c r="I8" s="83"/>
      <c r="J8" s="83"/>
      <c r="K8" s="83"/>
      <c r="L8" s="85"/>
      <c r="M8" s="86"/>
      <c r="N8" s="72"/>
    </row>
    <row r="9" spans="1:16" ht="15.75" customHeight="1">
      <c r="B9" s="61"/>
      <c r="C9" s="65"/>
      <c r="D9" s="65"/>
      <c r="E9" s="72"/>
      <c r="F9" s="65"/>
      <c r="G9" s="65"/>
      <c r="H9" s="65"/>
      <c r="I9" s="83"/>
      <c r="J9" s="83"/>
      <c r="K9" s="83"/>
      <c r="L9" s="85"/>
      <c r="M9" s="86"/>
      <c r="N9" s="72"/>
    </row>
    <row r="10" spans="1:16" ht="15.75" customHeight="1">
      <c r="B10" s="61"/>
      <c r="C10" s="65"/>
      <c r="D10" s="65"/>
      <c r="E10" s="72"/>
      <c r="F10" s="65"/>
      <c r="G10" s="65"/>
      <c r="H10" s="65"/>
      <c r="I10" s="83"/>
      <c r="J10" s="83"/>
      <c r="K10" s="83"/>
      <c r="L10" s="85"/>
      <c r="M10" s="86"/>
      <c r="N10" s="72"/>
    </row>
    <row r="11" spans="1:16" ht="15.75" customHeight="1">
      <c r="B11" s="61"/>
      <c r="C11" s="65"/>
      <c r="D11" s="65"/>
      <c r="E11" s="72"/>
      <c r="F11" s="65"/>
      <c r="G11" s="65"/>
      <c r="H11" s="65"/>
      <c r="I11" s="83"/>
      <c r="J11" s="83"/>
      <c r="K11" s="83"/>
      <c r="L11" s="85"/>
      <c r="M11" s="86"/>
      <c r="N11" s="72"/>
    </row>
    <row r="12" spans="1:16" ht="15.75" customHeight="1">
      <c r="B12" s="61"/>
      <c r="C12" s="65"/>
      <c r="D12" s="65"/>
      <c r="E12" s="72"/>
      <c r="F12" s="65"/>
      <c r="G12" s="65"/>
      <c r="H12" s="65"/>
      <c r="I12" s="83"/>
      <c r="J12" s="83"/>
      <c r="K12" s="83"/>
      <c r="L12" s="85"/>
      <c r="M12" s="86"/>
      <c r="N12" s="72"/>
    </row>
    <row r="13" spans="1:16" ht="15.75" customHeight="1">
      <c r="B13" s="61"/>
      <c r="C13" s="65"/>
      <c r="D13" s="65"/>
      <c r="E13" s="72"/>
      <c r="F13" s="65"/>
      <c r="G13" s="65"/>
      <c r="H13" s="65"/>
      <c r="I13" s="83"/>
      <c r="J13" s="83"/>
      <c r="K13" s="83"/>
      <c r="L13" s="85"/>
      <c r="M13" s="86"/>
      <c r="N13" s="72"/>
    </row>
    <row r="14" spans="1:16" ht="15.75" customHeight="1">
      <c r="B14" s="61"/>
      <c r="C14" s="65"/>
      <c r="D14" s="65"/>
      <c r="E14" s="72"/>
      <c r="F14" s="65"/>
      <c r="G14" s="65"/>
      <c r="H14" s="65"/>
      <c r="I14" s="83"/>
      <c r="J14" s="83"/>
      <c r="K14" s="83"/>
      <c r="L14" s="85"/>
      <c r="M14" s="86"/>
      <c r="N14" s="72"/>
    </row>
    <row r="15" spans="1:16" ht="15.75" customHeight="1">
      <c r="B15" s="61"/>
      <c r="C15" s="65"/>
      <c r="D15" s="65"/>
      <c r="E15" s="72"/>
      <c r="F15" s="65"/>
      <c r="G15" s="65"/>
      <c r="H15" s="65"/>
      <c r="I15" s="83"/>
      <c r="J15" s="83"/>
      <c r="K15" s="83"/>
      <c r="L15" s="85"/>
      <c r="M15" s="86"/>
      <c r="N15" s="72"/>
    </row>
    <row r="16" spans="1:16" ht="15.75" customHeight="1">
      <c r="B16" s="61"/>
      <c r="C16" s="65"/>
      <c r="D16" s="65"/>
      <c r="E16" s="72"/>
      <c r="F16" s="65"/>
      <c r="G16" s="65"/>
      <c r="H16" s="65"/>
      <c r="I16" s="83"/>
      <c r="J16" s="83"/>
      <c r="K16" s="83"/>
      <c r="L16" s="85"/>
      <c r="M16" s="86"/>
      <c r="N16" s="72"/>
    </row>
    <row r="17" spans="2:15" ht="15.75" customHeight="1">
      <c r="B17" s="61"/>
      <c r="C17" s="65"/>
      <c r="D17" s="65"/>
      <c r="E17" s="72"/>
      <c r="F17" s="65"/>
      <c r="G17" s="65"/>
      <c r="H17" s="65"/>
      <c r="I17" s="83"/>
      <c r="J17" s="83"/>
      <c r="K17" s="83"/>
      <c r="L17" s="85"/>
      <c r="M17" s="86"/>
      <c r="N17" s="72"/>
    </row>
    <row r="18" spans="2:15" ht="15.75" customHeight="1">
      <c r="B18" s="61"/>
      <c r="C18" s="65"/>
      <c r="D18" s="65"/>
      <c r="E18" s="72"/>
      <c r="F18" s="65"/>
      <c r="G18" s="65"/>
      <c r="H18" s="65"/>
      <c r="I18" s="83"/>
      <c r="J18" s="83"/>
      <c r="K18" s="83"/>
      <c r="L18" s="85"/>
      <c r="M18" s="86"/>
      <c r="N18" s="72"/>
    </row>
    <row r="19" spans="2:15" ht="15.75" customHeight="1">
      <c r="B19" s="61"/>
      <c r="C19" s="65"/>
      <c r="D19" s="65"/>
      <c r="E19" s="72"/>
      <c r="F19" s="65"/>
      <c r="G19" s="65"/>
      <c r="H19" s="65"/>
      <c r="I19" s="61"/>
      <c r="J19" s="61"/>
      <c r="K19" s="61"/>
      <c r="L19" s="77"/>
      <c r="M19" s="86"/>
      <c r="N19" s="72"/>
    </row>
    <row r="20" spans="2:15" ht="15.75" customHeight="1">
      <c r="B20" s="61"/>
      <c r="C20" s="65"/>
      <c r="D20" s="65"/>
      <c r="E20" s="72"/>
      <c r="F20" s="65"/>
      <c r="G20" s="65"/>
      <c r="H20" s="65"/>
      <c r="I20" s="61"/>
      <c r="J20" s="61"/>
      <c r="K20" s="61"/>
      <c r="L20" s="77"/>
      <c r="M20" s="86"/>
      <c r="N20" s="72"/>
    </row>
    <row r="21" spans="2:15" ht="15.75" customHeight="1">
      <c r="B21" s="61"/>
      <c r="C21" s="65"/>
      <c r="D21" s="65"/>
      <c r="E21" s="72"/>
      <c r="F21" s="65"/>
      <c r="G21" s="65"/>
      <c r="H21" s="65"/>
      <c r="I21" s="61"/>
      <c r="J21" s="61"/>
      <c r="K21" s="61"/>
      <c r="L21" s="77"/>
      <c r="M21" s="86"/>
      <c r="N21" s="72"/>
    </row>
    <row r="22" spans="2:15" ht="15.75" customHeight="1">
      <c r="F22" s="65"/>
      <c r="K22" s="61"/>
    </row>
    <row r="23" spans="2:15" ht="15.75" customHeight="1">
      <c r="B23" s="61"/>
      <c r="C23" s="65"/>
      <c r="D23" s="65"/>
      <c r="E23" s="72"/>
      <c r="F23" s="65"/>
      <c r="G23" s="65"/>
      <c r="H23" s="65"/>
      <c r="I23" s="61"/>
      <c r="J23" s="61"/>
      <c r="K23" s="61"/>
      <c r="L23" s="82"/>
      <c r="M23" s="81"/>
      <c r="N23" s="72"/>
      <c r="O23" s="61"/>
    </row>
    <row r="24" spans="2:15" ht="15.75" customHeight="1">
      <c r="B24" s="61"/>
      <c r="C24" s="65"/>
      <c r="D24" s="65"/>
      <c r="E24" s="72"/>
      <c r="F24" s="65"/>
      <c r="G24" s="65"/>
      <c r="H24" s="65"/>
      <c r="I24" s="61"/>
      <c r="J24" s="61"/>
      <c r="K24" s="61"/>
      <c r="L24" s="82"/>
      <c r="M24" s="81"/>
      <c r="N24" s="72"/>
      <c r="O24" s="61"/>
    </row>
    <row r="25" spans="2:15" ht="15.75" customHeight="1">
      <c r="B25" s="61"/>
      <c r="C25" s="65"/>
      <c r="D25" s="65"/>
      <c r="E25" s="72"/>
      <c r="F25" s="65"/>
      <c r="G25" s="65"/>
      <c r="H25" s="65"/>
      <c r="I25" s="61"/>
      <c r="J25" s="61"/>
      <c r="K25" s="61"/>
      <c r="L25" s="82"/>
      <c r="M25" s="81"/>
      <c r="N25" s="72"/>
      <c r="O25" s="61"/>
    </row>
    <row r="26" spans="2:15" ht="15.75" customHeight="1">
      <c r="B26" s="61"/>
      <c r="C26" s="65"/>
      <c r="D26" s="65"/>
      <c r="E26" s="72"/>
      <c r="F26" s="65"/>
      <c r="G26" s="65"/>
      <c r="H26" s="65"/>
      <c r="I26" s="61"/>
      <c r="J26" s="61"/>
      <c r="K26" s="61"/>
      <c r="L26" s="82"/>
      <c r="M26" s="81"/>
      <c r="N26" s="72"/>
      <c r="O26" s="61"/>
    </row>
    <row r="27" spans="2:15" ht="15.75" customHeight="1">
      <c r="B27" s="61"/>
      <c r="C27" s="65"/>
      <c r="D27" s="65"/>
      <c r="E27" s="72"/>
      <c r="F27" s="65"/>
      <c r="G27" s="65"/>
      <c r="H27" s="65"/>
      <c r="I27" s="61"/>
      <c r="J27" s="61"/>
      <c r="K27" s="61"/>
      <c r="L27" s="82"/>
      <c r="M27" s="81"/>
      <c r="N27" s="72"/>
      <c r="O27" s="61"/>
    </row>
    <row r="28" spans="2:15" ht="15.75" customHeight="1">
      <c r="B28" s="61"/>
      <c r="C28" s="65"/>
      <c r="D28" s="65"/>
      <c r="E28" s="72"/>
      <c r="F28" s="65"/>
      <c r="G28" s="65"/>
      <c r="H28" s="65"/>
      <c r="I28" s="61"/>
      <c r="J28" s="61"/>
      <c r="K28" s="61"/>
      <c r="L28" s="82"/>
      <c r="M28" s="81"/>
      <c r="N28" s="72"/>
      <c r="O28" s="61"/>
    </row>
    <row r="29" spans="2:15" ht="15.75" customHeight="1">
      <c r="B29" s="61"/>
      <c r="C29" s="65"/>
      <c r="D29" s="65"/>
      <c r="E29" s="72"/>
      <c r="F29" s="65"/>
      <c r="G29" s="65"/>
      <c r="H29" s="65"/>
      <c r="I29" s="61"/>
      <c r="J29" s="61"/>
      <c r="K29" s="61"/>
      <c r="L29" s="82"/>
      <c r="M29" s="81"/>
      <c r="N29" s="72"/>
      <c r="O29" s="61"/>
    </row>
    <row r="30" spans="2:15" ht="15.75" customHeight="1">
      <c r="F30" s="65"/>
      <c r="K30" s="61"/>
    </row>
    <row r="31" spans="2:15" ht="15.75" customHeight="1">
      <c r="B31" s="61"/>
      <c r="C31" s="65"/>
      <c r="D31" s="65"/>
      <c r="E31" s="72"/>
      <c r="F31" s="65"/>
      <c r="G31" s="65"/>
      <c r="H31" s="65"/>
      <c r="I31" s="61"/>
      <c r="J31" s="61"/>
      <c r="K31" s="61"/>
      <c r="L31" s="82"/>
      <c r="M31" s="81"/>
      <c r="N31" s="72"/>
    </row>
    <row r="32" spans="2:15" ht="15.75" customHeight="1">
      <c r="B32" s="61"/>
      <c r="C32" s="65"/>
      <c r="D32" s="65"/>
      <c r="E32" s="72"/>
      <c r="F32" s="65"/>
      <c r="G32" s="65"/>
      <c r="H32" s="65"/>
      <c r="I32" s="61"/>
      <c r="J32" s="61"/>
      <c r="K32" s="61"/>
      <c r="L32" s="82"/>
      <c r="M32" s="81"/>
      <c r="N32" s="72"/>
    </row>
    <row r="33" spans="2:14" ht="15.75" customHeight="1">
      <c r="B33" s="61"/>
      <c r="C33" s="65"/>
      <c r="D33" s="65"/>
      <c r="E33" s="72"/>
      <c r="F33" s="65"/>
      <c r="G33" s="65"/>
      <c r="H33" s="65"/>
      <c r="I33" s="61"/>
      <c r="J33" s="61"/>
      <c r="K33" s="61"/>
      <c r="L33" s="82"/>
      <c r="M33" s="81"/>
      <c r="N33" s="72"/>
    </row>
    <row r="34" spans="2:14" ht="15.75" customHeight="1">
      <c r="B34" s="61"/>
      <c r="C34" s="65"/>
      <c r="D34" s="65"/>
      <c r="E34" s="72"/>
      <c r="F34" s="65"/>
      <c r="G34" s="65"/>
      <c r="H34" s="65"/>
      <c r="I34" s="61"/>
      <c r="J34" s="61"/>
      <c r="K34" s="61"/>
      <c r="L34" s="82"/>
      <c r="M34" s="81"/>
      <c r="N34" s="72"/>
    </row>
    <row r="35" spans="2:14" ht="15.75" customHeight="1">
      <c r="B35" s="61"/>
      <c r="C35" s="65"/>
      <c r="D35" s="65"/>
      <c r="E35" s="72"/>
      <c r="F35" s="65"/>
      <c r="G35" s="65"/>
      <c r="H35" s="65"/>
      <c r="I35" s="61"/>
      <c r="J35" s="61"/>
      <c r="K35" s="61"/>
      <c r="L35" s="82"/>
      <c r="M35" s="81"/>
      <c r="N35" s="72"/>
    </row>
    <row r="36" spans="2:14" ht="15.75" customHeight="1">
      <c r="B36" s="61"/>
      <c r="C36" s="65"/>
      <c r="D36" s="65"/>
      <c r="E36" s="72"/>
      <c r="F36" s="65"/>
      <c r="G36" s="65"/>
      <c r="H36" s="65"/>
      <c r="I36" s="61"/>
      <c r="J36" s="61"/>
      <c r="K36" s="61"/>
      <c r="L36" s="82"/>
      <c r="M36" s="81"/>
      <c r="N36" s="72"/>
    </row>
    <row r="37" spans="2:14" ht="15.75" customHeight="1">
      <c r="B37" s="61"/>
      <c r="C37" s="65"/>
      <c r="D37" s="65"/>
      <c r="E37" s="72"/>
      <c r="F37" s="65"/>
      <c r="G37" s="65"/>
      <c r="H37" s="65"/>
      <c r="I37" s="61"/>
      <c r="J37" s="61"/>
      <c r="K37" s="61"/>
      <c r="L37" s="82"/>
      <c r="M37" s="81"/>
      <c r="N37" s="72"/>
    </row>
    <row r="38" spans="2:14" ht="15.75" customHeight="1">
      <c r="B38" s="61"/>
      <c r="C38" s="65"/>
      <c r="D38" s="65"/>
      <c r="E38" s="72"/>
      <c r="F38" s="65"/>
      <c r="G38" s="65"/>
      <c r="H38" s="65"/>
      <c r="I38" s="61"/>
      <c r="J38" s="61"/>
      <c r="K38" s="61"/>
      <c r="L38" s="82"/>
      <c r="M38" s="81"/>
      <c r="N38" s="72"/>
    </row>
    <row r="39" spans="2:14" ht="15.75" customHeight="1">
      <c r="B39" s="61"/>
      <c r="C39" s="65"/>
      <c r="D39" s="65"/>
      <c r="E39" s="72"/>
      <c r="F39" s="65"/>
      <c r="G39" s="65"/>
      <c r="H39" s="65"/>
      <c r="I39" s="61"/>
      <c r="J39" s="61"/>
      <c r="K39" s="61"/>
      <c r="L39" s="82"/>
      <c r="M39" s="81"/>
      <c r="N39" s="72"/>
    </row>
    <row r="40" spans="2:14" ht="15.75" customHeight="1">
      <c r="B40" s="61"/>
      <c r="C40" s="65"/>
      <c r="D40" s="65"/>
      <c r="E40" s="72"/>
      <c r="F40" s="65"/>
      <c r="G40" s="65"/>
      <c r="H40" s="65"/>
      <c r="I40" s="61"/>
      <c r="J40" s="61"/>
      <c r="K40" s="61"/>
      <c r="L40" s="82"/>
      <c r="M40" s="81"/>
      <c r="N40" s="72"/>
    </row>
    <row r="41" spans="2:14" ht="15.75" customHeight="1">
      <c r="B41" s="61"/>
      <c r="C41" s="65"/>
      <c r="D41" s="65"/>
      <c r="E41" s="72"/>
      <c r="F41" s="65"/>
      <c r="G41" s="65"/>
      <c r="H41" s="65"/>
      <c r="I41" s="61"/>
      <c r="J41" s="61"/>
      <c r="K41" s="61"/>
      <c r="L41" s="82"/>
      <c r="M41" s="81"/>
      <c r="N41" s="72"/>
    </row>
    <row r="42" spans="2:14" ht="15.75" customHeight="1">
      <c r="B42" s="61"/>
      <c r="C42" s="65"/>
      <c r="D42" s="65"/>
      <c r="E42" s="72"/>
      <c r="F42" s="65"/>
      <c r="G42" s="65"/>
      <c r="H42" s="65"/>
      <c r="I42" s="61"/>
      <c r="J42" s="61"/>
      <c r="K42" s="61"/>
      <c r="L42" s="82"/>
      <c r="M42" s="81"/>
      <c r="N42" s="72"/>
    </row>
    <row r="43" spans="2:14" ht="15.75" customHeight="1">
      <c r="B43" s="61"/>
      <c r="C43" s="65"/>
      <c r="D43" s="65"/>
      <c r="E43" s="72"/>
      <c r="F43" s="65"/>
      <c r="G43" s="65"/>
      <c r="H43" s="65"/>
      <c r="I43" s="61"/>
      <c r="J43" s="61"/>
      <c r="K43" s="61"/>
      <c r="L43" s="82"/>
      <c r="M43" s="81"/>
      <c r="N43" s="72"/>
    </row>
    <row r="44" spans="2:14" ht="15.75" customHeight="1">
      <c r="B44" s="61"/>
      <c r="C44" s="65"/>
      <c r="D44" s="65"/>
      <c r="E44" s="72"/>
      <c r="F44" s="65"/>
      <c r="G44" s="65"/>
      <c r="H44" s="65"/>
      <c r="I44" s="61"/>
      <c r="J44" s="61"/>
      <c r="K44" s="61"/>
      <c r="L44" s="82"/>
      <c r="M44" s="81"/>
      <c r="N44" s="72"/>
    </row>
    <row r="45" spans="2:14" ht="15.75" customHeight="1">
      <c r="B45" s="61"/>
      <c r="C45" s="65"/>
      <c r="D45" s="65"/>
      <c r="E45" s="72"/>
      <c r="F45" s="65"/>
      <c r="G45" s="65"/>
      <c r="H45" s="65"/>
      <c r="I45" s="61"/>
      <c r="J45" s="61"/>
      <c r="K45" s="61"/>
      <c r="L45" s="82"/>
      <c r="M45" s="81"/>
      <c r="N45" s="72"/>
    </row>
    <row r="46" spans="2:14" ht="15.75" customHeight="1">
      <c r="B46" s="61"/>
      <c r="C46" s="65"/>
      <c r="D46" s="65"/>
      <c r="E46" s="72"/>
      <c r="F46" s="65"/>
      <c r="G46" s="65"/>
      <c r="H46" s="65"/>
      <c r="I46" s="61"/>
      <c r="J46" s="61"/>
      <c r="K46" s="61"/>
      <c r="L46" s="82"/>
      <c r="M46" s="81"/>
      <c r="N46" s="72"/>
    </row>
    <row r="47" spans="2:14" ht="15.75" customHeight="1">
      <c r="B47" s="61"/>
      <c r="C47" s="65"/>
      <c r="D47" s="65"/>
      <c r="E47" s="72"/>
      <c r="F47" s="65"/>
      <c r="G47" s="65"/>
      <c r="H47" s="65"/>
      <c r="I47" s="61"/>
      <c r="J47" s="61"/>
      <c r="K47" s="61"/>
      <c r="L47" s="82"/>
      <c r="M47" s="81"/>
      <c r="N47" s="72"/>
    </row>
    <row r="48" spans="2:14" ht="15.75" customHeight="1">
      <c r="B48" s="61"/>
      <c r="C48" s="65"/>
      <c r="D48" s="65"/>
      <c r="E48" s="72"/>
      <c r="F48" s="65"/>
      <c r="G48" s="65"/>
      <c r="H48" s="65"/>
      <c r="I48" s="61"/>
      <c r="J48" s="61"/>
      <c r="K48" s="61"/>
      <c r="L48" s="82"/>
      <c r="M48" s="81"/>
      <c r="N48" s="72"/>
    </row>
    <row r="49" spans="2:14" ht="15.75" customHeight="1">
      <c r="B49" s="61"/>
      <c r="C49" s="65"/>
      <c r="D49" s="65"/>
      <c r="E49" s="72"/>
      <c r="F49" s="65"/>
      <c r="G49" s="65"/>
      <c r="H49" s="65"/>
      <c r="I49" s="61"/>
      <c r="J49" s="61"/>
      <c r="K49" s="61"/>
      <c r="L49" s="82"/>
      <c r="M49" s="81"/>
      <c r="N49" s="72"/>
    </row>
    <row r="50" spans="2:14" ht="15.75" customHeight="1">
      <c r="B50" s="61"/>
      <c r="C50" s="65"/>
      <c r="D50" s="65"/>
      <c r="E50" s="72"/>
      <c r="F50" s="65"/>
      <c r="G50" s="65"/>
      <c r="H50" s="65"/>
      <c r="I50" s="61"/>
      <c r="J50" s="61"/>
      <c r="K50" s="61"/>
      <c r="L50" s="82"/>
      <c r="M50" s="81"/>
      <c r="N50" s="72"/>
    </row>
    <row r="51" spans="2:14" ht="15.75" customHeight="1">
      <c r="B51" s="61"/>
      <c r="C51" s="65"/>
      <c r="D51" s="65"/>
      <c r="E51" s="72"/>
      <c r="F51" s="65"/>
      <c r="G51" s="65"/>
      <c r="H51" s="65"/>
      <c r="I51" s="61"/>
      <c r="J51" s="61"/>
      <c r="K51" s="61"/>
      <c r="L51" s="82"/>
      <c r="M51" s="81"/>
      <c r="N51" s="72"/>
    </row>
    <row r="52" spans="2:14" ht="15.75" customHeight="1">
      <c r="B52" s="61"/>
      <c r="C52" s="65"/>
      <c r="D52" s="65"/>
      <c r="E52" s="72"/>
      <c r="F52" s="65"/>
      <c r="G52" s="65"/>
      <c r="H52" s="65"/>
      <c r="I52" s="61"/>
      <c r="J52" s="61"/>
      <c r="K52" s="61"/>
      <c r="L52" s="82"/>
      <c r="M52" s="81"/>
      <c r="N52" s="72"/>
    </row>
    <row r="53" spans="2:14" ht="15.75" customHeight="1">
      <c r="B53" s="61"/>
      <c r="C53" s="65"/>
      <c r="D53" s="65"/>
      <c r="E53" s="72"/>
      <c r="F53" s="65"/>
      <c r="G53" s="65"/>
      <c r="H53" s="65"/>
      <c r="I53" s="61"/>
      <c r="J53" s="61"/>
      <c r="K53" s="61"/>
      <c r="L53" s="82"/>
      <c r="M53" s="81"/>
      <c r="N53" s="72"/>
    </row>
    <row r="54" spans="2:14" ht="15.75" customHeight="1">
      <c r="B54" s="61"/>
      <c r="C54" s="65"/>
      <c r="D54" s="65"/>
      <c r="E54" s="72"/>
      <c r="F54" s="65"/>
      <c r="G54" s="65"/>
      <c r="H54" s="65"/>
      <c r="I54" s="61"/>
      <c r="J54" s="61"/>
      <c r="K54" s="61"/>
      <c r="L54" s="82"/>
      <c r="M54" s="81"/>
      <c r="N54" s="72"/>
    </row>
    <row r="55" spans="2:14" ht="15.75" customHeight="1">
      <c r="B55" s="61"/>
      <c r="C55" s="65"/>
      <c r="D55" s="65"/>
      <c r="E55" s="72"/>
      <c r="F55" s="65"/>
      <c r="G55" s="65"/>
      <c r="H55" s="65"/>
      <c r="I55" s="61"/>
      <c r="J55" s="61"/>
      <c r="K55" s="61"/>
      <c r="L55" s="82"/>
      <c r="M55" s="81"/>
      <c r="N55" s="72"/>
    </row>
    <row r="56" spans="2:14" ht="15.75" customHeight="1">
      <c r="B56" s="61"/>
      <c r="C56" s="65"/>
      <c r="D56" s="65"/>
      <c r="E56" s="72"/>
      <c r="F56" s="65"/>
      <c r="G56" s="65"/>
      <c r="H56" s="65"/>
      <c r="I56" s="61"/>
      <c r="J56" s="61"/>
      <c r="K56" s="61"/>
      <c r="L56" s="82"/>
      <c r="M56" s="81"/>
      <c r="N56" s="72"/>
    </row>
    <row r="57" spans="2:14" ht="15.75" customHeight="1">
      <c r="B57" s="61"/>
      <c r="C57" s="65"/>
      <c r="D57" s="65"/>
      <c r="E57" s="72"/>
      <c r="F57" s="65"/>
      <c r="G57" s="65"/>
      <c r="H57" s="65"/>
      <c r="I57" s="61"/>
      <c r="J57" s="61"/>
      <c r="K57" s="61"/>
      <c r="L57" s="82"/>
      <c r="M57" s="81"/>
      <c r="N57" s="72"/>
    </row>
    <row r="58" spans="2:14" ht="15.75" customHeight="1">
      <c r="B58" s="61"/>
      <c r="C58" s="65"/>
      <c r="D58" s="65"/>
      <c r="E58" s="72"/>
      <c r="F58" s="65"/>
      <c r="G58" s="65"/>
      <c r="H58" s="65"/>
      <c r="I58" s="61"/>
      <c r="J58" s="61"/>
      <c r="K58" s="61"/>
      <c r="L58" s="82"/>
      <c r="M58" s="81"/>
      <c r="N58" s="72"/>
    </row>
    <row r="59" spans="2:14" ht="15.75" customHeight="1">
      <c r="B59" s="61"/>
      <c r="C59" s="65"/>
      <c r="D59" s="65"/>
      <c r="E59" s="72"/>
      <c r="F59" s="65"/>
      <c r="G59" s="65"/>
      <c r="H59" s="65"/>
      <c r="I59" s="61"/>
      <c r="J59" s="61"/>
      <c r="K59" s="61"/>
      <c r="L59" s="82"/>
      <c r="M59" s="81"/>
      <c r="N59" s="72"/>
    </row>
    <row r="60" spans="2:14" ht="15.75" customHeight="1">
      <c r="B60" s="61"/>
      <c r="C60" s="65"/>
      <c r="D60" s="65"/>
      <c r="E60" s="72"/>
      <c r="F60" s="65"/>
      <c r="G60" s="65"/>
      <c r="H60" s="65"/>
      <c r="I60" s="61"/>
      <c r="J60" s="61"/>
      <c r="K60" s="61"/>
      <c r="L60" s="82"/>
      <c r="M60" s="81"/>
      <c r="N60" s="72"/>
    </row>
    <row r="61" spans="2:14" ht="15.75" customHeight="1">
      <c r="B61" s="61"/>
      <c r="C61" s="65"/>
      <c r="D61" s="65"/>
      <c r="E61" s="72"/>
      <c r="F61" s="65"/>
      <c r="G61" s="65"/>
      <c r="H61" s="65"/>
      <c r="I61" s="61"/>
      <c r="J61" s="61"/>
      <c r="K61" s="61"/>
      <c r="L61" s="82"/>
      <c r="M61" s="81"/>
      <c r="N61" s="72"/>
    </row>
    <row r="62" spans="2:14" ht="15.75" customHeight="1">
      <c r="B62" s="61"/>
      <c r="C62" s="65"/>
      <c r="D62" s="65"/>
      <c r="E62" s="72"/>
      <c r="F62" s="65"/>
      <c r="G62" s="65"/>
      <c r="H62" s="65"/>
      <c r="I62" s="61"/>
      <c r="J62" s="61"/>
      <c r="K62" s="61"/>
      <c r="L62" s="82"/>
      <c r="M62" s="81"/>
      <c r="N62" s="72"/>
    </row>
    <row r="63" spans="2:14" ht="15.75" customHeight="1">
      <c r="B63" s="61"/>
      <c r="C63" s="65"/>
      <c r="D63" s="65"/>
      <c r="E63" s="72"/>
      <c r="F63" s="65"/>
      <c r="G63" s="65"/>
      <c r="H63" s="65"/>
      <c r="I63" s="61"/>
      <c r="J63" s="61"/>
      <c r="K63" s="61"/>
      <c r="L63" s="82"/>
      <c r="M63" s="81"/>
      <c r="N63" s="72"/>
    </row>
    <row r="64" spans="2:14" ht="15.75" customHeight="1">
      <c r="B64" s="61"/>
      <c r="C64" s="65"/>
      <c r="D64" s="65"/>
      <c r="E64" s="72"/>
      <c r="F64" s="65"/>
      <c r="G64" s="65"/>
      <c r="H64" s="65"/>
      <c r="I64" s="61"/>
      <c r="J64" s="61"/>
      <c r="K64" s="61"/>
      <c r="L64" s="82"/>
      <c r="M64" s="81"/>
      <c r="N64" s="72"/>
    </row>
    <row r="65" spans="2:14" ht="15.75" customHeight="1">
      <c r="B65" s="61"/>
      <c r="C65" s="65"/>
      <c r="D65" s="65"/>
      <c r="E65" s="72"/>
      <c r="F65" s="65"/>
      <c r="G65" s="65"/>
      <c r="H65" s="65"/>
      <c r="I65" s="61"/>
      <c r="J65" s="61"/>
      <c r="K65" s="61"/>
      <c r="L65" s="82"/>
      <c r="M65" s="81"/>
      <c r="N65" s="72"/>
    </row>
    <row r="66" spans="2:14" ht="15.75" customHeight="1">
      <c r="B66" s="61"/>
      <c r="C66" s="65"/>
      <c r="D66" s="65"/>
      <c r="E66" s="72"/>
      <c r="F66" s="65"/>
      <c r="G66" s="65"/>
      <c r="H66" s="65"/>
      <c r="I66" s="61"/>
      <c r="J66" s="61"/>
      <c r="K66" s="61"/>
      <c r="L66" s="82"/>
      <c r="M66" s="81"/>
      <c r="N66" s="72"/>
    </row>
    <row r="67" spans="2:14" ht="15.75" customHeight="1">
      <c r="B67" s="61"/>
      <c r="C67" s="65"/>
      <c r="D67" s="65"/>
      <c r="E67" s="72"/>
      <c r="F67" s="65"/>
      <c r="G67" s="65"/>
      <c r="H67" s="65"/>
      <c r="I67" s="61"/>
      <c r="J67" s="61"/>
      <c r="K67" s="61"/>
      <c r="L67" s="82"/>
      <c r="M67" s="81"/>
      <c r="N67" s="72"/>
    </row>
    <row r="68" spans="2:14" ht="15.75" customHeight="1">
      <c r="B68" s="61"/>
      <c r="C68" s="65"/>
      <c r="D68" s="65"/>
      <c r="E68" s="72"/>
      <c r="F68" s="65"/>
      <c r="G68" s="65"/>
      <c r="H68" s="65"/>
      <c r="I68" s="61"/>
      <c r="J68" s="61"/>
      <c r="K68" s="61"/>
      <c r="L68" s="82"/>
      <c r="M68" s="81"/>
      <c r="N68" s="72"/>
    </row>
    <row r="69" spans="2:14" ht="15.75" customHeight="1">
      <c r="B69" s="61"/>
      <c r="C69" s="65"/>
      <c r="D69" s="65"/>
      <c r="E69" s="72"/>
      <c r="F69" s="65"/>
      <c r="G69" s="65"/>
      <c r="H69" s="65"/>
      <c r="I69" s="61"/>
      <c r="J69" s="61"/>
      <c r="K69" s="61"/>
      <c r="L69" s="82"/>
      <c r="M69" s="81"/>
      <c r="N69" s="72"/>
    </row>
    <row r="70" spans="2:14" ht="15.75" customHeight="1">
      <c r="B70" s="61"/>
      <c r="C70" s="65"/>
      <c r="D70" s="65"/>
      <c r="E70" s="72"/>
      <c r="F70" s="65"/>
      <c r="G70" s="65"/>
      <c r="H70" s="65"/>
      <c r="I70" s="61"/>
      <c r="J70" s="61"/>
      <c r="K70" s="61"/>
      <c r="L70" s="82"/>
      <c r="M70" s="81"/>
      <c r="N70" s="72"/>
    </row>
    <row r="71" spans="2:14" ht="15.75" customHeight="1">
      <c r="B71" s="61"/>
      <c r="C71" s="65"/>
      <c r="D71" s="65"/>
      <c r="E71" s="72"/>
      <c r="F71" s="65"/>
      <c r="G71" s="65"/>
      <c r="H71" s="65"/>
      <c r="I71" s="61"/>
      <c r="J71" s="61"/>
      <c r="K71" s="61"/>
      <c r="L71" s="82"/>
      <c r="M71" s="81"/>
      <c r="N71" s="72"/>
    </row>
    <row r="72" spans="2:14" ht="15.75" customHeight="1">
      <c r="B72" s="61"/>
      <c r="C72" s="65"/>
      <c r="D72" s="65"/>
      <c r="E72" s="72"/>
      <c r="F72" s="65"/>
      <c r="G72" s="65"/>
      <c r="H72" s="65"/>
      <c r="I72" s="61"/>
      <c r="J72" s="61"/>
      <c r="K72" s="61"/>
      <c r="L72" s="82"/>
      <c r="M72" s="81"/>
      <c r="N72" s="72"/>
    </row>
    <row r="73" spans="2:14" ht="15.75" customHeight="1">
      <c r="B73" s="61"/>
      <c r="C73" s="65"/>
      <c r="D73" s="65"/>
      <c r="E73" s="72"/>
      <c r="F73" s="65"/>
      <c r="G73" s="65"/>
      <c r="H73" s="65"/>
      <c r="I73" s="61"/>
      <c r="J73" s="61"/>
      <c r="K73" s="61"/>
      <c r="L73" s="82"/>
      <c r="M73" s="81"/>
      <c r="N73" s="72"/>
    </row>
    <row r="74" spans="2:14" ht="15.75" customHeight="1">
      <c r="B74" s="61"/>
      <c r="C74" s="65"/>
      <c r="D74" s="65"/>
      <c r="E74" s="72"/>
      <c r="F74" s="65"/>
      <c r="G74" s="65"/>
      <c r="H74" s="65"/>
      <c r="I74" s="61"/>
      <c r="J74" s="61"/>
      <c r="K74" s="61"/>
      <c r="L74" s="82"/>
      <c r="M74" s="81"/>
      <c r="N74" s="72"/>
    </row>
    <row r="75" spans="2:14" ht="15.75" customHeight="1">
      <c r="B75" s="61"/>
      <c r="C75" s="65"/>
      <c r="D75" s="65"/>
      <c r="E75" s="72"/>
      <c r="F75" s="65"/>
      <c r="G75" s="65"/>
      <c r="H75" s="65"/>
      <c r="I75" s="61"/>
      <c r="J75" s="61"/>
      <c r="K75" s="61"/>
      <c r="L75" s="82"/>
      <c r="M75" s="81"/>
      <c r="N75" s="72"/>
    </row>
    <row r="76" spans="2:14" ht="15.75" customHeight="1">
      <c r="B76" s="61"/>
      <c r="C76" s="65"/>
      <c r="D76" s="65"/>
      <c r="E76" s="72"/>
      <c r="F76" s="65"/>
      <c r="G76" s="65"/>
      <c r="H76" s="65"/>
      <c r="I76" s="61"/>
      <c r="J76" s="61"/>
      <c r="K76" s="61"/>
      <c r="L76" s="82"/>
      <c r="M76" s="81"/>
      <c r="N76" s="72"/>
    </row>
    <row r="77" spans="2:14" ht="15.75" customHeight="1">
      <c r="B77" s="61"/>
      <c r="C77" s="65"/>
      <c r="D77" s="65"/>
      <c r="E77" s="72"/>
      <c r="F77" s="65"/>
      <c r="G77" s="65"/>
      <c r="H77" s="65"/>
      <c r="I77" s="61"/>
      <c r="J77" s="61"/>
      <c r="K77" s="61"/>
      <c r="L77" s="82"/>
      <c r="M77" s="81"/>
      <c r="N77" s="72"/>
    </row>
    <row r="78" spans="2:14" ht="15.75" customHeight="1">
      <c r="B78" s="61"/>
      <c r="C78" s="65"/>
      <c r="D78" s="65"/>
      <c r="E78" s="72"/>
      <c r="F78" s="65"/>
      <c r="G78" s="65"/>
      <c r="H78" s="65"/>
      <c r="I78" s="61"/>
      <c r="J78" s="61"/>
      <c r="K78" s="61"/>
      <c r="L78" s="82"/>
      <c r="M78" s="81"/>
      <c r="N78" s="72"/>
    </row>
    <row r="79" spans="2:14" ht="15.75" customHeight="1">
      <c r="B79" s="61"/>
      <c r="C79" s="65"/>
      <c r="D79" s="65"/>
      <c r="E79" s="72"/>
      <c r="F79" s="65"/>
      <c r="G79" s="65"/>
      <c r="H79" s="65"/>
      <c r="I79" s="61"/>
      <c r="J79" s="61"/>
      <c r="K79" s="61"/>
      <c r="L79" s="82"/>
      <c r="M79" s="81"/>
      <c r="N79" s="72"/>
    </row>
    <row r="80" spans="2:14" ht="15.75" customHeight="1">
      <c r="B80" s="61"/>
      <c r="C80" s="65"/>
      <c r="D80" s="65"/>
      <c r="E80" s="72"/>
      <c r="F80" s="65"/>
      <c r="G80" s="65"/>
      <c r="H80" s="65"/>
      <c r="I80" s="61"/>
      <c r="J80" s="61"/>
      <c r="K80" s="61"/>
      <c r="L80" s="82"/>
      <c r="M80" s="81"/>
      <c r="N80" s="72"/>
    </row>
    <row r="81" spans="2:14" ht="15.75" customHeight="1">
      <c r="B81" s="61"/>
      <c r="C81" s="65"/>
      <c r="D81" s="65"/>
      <c r="E81" s="72"/>
      <c r="F81" s="65"/>
      <c r="G81" s="65"/>
      <c r="H81" s="65"/>
      <c r="I81" s="61"/>
      <c r="J81" s="61"/>
      <c r="K81" s="61"/>
      <c r="L81" s="82"/>
      <c r="M81" s="81"/>
      <c r="N81" s="72"/>
    </row>
    <row r="82" spans="2:14" ht="15.75" customHeight="1">
      <c r="B82" s="61"/>
      <c r="C82" s="65"/>
      <c r="D82" s="65"/>
      <c r="E82" s="72"/>
      <c r="F82" s="65"/>
      <c r="G82" s="65"/>
      <c r="H82" s="65"/>
      <c r="I82" s="61"/>
      <c r="J82" s="61"/>
      <c r="K82" s="61"/>
      <c r="L82" s="82"/>
      <c r="M82" s="81"/>
      <c r="N82" s="72"/>
    </row>
    <row r="83" spans="2:14" ht="15.75" customHeight="1">
      <c r="B83" s="61"/>
      <c r="C83" s="65"/>
      <c r="D83" s="65"/>
      <c r="E83" s="72"/>
      <c r="F83" s="65"/>
      <c r="G83" s="65"/>
      <c r="H83" s="65"/>
      <c r="I83" s="61"/>
      <c r="J83" s="61"/>
      <c r="K83" s="61"/>
      <c r="L83" s="82"/>
      <c r="M83" s="81"/>
      <c r="N83" s="72"/>
    </row>
    <row r="84" spans="2:14" ht="15.75" customHeight="1">
      <c r="B84" s="61"/>
      <c r="C84" s="65"/>
      <c r="D84" s="65"/>
      <c r="E84" s="72"/>
      <c r="F84" s="65"/>
      <c r="G84" s="65"/>
      <c r="H84" s="65"/>
      <c r="I84" s="61"/>
      <c r="J84" s="61"/>
      <c r="K84" s="61"/>
      <c r="L84" s="82"/>
      <c r="M84" s="81"/>
      <c r="N84" s="72"/>
    </row>
    <row r="85" spans="2:14" ht="15.75" customHeight="1">
      <c r="B85" s="61"/>
      <c r="C85" s="65"/>
      <c r="D85" s="65"/>
      <c r="E85" s="72"/>
      <c r="F85" s="65"/>
      <c r="G85" s="65"/>
      <c r="H85" s="65"/>
      <c r="I85" s="61"/>
      <c r="J85" s="61"/>
      <c r="K85" s="61"/>
      <c r="L85" s="82"/>
      <c r="M85" s="81"/>
      <c r="N85" s="72"/>
    </row>
    <row r="86" spans="2:14" ht="15.75" customHeight="1">
      <c r="B86" s="61"/>
      <c r="C86" s="65"/>
      <c r="D86" s="65"/>
      <c r="E86" s="72"/>
      <c r="F86" s="65"/>
      <c r="G86" s="65"/>
      <c r="H86" s="65"/>
      <c r="I86" s="61"/>
      <c r="J86" s="61"/>
      <c r="K86" s="61"/>
      <c r="L86" s="82"/>
      <c r="M86" s="81"/>
      <c r="N86" s="72"/>
    </row>
    <row r="87" spans="2:14" ht="15.75" customHeight="1">
      <c r="B87" s="61"/>
      <c r="C87" s="65"/>
      <c r="D87" s="65"/>
      <c r="E87" s="72"/>
      <c r="F87" s="65"/>
      <c r="G87" s="65"/>
      <c r="H87" s="65"/>
      <c r="I87" s="61"/>
      <c r="J87" s="61"/>
      <c r="K87" s="61"/>
      <c r="L87" s="82"/>
      <c r="M87" s="81"/>
      <c r="N87" s="72"/>
    </row>
    <row r="88" spans="2:14" ht="15.75" customHeight="1">
      <c r="B88" s="61"/>
      <c r="C88" s="65"/>
      <c r="D88" s="65"/>
      <c r="E88" s="72"/>
      <c r="F88" s="65"/>
      <c r="G88" s="65"/>
      <c r="H88" s="65"/>
      <c r="I88" s="61"/>
      <c r="J88" s="61"/>
      <c r="K88" s="61"/>
      <c r="L88" s="82"/>
      <c r="M88" s="81"/>
      <c r="N88" s="72"/>
    </row>
    <row r="89" spans="2:14" ht="15.75" customHeight="1">
      <c r="B89" s="61"/>
      <c r="C89" s="65"/>
      <c r="D89" s="65"/>
      <c r="E89" s="72"/>
      <c r="F89" s="65"/>
      <c r="G89" s="65"/>
      <c r="H89" s="65"/>
      <c r="I89" s="61"/>
      <c r="J89" s="61"/>
      <c r="K89" s="61"/>
      <c r="L89" s="82"/>
      <c r="M89" s="81"/>
      <c r="N89" s="72"/>
    </row>
    <row r="90" spans="2:14" ht="15.75" customHeight="1">
      <c r="B90" s="61"/>
      <c r="C90" s="65"/>
      <c r="D90" s="65"/>
      <c r="E90" s="72"/>
      <c r="F90" s="65"/>
      <c r="G90" s="65"/>
      <c r="H90" s="65"/>
      <c r="I90" s="61"/>
      <c r="J90" s="61"/>
      <c r="K90" s="61"/>
      <c r="L90" s="82"/>
      <c r="M90" s="81"/>
      <c r="N90" s="72"/>
    </row>
    <row r="91" spans="2:14" ht="15.75" customHeight="1">
      <c r="B91" s="61"/>
      <c r="C91" s="65"/>
      <c r="D91" s="65"/>
      <c r="E91" s="72"/>
      <c r="F91" s="65"/>
      <c r="G91" s="65"/>
      <c r="H91" s="65"/>
      <c r="I91" s="61"/>
      <c r="J91" s="61"/>
      <c r="K91" s="61"/>
      <c r="L91" s="82"/>
      <c r="M91" s="81"/>
      <c r="N91" s="72"/>
    </row>
    <row r="92" spans="2:14" ht="15.75" customHeight="1">
      <c r="B92" s="61"/>
      <c r="C92" s="65"/>
      <c r="D92" s="65"/>
      <c r="E92" s="72"/>
      <c r="F92" s="65"/>
      <c r="G92" s="65"/>
      <c r="H92" s="65"/>
      <c r="I92" s="61"/>
      <c r="J92" s="61"/>
      <c r="K92" s="61"/>
      <c r="L92" s="82"/>
      <c r="M92" s="81"/>
      <c r="N92" s="72"/>
    </row>
    <row r="93" spans="2:14" ht="15.75" customHeight="1">
      <c r="B93" s="61"/>
      <c r="C93" s="65"/>
      <c r="D93" s="65"/>
      <c r="E93" s="72"/>
      <c r="F93" s="65"/>
      <c r="G93" s="65"/>
      <c r="H93" s="65"/>
      <c r="I93" s="61"/>
      <c r="J93" s="61"/>
      <c r="K93" s="61"/>
      <c r="L93" s="82"/>
      <c r="M93" s="81"/>
      <c r="N93" s="72"/>
    </row>
    <row r="94" spans="2:14" ht="15.75" customHeight="1">
      <c r="B94" s="61"/>
      <c r="C94" s="65"/>
      <c r="D94" s="65"/>
      <c r="E94" s="72"/>
      <c r="F94" s="65"/>
      <c r="G94" s="65"/>
      <c r="H94" s="65"/>
      <c r="I94" s="61"/>
      <c r="J94" s="61"/>
      <c r="K94" s="61"/>
      <c r="L94" s="82"/>
      <c r="M94" s="81"/>
      <c r="N94" s="72"/>
    </row>
    <row r="95" spans="2:14" ht="15.75" customHeight="1">
      <c r="F95" s="65"/>
      <c r="K95" s="61"/>
    </row>
    <row r="96" spans="2:14" ht="15.75" customHeight="1">
      <c r="B96" s="61"/>
      <c r="C96" s="65"/>
      <c r="D96" s="65"/>
      <c r="E96" s="72"/>
      <c r="F96" s="65"/>
      <c r="G96" s="65"/>
      <c r="H96" s="65"/>
      <c r="I96" s="61"/>
      <c r="J96" s="61"/>
      <c r="K96" s="61"/>
      <c r="L96" s="82"/>
      <c r="M96" s="81"/>
      <c r="N96" s="72"/>
    </row>
    <row r="97" spans="2:14" ht="15.75" customHeight="1">
      <c r="B97" s="61"/>
      <c r="C97" s="65"/>
      <c r="D97" s="65"/>
      <c r="E97" s="72"/>
      <c r="F97" s="65"/>
      <c r="G97" s="65"/>
      <c r="H97" s="65"/>
      <c r="I97" s="61"/>
      <c r="J97" s="61"/>
      <c r="K97" s="61"/>
      <c r="L97" s="82"/>
      <c r="M97" s="81"/>
      <c r="N97" s="72"/>
    </row>
    <row r="98" spans="2:14" ht="15.75" customHeight="1">
      <c r="B98" s="61"/>
      <c r="C98" s="65"/>
      <c r="D98" s="65"/>
      <c r="E98" s="72"/>
      <c r="F98" s="65"/>
      <c r="G98" s="65"/>
      <c r="H98" s="65"/>
      <c r="I98" s="61"/>
      <c r="J98" s="61"/>
      <c r="K98" s="61"/>
      <c r="L98" s="82"/>
      <c r="M98" s="81"/>
      <c r="N98" s="72"/>
    </row>
    <row r="99" spans="2:14" ht="15.75" customHeight="1">
      <c r="B99" s="61"/>
      <c r="C99" s="65"/>
      <c r="D99" s="65"/>
      <c r="E99" s="72"/>
      <c r="F99" s="65"/>
      <c r="G99" s="65"/>
      <c r="H99" s="65"/>
      <c r="I99" s="61"/>
      <c r="J99" s="61"/>
      <c r="K99" s="61"/>
      <c r="L99" s="82"/>
      <c r="M99" s="81"/>
      <c r="N99" s="72"/>
    </row>
    <row r="100" spans="2:14" ht="15.75" customHeight="1">
      <c r="B100" s="61"/>
      <c r="C100" s="65"/>
      <c r="D100" s="65"/>
      <c r="E100" s="72"/>
      <c r="F100" s="65"/>
      <c r="G100" s="65"/>
      <c r="H100" s="65"/>
      <c r="I100" s="61"/>
      <c r="J100" s="61"/>
      <c r="K100" s="61"/>
      <c r="L100" s="82"/>
      <c r="M100" s="81"/>
      <c r="N100" s="72"/>
    </row>
    <row r="101" spans="2:14" ht="15.75" customHeight="1">
      <c r="B101" s="61"/>
      <c r="C101" s="65"/>
      <c r="D101" s="65"/>
      <c r="E101" s="72"/>
      <c r="F101" s="65"/>
      <c r="G101" s="65"/>
      <c r="H101" s="65"/>
      <c r="I101" s="61"/>
      <c r="J101" s="61"/>
      <c r="K101" s="61"/>
      <c r="L101" s="82"/>
      <c r="M101" s="81"/>
      <c r="N101" s="72"/>
    </row>
    <row r="102" spans="2:14" ht="15.75" customHeight="1">
      <c r="B102" s="61"/>
      <c r="C102" s="65"/>
      <c r="D102" s="65"/>
      <c r="E102" s="72"/>
      <c r="F102" s="65"/>
      <c r="G102" s="65"/>
      <c r="H102" s="65"/>
      <c r="I102" s="61"/>
      <c r="J102" s="61"/>
      <c r="K102" s="61"/>
      <c r="L102" s="82"/>
      <c r="M102" s="81"/>
      <c r="N102" s="72"/>
    </row>
    <row r="103" spans="2:14" ht="15.75" customHeight="1">
      <c r="B103" s="61"/>
      <c r="C103" s="65"/>
      <c r="D103" s="65"/>
      <c r="E103" s="72"/>
      <c r="F103" s="65"/>
      <c r="G103" s="65"/>
      <c r="H103" s="65"/>
      <c r="I103" s="61"/>
      <c r="J103" s="61"/>
      <c r="K103" s="61"/>
      <c r="L103" s="82"/>
      <c r="M103" s="81"/>
      <c r="N103" s="72"/>
    </row>
    <row r="104" spans="2:14" ht="15.75" customHeight="1">
      <c r="B104" s="61"/>
      <c r="C104" s="65"/>
      <c r="D104" s="65"/>
      <c r="E104" s="72"/>
      <c r="F104" s="65"/>
      <c r="G104" s="65"/>
      <c r="H104" s="65"/>
      <c r="I104" s="61"/>
      <c r="J104" s="61"/>
      <c r="K104" s="61"/>
      <c r="L104" s="82"/>
      <c r="M104" s="81"/>
      <c r="N104" s="72"/>
    </row>
    <row r="105" spans="2:14" ht="15.75" customHeight="1">
      <c r="B105" s="61"/>
      <c r="C105" s="65"/>
      <c r="D105" s="65"/>
      <c r="E105" s="72"/>
      <c r="F105" s="65"/>
      <c r="G105" s="65"/>
      <c r="H105" s="65"/>
      <c r="I105" s="61"/>
      <c r="J105" s="61"/>
      <c r="K105" s="61"/>
      <c r="L105" s="82"/>
      <c r="M105" s="81"/>
      <c r="N105" s="72"/>
    </row>
    <row r="106" spans="2:14" ht="15.75" customHeight="1">
      <c r="B106" s="61"/>
      <c r="C106" s="65"/>
      <c r="D106" s="65"/>
      <c r="E106" s="72"/>
      <c r="F106" s="65"/>
      <c r="G106" s="65"/>
      <c r="H106" s="65"/>
      <c r="I106" s="61"/>
      <c r="J106" s="61"/>
      <c r="K106" s="61"/>
      <c r="L106" s="82"/>
      <c r="M106" s="81"/>
      <c r="N106" s="72"/>
    </row>
    <row r="107" spans="2:14" ht="15.75" customHeight="1">
      <c r="B107" s="61"/>
      <c r="C107" s="65"/>
      <c r="D107" s="65"/>
      <c r="E107" s="72"/>
      <c r="F107" s="65"/>
      <c r="G107" s="65"/>
      <c r="H107" s="65"/>
      <c r="I107" s="61"/>
      <c r="J107" s="61"/>
      <c r="K107" s="61"/>
      <c r="L107" s="82"/>
      <c r="M107" s="81"/>
      <c r="N107" s="72"/>
    </row>
    <row r="108" spans="2:14" ht="15.75" customHeight="1">
      <c r="B108" s="61"/>
      <c r="C108" s="65"/>
      <c r="D108" s="65"/>
      <c r="E108" s="72"/>
      <c r="F108" s="65"/>
      <c r="G108" s="65"/>
      <c r="H108" s="65"/>
      <c r="I108" s="61"/>
      <c r="J108" s="61"/>
      <c r="K108" s="61"/>
      <c r="L108" s="82"/>
      <c r="M108" s="81"/>
      <c r="N108" s="72"/>
    </row>
    <row r="109" spans="2:14" ht="15.75" customHeight="1">
      <c r="B109" s="61"/>
      <c r="C109" s="65"/>
      <c r="D109" s="65"/>
      <c r="E109" s="72"/>
      <c r="F109" s="65"/>
      <c r="G109" s="65"/>
      <c r="H109" s="65"/>
      <c r="I109" s="61"/>
      <c r="J109" s="61"/>
      <c r="K109" s="61"/>
      <c r="L109" s="82"/>
      <c r="M109" s="81"/>
      <c r="N109" s="72"/>
    </row>
    <row r="110" spans="2:14" ht="15.75" customHeight="1">
      <c r="B110" s="61"/>
      <c r="C110" s="65"/>
      <c r="D110" s="65"/>
      <c r="E110" s="72"/>
      <c r="F110" s="65"/>
      <c r="G110" s="65"/>
      <c r="H110" s="65"/>
      <c r="I110" s="61"/>
      <c r="J110" s="61"/>
      <c r="K110" s="61"/>
      <c r="L110" s="82"/>
      <c r="M110" s="81"/>
      <c r="N110" s="72"/>
    </row>
    <row r="111" spans="2:14" ht="15.75" customHeight="1">
      <c r="B111" s="61"/>
      <c r="C111" s="65"/>
      <c r="D111" s="65"/>
      <c r="E111" s="72"/>
      <c r="F111" s="65"/>
      <c r="G111" s="65"/>
      <c r="H111" s="65"/>
      <c r="I111" s="61"/>
      <c r="J111" s="61"/>
      <c r="K111" s="61"/>
      <c r="L111" s="82"/>
      <c r="M111" s="81"/>
      <c r="N111" s="72"/>
    </row>
    <row r="112" spans="2:14" ht="15.75" customHeight="1">
      <c r="B112" s="61"/>
      <c r="C112" s="65"/>
      <c r="D112" s="65"/>
      <c r="E112" s="72"/>
      <c r="F112" s="65"/>
      <c r="G112" s="65"/>
      <c r="H112" s="65"/>
      <c r="I112" s="61"/>
      <c r="J112" s="61"/>
      <c r="K112" s="61"/>
      <c r="L112" s="82"/>
      <c r="M112" s="81"/>
      <c r="N112" s="72"/>
    </row>
    <row r="113" spans="2:14" ht="15.75" customHeight="1">
      <c r="B113" s="61"/>
      <c r="C113" s="65"/>
      <c r="D113" s="65"/>
      <c r="E113" s="72"/>
      <c r="F113" s="65"/>
      <c r="G113" s="65"/>
      <c r="H113" s="65"/>
      <c r="I113" s="61"/>
      <c r="J113" s="61"/>
      <c r="K113" s="61"/>
      <c r="L113" s="82"/>
      <c r="M113" s="81"/>
      <c r="N113" s="72"/>
    </row>
    <row r="114" spans="2:14" ht="15.75" customHeight="1">
      <c r="B114" s="61"/>
      <c r="C114" s="65"/>
      <c r="D114" s="65"/>
      <c r="E114" s="72"/>
      <c r="F114" s="65"/>
      <c r="G114" s="65"/>
      <c r="H114" s="65"/>
      <c r="I114" s="61"/>
      <c r="J114" s="61"/>
      <c r="K114" s="61"/>
      <c r="L114" s="82"/>
      <c r="M114" s="81"/>
      <c r="N114" s="72"/>
    </row>
    <row r="115" spans="2:14" ht="15.75" customHeight="1">
      <c r="B115" s="61"/>
      <c r="C115" s="65"/>
      <c r="D115" s="65"/>
      <c r="E115" s="72"/>
      <c r="F115" s="65"/>
      <c r="G115" s="65"/>
      <c r="H115" s="65"/>
      <c r="I115" s="61"/>
      <c r="J115" s="61"/>
      <c r="K115" s="61"/>
      <c r="L115" s="82"/>
      <c r="M115" s="81"/>
      <c r="N115" s="72"/>
    </row>
    <row r="116" spans="2:14" ht="15.75" customHeight="1">
      <c r="B116" s="61"/>
      <c r="C116" s="65"/>
      <c r="D116" s="65"/>
      <c r="E116" s="72"/>
      <c r="F116" s="65"/>
      <c r="G116" s="65"/>
      <c r="H116" s="65"/>
      <c r="I116" s="61"/>
      <c r="J116" s="61"/>
      <c r="K116" s="61"/>
      <c r="L116" s="82"/>
      <c r="M116" s="81"/>
      <c r="N116" s="72"/>
    </row>
    <row r="117" spans="2:14" ht="15.75" customHeight="1">
      <c r="B117" s="61"/>
      <c r="C117" s="65"/>
      <c r="D117" s="65"/>
      <c r="E117" s="72"/>
      <c r="F117" s="65"/>
      <c r="G117" s="65"/>
      <c r="H117" s="65"/>
      <c r="I117" s="61"/>
      <c r="J117" s="61"/>
      <c r="K117" s="61"/>
      <c r="L117" s="82"/>
      <c r="M117" s="81"/>
      <c r="N117" s="72"/>
    </row>
    <row r="118" spans="2:14" ht="15.75" customHeight="1">
      <c r="B118" s="61"/>
      <c r="C118" s="65"/>
      <c r="D118" s="65"/>
      <c r="E118" s="72"/>
      <c r="F118" s="65"/>
      <c r="G118" s="65"/>
      <c r="H118" s="65"/>
      <c r="I118" s="61"/>
      <c r="J118" s="61"/>
      <c r="K118" s="61"/>
      <c r="L118" s="82"/>
      <c r="M118" s="81"/>
      <c r="N118" s="72"/>
    </row>
    <row r="119" spans="2:14" ht="15.75" customHeight="1">
      <c r="B119" s="61"/>
      <c r="C119" s="65"/>
      <c r="D119" s="65"/>
      <c r="E119" s="72"/>
      <c r="F119" s="65"/>
      <c r="G119" s="65"/>
      <c r="H119" s="65"/>
      <c r="I119" s="61"/>
      <c r="J119" s="61"/>
      <c r="K119" s="61"/>
      <c r="L119" s="82"/>
      <c r="M119" s="81"/>
      <c r="N119" s="72"/>
    </row>
    <row r="120" spans="2:14" ht="15.75" customHeight="1">
      <c r="B120" s="61"/>
      <c r="C120" s="65"/>
      <c r="D120" s="65"/>
      <c r="E120" s="72"/>
      <c r="F120" s="65"/>
      <c r="G120" s="65"/>
      <c r="H120" s="65"/>
      <c r="I120" s="61"/>
      <c r="J120" s="61"/>
      <c r="K120" s="61"/>
      <c r="L120" s="82"/>
      <c r="M120" s="81"/>
      <c r="N120" s="72"/>
    </row>
    <row r="121" spans="2:14" ht="15.75" customHeight="1">
      <c r="B121" s="61"/>
      <c r="C121" s="65"/>
      <c r="D121" s="65"/>
      <c r="E121" s="72"/>
      <c r="F121" s="65"/>
      <c r="G121" s="65"/>
      <c r="H121" s="65"/>
      <c r="I121" s="61"/>
      <c r="J121" s="61"/>
      <c r="K121" s="61"/>
      <c r="L121" s="82"/>
      <c r="M121" s="81"/>
      <c r="N121" s="72"/>
    </row>
    <row r="122" spans="2:14" ht="15.75" customHeight="1">
      <c r="B122" s="61"/>
      <c r="C122" s="65"/>
      <c r="D122" s="65"/>
      <c r="E122" s="72"/>
      <c r="F122" s="65"/>
      <c r="G122" s="65"/>
      <c r="H122" s="65"/>
      <c r="I122" s="61"/>
      <c r="J122" s="61"/>
      <c r="K122" s="61"/>
      <c r="L122" s="82"/>
      <c r="M122" s="81"/>
      <c r="N122" s="72"/>
    </row>
    <row r="123" spans="2:14" ht="15.75" customHeight="1">
      <c r="B123" s="61"/>
      <c r="C123" s="65"/>
      <c r="D123" s="65"/>
      <c r="E123" s="72"/>
      <c r="F123" s="65"/>
      <c r="G123" s="65"/>
      <c r="H123" s="65"/>
      <c r="I123" s="61"/>
      <c r="J123" s="61"/>
      <c r="K123" s="61"/>
      <c r="L123" s="82"/>
      <c r="M123" s="81"/>
      <c r="N123" s="72"/>
    </row>
    <row r="124" spans="2:14" ht="15.75" customHeight="1">
      <c r="B124" s="61"/>
      <c r="C124" s="65"/>
      <c r="D124" s="65"/>
      <c r="E124" s="72"/>
      <c r="F124" s="65"/>
      <c r="G124" s="65"/>
      <c r="H124" s="65"/>
      <c r="I124" s="61"/>
      <c r="J124" s="61"/>
      <c r="K124" s="61"/>
      <c r="L124" s="82"/>
      <c r="M124" s="81"/>
      <c r="N124" s="72"/>
    </row>
    <row r="125" spans="2:14" ht="15.75" customHeight="1">
      <c r="B125" s="61"/>
      <c r="C125" s="65"/>
      <c r="D125" s="65"/>
      <c r="E125" s="72"/>
      <c r="F125" s="65"/>
      <c r="G125" s="65"/>
      <c r="H125" s="65"/>
      <c r="I125" s="61"/>
      <c r="J125" s="61"/>
      <c r="K125" s="61"/>
      <c r="L125" s="82"/>
      <c r="M125" s="81"/>
      <c r="N125" s="72"/>
    </row>
    <row r="126" spans="2:14" ht="15.75" customHeight="1">
      <c r="B126" s="61"/>
      <c r="C126" s="65"/>
      <c r="D126" s="65"/>
      <c r="E126" s="72"/>
      <c r="F126" s="65"/>
      <c r="G126" s="65"/>
      <c r="H126" s="65"/>
      <c r="I126" s="61"/>
      <c r="J126" s="61"/>
      <c r="K126" s="61"/>
      <c r="L126" s="82"/>
      <c r="M126" s="81"/>
      <c r="N126" s="72"/>
    </row>
    <row r="127" spans="2:14" ht="15.75" customHeight="1">
      <c r="B127" s="61"/>
      <c r="C127" s="65"/>
      <c r="D127" s="65"/>
      <c r="E127" s="72"/>
      <c r="F127" s="65"/>
      <c r="G127" s="65"/>
      <c r="H127" s="65"/>
      <c r="I127" s="61"/>
      <c r="J127" s="61"/>
      <c r="K127" s="61"/>
      <c r="L127" s="82"/>
      <c r="M127" s="81"/>
      <c r="N127" s="72"/>
    </row>
    <row r="128" spans="2:14" ht="15.75" customHeight="1">
      <c r="B128" s="61"/>
      <c r="C128" s="65"/>
      <c r="D128" s="65"/>
      <c r="E128" s="72"/>
      <c r="F128" s="65"/>
      <c r="G128" s="65"/>
      <c r="H128" s="65"/>
      <c r="I128" s="61"/>
      <c r="J128" s="61"/>
      <c r="K128" s="61"/>
      <c r="L128" s="82"/>
      <c r="M128" s="81"/>
      <c r="N128" s="72"/>
    </row>
    <row r="129" spans="2:14" ht="15.75" customHeight="1">
      <c r="B129" s="61"/>
      <c r="C129" s="65"/>
      <c r="D129" s="65"/>
      <c r="E129" s="72"/>
      <c r="F129" s="65"/>
      <c r="G129" s="65"/>
      <c r="H129" s="65"/>
      <c r="I129" s="61"/>
      <c r="J129" s="61"/>
      <c r="K129" s="61"/>
      <c r="L129" s="82"/>
      <c r="M129" s="81"/>
      <c r="N129" s="72"/>
    </row>
    <row r="130" spans="2:14" ht="15.75" customHeight="1">
      <c r="B130" s="61"/>
      <c r="C130" s="65"/>
      <c r="D130" s="65"/>
      <c r="E130" s="72"/>
      <c r="F130" s="65"/>
      <c r="G130" s="65"/>
      <c r="H130" s="65"/>
      <c r="I130" s="61"/>
      <c r="J130" s="61"/>
      <c r="K130" s="61"/>
      <c r="L130" s="82"/>
      <c r="M130" s="81"/>
      <c r="N130" s="72"/>
    </row>
    <row r="131" spans="2:14" ht="15.75" customHeight="1">
      <c r="B131" s="61"/>
      <c r="C131" s="65"/>
      <c r="D131" s="65"/>
      <c r="E131" s="72"/>
      <c r="F131" s="65"/>
      <c r="G131" s="65"/>
      <c r="H131" s="65"/>
      <c r="I131" s="61"/>
      <c r="J131" s="61"/>
      <c r="K131" s="61"/>
      <c r="L131" s="82"/>
      <c r="M131" s="81"/>
      <c r="N131" s="72"/>
    </row>
    <row r="132" spans="2:14" ht="15.75" customHeight="1">
      <c r="B132" s="61"/>
      <c r="C132" s="65"/>
      <c r="D132" s="65"/>
      <c r="E132" s="72"/>
      <c r="F132" s="65"/>
      <c r="G132" s="65"/>
      <c r="H132" s="65"/>
      <c r="I132" s="61"/>
      <c r="J132" s="61"/>
      <c r="K132" s="61"/>
      <c r="L132" s="82"/>
      <c r="M132" s="81"/>
      <c r="N132" s="72"/>
    </row>
    <row r="133" spans="2:14" ht="15.75" customHeight="1">
      <c r="B133" s="61"/>
      <c r="C133" s="65"/>
      <c r="D133" s="65"/>
      <c r="E133" s="72"/>
      <c r="F133" s="65"/>
      <c r="G133" s="65"/>
      <c r="H133" s="65"/>
      <c r="I133" s="61"/>
      <c r="J133" s="61"/>
      <c r="K133" s="61"/>
      <c r="L133" s="82"/>
      <c r="M133" s="81"/>
      <c r="N133" s="72"/>
    </row>
    <row r="134" spans="2:14" ht="15.75" customHeight="1">
      <c r="B134" s="61"/>
      <c r="C134" s="65"/>
      <c r="D134" s="65"/>
      <c r="E134" s="72"/>
      <c r="F134" s="65"/>
      <c r="G134" s="65"/>
      <c r="H134" s="65"/>
      <c r="I134" s="61"/>
      <c r="J134" s="61"/>
      <c r="K134" s="61"/>
      <c r="L134" s="82"/>
      <c r="M134" s="81"/>
      <c r="N134" s="72"/>
    </row>
    <row r="135" spans="2:14" ht="15.75" customHeight="1">
      <c r="B135" s="61"/>
      <c r="C135" s="65"/>
      <c r="D135" s="65"/>
      <c r="E135" s="72"/>
      <c r="F135" s="65"/>
      <c r="G135" s="65"/>
      <c r="H135" s="65"/>
      <c r="I135" s="61"/>
      <c r="J135" s="61"/>
      <c r="K135" s="61"/>
      <c r="L135" s="82"/>
      <c r="M135" s="81"/>
      <c r="N135" s="72"/>
    </row>
    <row r="136" spans="2:14" ht="15.75" customHeight="1">
      <c r="B136" s="61"/>
      <c r="C136" s="65"/>
      <c r="D136" s="65"/>
      <c r="E136" s="72"/>
      <c r="F136" s="65"/>
      <c r="G136" s="65"/>
      <c r="H136" s="65"/>
      <c r="I136" s="61"/>
      <c r="J136" s="61"/>
      <c r="K136" s="61"/>
      <c r="L136" s="82"/>
      <c r="M136" s="81"/>
      <c r="N136" s="72"/>
    </row>
    <row r="137" spans="2:14" ht="15.75" customHeight="1">
      <c r="B137" s="61"/>
      <c r="C137" s="65"/>
      <c r="D137" s="65"/>
      <c r="E137" s="72"/>
      <c r="F137" s="65"/>
      <c r="G137" s="65"/>
      <c r="H137" s="65"/>
      <c r="I137" s="61"/>
      <c r="J137" s="61"/>
      <c r="K137" s="61"/>
      <c r="L137" s="82"/>
      <c r="M137" s="81"/>
      <c r="N137" s="72"/>
    </row>
    <row r="138" spans="2:14" ht="15.75" customHeight="1">
      <c r="B138" s="61"/>
      <c r="C138" s="65"/>
      <c r="D138" s="65"/>
      <c r="E138" s="72"/>
      <c r="F138" s="65"/>
      <c r="G138" s="65"/>
      <c r="H138" s="65"/>
      <c r="I138" s="61"/>
      <c r="J138" s="61"/>
      <c r="K138" s="61"/>
      <c r="L138" s="82"/>
      <c r="M138" s="81"/>
      <c r="N138" s="72"/>
    </row>
    <row r="139" spans="2:14" ht="15.75" customHeight="1">
      <c r="B139" s="61"/>
      <c r="C139" s="65"/>
      <c r="D139" s="65"/>
      <c r="E139" s="72"/>
      <c r="F139" s="65"/>
      <c r="G139" s="65"/>
      <c r="H139" s="65"/>
      <c r="I139" s="61"/>
      <c r="J139" s="61"/>
      <c r="K139" s="61"/>
      <c r="L139" s="82"/>
      <c r="M139" s="81"/>
      <c r="N139" s="72"/>
    </row>
    <row r="140" spans="2:14" ht="15.75" customHeight="1">
      <c r="B140" s="61"/>
      <c r="C140" s="65"/>
      <c r="D140" s="65"/>
      <c r="E140" s="72"/>
      <c r="F140" s="65"/>
      <c r="G140" s="65"/>
      <c r="H140" s="65"/>
      <c r="I140" s="61"/>
      <c r="J140" s="61"/>
      <c r="K140" s="61"/>
      <c r="L140" s="82"/>
      <c r="M140" s="81"/>
      <c r="N140" s="72"/>
    </row>
    <row r="141" spans="2:14" ht="15.75" customHeight="1">
      <c r="B141" s="61"/>
      <c r="C141" s="65"/>
      <c r="D141" s="65"/>
      <c r="E141" s="72"/>
      <c r="F141" s="65"/>
      <c r="G141" s="65"/>
      <c r="H141" s="65"/>
      <c r="I141" s="61"/>
      <c r="J141" s="61"/>
      <c r="K141" s="61"/>
      <c r="L141" s="82"/>
      <c r="M141" s="81"/>
      <c r="N141" s="72"/>
    </row>
    <row r="142" spans="2:14" ht="15.75" customHeight="1">
      <c r="B142" s="61"/>
      <c r="C142" s="65"/>
      <c r="D142" s="65"/>
      <c r="E142" s="72"/>
      <c r="F142" s="65"/>
      <c r="G142" s="65"/>
      <c r="H142" s="65"/>
      <c r="I142" s="61"/>
      <c r="J142" s="61"/>
      <c r="K142" s="61"/>
      <c r="L142" s="82"/>
      <c r="M142" s="81"/>
      <c r="N142" s="72"/>
    </row>
    <row r="143" spans="2:14" ht="15.75" customHeight="1">
      <c r="B143" s="61"/>
      <c r="C143" s="65"/>
      <c r="D143" s="65"/>
      <c r="E143" s="72"/>
      <c r="F143" s="65"/>
      <c r="G143" s="65"/>
      <c r="H143" s="65"/>
      <c r="I143" s="61"/>
      <c r="J143" s="61"/>
      <c r="K143" s="61"/>
      <c r="L143" s="82"/>
      <c r="M143" s="81"/>
      <c r="N143" s="72"/>
    </row>
    <row r="144" spans="2:14" ht="15.75" customHeight="1">
      <c r="B144" s="61"/>
      <c r="C144" s="65"/>
      <c r="D144" s="65"/>
      <c r="E144" s="72"/>
      <c r="F144" s="65"/>
      <c r="G144" s="65"/>
      <c r="H144" s="65"/>
      <c r="I144" s="61"/>
      <c r="J144" s="61"/>
      <c r="K144" s="61"/>
      <c r="L144" s="82"/>
      <c r="M144" s="81"/>
      <c r="N144" s="72"/>
    </row>
    <row r="145" spans="2:14" ht="15.75" customHeight="1">
      <c r="B145" s="61"/>
      <c r="C145" s="65"/>
      <c r="D145" s="65"/>
      <c r="E145" s="72"/>
      <c r="F145" s="65"/>
      <c r="G145" s="65"/>
      <c r="H145" s="65"/>
      <c r="I145" s="61"/>
      <c r="J145" s="61"/>
      <c r="K145" s="61"/>
      <c r="L145" s="82"/>
      <c r="M145" s="81"/>
      <c r="N145" s="72"/>
    </row>
    <row r="146" spans="2:14" ht="15.75" customHeight="1">
      <c r="B146" s="61"/>
      <c r="C146" s="65"/>
      <c r="D146" s="65"/>
      <c r="E146" s="72"/>
      <c r="F146" s="65"/>
      <c r="G146" s="65"/>
      <c r="H146" s="65"/>
      <c r="I146" s="61"/>
      <c r="J146" s="61"/>
      <c r="K146" s="61"/>
      <c r="L146" s="82"/>
      <c r="M146" s="81"/>
      <c r="N146" s="72"/>
    </row>
    <row r="147" spans="2:14" ht="15.75" customHeight="1">
      <c r="B147" s="61"/>
      <c r="C147" s="65"/>
      <c r="D147" s="65"/>
      <c r="E147" s="72"/>
      <c r="F147" s="65"/>
      <c r="G147" s="65"/>
      <c r="H147" s="65"/>
      <c r="I147" s="61"/>
      <c r="J147" s="61"/>
      <c r="K147" s="61"/>
      <c r="L147" s="82"/>
      <c r="M147" s="81"/>
      <c r="N147" s="72"/>
    </row>
    <row r="148" spans="2:14" ht="15.75" customHeight="1">
      <c r="B148" s="61"/>
      <c r="C148" s="65"/>
      <c r="D148" s="65"/>
      <c r="E148" s="72"/>
      <c r="F148" s="65"/>
      <c r="G148" s="65"/>
      <c r="H148" s="65"/>
      <c r="I148" s="61"/>
      <c r="J148" s="61"/>
      <c r="K148" s="61"/>
      <c r="L148" s="82"/>
      <c r="M148" s="81"/>
      <c r="N148" s="72"/>
    </row>
    <row r="149" spans="2:14" ht="15.75" customHeight="1">
      <c r="B149" s="61"/>
      <c r="C149" s="65"/>
      <c r="D149" s="65"/>
      <c r="E149" s="72"/>
      <c r="F149" s="65"/>
      <c r="G149" s="65"/>
      <c r="H149" s="65"/>
      <c r="I149" s="61"/>
      <c r="J149" s="61"/>
      <c r="K149" s="61"/>
      <c r="L149" s="82"/>
      <c r="M149" s="81"/>
      <c r="N149" s="72"/>
    </row>
    <row r="150" spans="2:14" ht="15.75" customHeight="1">
      <c r="B150" s="61"/>
      <c r="C150" s="65"/>
      <c r="D150" s="65"/>
      <c r="E150" s="72"/>
      <c r="F150" s="65"/>
      <c r="G150" s="65"/>
      <c r="H150" s="65"/>
      <c r="I150" s="61"/>
      <c r="J150" s="61"/>
      <c r="K150" s="61"/>
      <c r="L150" s="82"/>
      <c r="M150" s="81"/>
      <c r="N150" s="72"/>
    </row>
    <row r="151" spans="2:14" ht="15.75" customHeight="1">
      <c r="B151" s="61"/>
      <c r="C151" s="65"/>
      <c r="D151" s="65"/>
      <c r="E151" s="72"/>
      <c r="F151" s="65"/>
      <c r="G151" s="65"/>
      <c r="H151" s="65"/>
      <c r="I151" s="61"/>
      <c r="J151" s="61"/>
      <c r="K151" s="61"/>
      <c r="L151" s="82"/>
      <c r="M151" s="81"/>
      <c r="N151" s="72"/>
    </row>
    <row r="152" spans="2:14" ht="15.75" customHeight="1">
      <c r="B152" s="61"/>
      <c r="C152" s="65"/>
      <c r="D152" s="65"/>
      <c r="E152" s="72"/>
      <c r="F152" s="65"/>
      <c r="G152" s="65"/>
      <c r="H152" s="65"/>
      <c r="I152" s="61"/>
      <c r="J152" s="61"/>
      <c r="K152" s="61"/>
      <c r="L152" s="82"/>
      <c r="M152" s="81"/>
      <c r="N152" s="72"/>
    </row>
    <row r="153" spans="2:14" ht="15.75" customHeight="1">
      <c r="B153" s="61"/>
      <c r="C153" s="65"/>
      <c r="D153" s="65"/>
      <c r="E153" s="72"/>
      <c r="F153" s="65"/>
      <c r="G153" s="65"/>
      <c r="H153" s="65"/>
      <c r="I153" s="61"/>
      <c r="J153" s="61"/>
      <c r="K153" s="61"/>
      <c r="L153" s="82"/>
      <c r="M153" s="81"/>
      <c r="N153" s="72"/>
    </row>
    <row r="154" spans="2:14" ht="15.75" customHeight="1">
      <c r="B154" s="61"/>
      <c r="C154" s="65"/>
      <c r="D154" s="65"/>
      <c r="E154" s="72"/>
      <c r="F154" s="65"/>
      <c r="G154" s="65"/>
      <c r="H154" s="65"/>
      <c r="I154" s="61"/>
      <c r="J154" s="61"/>
      <c r="K154" s="61"/>
      <c r="L154" s="82"/>
      <c r="M154" s="81"/>
      <c r="N154" s="72"/>
    </row>
    <row r="155" spans="2:14" ht="15.75" customHeight="1">
      <c r="B155" s="61"/>
      <c r="C155" s="65"/>
      <c r="D155" s="65"/>
      <c r="E155" s="72"/>
      <c r="F155" s="65"/>
      <c r="G155" s="65"/>
      <c r="H155" s="65"/>
      <c r="I155" s="61"/>
      <c r="J155" s="61"/>
      <c r="K155" s="61"/>
      <c r="L155" s="82"/>
      <c r="M155" s="81"/>
      <c r="N155" s="72"/>
    </row>
    <row r="156" spans="2:14" ht="15.75" customHeight="1">
      <c r="B156" s="61"/>
      <c r="C156" s="65"/>
      <c r="D156" s="65"/>
      <c r="E156" s="72"/>
      <c r="F156" s="65"/>
      <c r="G156" s="65"/>
      <c r="H156" s="65"/>
      <c r="I156" s="61"/>
      <c r="J156" s="61"/>
      <c r="K156" s="61"/>
      <c r="L156" s="82"/>
      <c r="M156" s="81"/>
      <c r="N156" s="72"/>
    </row>
    <row r="157" spans="2:14" ht="15.75" customHeight="1">
      <c r="B157" s="61"/>
      <c r="C157" s="65"/>
      <c r="D157" s="65"/>
      <c r="E157" s="72"/>
      <c r="F157" s="65"/>
      <c r="G157" s="65"/>
      <c r="H157" s="65"/>
      <c r="I157" s="61"/>
      <c r="J157" s="61"/>
      <c r="K157" s="61"/>
      <c r="L157" s="82"/>
      <c r="M157" s="81"/>
      <c r="N157" s="72"/>
    </row>
    <row r="158" spans="2:14" ht="15.75" customHeight="1">
      <c r="B158" s="61"/>
      <c r="C158" s="65"/>
      <c r="D158" s="65"/>
      <c r="E158" s="72"/>
      <c r="F158" s="65"/>
      <c r="G158" s="65"/>
      <c r="H158" s="65"/>
      <c r="I158" s="61"/>
      <c r="J158" s="61"/>
      <c r="K158" s="61"/>
      <c r="L158" s="82"/>
      <c r="M158" s="81"/>
      <c r="N158" s="72"/>
    </row>
    <row r="159" spans="2:14" ht="15.75" customHeight="1">
      <c r="B159" s="61"/>
      <c r="C159" s="65"/>
      <c r="D159" s="65"/>
      <c r="E159" s="72"/>
      <c r="F159" s="65"/>
      <c r="G159" s="65"/>
      <c r="H159" s="65"/>
      <c r="I159" s="61"/>
      <c r="J159" s="61"/>
      <c r="K159" s="61"/>
      <c r="L159" s="82"/>
      <c r="M159" s="81"/>
      <c r="N159" s="72"/>
    </row>
    <row r="160" spans="2:14" ht="15.75" customHeight="1">
      <c r="B160" s="61"/>
      <c r="C160" s="65"/>
      <c r="D160" s="65"/>
      <c r="E160" s="72"/>
      <c r="F160" s="65"/>
      <c r="G160" s="65"/>
      <c r="H160" s="65"/>
      <c r="I160" s="61"/>
      <c r="J160" s="61"/>
      <c r="K160" s="61"/>
      <c r="L160" s="82"/>
      <c r="M160" s="81"/>
      <c r="N160" s="72"/>
    </row>
    <row r="161" spans="2:14" ht="15.75" customHeight="1">
      <c r="B161" s="61"/>
      <c r="C161" s="65"/>
      <c r="D161" s="65"/>
      <c r="E161" s="72"/>
      <c r="F161" s="65"/>
      <c r="G161" s="65"/>
      <c r="H161" s="65"/>
      <c r="I161" s="61"/>
      <c r="J161" s="61"/>
      <c r="K161" s="61"/>
      <c r="L161" s="82"/>
      <c r="M161" s="81"/>
      <c r="N161" s="72"/>
    </row>
    <row r="162" spans="2:14" ht="15.75" customHeight="1">
      <c r="B162" s="61"/>
      <c r="C162" s="65"/>
      <c r="D162" s="65"/>
      <c r="E162" s="72"/>
      <c r="F162" s="65"/>
      <c r="G162" s="65"/>
      <c r="H162" s="65"/>
      <c r="I162" s="61"/>
      <c r="J162" s="61"/>
      <c r="K162" s="61"/>
      <c r="L162" s="82"/>
      <c r="M162" s="81"/>
      <c r="N162" s="72"/>
    </row>
    <row r="163" spans="2:14" ht="15.75" customHeight="1">
      <c r="B163" s="61"/>
      <c r="C163" s="65"/>
      <c r="D163" s="65"/>
      <c r="E163" s="72"/>
      <c r="F163" s="65"/>
      <c r="G163" s="65"/>
      <c r="H163" s="65"/>
      <c r="I163" s="61"/>
      <c r="J163" s="61"/>
      <c r="K163" s="61"/>
      <c r="L163" s="82"/>
      <c r="M163" s="81"/>
      <c r="N163" s="72"/>
    </row>
    <row r="164" spans="2:14" ht="15.75" customHeight="1">
      <c r="B164" s="61"/>
      <c r="C164" s="65"/>
      <c r="D164" s="65"/>
      <c r="E164" s="72"/>
      <c r="F164" s="65"/>
      <c r="G164" s="65"/>
      <c r="H164" s="65"/>
      <c r="I164" s="61"/>
      <c r="J164" s="61"/>
      <c r="K164" s="61"/>
      <c r="L164" s="82"/>
      <c r="M164" s="81"/>
      <c r="N164" s="72"/>
    </row>
    <row r="165" spans="2:14" ht="15.75" customHeight="1">
      <c r="B165" s="61"/>
      <c r="C165" s="65"/>
      <c r="D165" s="65"/>
      <c r="E165" s="72"/>
      <c r="F165" s="65"/>
      <c r="G165" s="65"/>
      <c r="H165" s="65"/>
      <c r="I165" s="61"/>
      <c r="J165" s="61"/>
      <c r="K165" s="61"/>
      <c r="L165" s="82"/>
      <c r="M165" s="81"/>
      <c r="N165" s="72"/>
    </row>
    <row r="166" spans="2:14" ht="15.75" customHeight="1">
      <c r="B166" s="61"/>
      <c r="C166" s="65"/>
      <c r="D166" s="65"/>
      <c r="E166" s="72"/>
      <c r="F166" s="65"/>
      <c r="G166" s="65"/>
      <c r="H166" s="65"/>
      <c r="I166" s="61"/>
      <c r="J166" s="61"/>
      <c r="K166" s="61"/>
      <c r="L166" s="82"/>
      <c r="M166" s="81"/>
      <c r="N166" s="72"/>
    </row>
    <row r="167" spans="2:14" ht="15.75" customHeight="1">
      <c r="B167" s="61"/>
      <c r="C167" s="65"/>
      <c r="D167" s="65"/>
      <c r="E167" s="72"/>
      <c r="F167" s="65"/>
      <c r="G167" s="65"/>
      <c r="H167" s="65"/>
      <c r="I167" s="61"/>
      <c r="J167" s="61"/>
      <c r="K167" s="61"/>
      <c r="L167" s="82"/>
      <c r="M167" s="81"/>
      <c r="N167" s="72"/>
    </row>
    <row r="168" spans="2:14" ht="15.75" customHeight="1">
      <c r="B168" s="61"/>
      <c r="C168" s="65"/>
      <c r="D168" s="65"/>
      <c r="E168" s="72"/>
      <c r="F168" s="65"/>
      <c r="G168" s="65"/>
      <c r="H168" s="65"/>
      <c r="I168" s="61"/>
      <c r="J168" s="61"/>
      <c r="K168" s="61"/>
      <c r="L168" s="82"/>
      <c r="M168" s="81"/>
      <c r="N168" s="72"/>
    </row>
    <row r="169" spans="2:14" ht="15.75" customHeight="1">
      <c r="B169" s="61"/>
      <c r="C169" s="65"/>
      <c r="D169" s="65"/>
      <c r="E169" s="72"/>
      <c r="F169" s="65"/>
      <c r="G169" s="65"/>
      <c r="H169" s="65"/>
      <c r="I169" s="61"/>
      <c r="J169" s="61"/>
      <c r="K169" s="61"/>
      <c r="L169" s="82"/>
      <c r="M169" s="81"/>
      <c r="N169" s="72"/>
    </row>
    <row r="170" spans="2:14" ht="15.75" customHeight="1">
      <c r="B170" s="61"/>
      <c r="C170" s="65"/>
      <c r="D170" s="65"/>
      <c r="E170" s="72"/>
      <c r="F170" s="65"/>
      <c r="G170" s="65"/>
      <c r="H170" s="65"/>
      <c r="I170" s="61"/>
      <c r="J170" s="61"/>
      <c r="K170" s="61"/>
      <c r="L170" s="82"/>
      <c r="M170" s="81"/>
      <c r="N170" s="72"/>
    </row>
    <row r="171" spans="2:14" ht="15.75" customHeight="1">
      <c r="B171" s="61"/>
      <c r="C171" s="65"/>
      <c r="D171" s="65"/>
      <c r="E171" s="72"/>
      <c r="F171" s="65"/>
      <c r="G171" s="65"/>
      <c r="H171" s="65"/>
      <c r="I171" s="61"/>
      <c r="J171" s="61"/>
      <c r="K171" s="61"/>
      <c r="L171" s="82"/>
      <c r="M171" s="81"/>
      <c r="N171" s="72"/>
    </row>
    <row r="172" spans="2:14" ht="15.75" customHeight="1">
      <c r="B172" s="61"/>
      <c r="C172" s="65"/>
      <c r="D172" s="65"/>
      <c r="E172" s="72"/>
      <c r="F172" s="65"/>
      <c r="G172" s="65"/>
      <c r="H172" s="65"/>
      <c r="I172" s="61"/>
      <c r="J172" s="61"/>
      <c r="K172" s="61"/>
      <c r="L172" s="82"/>
      <c r="M172" s="81"/>
      <c r="N172" s="72"/>
    </row>
    <row r="173" spans="2:14" ht="15.75" customHeight="1">
      <c r="B173" s="61"/>
      <c r="C173" s="65"/>
      <c r="D173" s="65"/>
      <c r="E173" s="72"/>
      <c r="F173" s="65"/>
      <c r="G173" s="65"/>
      <c r="H173" s="65"/>
      <c r="I173" s="61"/>
      <c r="J173" s="61"/>
      <c r="K173" s="61"/>
      <c r="L173" s="82"/>
      <c r="M173" s="81"/>
      <c r="N173" s="72"/>
    </row>
    <row r="174" spans="2:14" ht="15.75" customHeight="1">
      <c r="B174" s="61"/>
      <c r="C174" s="65"/>
      <c r="D174" s="65"/>
      <c r="E174" s="72"/>
      <c r="F174" s="65"/>
      <c r="G174" s="65"/>
      <c r="H174" s="65"/>
      <c r="I174" s="61"/>
      <c r="J174" s="61"/>
      <c r="K174" s="61"/>
      <c r="L174" s="82"/>
      <c r="M174" s="81"/>
      <c r="N174" s="72"/>
    </row>
    <row r="175" spans="2:14" ht="15.75" customHeight="1">
      <c r="B175" s="61"/>
      <c r="C175" s="65"/>
      <c r="D175" s="65"/>
      <c r="E175" s="72"/>
      <c r="F175" s="65"/>
      <c r="G175" s="65"/>
      <c r="H175" s="65"/>
      <c r="I175" s="61"/>
      <c r="J175" s="61"/>
      <c r="K175" s="61"/>
      <c r="L175" s="82"/>
      <c r="M175" s="81"/>
      <c r="N175" s="72"/>
    </row>
    <row r="176" spans="2:14" ht="15.75" customHeight="1">
      <c r="B176" s="61"/>
      <c r="C176" s="65"/>
      <c r="D176" s="65"/>
      <c r="E176" s="72"/>
      <c r="F176" s="65"/>
      <c r="G176" s="65"/>
      <c r="H176" s="65"/>
      <c r="I176" s="61"/>
      <c r="J176" s="61"/>
      <c r="K176" s="61"/>
      <c r="L176" s="82"/>
      <c r="M176" s="81"/>
      <c r="N176" s="72"/>
    </row>
    <row r="177" spans="2:14" ht="15.75" customHeight="1">
      <c r="B177" s="61"/>
      <c r="C177" s="65"/>
      <c r="D177" s="65"/>
      <c r="E177" s="72"/>
      <c r="F177" s="65"/>
      <c r="G177" s="65"/>
      <c r="H177" s="65"/>
      <c r="I177" s="61"/>
      <c r="J177" s="61"/>
      <c r="K177" s="61"/>
      <c r="L177" s="82"/>
      <c r="M177" s="81"/>
      <c r="N177" s="72"/>
    </row>
    <row r="178" spans="2:14" ht="15.75" customHeight="1">
      <c r="B178" s="61"/>
      <c r="C178" s="65"/>
      <c r="D178" s="65"/>
      <c r="E178" s="72"/>
      <c r="F178" s="65"/>
      <c r="G178" s="65"/>
      <c r="H178" s="65"/>
      <c r="I178" s="61"/>
      <c r="J178" s="61"/>
      <c r="K178" s="61"/>
      <c r="L178" s="82"/>
      <c r="M178" s="81"/>
      <c r="N178" s="72"/>
    </row>
    <row r="179" spans="2:14" ht="15.75" customHeight="1">
      <c r="B179" s="61"/>
      <c r="C179" s="65"/>
      <c r="D179" s="65"/>
      <c r="E179" s="72"/>
      <c r="F179" s="65"/>
      <c r="G179" s="65"/>
      <c r="H179" s="65"/>
      <c r="I179" s="61"/>
      <c r="J179" s="61"/>
      <c r="K179" s="61"/>
      <c r="L179" s="82"/>
      <c r="M179" s="81"/>
      <c r="N179" s="72"/>
    </row>
    <row r="180" spans="2:14" ht="15.75" customHeight="1">
      <c r="B180" s="61"/>
      <c r="C180" s="65"/>
      <c r="D180" s="65"/>
      <c r="E180" s="72"/>
      <c r="F180" s="65"/>
      <c r="G180" s="65"/>
      <c r="H180" s="65"/>
      <c r="I180" s="61"/>
      <c r="J180" s="61"/>
      <c r="K180" s="61"/>
      <c r="L180" s="82"/>
      <c r="M180" s="81"/>
      <c r="N180" s="72"/>
    </row>
    <row r="181" spans="2:14" ht="15.75" customHeight="1">
      <c r="B181" s="61"/>
      <c r="C181" s="65"/>
      <c r="D181" s="65"/>
      <c r="E181" s="72"/>
      <c r="F181" s="65"/>
      <c r="G181" s="65"/>
      <c r="H181" s="65"/>
      <c r="I181" s="61"/>
      <c r="J181" s="61"/>
      <c r="K181" s="61"/>
      <c r="L181" s="82"/>
      <c r="M181" s="81"/>
      <c r="N181" s="72"/>
    </row>
    <row r="182" spans="2:14" ht="15.75" customHeight="1">
      <c r="B182" s="61"/>
      <c r="C182" s="65"/>
      <c r="D182" s="65"/>
      <c r="E182" s="72"/>
      <c r="F182" s="65"/>
      <c r="G182" s="65"/>
      <c r="H182" s="65"/>
      <c r="I182" s="61"/>
      <c r="J182" s="61"/>
      <c r="K182" s="61"/>
      <c r="L182" s="82"/>
      <c r="M182" s="81"/>
      <c r="N182" s="72"/>
    </row>
    <row r="183" spans="2:14" ht="15.75" customHeight="1">
      <c r="B183" s="61"/>
      <c r="C183" s="65"/>
      <c r="D183" s="65"/>
      <c r="E183" s="72"/>
      <c r="F183" s="65"/>
      <c r="G183" s="65"/>
      <c r="H183" s="65"/>
      <c r="I183" s="61"/>
      <c r="J183" s="61"/>
      <c r="K183" s="61"/>
      <c r="L183" s="82"/>
      <c r="M183" s="81"/>
      <c r="N183" s="72"/>
    </row>
    <row r="184" spans="2:14" ht="15.75" customHeight="1">
      <c r="B184" s="61"/>
      <c r="C184" s="65"/>
      <c r="D184" s="65"/>
      <c r="E184" s="72"/>
      <c r="F184" s="65"/>
      <c r="G184" s="65"/>
      <c r="H184" s="65"/>
      <c r="I184" s="61"/>
      <c r="J184" s="61"/>
      <c r="K184" s="61"/>
      <c r="L184" s="82"/>
      <c r="M184" s="81"/>
      <c r="N184" s="72"/>
    </row>
    <row r="185" spans="2:14" ht="15.75" customHeight="1">
      <c r="B185" s="61"/>
      <c r="C185" s="65"/>
      <c r="D185" s="65"/>
      <c r="E185" s="72"/>
      <c r="F185" s="65"/>
      <c r="G185" s="65"/>
      <c r="H185" s="65"/>
      <c r="I185" s="61"/>
      <c r="J185" s="61"/>
      <c r="K185" s="61"/>
      <c r="L185" s="82"/>
      <c r="M185" s="81"/>
      <c r="N185" s="72"/>
    </row>
    <row r="186" spans="2:14" ht="15.75" customHeight="1">
      <c r="B186" s="61"/>
      <c r="C186" s="65"/>
      <c r="D186" s="65"/>
      <c r="E186" s="72"/>
      <c r="F186" s="65"/>
      <c r="G186" s="65"/>
      <c r="H186" s="65"/>
      <c r="I186" s="61"/>
      <c r="J186" s="61"/>
      <c r="K186" s="61"/>
      <c r="L186" s="82"/>
      <c r="M186" s="81"/>
      <c r="N186" s="72"/>
    </row>
    <row r="187" spans="2:14" ht="15.75" customHeight="1">
      <c r="B187" s="61"/>
      <c r="C187" s="65"/>
      <c r="D187" s="65"/>
      <c r="E187" s="72"/>
      <c r="F187" s="65"/>
      <c r="G187" s="65"/>
      <c r="H187" s="65"/>
      <c r="I187" s="61"/>
      <c r="J187" s="61"/>
      <c r="K187" s="61"/>
      <c r="L187" s="82"/>
      <c r="M187" s="81"/>
      <c r="N187" s="72"/>
    </row>
    <row r="188" spans="2:14" ht="15.75" customHeight="1">
      <c r="B188" s="61"/>
      <c r="C188" s="65"/>
      <c r="D188" s="65"/>
      <c r="E188" s="72"/>
      <c r="F188" s="65"/>
      <c r="G188" s="65"/>
      <c r="H188" s="65"/>
      <c r="I188" s="61"/>
      <c r="J188" s="61"/>
      <c r="K188" s="61"/>
      <c r="L188" s="82"/>
      <c r="M188" s="81"/>
      <c r="N188" s="72"/>
    </row>
    <row r="189" spans="2:14" ht="15.75" customHeight="1">
      <c r="B189" s="61"/>
      <c r="C189" s="65"/>
      <c r="D189" s="65"/>
      <c r="E189" s="72"/>
      <c r="F189" s="65"/>
      <c r="G189" s="65"/>
      <c r="H189" s="65"/>
      <c r="I189" s="61"/>
      <c r="J189" s="61"/>
      <c r="K189" s="61"/>
      <c r="L189" s="82"/>
      <c r="M189" s="81"/>
      <c r="N189" s="72"/>
    </row>
    <row r="190" spans="2:14" ht="15.75" customHeight="1">
      <c r="B190" s="61"/>
      <c r="C190" s="65"/>
      <c r="D190" s="65"/>
      <c r="E190" s="72"/>
      <c r="F190" s="65"/>
      <c r="G190" s="65"/>
      <c r="H190" s="65"/>
      <c r="I190" s="61"/>
      <c r="J190" s="61"/>
      <c r="K190" s="61"/>
      <c r="L190" s="82"/>
      <c r="M190" s="81"/>
      <c r="N190" s="72"/>
    </row>
    <row r="191" spans="2:14" ht="15.75" customHeight="1">
      <c r="B191" s="61"/>
      <c r="C191" s="65"/>
      <c r="D191" s="65"/>
      <c r="E191" s="72"/>
      <c r="F191" s="65"/>
      <c r="G191" s="65"/>
      <c r="H191" s="65"/>
      <c r="I191" s="61"/>
      <c r="J191" s="61"/>
      <c r="K191" s="61"/>
      <c r="L191" s="82"/>
      <c r="M191" s="81"/>
      <c r="N191" s="72"/>
    </row>
    <row r="192" spans="2:14" ht="15.75" customHeight="1">
      <c r="B192" s="61"/>
      <c r="C192" s="65"/>
      <c r="D192" s="65"/>
      <c r="E192" s="72"/>
      <c r="F192" s="65"/>
      <c r="G192" s="65"/>
      <c r="H192" s="65"/>
      <c r="I192" s="61"/>
      <c r="J192" s="61"/>
      <c r="K192" s="61"/>
      <c r="L192" s="82"/>
      <c r="M192" s="81"/>
      <c r="N192" s="72"/>
    </row>
    <row r="193" spans="2:14" ht="15.75" customHeight="1">
      <c r="B193" s="61"/>
      <c r="C193" s="65"/>
      <c r="D193" s="65"/>
      <c r="E193" s="72"/>
      <c r="F193" s="65"/>
      <c r="G193" s="65"/>
      <c r="H193" s="65"/>
      <c r="I193" s="61"/>
      <c r="J193" s="61"/>
      <c r="K193" s="61"/>
      <c r="L193" s="82"/>
      <c r="M193" s="81"/>
      <c r="N193" s="72"/>
    </row>
    <row r="194" spans="2:14" ht="15.75" customHeight="1">
      <c r="B194" s="61"/>
      <c r="C194" s="65"/>
      <c r="D194" s="65"/>
      <c r="E194" s="72"/>
      <c r="F194" s="65"/>
      <c r="G194" s="65"/>
      <c r="H194" s="65"/>
      <c r="I194" s="61"/>
      <c r="J194" s="61"/>
      <c r="K194" s="61"/>
      <c r="L194" s="82"/>
      <c r="M194" s="81"/>
      <c r="N194" s="72"/>
    </row>
    <row r="195" spans="2:14" ht="15.75" customHeight="1">
      <c r="B195" s="61"/>
      <c r="C195" s="65"/>
      <c r="D195" s="65"/>
      <c r="E195" s="72"/>
      <c r="F195" s="65"/>
      <c r="G195" s="65"/>
      <c r="H195" s="65"/>
      <c r="I195" s="61"/>
      <c r="J195" s="61"/>
      <c r="K195" s="61"/>
      <c r="L195" s="82"/>
      <c r="M195" s="81"/>
      <c r="N195" s="72"/>
    </row>
    <row r="196" spans="2:14" ht="15.75" customHeight="1">
      <c r="B196" s="61"/>
      <c r="C196" s="65"/>
      <c r="D196" s="65"/>
      <c r="E196" s="72"/>
      <c r="F196" s="65"/>
      <c r="G196" s="65"/>
      <c r="H196" s="65"/>
      <c r="I196" s="61"/>
      <c r="J196" s="61"/>
      <c r="K196" s="61"/>
      <c r="L196" s="82"/>
      <c r="M196" s="81"/>
      <c r="N196" s="72"/>
    </row>
    <row r="197" spans="2:14" ht="15.75" customHeight="1">
      <c r="B197" s="61"/>
      <c r="C197" s="65"/>
      <c r="D197" s="65"/>
      <c r="E197" s="72"/>
      <c r="F197" s="65"/>
      <c r="G197" s="65"/>
      <c r="H197" s="65"/>
      <c r="I197" s="61"/>
      <c r="J197" s="61"/>
      <c r="K197" s="61"/>
      <c r="L197" s="82"/>
      <c r="M197" s="81"/>
      <c r="N197" s="72"/>
    </row>
    <row r="198" spans="2:14" ht="15.75" customHeight="1">
      <c r="B198" s="61"/>
      <c r="C198" s="65"/>
      <c r="D198" s="65"/>
      <c r="E198" s="72"/>
      <c r="F198" s="65"/>
      <c r="G198" s="65"/>
      <c r="H198" s="65"/>
      <c r="I198" s="61"/>
      <c r="J198" s="61"/>
      <c r="K198" s="61"/>
      <c r="L198" s="82"/>
      <c r="M198" s="81"/>
      <c r="N198" s="72"/>
    </row>
    <row r="199" spans="2:14" ht="15.75" customHeight="1">
      <c r="B199" s="61"/>
      <c r="C199" s="65"/>
      <c r="D199" s="65"/>
      <c r="E199" s="72"/>
      <c r="F199" s="65"/>
      <c r="G199" s="65"/>
      <c r="H199" s="65"/>
      <c r="I199" s="61"/>
      <c r="J199" s="61"/>
      <c r="K199" s="61"/>
      <c r="L199" s="82"/>
      <c r="M199" s="81"/>
      <c r="N199" s="72"/>
    </row>
    <row r="200" spans="2:14" ht="15.75" customHeight="1">
      <c r="B200" s="61"/>
      <c r="C200" s="65"/>
      <c r="D200" s="65"/>
      <c r="E200" s="72"/>
      <c r="F200" s="65"/>
      <c r="G200" s="65"/>
      <c r="H200" s="65"/>
      <c r="I200" s="61"/>
      <c r="J200" s="61"/>
      <c r="K200" s="61"/>
      <c r="L200" s="82"/>
      <c r="M200" s="81"/>
      <c r="N200" s="72"/>
    </row>
    <row r="201" spans="2:14" ht="15.75" customHeight="1">
      <c r="B201" s="61"/>
      <c r="C201" s="65"/>
      <c r="D201" s="65"/>
      <c r="E201" s="72"/>
      <c r="F201" s="65"/>
      <c r="G201" s="65"/>
      <c r="H201" s="65"/>
      <c r="I201" s="61"/>
      <c r="J201" s="61"/>
      <c r="K201" s="61"/>
      <c r="L201" s="82"/>
      <c r="M201" s="81"/>
      <c r="N201" s="72"/>
    </row>
    <row r="202" spans="2:14" ht="15.75" customHeight="1">
      <c r="B202" s="61"/>
      <c r="C202" s="65"/>
      <c r="D202" s="65"/>
      <c r="E202" s="72"/>
      <c r="F202" s="65"/>
      <c r="G202" s="65"/>
      <c r="H202" s="65"/>
      <c r="I202" s="61"/>
      <c r="J202" s="61"/>
      <c r="K202" s="61"/>
      <c r="L202" s="82"/>
      <c r="M202" s="81"/>
      <c r="N202" s="72"/>
    </row>
    <row r="203" spans="2:14" ht="15.75" customHeight="1">
      <c r="B203" s="61"/>
      <c r="C203" s="65"/>
      <c r="D203" s="65"/>
      <c r="E203" s="72"/>
      <c r="F203" s="65"/>
      <c r="G203" s="65"/>
      <c r="H203" s="65"/>
      <c r="I203" s="61"/>
      <c r="J203" s="61"/>
      <c r="K203" s="61"/>
      <c r="L203" s="82"/>
      <c r="M203" s="81"/>
      <c r="N203" s="72"/>
    </row>
    <row r="204" spans="2:14" ht="15.75" customHeight="1">
      <c r="B204" s="61"/>
      <c r="C204" s="65"/>
      <c r="D204" s="65"/>
      <c r="E204" s="72"/>
      <c r="F204" s="65"/>
      <c r="G204" s="65"/>
      <c r="H204" s="65"/>
      <c r="I204" s="61"/>
      <c r="J204" s="61"/>
      <c r="K204" s="61"/>
      <c r="L204" s="82"/>
      <c r="M204" s="81"/>
      <c r="N204" s="72"/>
    </row>
    <row r="205" spans="2:14" ht="15.75" customHeight="1">
      <c r="B205" s="61"/>
      <c r="C205" s="65"/>
      <c r="D205" s="65"/>
      <c r="E205" s="72"/>
      <c r="F205" s="65"/>
      <c r="G205" s="65"/>
      <c r="H205" s="65"/>
      <c r="I205" s="61"/>
      <c r="J205" s="61"/>
      <c r="K205" s="61"/>
      <c r="L205" s="82"/>
      <c r="M205" s="81"/>
      <c r="N205" s="72"/>
    </row>
    <row r="206" spans="2:14" ht="15.75" customHeight="1">
      <c r="B206" s="61"/>
      <c r="C206" s="65"/>
      <c r="D206" s="65"/>
      <c r="E206" s="72"/>
      <c r="F206" s="65"/>
      <c r="G206" s="65"/>
      <c r="H206" s="65"/>
      <c r="I206" s="61"/>
      <c r="J206" s="61"/>
      <c r="K206" s="61"/>
      <c r="L206" s="82"/>
      <c r="M206" s="81"/>
      <c r="N206" s="72"/>
    </row>
    <row r="207" spans="2:14" ht="15.75" customHeight="1">
      <c r="B207" s="61"/>
      <c r="C207" s="65"/>
      <c r="D207" s="65"/>
      <c r="E207" s="72"/>
      <c r="F207" s="65"/>
      <c r="G207" s="65"/>
      <c r="H207" s="65"/>
      <c r="I207" s="61"/>
      <c r="J207" s="61"/>
      <c r="K207" s="61"/>
      <c r="L207" s="82"/>
      <c r="M207" s="81"/>
      <c r="N207" s="72"/>
    </row>
    <row r="208" spans="2:14" ht="15.75" customHeight="1">
      <c r="B208" s="61"/>
      <c r="C208" s="65"/>
      <c r="D208" s="65"/>
      <c r="E208" s="72"/>
      <c r="F208" s="65"/>
      <c r="G208" s="65"/>
      <c r="H208" s="65"/>
      <c r="I208" s="61"/>
      <c r="J208" s="61"/>
      <c r="K208" s="61"/>
      <c r="L208" s="82"/>
      <c r="M208" s="81"/>
      <c r="N208" s="72"/>
    </row>
    <row r="209" spans="2:14" ht="15.75" customHeight="1">
      <c r="B209" s="61"/>
      <c r="C209" s="65"/>
      <c r="D209" s="65"/>
      <c r="E209" s="72"/>
      <c r="F209" s="65"/>
      <c r="G209" s="65"/>
      <c r="H209" s="65"/>
      <c r="I209" s="61"/>
      <c r="J209" s="61"/>
      <c r="K209" s="61"/>
      <c r="L209" s="82"/>
      <c r="M209" s="81"/>
      <c r="N209" s="72"/>
    </row>
    <row r="210" spans="2:14" ht="15.75" customHeight="1">
      <c r="B210" s="61"/>
      <c r="C210" s="65"/>
      <c r="D210" s="65"/>
      <c r="E210" s="72"/>
      <c r="F210" s="65"/>
      <c r="G210" s="65"/>
      <c r="H210" s="65"/>
      <c r="I210" s="61"/>
      <c r="J210" s="61"/>
      <c r="K210" s="61"/>
      <c r="L210" s="82"/>
      <c r="M210" s="81"/>
      <c r="N210" s="72"/>
    </row>
    <row r="211" spans="2:14" ht="15.75" customHeight="1">
      <c r="B211" s="61"/>
      <c r="C211" s="65"/>
      <c r="D211" s="65"/>
      <c r="E211" s="72"/>
      <c r="F211" s="65"/>
      <c r="G211" s="65"/>
      <c r="H211" s="65"/>
      <c r="I211" s="61"/>
      <c r="J211" s="61"/>
      <c r="K211" s="61"/>
      <c r="L211" s="82"/>
      <c r="M211" s="81"/>
      <c r="N211" s="72"/>
    </row>
    <row r="212" spans="2:14" ht="15.75" customHeight="1">
      <c r="B212" s="61"/>
      <c r="C212" s="65"/>
      <c r="D212" s="65"/>
      <c r="E212" s="72"/>
      <c r="F212" s="65"/>
      <c r="G212" s="65"/>
      <c r="H212" s="65"/>
      <c r="I212" s="61"/>
      <c r="J212" s="61"/>
      <c r="K212" s="61"/>
      <c r="L212" s="82"/>
      <c r="M212" s="81"/>
      <c r="N212" s="72"/>
    </row>
    <row r="213" spans="2:14" ht="15.75" customHeight="1">
      <c r="B213" s="61"/>
      <c r="C213" s="65"/>
      <c r="D213" s="65"/>
      <c r="E213" s="72"/>
      <c r="F213" s="65"/>
      <c r="G213" s="65"/>
      <c r="H213" s="65"/>
      <c r="I213" s="61"/>
      <c r="J213" s="61"/>
      <c r="K213" s="61"/>
      <c r="L213" s="82"/>
      <c r="M213" s="81"/>
      <c r="N213" s="72"/>
    </row>
    <row r="214" spans="2:14" ht="15.75" customHeight="1">
      <c r="B214" s="61"/>
      <c r="C214" s="65"/>
      <c r="D214" s="65"/>
      <c r="E214" s="72"/>
      <c r="F214" s="65"/>
      <c r="G214" s="65"/>
      <c r="H214" s="65"/>
      <c r="I214" s="61"/>
      <c r="J214" s="61"/>
      <c r="K214" s="61"/>
      <c r="L214" s="82"/>
      <c r="M214" s="81"/>
      <c r="N214" s="72"/>
    </row>
    <row r="215" spans="2:14" ht="15.75" customHeight="1">
      <c r="B215" s="61"/>
      <c r="C215" s="65"/>
      <c r="D215" s="65"/>
      <c r="E215" s="72"/>
      <c r="F215" s="65"/>
      <c r="G215" s="65"/>
      <c r="H215" s="65"/>
      <c r="I215" s="61"/>
      <c r="J215" s="61"/>
      <c r="K215" s="61"/>
      <c r="L215" s="82"/>
      <c r="M215" s="81"/>
      <c r="N215" s="72"/>
    </row>
    <row r="216" spans="2:14" ht="15.75" customHeight="1">
      <c r="B216" s="61"/>
      <c r="C216" s="65"/>
      <c r="D216" s="65"/>
      <c r="E216" s="72"/>
      <c r="F216" s="65"/>
      <c r="G216" s="65"/>
      <c r="H216" s="65"/>
      <c r="I216" s="61"/>
      <c r="J216" s="61"/>
      <c r="K216" s="61"/>
      <c r="L216" s="82"/>
      <c r="M216" s="81"/>
      <c r="N216" s="72"/>
    </row>
    <row r="217" spans="2:14" ht="15.75" customHeight="1">
      <c r="B217" s="61"/>
      <c r="C217" s="65"/>
      <c r="D217" s="65"/>
      <c r="E217" s="72"/>
      <c r="F217" s="65"/>
      <c r="G217" s="65"/>
      <c r="H217" s="65"/>
      <c r="I217" s="61"/>
      <c r="J217" s="61"/>
      <c r="K217" s="61"/>
      <c r="L217" s="82"/>
      <c r="M217" s="81"/>
      <c r="N217" s="72"/>
    </row>
    <row r="218" spans="2:14" ht="15.75" customHeight="1">
      <c r="B218" s="61"/>
      <c r="C218" s="65"/>
      <c r="D218" s="65"/>
      <c r="E218" s="72"/>
      <c r="F218" s="65"/>
      <c r="G218" s="65"/>
      <c r="H218" s="65"/>
      <c r="I218" s="61"/>
      <c r="J218" s="61"/>
      <c r="K218" s="61"/>
      <c r="L218" s="82"/>
      <c r="M218" s="81"/>
      <c r="N218" s="72"/>
    </row>
    <row r="219" spans="2:14" ht="15.75" customHeight="1">
      <c r="B219" s="61"/>
      <c r="C219" s="65"/>
      <c r="D219" s="65"/>
      <c r="E219" s="72"/>
      <c r="F219" s="65"/>
      <c r="G219" s="65"/>
      <c r="H219" s="65"/>
      <c r="I219" s="61"/>
      <c r="J219" s="61"/>
      <c r="K219" s="61"/>
      <c r="L219" s="82"/>
      <c r="M219" s="81"/>
      <c r="N219" s="72"/>
    </row>
    <row r="220" spans="2:14" ht="15.75" customHeight="1">
      <c r="B220" s="61"/>
      <c r="C220" s="65"/>
      <c r="D220" s="65"/>
      <c r="E220" s="72"/>
      <c r="F220" s="65"/>
      <c r="G220" s="65"/>
      <c r="H220" s="65"/>
      <c r="I220" s="61"/>
      <c r="J220" s="61"/>
      <c r="K220" s="61"/>
      <c r="L220" s="82"/>
      <c r="M220" s="81"/>
      <c r="N220" s="72"/>
    </row>
    <row r="221" spans="2:14" ht="15.75" customHeight="1">
      <c r="B221" s="61"/>
      <c r="C221" s="65"/>
      <c r="D221" s="65"/>
      <c r="E221" s="72"/>
      <c r="F221" s="65"/>
      <c r="G221" s="65"/>
      <c r="H221" s="65"/>
      <c r="I221" s="61"/>
      <c r="J221" s="61"/>
      <c r="K221" s="61"/>
      <c r="L221" s="82"/>
      <c r="M221" s="81"/>
      <c r="N221" s="72"/>
    </row>
    <row r="222" spans="2:14" ht="15.75" customHeight="1">
      <c r="B222" s="61"/>
      <c r="C222" s="65"/>
      <c r="D222" s="65"/>
      <c r="E222" s="72"/>
      <c r="F222" s="65"/>
      <c r="G222" s="65"/>
      <c r="H222" s="65"/>
      <c r="I222" s="61"/>
      <c r="J222" s="61"/>
      <c r="K222" s="61"/>
      <c r="L222" s="82"/>
      <c r="M222" s="81"/>
      <c r="N222" s="72"/>
    </row>
    <row r="223" spans="2:14" ht="15.75" customHeight="1">
      <c r="B223" s="61"/>
      <c r="C223" s="65"/>
      <c r="D223" s="65"/>
      <c r="E223" s="72"/>
      <c r="F223" s="65"/>
      <c r="G223" s="65"/>
      <c r="H223" s="65"/>
      <c r="I223" s="61"/>
      <c r="J223" s="61"/>
      <c r="K223" s="61"/>
      <c r="L223" s="82"/>
      <c r="M223" s="81"/>
      <c r="N223" s="72"/>
    </row>
    <row r="224" spans="2:14" ht="15.75" customHeight="1">
      <c r="B224" s="61"/>
      <c r="C224" s="65"/>
      <c r="D224" s="65"/>
      <c r="E224" s="72"/>
      <c r="F224" s="65"/>
      <c r="G224" s="65"/>
      <c r="H224" s="65"/>
      <c r="I224" s="61"/>
      <c r="J224" s="61"/>
      <c r="K224" s="61"/>
      <c r="L224" s="82"/>
      <c r="M224" s="81"/>
      <c r="N224" s="72"/>
    </row>
    <row r="225" spans="2:14" ht="15.75" customHeight="1">
      <c r="B225" s="61"/>
      <c r="C225" s="65"/>
      <c r="D225" s="65"/>
      <c r="E225" s="72"/>
      <c r="F225" s="65"/>
      <c r="G225" s="65"/>
      <c r="H225" s="65"/>
      <c r="I225" s="61"/>
      <c r="J225" s="61"/>
      <c r="K225" s="61"/>
      <c r="L225" s="82"/>
      <c r="M225" s="81"/>
      <c r="N225" s="72"/>
    </row>
    <row r="226" spans="2:14" ht="15.75" customHeight="1">
      <c r="B226" s="61"/>
      <c r="C226" s="65"/>
      <c r="D226" s="65"/>
      <c r="E226" s="72"/>
      <c r="F226" s="65"/>
      <c r="G226" s="65"/>
      <c r="H226" s="65"/>
      <c r="I226" s="61"/>
      <c r="J226" s="61"/>
      <c r="K226" s="61"/>
      <c r="L226" s="82"/>
      <c r="M226" s="81"/>
      <c r="N226" s="72"/>
    </row>
    <row r="227" spans="2:14" ht="15.75" customHeight="1">
      <c r="B227" s="61"/>
      <c r="C227" s="65"/>
      <c r="D227" s="65"/>
      <c r="E227" s="72"/>
      <c r="F227" s="65"/>
      <c r="G227" s="65"/>
      <c r="H227" s="65"/>
      <c r="I227" s="61"/>
      <c r="J227" s="61"/>
      <c r="K227" s="61"/>
      <c r="L227" s="82"/>
      <c r="M227" s="81"/>
      <c r="N227" s="72"/>
    </row>
    <row r="228" spans="2:14" ht="15.75" customHeight="1">
      <c r="B228" s="61"/>
      <c r="C228" s="65"/>
      <c r="D228" s="65"/>
      <c r="E228" s="72"/>
      <c r="F228" s="65"/>
      <c r="G228" s="65"/>
      <c r="H228" s="65"/>
      <c r="I228" s="61"/>
      <c r="J228" s="61"/>
      <c r="K228" s="61"/>
      <c r="L228" s="82"/>
      <c r="M228" s="81"/>
      <c r="N228" s="72"/>
    </row>
    <row r="229" spans="2:14" ht="15.75" customHeight="1">
      <c r="B229" s="61"/>
      <c r="C229" s="65"/>
      <c r="D229" s="65"/>
      <c r="E229" s="72"/>
      <c r="F229" s="65"/>
      <c r="G229" s="65"/>
      <c r="H229" s="65"/>
      <c r="I229" s="61"/>
      <c r="J229" s="61"/>
      <c r="K229" s="61"/>
      <c r="L229" s="82"/>
      <c r="M229" s="81"/>
      <c r="N229" s="72"/>
    </row>
    <row r="230" spans="2:14" ht="15.75" customHeight="1">
      <c r="B230" s="61"/>
      <c r="C230" s="65"/>
      <c r="D230" s="65"/>
      <c r="E230" s="72"/>
      <c r="F230" s="65"/>
      <c r="G230" s="65"/>
      <c r="H230" s="65"/>
      <c r="I230" s="61"/>
      <c r="J230" s="61"/>
      <c r="K230" s="61"/>
      <c r="L230" s="82"/>
      <c r="M230" s="81"/>
      <c r="N230" s="72"/>
    </row>
    <row r="231" spans="2:14" ht="15.75" customHeight="1">
      <c r="B231" s="61"/>
      <c r="C231" s="65"/>
      <c r="D231" s="65"/>
      <c r="E231" s="72"/>
      <c r="F231" s="65"/>
      <c r="G231" s="65"/>
      <c r="H231" s="65"/>
      <c r="I231" s="61"/>
      <c r="J231" s="61"/>
      <c r="K231" s="61"/>
      <c r="L231" s="82"/>
      <c r="M231" s="81"/>
      <c r="N231" s="72"/>
    </row>
    <row r="232" spans="2:14" ht="15.75" customHeight="1">
      <c r="B232" s="61"/>
      <c r="C232" s="65"/>
      <c r="D232" s="65"/>
      <c r="E232" s="72"/>
      <c r="F232" s="65"/>
      <c r="G232" s="65"/>
      <c r="H232" s="65"/>
      <c r="I232" s="61"/>
      <c r="J232" s="61"/>
      <c r="K232" s="61"/>
      <c r="L232" s="82"/>
      <c r="M232" s="81"/>
      <c r="N232" s="72"/>
    </row>
    <row r="233" spans="2:14" ht="15.75" customHeight="1">
      <c r="B233" s="61"/>
      <c r="C233" s="65"/>
      <c r="D233" s="65"/>
      <c r="E233" s="72"/>
      <c r="F233" s="65"/>
      <c r="G233" s="65"/>
      <c r="H233" s="65"/>
      <c r="I233" s="61"/>
      <c r="J233" s="61"/>
      <c r="K233" s="61"/>
      <c r="L233" s="82"/>
      <c r="M233" s="81"/>
      <c r="N233" s="72"/>
    </row>
    <row r="234" spans="2:14" ht="15.75" customHeight="1">
      <c r="B234" s="61"/>
      <c r="C234" s="65"/>
      <c r="D234" s="65"/>
      <c r="E234" s="72"/>
      <c r="F234" s="65"/>
      <c r="G234" s="65"/>
      <c r="H234" s="65"/>
      <c r="I234" s="61"/>
      <c r="J234" s="61"/>
      <c r="K234" s="61"/>
      <c r="L234" s="82"/>
      <c r="M234" s="81"/>
      <c r="N234" s="72"/>
    </row>
    <row r="235" spans="2:14" ht="15.75" customHeight="1">
      <c r="B235" s="61"/>
      <c r="C235" s="65"/>
      <c r="D235" s="65"/>
      <c r="E235" s="72"/>
      <c r="F235" s="65"/>
      <c r="G235" s="65"/>
      <c r="H235" s="65"/>
      <c r="I235" s="61"/>
      <c r="J235" s="61"/>
      <c r="K235" s="61"/>
      <c r="L235" s="82"/>
      <c r="M235" s="81"/>
      <c r="N235" s="72"/>
    </row>
    <row r="236" spans="2:14" ht="15.75" customHeight="1">
      <c r="B236" s="61"/>
      <c r="C236" s="65"/>
      <c r="D236" s="65"/>
      <c r="E236" s="72"/>
      <c r="F236" s="65"/>
      <c r="G236" s="65"/>
      <c r="H236" s="65"/>
      <c r="I236" s="61"/>
      <c r="J236" s="61"/>
      <c r="K236" s="61"/>
      <c r="L236" s="82"/>
      <c r="M236" s="81"/>
      <c r="N236" s="72"/>
    </row>
    <row r="237" spans="2:14" ht="15.75" customHeight="1">
      <c r="B237" s="61"/>
      <c r="C237" s="65"/>
      <c r="D237" s="65"/>
      <c r="E237" s="72"/>
      <c r="F237" s="65"/>
      <c r="G237" s="65"/>
      <c r="H237" s="65"/>
      <c r="I237" s="61"/>
      <c r="J237" s="61"/>
      <c r="K237" s="61"/>
      <c r="L237" s="82"/>
      <c r="M237" s="81"/>
      <c r="N237" s="72"/>
    </row>
    <row r="238" spans="2:14" ht="15.75" customHeight="1">
      <c r="B238" s="61"/>
      <c r="C238" s="65"/>
      <c r="D238" s="65"/>
      <c r="E238" s="72"/>
      <c r="F238" s="65"/>
      <c r="G238" s="65"/>
      <c r="H238" s="65"/>
      <c r="I238" s="61"/>
      <c r="J238" s="61"/>
      <c r="K238" s="61"/>
      <c r="L238" s="82"/>
      <c r="M238" s="81"/>
      <c r="N238" s="72"/>
    </row>
    <row r="239" spans="2:14" ht="15.75" customHeight="1">
      <c r="B239" s="61"/>
      <c r="C239" s="65"/>
      <c r="D239" s="65"/>
      <c r="E239" s="72"/>
      <c r="F239" s="65"/>
      <c r="G239" s="65"/>
      <c r="H239" s="65"/>
      <c r="I239" s="61"/>
      <c r="J239" s="61"/>
      <c r="K239" s="61"/>
      <c r="L239" s="82"/>
      <c r="M239" s="81"/>
      <c r="N239" s="72"/>
    </row>
    <row r="240" spans="2:14" ht="15.75" customHeight="1">
      <c r="B240" s="61"/>
      <c r="C240" s="65"/>
      <c r="D240" s="65"/>
      <c r="E240" s="72"/>
      <c r="F240" s="65"/>
      <c r="G240" s="65"/>
      <c r="H240" s="65"/>
      <c r="I240" s="61"/>
      <c r="J240" s="61"/>
      <c r="K240" s="61"/>
      <c r="L240" s="82"/>
      <c r="M240" s="81"/>
      <c r="N240" s="72"/>
    </row>
    <row r="241" spans="2:14" ht="15.75" customHeight="1">
      <c r="B241" s="61"/>
      <c r="C241" s="65"/>
      <c r="D241" s="65"/>
      <c r="E241" s="72"/>
      <c r="F241" s="65"/>
      <c r="G241" s="65"/>
      <c r="H241" s="65"/>
      <c r="I241" s="61"/>
      <c r="J241" s="61"/>
      <c r="K241" s="61"/>
      <c r="L241" s="82"/>
      <c r="M241" s="81"/>
      <c r="N241" s="72"/>
    </row>
    <row r="242" spans="2:14" ht="15.75" customHeight="1">
      <c r="B242" s="61"/>
      <c r="C242" s="65"/>
      <c r="D242" s="65"/>
      <c r="E242" s="72"/>
      <c r="F242" s="65"/>
      <c r="G242" s="65"/>
      <c r="H242" s="65"/>
      <c r="I242" s="61"/>
      <c r="J242" s="61"/>
      <c r="K242" s="61"/>
      <c r="L242" s="82"/>
      <c r="M242" s="81"/>
      <c r="N242" s="72"/>
    </row>
    <row r="243" spans="2:14" ht="15.75" customHeight="1">
      <c r="B243" s="61"/>
      <c r="C243" s="65"/>
      <c r="D243" s="65"/>
      <c r="E243" s="72"/>
      <c r="F243" s="65"/>
      <c r="G243" s="65"/>
      <c r="H243" s="65"/>
      <c r="I243" s="61"/>
      <c r="J243" s="61"/>
      <c r="K243" s="61"/>
      <c r="L243" s="82"/>
      <c r="M243" s="81"/>
      <c r="N243" s="72"/>
    </row>
    <row r="244" spans="2:14" ht="15.75" customHeight="1">
      <c r="B244" s="61"/>
      <c r="C244" s="65"/>
      <c r="D244" s="65"/>
      <c r="E244" s="72"/>
      <c r="F244" s="65"/>
      <c r="G244" s="65"/>
      <c r="H244" s="65"/>
      <c r="I244" s="61"/>
      <c r="J244" s="61"/>
      <c r="K244" s="61"/>
      <c r="L244" s="82"/>
      <c r="M244" s="81"/>
      <c r="N244" s="72"/>
    </row>
    <row r="245" spans="2:14" ht="15.75" customHeight="1">
      <c r="B245" s="61"/>
      <c r="C245" s="65"/>
      <c r="D245" s="65"/>
      <c r="E245" s="72"/>
      <c r="F245" s="65"/>
      <c r="G245" s="65"/>
      <c r="H245" s="65"/>
      <c r="I245" s="61"/>
      <c r="J245" s="61"/>
      <c r="K245" s="61"/>
      <c r="L245" s="82"/>
      <c r="M245" s="81"/>
      <c r="N245" s="72"/>
    </row>
    <row r="246" spans="2:14" ht="15.75" customHeight="1">
      <c r="B246" s="61"/>
      <c r="C246" s="65"/>
      <c r="D246" s="65"/>
      <c r="E246" s="72"/>
      <c r="F246" s="65"/>
      <c r="G246" s="65"/>
      <c r="H246" s="65"/>
      <c r="I246" s="61"/>
      <c r="J246" s="61"/>
      <c r="K246" s="61"/>
      <c r="L246" s="82"/>
      <c r="M246" s="81"/>
      <c r="N246" s="72"/>
    </row>
    <row r="247" spans="2:14" ht="15.75" customHeight="1">
      <c r="B247" s="61"/>
      <c r="C247" s="65"/>
      <c r="D247" s="65"/>
      <c r="E247" s="72"/>
      <c r="F247" s="65"/>
      <c r="G247" s="65"/>
      <c r="H247" s="65"/>
      <c r="I247" s="61"/>
      <c r="J247" s="61"/>
      <c r="K247" s="61"/>
      <c r="L247" s="82"/>
      <c r="M247" s="81"/>
      <c r="N247" s="72"/>
    </row>
    <row r="248" spans="2:14" ht="15.75" customHeight="1">
      <c r="B248" s="61"/>
      <c r="C248" s="65"/>
      <c r="D248" s="65"/>
      <c r="E248" s="72"/>
      <c r="F248" s="65"/>
      <c r="G248" s="65"/>
      <c r="H248" s="65"/>
      <c r="I248" s="61"/>
      <c r="J248" s="61"/>
      <c r="K248" s="61"/>
      <c r="L248" s="82"/>
      <c r="M248" s="81"/>
      <c r="N248" s="72"/>
    </row>
    <row r="249" spans="2:14" ht="15.75" customHeight="1">
      <c r="B249" s="61"/>
      <c r="C249" s="65"/>
      <c r="D249" s="65"/>
      <c r="E249" s="72"/>
      <c r="F249" s="65"/>
      <c r="G249" s="65"/>
      <c r="H249" s="65"/>
      <c r="I249" s="61"/>
      <c r="J249" s="61"/>
      <c r="K249" s="61"/>
      <c r="L249" s="82"/>
      <c r="M249" s="81"/>
      <c r="N249" s="72"/>
    </row>
    <row r="250" spans="2:14" ht="15.75" customHeight="1">
      <c r="B250" s="61"/>
      <c r="C250" s="65"/>
      <c r="D250" s="65"/>
      <c r="E250" s="72"/>
      <c r="F250" s="65"/>
      <c r="G250" s="65"/>
      <c r="H250" s="65"/>
      <c r="I250" s="61"/>
      <c r="J250" s="61"/>
      <c r="K250" s="61"/>
      <c r="L250" s="82"/>
      <c r="M250" s="81"/>
      <c r="N250" s="72"/>
    </row>
    <row r="251" spans="2:14" ht="15.75" customHeight="1">
      <c r="B251" s="61"/>
      <c r="C251" s="65"/>
      <c r="D251" s="65"/>
      <c r="E251" s="72"/>
      <c r="F251" s="65"/>
      <c r="G251" s="65"/>
      <c r="H251" s="65"/>
      <c r="I251" s="61"/>
      <c r="J251" s="61"/>
      <c r="K251" s="61"/>
      <c r="L251" s="82"/>
      <c r="M251" s="81"/>
      <c r="N251" s="72"/>
    </row>
    <row r="252" spans="2:14" ht="15.75" customHeight="1">
      <c r="B252" s="61"/>
      <c r="C252" s="65"/>
      <c r="D252" s="65"/>
      <c r="E252" s="72"/>
      <c r="F252" s="65"/>
      <c r="G252" s="65"/>
      <c r="H252" s="65"/>
      <c r="I252" s="61"/>
      <c r="J252" s="61"/>
      <c r="K252" s="61"/>
      <c r="L252" s="82"/>
      <c r="M252" s="81"/>
      <c r="N252" s="72"/>
    </row>
    <row r="253" spans="2:14" ht="15.75" customHeight="1">
      <c r="B253" s="61"/>
      <c r="C253" s="65"/>
      <c r="D253" s="65"/>
      <c r="E253" s="72"/>
      <c r="F253" s="65"/>
      <c r="G253" s="65"/>
      <c r="H253" s="65"/>
      <c r="I253" s="61"/>
      <c r="J253" s="61"/>
      <c r="K253" s="61"/>
      <c r="L253" s="82"/>
      <c r="M253" s="81"/>
      <c r="N253" s="72"/>
    </row>
    <row r="254" spans="2:14" ht="15.75" customHeight="1">
      <c r="B254" s="61"/>
      <c r="C254" s="65"/>
      <c r="D254" s="65"/>
      <c r="E254" s="72"/>
      <c r="F254" s="65"/>
      <c r="G254" s="65"/>
      <c r="H254" s="65"/>
      <c r="I254" s="61"/>
      <c r="J254" s="61"/>
      <c r="K254" s="61"/>
      <c r="L254" s="82"/>
      <c r="M254" s="81"/>
      <c r="N254" s="72"/>
    </row>
    <row r="255" spans="2:14" ht="15.75" customHeight="1">
      <c r="B255" s="61"/>
      <c r="C255" s="65"/>
      <c r="D255" s="65"/>
      <c r="E255" s="72"/>
      <c r="F255" s="65"/>
      <c r="G255" s="65"/>
      <c r="H255" s="65"/>
      <c r="I255" s="61"/>
      <c r="J255" s="61"/>
      <c r="K255" s="61"/>
      <c r="L255" s="82"/>
      <c r="M255" s="81"/>
      <c r="N255" s="72"/>
    </row>
    <row r="256" spans="2:14" ht="15.75" customHeight="1">
      <c r="B256" s="61"/>
      <c r="C256" s="65"/>
      <c r="D256" s="65"/>
      <c r="E256" s="72"/>
      <c r="F256" s="65"/>
      <c r="G256" s="65"/>
      <c r="H256" s="65"/>
      <c r="I256" s="61"/>
      <c r="J256" s="61"/>
      <c r="K256" s="61"/>
      <c r="L256" s="82"/>
      <c r="M256" s="81"/>
      <c r="N256" s="72"/>
    </row>
    <row r="257" spans="2:14" ht="15.75" customHeight="1">
      <c r="B257" s="61"/>
      <c r="C257" s="65"/>
      <c r="D257" s="65"/>
      <c r="E257" s="72"/>
      <c r="F257" s="65"/>
      <c r="G257" s="65"/>
      <c r="H257" s="65"/>
      <c r="I257" s="61"/>
      <c r="J257" s="61"/>
      <c r="K257" s="61"/>
      <c r="L257" s="82"/>
      <c r="M257" s="81"/>
      <c r="N257" s="72"/>
    </row>
    <row r="258" spans="2:14" ht="15.75" customHeight="1">
      <c r="B258" s="61"/>
      <c r="C258" s="65"/>
      <c r="D258" s="65"/>
      <c r="E258" s="72"/>
      <c r="F258" s="65"/>
      <c r="G258" s="65"/>
      <c r="H258" s="65"/>
      <c r="I258" s="61"/>
      <c r="J258" s="61"/>
      <c r="K258" s="61"/>
      <c r="L258" s="82"/>
      <c r="M258" s="81"/>
      <c r="N258" s="72"/>
    </row>
    <row r="259" spans="2:14" ht="15.75" customHeight="1">
      <c r="B259" s="61"/>
      <c r="C259" s="65"/>
      <c r="D259" s="65"/>
      <c r="E259" s="72"/>
      <c r="F259" s="65"/>
      <c r="G259" s="65"/>
      <c r="H259" s="65"/>
      <c r="I259" s="61"/>
      <c r="J259" s="61"/>
      <c r="K259" s="61"/>
      <c r="L259" s="82"/>
      <c r="M259" s="81"/>
      <c r="N259" s="72"/>
    </row>
    <row r="260" spans="2:14" ht="15.75" customHeight="1">
      <c r="B260" s="61"/>
      <c r="C260" s="65"/>
      <c r="D260" s="65"/>
      <c r="E260" s="72"/>
      <c r="F260" s="65"/>
      <c r="G260" s="65"/>
      <c r="H260" s="65"/>
      <c r="I260" s="61"/>
      <c r="J260" s="61"/>
      <c r="K260" s="61"/>
      <c r="L260" s="82"/>
      <c r="M260" s="81"/>
      <c r="N260" s="72"/>
    </row>
    <row r="261" spans="2:14" ht="15.75" customHeight="1">
      <c r="B261" s="61"/>
      <c r="C261" s="65"/>
      <c r="D261" s="65"/>
      <c r="E261" s="72"/>
      <c r="F261" s="65"/>
      <c r="G261" s="65"/>
      <c r="H261" s="65"/>
      <c r="I261" s="61"/>
      <c r="J261" s="61"/>
      <c r="K261" s="61"/>
      <c r="L261" s="82"/>
      <c r="M261" s="81"/>
      <c r="N261" s="72"/>
    </row>
    <row r="262" spans="2:14" ht="15.75" customHeight="1">
      <c r="B262" s="61"/>
      <c r="C262" s="65"/>
      <c r="D262" s="65"/>
      <c r="E262" s="72"/>
      <c r="F262" s="65"/>
      <c r="G262" s="65"/>
      <c r="H262" s="65"/>
      <c r="I262" s="61"/>
      <c r="J262" s="61"/>
      <c r="K262" s="61"/>
      <c r="L262" s="82"/>
      <c r="M262" s="81"/>
      <c r="N262" s="72"/>
    </row>
    <row r="263" spans="2:14" ht="15.75" customHeight="1">
      <c r="B263" s="61"/>
      <c r="C263" s="65"/>
      <c r="D263" s="65"/>
      <c r="E263" s="72"/>
      <c r="F263" s="65"/>
      <c r="G263" s="65"/>
      <c r="H263" s="65"/>
      <c r="I263" s="61"/>
      <c r="J263" s="61"/>
      <c r="K263" s="61"/>
      <c r="L263" s="82"/>
      <c r="M263" s="81"/>
      <c r="N263" s="72"/>
    </row>
    <row r="264" spans="2:14" ht="15.75" customHeight="1">
      <c r="B264" s="61"/>
      <c r="C264" s="65"/>
      <c r="D264" s="65"/>
      <c r="E264" s="72"/>
      <c r="F264" s="65"/>
      <c r="G264" s="65"/>
      <c r="H264" s="65"/>
      <c r="I264" s="61"/>
      <c r="J264" s="61"/>
      <c r="K264" s="61"/>
      <c r="L264" s="82"/>
      <c r="M264" s="81"/>
      <c r="N264" s="72"/>
    </row>
    <row r="265" spans="2:14" ht="15.75" customHeight="1">
      <c r="B265" s="61"/>
      <c r="C265" s="65"/>
      <c r="D265" s="65"/>
      <c r="E265" s="72"/>
      <c r="F265" s="65"/>
      <c r="G265" s="65"/>
      <c r="H265" s="65"/>
      <c r="I265" s="61"/>
      <c r="J265" s="61"/>
      <c r="K265" s="61"/>
      <c r="L265" s="82"/>
      <c r="M265" s="81"/>
      <c r="N265" s="72"/>
    </row>
    <row r="266" spans="2:14" ht="15.75" customHeight="1">
      <c r="B266" s="61"/>
      <c r="C266" s="65"/>
      <c r="D266" s="65"/>
      <c r="E266" s="72"/>
      <c r="F266" s="65"/>
      <c r="G266" s="65"/>
      <c r="H266" s="65"/>
      <c r="I266" s="61"/>
      <c r="J266" s="61"/>
      <c r="K266" s="61"/>
      <c r="L266" s="82"/>
      <c r="M266" s="81"/>
      <c r="N266" s="72"/>
    </row>
    <row r="267" spans="2:14" ht="15.75" customHeight="1">
      <c r="B267" s="61"/>
      <c r="C267" s="65"/>
      <c r="D267" s="65"/>
      <c r="E267" s="72"/>
      <c r="F267" s="65"/>
      <c r="G267" s="65"/>
      <c r="H267" s="65"/>
      <c r="I267" s="61"/>
      <c r="J267" s="61"/>
      <c r="K267" s="61"/>
      <c r="L267" s="82"/>
      <c r="M267" s="81"/>
      <c r="N267" s="72"/>
    </row>
    <row r="268" spans="2:14" ht="15.75" customHeight="1">
      <c r="B268" s="61"/>
      <c r="C268" s="65"/>
      <c r="D268" s="65"/>
      <c r="E268" s="72"/>
      <c r="F268" s="65"/>
      <c r="G268" s="65"/>
      <c r="H268" s="65"/>
      <c r="I268" s="61"/>
      <c r="J268" s="61"/>
      <c r="K268" s="61"/>
      <c r="L268" s="82"/>
      <c r="M268" s="81"/>
      <c r="N268" s="72"/>
    </row>
    <row r="269" spans="2:14" ht="15.75" customHeight="1">
      <c r="B269" s="61"/>
      <c r="C269" s="65"/>
      <c r="D269" s="65"/>
      <c r="E269" s="72"/>
      <c r="F269" s="65"/>
      <c r="G269" s="65"/>
      <c r="H269" s="65"/>
      <c r="I269" s="61"/>
      <c r="J269" s="61"/>
      <c r="K269" s="61"/>
      <c r="L269" s="82"/>
      <c r="M269" s="81"/>
      <c r="N269" s="72"/>
    </row>
    <row r="270" spans="2:14" ht="15.75" customHeight="1">
      <c r="B270" s="61"/>
      <c r="C270" s="65"/>
      <c r="D270" s="65"/>
      <c r="E270" s="72"/>
      <c r="F270" s="65"/>
      <c r="G270" s="65"/>
      <c r="H270" s="65"/>
      <c r="I270" s="61"/>
      <c r="J270" s="61"/>
      <c r="K270" s="61"/>
      <c r="L270" s="82"/>
      <c r="M270" s="81"/>
      <c r="N270" s="72"/>
    </row>
    <row r="271" spans="2:14" ht="15.75" customHeight="1">
      <c r="B271" s="61"/>
      <c r="C271" s="65"/>
      <c r="D271" s="65"/>
      <c r="E271" s="72"/>
      <c r="F271" s="65"/>
      <c r="G271" s="65"/>
      <c r="H271" s="65"/>
      <c r="I271" s="61"/>
      <c r="J271" s="61"/>
      <c r="K271" s="61"/>
      <c r="L271" s="82"/>
      <c r="M271" s="81"/>
      <c r="N271" s="72"/>
    </row>
    <row r="272" spans="2:14" ht="15.75" customHeight="1">
      <c r="B272" s="61"/>
      <c r="C272" s="65"/>
      <c r="D272" s="65"/>
      <c r="E272" s="72"/>
      <c r="F272" s="65"/>
      <c r="G272" s="65"/>
      <c r="H272" s="65"/>
      <c r="I272" s="61"/>
      <c r="J272" s="61"/>
      <c r="K272" s="61"/>
      <c r="L272" s="82"/>
      <c r="M272" s="81"/>
      <c r="N272" s="72"/>
    </row>
    <row r="273" spans="2:14" ht="15.75" customHeight="1">
      <c r="B273" s="61"/>
      <c r="C273" s="65"/>
      <c r="D273" s="65"/>
      <c r="E273" s="72"/>
      <c r="F273" s="65"/>
      <c r="G273" s="65"/>
      <c r="H273" s="65"/>
      <c r="I273" s="61"/>
      <c r="J273" s="61"/>
      <c r="K273" s="61"/>
      <c r="L273" s="82"/>
      <c r="M273" s="81"/>
      <c r="N273" s="72"/>
    </row>
    <row r="274" spans="2:14" ht="15.75" customHeight="1">
      <c r="B274" s="61"/>
      <c r="C274" s="65"/>
      <c r="D274" s="65"/>
      <c r="E274" s="72"/>
      <c r="F274" s="65"/>
      <c r="G274" s="65"/>
      <c r="H274" s="65"/>
      <c r="I274" s="61"/>
      <c r="J274" s="61"/>
      <c r="K274" s="61"/>
      <c r="L274" s="82"/>
      <c r="M274" s="81"/>
      <c r="N274" s="72"/>
    </row>
    <row r="275" spans="2:14" ht="15.75" customHeight="1">
      <c r="B275" s="61"/>
      <c r="C275" s="65"/>
      <c r="D275" s="65"/>
      <c r="E275" s="72"/>
      <c r="F275" s="65"/>
      <c r="G275" s="65"/>
      <c r="H275" s="65"/>
      <c r="I275" s="61"/>
      <c r="J275" s="61"/>
      <c r="K275" s="61"/>
      <c r="L275" s="82"/>
      <c r="M275" s="81"/>
      <c r="N275" s="72"/>
    </row>
    <row r="276" spans="2:14" ht="15.75" customHeight="1">
      <c r="B276" s="61"/>
      <c r="C276" s="65"/>
      <c r="D276" s="65"/>
      <c r="E276" s="72"/>
      <c r="F276" s="65"/>
      <c r="G276" s="65"/>
      <c r="H276" s="65"/>
      <c r="I276" s="61"/>
      <c r="J276" s="61"/>
      <c r="K276" s="61"/>
      <c r="L276" s="82"/>
      <c r="M276" s="81"/>
      <c r="N276" s="72"/>
    </row>
    <row r="277" spans="2:14" ht="15.75" customHeight="1">
      <c r="B277" s="61"/>
      <c r="C277" s="65"/>
      <c r="D277" s="65"/>
      <c r="E277" s="72"/>
      <c r="F277" s="65"/>
      <c r="G277" s="65"/>
      <c r="H277" s="65"/>
      <c r="I277" s="61"/>
      <c r="J277" s="61"/>
      <c r="K277" s="61"/>
      <c r="L277" s="82"/>
      <c r="M277" s="81"/>
      <c r="N277" s="72"/>
    </row>
    <row r="278" spans="2:14" ht="15.75" customHeight="1">
      <c r="B278" s="61"/>
      <c r="C278" s="65"/>
      <c r="D278" s="65"/>
      <c r="E278" s="72"/>
      <c r="F278" s="65"/>
      <c r="G278" s="65"/>
      <c r="H278" s="65"/>
      <c r="I278" s="61"/>
      <c r="J278" s="61"/>
      <c r="K278" s="61"/>
      <c r="L278" s="82"/>
      <c r="M278" s="81"/>
      <c r="N278" s="72"/>
    </row>
    <row r="279" spans="2:14" ht="15.75" customHeight="1">
      <c r="B279" s="61"/>
      <c r="C279" s="65"/>
      <c r="D279" s="65"/>
      <c r="E279" s="72"/>
      <c r="F279" s="65"/>
      <c r="G279" s="65"/>
      <c r="H279" s="65"/>
      <c r="I279" s="61"/>
      <c r="J279" s="61"/>
      <c r="K279" s="61"/>
      <c r="L279" s="82"/>
      <c r="M279" s="81"/>
      <c r="N279" s="72"/>
    </row>
    <row r="280" spans="2:14" ht="15.75" customHeight="1">
      <c r="B280" s="61"/>
      <c r="C280" s="65"/>
      <c r="D280" s="65"/>
      <c r="E280" s="72"/>
      <c r="F280" s="65"/>
      <c r="G280" s="65"/>
      <c r="H280" s="65"/>
      <c r="I280" s="61"/>
      <c r="J280" s="61"/>
      <c r="K280" s="61"/>
      <c r="L280" s="82"/>
      <c r="M280" s="81"/>
      <c r="N280" s="72"/>
    </row>
    <row r="281" spans="2:14" ht="15.75" customHeight="1">
      <c r="B281" s="61"/>
      <c r="C281" s="65"/>
      <c r="D281" s="65"/>
      <c r="E281" s="72"/>
      <c r="F281" s="65"/>
      <c r="G281" s="65"/>
      <c r="H281" s="65"/>
      <c r="I281" s="61"/>
      <c r="J281" s="61"/>
      <c r="K281" s="61"/>
      <c r="L281" s="82"/>
      <c r="M281" s="81"/>
      <c r="N281" s="72"/>
    </row>
    <row r="282" spans="2:14" ht="15.75" customHeight="1">
      <c r="B282" s="61"/>
      <c r="C282" s="65"/>
      <c r="D282" s="65"/>
      <c r="E282" s="72"/>
      <c r="F282" s="65"/>
      <c r="G282" s="65"/>
      <c r="H282" s="65"/>
      <c r="I282" s="61"/>
      <c r="J282" s="61"/>
      <c r="K282" s="61"/>
      <c r="L282" s="82"/>
      <c r="M282" s="81"/>
      <c r="N282" s="72"/>
    </row>
    <row r="283" spans="2:14" ht="15.75" customHeight="1">
      <c r="B283" s="61"/>
      <c r="C283" s="65"/>
      <c r="D283" s="65"/>
      <c r="E283" s="72"/>
      <c r="F283" s="65"/>
      <c r="G283" s="65"/>
      <c r="H283" s="65"/>
      <c r="I283" s="61"/>
      <c r="J283" s="61"/>
      <c r="K283" s="61"/>
      <c r="L283" s="82"/>
      <c r="M283" s="81"/>
      <c r="N283" s="72"/>
    </row>
    <row r="284" spans="2:14" ht="15.75" customHeight="1">
      <c r="B284" s="61"/>
      <c r="C284" s="65"/>
      <c r="D284" s="65"/>
      <c r="E284" s="72"/>
      <c r="F284" s="65"/>
      <c r="G284" s="65"/>
      <c r="H284" s="65"/>
      <c r="I284" s="61"/>
      <c r="J284" s="61"/>
      <c r="K284" s="61"/>
      <c r="L284" s="82"/>
      <c r="M284" s="81"/>
      <c r="N284" s="72"/>
    </row>
    <row r="285" spans="2:14" ht="15.75" customHeight="1">
      <c r="B285" s="61"/>
      <c r="C285" s="65"/>
      <c r="D285" s="65"/>
      <c r="E285" s="72"/>
      <c r="F285" s="65"/>
      <c r="G285" s="65"/>
      <c r="H285" s="65"/>
      <c r="I285" s="61"/>
      <c r="J285" s="61"/>
      <c r="K285" s="61"/>
      <c r="L285" s="82"/>
      <c r="M285" s="81"/>
      <c r="N285" s="72"/>
    </row>
    <row r="286" spans="2:14" ht="15.75" customHeight="1">
      <c r="B286" s="61"/>
      <c r="C286" s="65"/>
      <c r="D286" s="65"/>
      <c r="E286" s="72"/>
      <c r="F286" s="65"/>
      <c r="G286" s="65"/>
      <c r="H286" s="65"/>
      <c r="I286" s="61"/>
      <c r="J286" s="61"/>
      <c r="K286" s="61"/>
      <c r="L286" s="82"/>
      <c r="M286" s="81"/>
      <c r="N286" s="72"/>
    </row>
    <row r="287" spans="2:14" ht="15.75" customHeight="1">
      <c r="B287" s="61"/>
      <c r="C287" s="65"/>
      <c r="D287" s="65"/>
      <c r="E287" s="72"/>
      <c r="F287" s="65"/>
      <c r="G287" s="65"/>
      <c r="H287" s="65"/>
      <c r="I287" s="61"/>
      <c r="J287" s="61"/>
      <c r="K287" s="61"/>
      <c r="L287" s="82"/>
      <c r="M287" s="81"/>
      <c r="N287" s="72"/>
    </row>
    <row r="288" spans="2:14" ht="15.75" customHeight="1">
      <c r="B288" s="61"/>
      <c r="C288" s="65"/>
      <c r="D288" s="65"/>
      <c r="E288" s="72"/>
      <c r="F288" s="65"/>
      <c r="G288" s="65"/>
      <c r="H288" s="65"/>
      <c r="I288" s="61"/>
      <c r="J288" s="61"/>
      <c r="K288" s="61"/>
      <c r="L288" s="82"/>
      <c r="M288" s="81"/>
      <c r="N288" s="72"/>
    </row>
    <row r="289" spans="2:14" ht="15.75" customHeight="1">
      <c r="B289" s="61"/>
      <c r="C289" s="65"/>
      <c r="D289" s="65"/>
      <c r="E289" s="72"/>
      <c r="F289" s="65"/>
      <c r="G289" s="65"/>
      <c r="H289" s="65"/>
      <c r="I289" s="61"/>
      <c r="J289" s="61"/>
      <c r="K289" s="61"/>
      <c r="L289" s="82"/>
      <c r="M289" s="81"/>
      <c r="N289" s="72"/>
    </row>
    <row r="290" spans="2:14" ht="15.75" customHeight="1">
      <c r="B290" s="61"/>
      <c r="C290" s="65"/>
      <c r="D290" s="65"/>
      <c r="E290" s="72"/>
      <c r="F290" s="65"/>
      <c r="G290" s="65"/>
      <c r="H290" s="65"/>
      <c r="I290" s="61"/>
      <c r="J290" s="61"/>
      <c r="K290" s="61"/>
      <c r="L290" s="82"/>
      <c r="M290" s="81"/>
      <c r="N290" s="72"/>
    </row>
    <row r="291" spans="2:14" ht="15.75" customHeight="1">
      <c r="B291" s="61"/>
      <c r="C291" s="65"/>
      <c r="D291" s="65"/>
      <c r="E291" s="72"/>
      <c r="F291" s="65"/>
      <c r="G291" s="65"/>
      <c r="H291" s="65"/>
      <c r="I291" s="61"/>
      <c r="J291" s="61"/>
      <c r="K291" s="61"/>
      <c r="L291" s="82"/>
      <c r="M291" s="81"/>
      <c r="N291" s="72"/>
    </row>
    <row r="292" spans="2:14" ht="15.75" customHeight="1">
      <c r="B292" s="61"/>
      <c r="C292" s="65"/>
      <c r="D292" s="65"/>
      <c r="E292" s="72"/>
      <c r="F292" s="65"/>
      <c r="G292" s="65"/>
      <c r="H292" s="65"/>
      <c r="I292" s="61"/>
      <c r="J292" s="61"/>
      <c r="K292" s="61"/>
      <c r="L292" s="82"/>
      <c r="M292" s="81"/>
      <c r="N292" s="72"/>
    </row>
    <row r="293" spans="2:14" ht="15.75" customHeight="1">
      <c r="B293" s="61"/>
      <c r="C293" s="65"/>
      <c r="D293" s="65"/>
      <c r="E293" s="72"/>
      <c r="F293" s="65"/>
      <c r="G293" s="65"/>
      <c r="H293" s="65"/>
      <c r="I293" s="61"/>
      <c r="J293" s="61"/>
      <c r="K293" s="61"/>
      <c r="L293" s="82"/>
      <c r="M293" s="81"/>
      <c r="N293" s="72"/>
    </row>
    <row r="294" spans="2:14" ht="15.75" customHeight="1">
      <c r="B294" s="61"/>
      <c r="C294" s="65"/>
      <c r="D294" s="65"/>
      <c r="E294" s="72"/>
      <c r="F294" s="65"/>
      <c r="G294" s="65"/>
      <c r="H294" s="65"/>
      <c r="I294" s="61"/>
      <c r="J294" s="61"/>
      <c r="K294" s="61"/>
      <c r="L294" s="82"/>
      <c r="M294" s="81"/>
      <c r="N294" s="72"/>
    </row>
    <row r="295" spans="2:14" ht="15.75" customHeight="1">
      <c r="B295" s="61"/>
      <c r="C295" s="65"/>
      <c r="D295" s="65"/>
      <c r="E295" s="72"/>
      <c r="F295" s="65"/>
      <c r="G295" s="65"/>
      <c r="H295" s="65"/>
      <c r="I295" s="61"/>
      <c r="J295" s="61"/>
      <c r="K295" s="61"/>
      <c r="L295" s="82"/>
      <c r="M295" s="81"/>
      <c r="N295" s="72"/>
    </row>
    <row r="296" spans="2:14" ht="15.75" customHeight="1">
      <c r="B296" s="61"/>
      <c r="C296" s="65"/>
      <c r="D296" s="65"/>
      <c r="E296" s="72"/>
      <c r="F296" s="65"/>
      <c r="G296" s="65"/>
      <c r="H296" s="65"/>
      <c r="I296" s="61"/>
      <c r="J296" s="61"/>
      <c r="K296" s="61"/>
      <c r="L296" s="82"/>
      <c r="M296" s="81"/>
      <c r="N296" s="72"/>
    </row>
    <row r="297" spans="2:14" ht="15.75" customHeight="1">
      <c r="B297" s="61"/>
      <c r="C297" s="65"/>
      <c r="D297" s="65"/>
      <c r="E297" s="72"/>
      <c r="F297" s="65"/>
      <c r="G297" s="65"/>
      <c r="H297" s="65"/>
      <c r="I297" s="61"/>
      <c r="J297" s="61"/>
      <c r="K297" s="61"/>
      <c r="L297" s="82"/>
      <c r="M297" s="81"/>
      <c r="N297" s="72"/>
    </row>
    <row r="298" spans="2:14" ht="15.75" customHeight="1">
      <c r="B298" s="61"/>
      <c r="C298" s="65"/>
      <c r="D298" s="65"/>
      <c r="E298" s="72"/>
      <c r="F298" s="65"/>
      <c r="G298" s="65"/>
      <c r="H298" s="65"/>
      <c r="I298" s="61"/>
      <c r="J298" s="61"/>
      <c r="K298" s="61"/>
      <c r="L298" s="82"/>
      <c r="M298" s="81"/>
      <c r="N298" s="72"/>
    </row>
    <row r="299" spans="2:14" ht="15.75" customHeight="1">
      <c r="B299" s="61"/>
      <c r="C299" s="65"/>
      <c r="D299" s="65"/>
      <c r="E299" s="72"/>
      <c r="F299" s="65"/>
      <c r="G299" s="65"/>
      <c r="H299" s="65"/>
      <c r="I299" s="61"/>
      <c r="J299" s="61"/>
      <c r="K299" s="61"/>
      <c r="L299" s="82"/>
      <c r="M299" s="81"/>
      <c r="N299" s="72"/>
    </row>
    <row r="300" spans="2:14" ht="15.75" customHeight="1">
      <c r="B300" s="61"/>
      <c r="C300" s="65"/>
      <c r="D300" s="65"/>
      <c r="E300" s="72"/>
      <c r="F300" s="65"/>
      <c r="G300" s="65"/>
      <c r="H300" s="65"/>
      <c r="I300" s="61"/>
      <c r="J300" s="61"/>
      <c r="K300" s="61"/>
      <c r="L300" s="82"/>
      <c r="M300" s="81"/>
      <c r="N300" s="72"/>
    </row>
    <row r="301" spans="2:14" ht="15.75" customHeight="1">
      <c r="B301" s="61"/>
      <c r="C301" s="65"/>
      <c r="D301" s="65"/>
      <c r="E301" s="72"/>
      <c r="F301" s="65"/>
      <c r="G301" s="65"/>
      <c r="H301" s="65"/>
      <c r="I301" s="61"/>
      <c r="J301" s="61"/>
      <c r="K301" s="61"/>
      <c r="L301" s="82"/>
      <c r="M301" s="81"/>
      <c r="N301" s="72"/>
    </row>
    <row r="302" spans="2:14" ht="15.75" customHeight="1">
      <c r="B302" s="61"/>
      <c r="C302" s="65"/>
      <c r="D302" s="65"/>
      <c r="E302" s="72"/>
      <c r="F302" s="65"/>
      <c r="G302" s="65"/>
      <c r="H302" s="65"/>
      <c r="I302" s="61"/>
      <c r="J302" s="61"/>
      <c r="K302" s="61"/>
      <c r="L302" s="82"/>
      <c r="M302" s="81"/>
      <c r="N302" s="72"/>
    </row>
    <row r="303" spans="2:14" ht="15.75" customHeight="1">
      <c r="B303" s="61"/>
      <c r="C303" s="65"/>
      <c r="D303" s="65"/>
      <c r="E303" s="72"/>
      <c r="F303" s="65"/>
      <c r="G303" s="65"/>
      <c r="H303" s="65"/>
      <c r="I303" s="61"/>
      <c r="J303" s="61"/>
      <c r="K303" s="61"/>
      <c r="L303" s="82"/>
      <c r="M303" s="81"/>
      <c r="N303" s="72"/>
    </row>
    <row r="304" spans="2:14" ht="15.75" customHeight="1">
      <c r="B304" s="61"/>
      <c r="C304" s="65"/>
      <c r="D304" s="65"/>
      <c r="E304" s="72"/>
      <c r="F304" s="65"/>
      <c r="G304" s="65"/>
      <c r="H304" s="65"/>
      <c r="I304" s="61"/>
      <c r="J304" s="61"/>
      <c r="K304" s="61"/>
      <c r="L304" s="82"/>
      <c r="M304" s="81"/>
      <c r="N304" s="72"/>
    </row>
    <row r="305" spans="2:14" ht="15.75" customHeight="1">
      <c r="B305" s="61"/>
      <c r="C305" s="65"/>
      <c r="D305" s="65"/>
      <c r="E305" s="72"/>
      <c r="F305" s="65"/>
      <c r="G305" s="65"/>
      <c r="H305" s="65"/>
      <c r="I305" s="61"/>
      <c r="J305" s="61"/>
      <c r="K305" s="61"/>
      <c r="L305" s="82"/>
      <c r="M305" s="81"/>
      <c r="N305" s="72"/>
    </row>
    <row r="306" spans="2:14" ht="15.75" customHeight="1">
      <c r="B306" s="61"/>
      <c r="C306" s="65"/>
      <c r="D306" s="65"/>
      <c r="E306" s="72"/>
      <c r="F306" s="65"/>
      <c r="G306" s="65"/>
      <c r="H306" s="65"/>
      <c r="I306" s="61"/>
      <c r="J306" s="61"/>
      <c r="K306" s="61"/>
      <c r="L306" s="82"/>
      <c r="M306" s="81"/>
      <c r="N306" s="72"/>
    </row>
    <row r="307" spans="2:14" ht="15.75" customHeight="1">
      <c r="B307" s="61"/>
      <c r="C307" s="65"/>
      <c r="D307" s="65"/>
      <c r="E307" s="72"/>
      <c r="F307" s="65"/>
      <c r="G307" s="65"/>
      <c r="H307" s="65"/>
      <c r="I307" s="61"/>
      <c r="J307" s="61"/>
      <c r="K307" s="61"/>
      <c r="L307" s="82"/>
      <c r="M307" s="81"/>
      <c r="N307" s="72"/>
    </row>
    <row r="308" spans="2:14" ht="15.75" customHeight="1">
      <c r="B308" s="61"/>
      <c r="C308" s="65"/>
      <c r="D308" s="65"/>
      <c r="E308" s="72"/>
      <c r="F308" s="65"/>
      <c r="G308" s="65"/>
      <c r="H308" s="65"/>
      <c r="I308" s="61"/>
      <c r="J308" s="61"/>
      <c r="K308" s="61"/>
      <c r="L308" s="82"/>
      <c r="M308" s="81"/>
      <c r="N308" s="72"/>
    </row>
    <row r="309" spans="2:14" ht="15.75" customHeight="1">
      <c r="B309" s="61"/>
      <c r="C309" s="65"/>
      <c r="D309" s="65"/>
      <c r="E309" s="72"/>
      <c r="F309" s="65"/>
      <c r="G309" s="65"/>
      <c r="H309" s="65"/>
      <c r="I309" s="61"/>
      <c r="J309" s="61"/>
      <c r="K309" s="61"/>
      <c r="L309" s="82"/>
      <c r="M309" s="81"/>
      <c r="N309" s="72"/>
    </row>
    <row r="310" spans="2:14" ht="15.75" customHeight="1">
      <c r="B310" s="61"/>
      <c r="C310" s="65"/>
      <c r="D310" s="65"/>
      <c r="E310" s="72"/>
      <c r="F310" s="65"/>
      <c r="G310" s="65"/>
      <c r="H310" s="65"/>
      <c r="I310" s="61"/>
      <c r="J310" s="61"/>
      <c r="K310" s="61"/>
      <c r="L310" s="82"/>
      <c r="M310" s="81"/>
      <c r="N310" s="72"/>
    </row>
    <row r="311" spans="2:14" ht="15.75" customHeight="1">
      <c r="B311" s="61"/>
      <c r="C311" s="65"/>
      <c r="D311" s="65"/>
      <c r="E311" s="72"/>
      <c r="F311" s="65"/>
      <c r="G311" s="65"/>
      <c r="H311" s="65"/>
      <c r="I311" s="61"/>
      <c r="J311" s="61"/>
      <c r="K311" s="61"/>
      <c r="L311" s="82"/>
      <c r="M311" s="81"/>
      <c r="N311" s="72"/>
    </row>
    <row r="312" spans="2:14" ht="15.75" customHeight="1">
      <c r="B312" s="61"/>
      <c r="C312" s="65"/>
      <c r="D312" s="65"/>
      <c r="E312" s="72"/>
      <c r="F312" s="65"/>
      <c r="G312" s="65"/>
      <c r="H312" s="65"/>
      <c r="I312" s="61"/>
      <c r="J312" s="61"/>
      <c r="K312" s="61"/>
      <c r="L312" s="82"/>
      <c r="M312" s="81"/>
      <c r="N312" s="72"/>
    </row>
    <row r="313" spans="2:14" ht="15.75" customHeight="1">
      <c r="B313" s="61"/>
      <c r="C313" s="65"/>
      <c r="D313" s="65"/>
      <c r="E313" s="72"/>
      <c r="F313" s="65"/>
      <c r="G313" s="65"/>
      <c r="H313" s="65"/>
      <c r="I313" s="61"/>
      <c r="J313" s="61"/>
      <c r="K313" s="61"/>
      <c r="L313" s="82"/>
      <c r="M313" s="81"/>
      <c r="N313" s="72"/>
    </row>
    <row r="314" spans="2:14" ht="15.75" customHeight="1">
      <c r="B314" s="61"/>
      <c r="C314" s="65"/>
      <c r="D314" s="65"/>
      <c r="E314" s="72"/>
      <c r="F314" s="65"/>
      <c r="G314" s="65"/>
      <c r="H314" s="65"/>
      <c r="I314" s="61"/>
      <c r="J314" s="61"/>
      <c r="K314" s="61"/>
      <c r="L314" s="82"/>
      <c r="M314" s="81"/>
      <c r="N314" s="72"/>
    </row>
    <row r="315" spans="2:14" ht="15.75" customHeight="1">
      <c r="B315" s="61"/>
      <c r="C315" s="65"/>
      <c r="D315" s="65"/>
      <c r="E315" s="72"/>
      <c r="F315" s="65"/>
      <c r="G315" s="65"/>
      <c r="H315" s="65"/>
      <c r="I315" s="61"/>
      <c r="J315" s="61"/>
      <c r="K315" s="61"/>
      <c r="L315" s="82"/>
      <c r="M315" s="81"/>
      <c r="N315" s="72"/>
    </row>
    <row r="316" spans="2:14" ht="15.75" customHeight="1">
      <c r="B316" s="61"/>
      <c r="C316" s="65"/>
      <c r="D316" s="65"/>
      <c r="E316" s="72"/>
      <c r="F316" s="65"/>
      <c r="G316" s="65"/>
      <c r="H316" s="65"/>
      <c r="I316" s="61"/>
      <c r="J316" s="61"/>
      <c r="K316" s="61"/>
      <c r="L316" s="82"/>
      <c r="M316" s="81"/>
      <c r="N316" s="72"/>
    </row>
    <row r="317" spans="2:14" ht="15.75" customHeight="1">
      <c r="B317" s="61"/>
      <c r="C317" s="65"/>
      <c r="D317" s="65"/>
      <c r="E317" s="72"/>
      <c r="F317" s="65"/>
      <c r="G317" s="65"/>
      <c r="H317" s="65"/>
      <c r="I317" s="61"/>
      <c r="J317" s="61"/>
      <c r="K317" s="61"/>
      <c r="L317" s="82"/>
      <c r="M317" s="81"/>
      <c r="N317" s="72"/>
    </row>
    <row r="318" spans="2:14" ht="15.75" customHeight="1">
      <c r="B318" s="61"/>
      <c r="C318" s="65"/>
      <c r="D318" s="65"/>
      <c r="E318" s="72"/>
      <c r="F318" s="65"/>
      <c r="G318" s="65"/>
      <c r="H318" s="65"/>
      <c r="I318" s="61"/>
      <c r="J318" s="61"/>
      <c r="K318" s="61"/>
      <c r="L318" s="82"/>
      <c r="M318" s="81"/>
      <c r="N318" s="72"/>
    </row>
    <row r="319" spans="2:14" ht="15.75" customHeight="1">
      <c r="B319" s="61"/>
      <c r="C319" s="65"/>
      <c r="D319" s="65"/>
      <c r="E319" s="72"/>
      <c r="F319" s="65"/>
      <c r="G319" s="65"/>
      <c r="H319" s="65"/>
      <c r="I319" s="61"/>
      <c r="J319" s="61"/>
      <c r="K319" s="61"/>
      <c r="L319" s="82"/>
      <c r="M319" s="81"/>
      <c r="N319" s="72"/>
    </row>
    <row r="320" spans="2:14" ht="15.75" customHeight="1">
      <c r="B320" s="61"/>
      <c r="C320" s="65"/>
      <c r="D320" s="65"/>
      <c r="E320" s="72"/>
      <c r="F320" s="65"/>
      <c r="G320" s="65"/>
      <c r="H320" s="65"/>
      <c r="I320" s="61"/>
      <c r="J320" s="61"/>
      <c r="K320" s="61"/>
      <c r="L320" s="82"/>
      <c r="M320" s="81"/>
      <c r="N320" s="72"/>
    </row>
    <row r="321" spans="2:14" ht="15.75" customHeight="1">
      <c r="B321" s="61"/>
      <c r="C321" s="65"/>
      <c r="D321" s="65"/>
      <c r="E321" s="72"/>
      <c r="F321" s="65"/>
      <c r="G321" s="65"/>
      <c r="H321" s="65"/>
      <c r="I321" s="61"/>
      <c r="J321" s="61"/>
      <c r="K321" s="61"/>
      <c r="L321" s="82"/>
      <c r="M321" s="81"/>
      <c r="N321" s="72"/>
    </row>
    <row r="322" spans="2:14" ht="15.75" customHeight="1">
      <c r="B322" s="61"/>
      <c r="C322" s="65"/>
      <c r="D322" s="65"/>
      <c r="E322" s="72"/>
      <c r="F322" s="65"/>
      <c r="G322" s="65"/>
      <c r="H322" s="65"/>
      <c r="I322" s="61"/>
      <c r="J322" s="61"/>
      <c r="K322" s="61"/>
      <c r="L322" s="82"/>
      <c r="M322" s="81"/>
      <c r="N322" s="72"/>
    </row>
    <row r="323" spans="2:14" ht="15.75" customHeight="1">
      <c r="B323" s="61"/>
      <c r="C323" s="65"/>
      <c r="D323" s="65"/>
      <c r="E323" s="72"/>
      <c r="F323" s="65"/>
      <c r="G323" s="65"/>
      <c r="H323" s="65"/>
      <c r="I323" s="61"/>
      <c r="J323" s="61"/>
      <c r="K323" s="61"/>
      <c r="L323" s="82"/>
      <c r="M323" s="81"/>
      <c r="N323" s="72"/>
    </row>
    <row r="324" spans="2:14" ht="15.75" customHeight="1">
      <c r="B324" s="61"/>
      <c r="C324" s="65"/>
      <c r="D324" s="65"/>
      <c r="E324" s="72"/>
      <c r="F324" s="65"/>
      <c r="G324" s="65"/>
      <c r="H324" s="65"/>
      <c r="I324" s="61"/>
      <c r="J324" s="61"/>
      <c r="K324" s="61"/>
      <c r="L324" s="82"/>
      <c r="M324" s="81"/>
      <c r="N324" s="72"/>
    </row>
    <row r="325" spans="2:14" ht="15.75" customHeight="1">
      <c r="B325" s="61"/>
      <c r="C325" s="65"/>
      <c r="D325" s="65"/>
      <c r="E325" s="72"/>
      <c r="F325" s="65"/>
      <c r="G325" s="65"/>
      <c r="H325" s="65"/>
      <c r="I325" s="61"/>
      <c r="J325" s="61"/>
      <c r="K325" s="61"/>
      <c r="L325" s="82"/>
      <c r="M325" s="81"/>
      <c r="N325" s="72"/>
    </row>
    <row r="326" spans="2:14" ht="15.75" customHeight="1">
      <c r="B326" s="61"/>
      <c r="C326" s="65"/>
      <c r="D326" s="65"/>
      <c r="E326" s="72"/>
      <c r="F326" s="65"/>
      <c r="G326" s="65"/>
      <c r="H326" s="65"/>
      <c r="I326" s="61"/>
      <c r="J326" s="61"/>
      <c r="K326" s="61"/>
      <c r="L326" s="82"/>
      <c r="M326" s="81"/>
      <c r="N326" s="72"/>
    </row>
    <row r="327" spans="2:14" ht="15.75" customHeight="1">
      <c r="B327" s="61"/>
      <c r="C327" s="65"/>
      <c r="D327" s="65"/>
      <c r="E327" s="72"/>
      <c r="F327" s="65"/>
      <c r="G327" s="65"/>
      <c r="H327" s="65"/>
      <c r="I327" s="61"/>
      <c r="J327" s="61"/>
      <c r="K327" s="61"/>
      <c r="L327" s="82"/>
      <c r="M327" s="81"/>
      <c r="N327" s="72"/>
    </row>
    <row r="328" spans="2:14" ht="15.75" customHeight="1">
      <c r="B328" s="61"/>
      <c r="C328" s="65"/>
      <c r="D328" s="65"/>
      <c r="E328" s="72"/>
      <c r="F328" s="65"/>
      <c r="G328" s="65"/>
      <c r="H328" s="65"/>
      <c r="I328" s="61"/>
      <c r="J328" s="61"/>
      <c r="K328" s="61"/>
      <c r="L328" s="82"/>
      <c r="M328" s="81"/>
      <c r="N328" s="72"/>
    </row>
    <row r="329" spans="2:14" ht="15.75" customHeight="1">
      <c r="B329" s="61"/>
      <c r="C329" s="65"/>
      <c r="D329" s="65"/>
      <c r="E329" s="72"/>
      <c r="F329" s="65"/>
      <c r="G329" s="65"/>
      <c r="H329" s="65"/>
      <c r="I329" s="61"/>
      <c r="J329" s="61"/>
      <c r="K329" s="61"/>
      <c r="L329" s="82"/>
      <c r="M329" s="81"/>
      <c r="N329" s="72"/>
    </row>
    <row r="330" spans="2:14" ht="15.75" customHeight="1">
      <c r="B330" s="61"/>
      <c r="C330" s="65"/>
      <c r="D330" s="65"/>
      <c r="E330" s="72"/>
      <c r="F330" s="65"/>
      <c r="G330" s="65"/>
      <c r="H330" s="65"/>
      <c r="I330" s="61"/>
      <c r="J330" s="61"/>
      <c r="K330" s="61"/>
      <c r="L330" s="82"/>
      <c r="M330" s="81"/>
      <c r="N330" s="72"/>
    </row>
    <row r="331" spans="2:14" ht="15.75" customHeight="1">
      <c r="B331" s="61"/>
      <c r="C331" s="65"/>
      <c r="D331" s="65"/>
      <c r="E331" s="72"/>
      <c r="F331" s="65"/>
      <c r="G331" s="65"/>
      <c r="H331" s="65"/>
      <c r="I331" s="61"/>
      <c r="J331" s="61"/>
      <c r="K331" s="61"/>
      <c r="L331" s="82"/>
      <c r="M331" s="81"/>
      <c r="N331" s="72"/>
    </row>
    <row r="332" spans="2:14" ht="15.75" customHeight="1">
      <c r="B332" s="61"/>
      <c r="C332" s="65"/>
      <c r="D332" s="65"/>
      <c r="E332" s="72"/>
      <c r="F332" s="65"/>
      <c r="G332" s="65"/>
      <c r="H332" s="65"/>
      <c r="I332" s="61"/>
      <c r="J332" s="61"/>
      <c r="K332" s="61"/>
      <c r="L332" s="82"/>
      <c r="M332" s="81"/>
      <c r="N332" s="72"/>
    </row>
    <row r="333" spans="2:14" ht="15.75" customHeight="1">
      <c r="B333" s="61"/>
      <c r="C333" s="65"/>
      <c r="D333" s="65"/>
      <c r="E333" s="72"/>
      <c r="F333" s="65"/>
      <c r="G333" s="65"/>
      <c r="H333" s="65"/>
      <c r="I333" s="61"/>
      <c r="J333" s="61"/>
      <c r="K333" s="61"/>
      <c r="L333" s="82"/>
      <c r="M333" s="81"/>
      <c r="N333" s="72"/>
    </row>
    <row r="334" spans="2:14" ht="15.75" customHeight="1">
      <c r="B334" s="61"/>
      <c r="C334" s="65"/>
      <c r="D334" s="65"/>
      <c r="E334" s="72"/>
      <c r="F334" s="65"/>
      <c r="G334" s="65"/>
      <c r="H334" s="65"/>
      <c r="I334" s="61"/>
      <c r="J334" s="61"/>
      <c r="K334" s="61"/>
      <c r="L334" s="82"/>
      <c r="M334" s="81"/>
      <c r="N334" s="72"/>
    </row>
    <row r="335" spans="2:14" ht="15.75" customHeight="1">
      <c r="B335" s="61"/>
      <c r="C335" s="65"/>
      <c r="D335" s="65"/>
      <c r="E335" s="72"/>
      <c r="F335" s="65"/>
      <c r="G335" s="65"/>
      <c r="H335" s="65"/>
      <c r="I335" s="61"/>
      <c r="J335" s="61"/>
      <c r="K335" s="61"/>
      <c r="L335" s="82"/>
      <c r="M335" s="81"/>
      <c r="N335" s="72"/>
    </row>
    <row r="336" spans="2:14" ht="15.75" customHeight="1">
      <c r="B336" s="61"/>
      <c r="C336" s="65"/>
      <c r="D336" s="65"/>
      <c r="E336" s="72"/>
      <c r="F336" s="65"/>
      <c r="G336" s="65"/>
      <c r="H336" s="65"/>
      <c r="I336" s="61"/>
      <c r="J336" s="61"/>
      <c r="K336" s="61"/>
      <c r="L336" s="82"/>
      <c r="M336" s="81"/>
      <c r="N336" s="72"/>
    </row>
    <row r="337" spans="2:14" ht="15.75" customHeight="1">
      <c r="B337" s="61"/>
      <c r="C337" s="65"/>
      <c r="D337" s="65"/>
      <c r="E337" s="72"/>
      <c r="F337" s="65"/>
      <c r="G337" s="65"/>
      <c r="H337" s="65"/>
      <c r="I337" s="61"/>
      <c r="J337" s="61"/>
      <c r="K337" s="61"/>
      <c r="L337" s="82"/>
      <c r="M337" s="81"/>
      <c r="N337" s="72"/>
    </row>
    <row r="338" spans="2:14" ht="15.75" customHeight="1">
      <c r="B338" s="61"/>
      <c r="C338" s="65"/>
      <c r="D338" s="65"/>
      <c r="E338" s="72"/>
      <c r="F338" s="65"/>
      <c r="G338" s="65"/>
      <c r="H338" s="65"/>
      <c r="I338" s="61"/>
      <c r="J338" s="61"/>
      <c r="K338" s="61"/>
      <c r="L338" s="82"/>
      <c r="M338" s="81"/>
      <c r="N338" s="72"/>
    </row>
    <row r="339" spans="2:14" ht="15.75" customHeight="1">
      <c r="B339" s="61"/>
      <c r="C339" s="65"/>
      <c r="D339" s="65"/>
      <c r="E339" s="72"/>
      <c r="F339" s="65"/>
      <c r="G339" s="65"/>
      <c r="H339" s="65"/>
      <c r="I339" s="61"/>
      <c r="J339" s="61"/>
      <c r="K339" s="61"/>
      <c r="L339" s="82"/>
      <c r="M339" s="81"/>
      <c r="N339" s="72"/>
    </row>
    <row r="340" spans="2:14" ht="15.75" customHeight="1">
      <c r="B340" s="61"/>
      <c r="C340" s="65"/>
      <c r="D340" s="65"/>
      <c r="E340" s="72"/>
      <c r="F340" s="65"/>
      <c r="G340" s="65"/>
      <c r="H340" s="65"/>
      <c r="I340" s="61"/>
      <c r="J340" s="61"/>
      <c r="K340" s="61"/>
      <c r="L340" s="82"/>
      <c r="M340" s="81"/>
      <c r="N340" s="72"/>
    </row>
    <row r="341" spans="2:14" ht="15.75" customHeight="1">
      <c r="B341" s="61"/>
      <c r="C341" s="65"/>
      <c r="D341" s="65"/>
      <c r="E341" s="72"/>
      <c r="F341" s="65"/>
      <c r="G341" s="65"/>
      <c r="H341" s="65"/>
      <c r="I341" s="61"/>
      <c r="J341" s="61"/>
      <c r="K341" s="61"/>
      <c r="L341" s="82"/>
      <c r="M341" s="81"/>
      <c r="N341" s="72"/>
    </row>
    <row r="342" spans="2:14" ht="15.75" customHeight="1">
      <c r="B342" s="61"/>
      <c r="C342" s="65"/>
      <c r="D342" s="65"/>
      <c r="E342" s="72"/>
      <c r="F342" s="65"/>
      <c r="G342" s="65"/>
      <c r="H342" s="65"/>
      <c r="I342" s="61"/>
      <c r="J342" s="61"/>
      <c r="K342" s="61"/>
      <c r="L342" s="82"/>
      <c r="M342" s="81"/>
      <c r="N342" s="72"/>
    </row>
    <row r="343" spans="2:14" ht="15.75" customHeight="1">
      <c r="B343" s="61"/>
      <c r="C343" s="65"/>
      <c r="D343" s="65"/>
      <c r="E343" s="72"/>
      <c r="F343" s="65"/>
      <c r="G343" s="65"/>
      <c r="H343" s="65"/>
      <c r="I343" s="61"/>
      <c r="J343" s="61"/>
      <c r="K343" s="61"/>
      <c r="L343" s="82"/>
      <c r="M343" s="81"/>
      <c r="N343" s="72"/>
    </row>
    <row r="344" spans="2:14" ht="15.75" customHeight="1">
      <c r="B344" s="61"/>
      <c r="C344" s="65"/>
      <c r="D344" s="65"/>
      <c r="E344" s="72"/>
      <c r="F344" s="65"/>
      <c r="G344" s="65"/>
      <c r="H344" s="65"/>
      <c r="I344" s="61"/>
      <c r="J344" s="61"/>
      <c r="K344" s="61"/>
      <c r="L344" s="82"/>
      <c r="M344" s="81"/>
      <c r="N344" s="72"/>
    </row>
    <row r="345" spans="2:14" ht="15.75" customHeight="1">
      <c r="B345" s="61"/>
      <c r="C345" s="65"/>
      <c r="D345" s="65"/>
      <c r="E345" s="72"/>
      <c r="F345" s="65"/>
      <c r="G345" s="65"/>
      <c r="H345" s="65"/>
      <c r="I345" s="61"/>
      <c r="J345" s="61"/>
      <c r="K345" s="61"/>
      <c r="L345" s="82"/>
      <c r="M345" s="81"/>
      <c r="N345" s="72"/>
    </row>
    <row r="346" spans="2:14" ht="15.75" customHeight="1">
      <c r="B346" s="61"/>
      <c r="C346" s="65"/>
      <c r="D346" s="65"/>
      <c r="E346" s="72"/>
      <c r="F346" s="65"/>
      <c r="G346" s="65"/>
      <c r="H346" s="65"/>
      <c r="I346" s="61"/>
      <c r="J346" s="61"/>
      <c r="K346" s="61"/>
      <c r="L346" s="82"/>
      <c r="M346" s="81"/>
      <c r="N346" s="72"/>
    </row>
    <row r="347" spans="2:14" ht="15.75" customHeight="1">
      <c r="B347" s="61"/>
      <c r="C347" s="65"/>
      <c r="D347" s="65"/>
      <c r="E347" s="72"/>
      <c r="F347" s="65"/>
      <c r="G347" s="65"/>
      <c r="H347" s="65"/>
      <c r="I347" s="61"/>
      <c r="J347" s="61"/>
      <c r="K347" s="61"/>
      <c r="L347" s="82"/>
      <c r="M347" s="81"/>
      <c r="N347" s="72"/>
    </row>
    <row r="348" spans="2:14" ht="15.75" customHeight="1">
      <c r="B348" s="61"/>
      <c r="C348" s="65"/>
      <c r="D348" s="65"/>
      <c r="E348" s="72"/>
      <c r="F348" s="65"/>
      <c r="G348" s="65"/>
      <c r="H348" s="65"/>
      <c r="I348" s="61"/>
      <c r="J348" s="61"/>
      <c r="K348" s="61"/>
      <c r="L348" s="82"/>
      <c r="M348" s="81"/>
      <c r="N348" s="72"/>
    </row>
    <row r="349" spans="2:14" ht="15.75" customHeight="1">
      <c r="B349" s="61"/>
      <c r="C349" s="65"/>
      <c r="D349" s="65"/>
      <c r="E349" s="72"/>
      <c r="F349" s="65"/>
      <c r="G349" s="65"/>
      <c r="H349" s="65"/>
      <c r="I349" s="61"/>
      <c r="J349" s="61"/>
      <c r="K349" s="61"/>
      <c r="L349" s="82"/>
      <c r="M349" s="81"/>
      <c r="N349" s="72"/>
    </row>
    <row r="350" spans="2:14" ht="15.75" customHeight="1">
      <c r="B350" s="61"/>
      <c r="C350" s="65"/>
      <c r="D350" s="65"/>
      <c r="E350" s="72"/>
      <c r="F350" s="65"/>
      <c r="G350" s="65"/>
      <c r="H350" s="65"/>
      <c r="I350" s="61"/>
      <c r="J350" s="61"/>
      <c r="K350" s="61"/>
      <c r="L350" s="82"/>
      <c r="M350" s="81"/>
      <c r="N350" s="72"/>
    </row>
    <row r="351" spans="2:14" ht="15.75" customHeight="1">
      <c r="B351" s="61"/>
      <c r="C351" s="65"/>
      <c r="D351" s="65"/>
      <c r="E351" s="72"/>
      <c r="F351" s="65"/>
      <c r="G351" s="65"/>
      <c r="H351" s="65"/>
      <c r="I351" s="61"/>
      <c r="J351" s="61"/>
      <c r="K351" s="61"/>
      <c r="L351" s="82"/>
      <c r="M351" s="81"/>
      <c r="N351" s="72"/>
    </row>
    <row r="352" spans="2:14" ht="15.75" customHeight="1">
      <c r="B352" s="61"/>
      <c r="C352" s="65"/>
      <c r="D352" s="65"/>
      <c r="E352" s="72"/>
      <c r="F352" s="65"/>
      <c r="G352" s="65"/>
      <c r="H352" s="65"/>
      <c r="I352" s="61"/>
      <c r="J352" s="61"/>
      <c r="K352" s="61"/>
      <c r="L352" s="82"/>
      <c r="M352" s="81"/>
      <c r="N352" s="72"/>
    </row>
    <row r="353" spans="2:14" ht="15.75" customHeight="1">
      <c r="B353" s="61"/>
      <c r="C353" s="65"/>
      <c r="D353" s="65"/>
      <c r="E353" s="72"/>
      <c r="F353" s="65"/>
      <c r="G353" s="65"/>
      <c r="H353" s="65"/>
      <c r="I353" s="61"/>
      <c r="J353" s="61"/>
      <c r="K353" s="61"/>
      <c r="L353" s="82"/>
      <c r="M353" s="81"/>
      <c r="N353" s="72"/>
    </row>
    <row r="354" spans="2:14" ht="15.75" customHeight="1">
      <c r="B354" s="61"/>
      <c r="C354" s="65"/>
      <c r="D354" s="65"/>
      <c r="E354" s="72"/>
      <c r="F354" s="65"/>
      <c r="G354" s="65"/>
      <c r="H354" s="65"/>
      <c r="I354" s="61"/>
      <c r="J354" s="61"/>
      <c r="K354" s="61"/>
      <c r="L354" s="82"/>
      <c r="M354" s="81"/>
      <c r="N354" s="72"/>
    </row>
    <row r="355" spans="2:14" ht="15.75" customHeight="1">
      <c r="B355" s="61"/>
      <c r="C355" s="65"/>
      <c r="D355" s="65"/>
      <c r="E355" s="72"/>
      <c r="F355" s="65"/>
      <c r="G355" s="65"/>
      <c r="H355" s="65"/>
      <c r="I355" s="61"/>
      <c r="J355" s="61"/>
      <c r="K355" s="61"/>
      <c r="L355" s="82"/>
      <c r="M355" s="81"/>
      <c r="N355" s="72"/>
    </row>
    <row r="356" spans="2:14" ht="15.75" customHeight="1">
      <c r="B356" s="61"/>
      <c r="C356" s="65"/>
      <c r="D356" s="65"/>
      <c r="E356" s="72"/>
      <c r="F356" s="65"/>
      <c r="G356" s="65"/>
      <c r="H356" s="65"/>
      <c r="I356" s="61"/>
      <c r="J356" s="61"/>
      <c r="K356" s="61"/>
      <c r="L356" s="82"/>
      <c r="M356" s="81"/>
      <c r="N356" s="72"/>
    </row>
    <row r="357" spans="2:14" ht="15.75" customHeight="1">
      <c r="B357" s="61"/>
      <c r="C357" s="65"/>
      <c r="D357" s="65"/>
      <c r="E357" s="72"/>
      <c r="F357" s="65"/>
      <c r="G357" s="65"/>
      <c r="H357" s="65"/>
      <c r="I357" s="61"/>
      <c r="J357" s="61"/>
      <c r="K357" s="61"/>
      <c r="L357" s="82"/>
      <c r="M357" s="81"/>
      <c r="N357" s="72"/>
    </row>
    <row r="358" spans="2:14" ht="15.75" customHeight="1">
      <c r="B358" s="61"/>
      <c r="C358" s="65"/>
      <c r="D358" s="65"/>
      <c r="E358" s="72"/>
      <c r="F358" s="65"/>
      <c r="G358" s="65"/>
      <c r="H358" s="65"/>
      <c r="I358" s="61"/>
      <c r="J358" s="61"/>
      <c r="K358" s="61"/>
      <c r="L358" s="82"/>
      <c r="M358" s="81"/>
      <c r="N358" s="72"/>
    </row>
    <row r="359" spans="2:14" ht="15.75" customHeight="1">
      <c r="B359" s="61"/>
      <c r="C359" s="65"/>
      <c r="D359" s="65"/>
      <c r="E359" s="72"/>
      <c r="F359" s="65"/>
      <c r="G359" s="65"/>
      <c r="H359" s="65"/>
      <c r="I359" s="61"/>
      <c r="J359" s="61"/>
      <c r="K359" s="61"/>
      <c r="L359" s="82"/>
      <c r="M359" s="81"/>
      <c r="N359" s="72"/>
    </row>
    <row r="360" spans="2:14" ht="15.75" customHeight="1">
      <c r="B360" s="61"/>
      <c r="C360" s="65"/>
      <c r="D360" s="65"/>
      <c r="E360" s="72"/>
      <c r="F360" s="65"/>
      <c r="G360" s="65"/>
      <c r="H360" s="65"/>
      <c r="I360" s="61"/>
      <c r="J360" s="61"/>
      <c r="K360" s="61"/>
      <c r="L360" s="82"/>
      <c r="M360" s="81"/>
      <c r="N360" s="72"/>
    </row>
    <row r="361" spans="2:14" ht="15.75" customHeight="1">
      <c r="B361" s="61"/>
      <c r="C361" s="65"/>
      <c r="D361" s="65"/>
      <c r="E361" s="72"/>
      <c r="F361" s="65"/>
      <c r="G361" s="65"/>
      <c r="H361" s="65"/>
      <c r="I361" s="61"/>
      <c r="J361" s="61"/>
      <c r="K361" s="61"/>
      <c r="L361" s="82"/>
      <c r="M361" s="81"/>
      <c r="N361" s="72"/>
    </row>
    <row r="362" spans="2:14" ht="15.75" customHeight="1">
      <c r="B362" s="61"/>
      <c r="C362" s="65"/>
      <c r="D362" s="65"/>
      <c r="E362" s="72"/>
      <c r="F362" s="65"/>
      <c r="G362" s="65"/>
      <c r="H362" s="65"/>
      <c r="I362" s="61"/>
      <c r="J362" s="61"/>
      <c r="K362" s="61"/>
      <c r="L362" s="82"/>
      <c r="M362" s="81"/>
      <c r="N362" s="72"/>
    </row>
    <row r="363" spans="2:14" ht="15.75" customHeight="1">
      <c r="B363" s="61"/>
      <c r="C363" s="65"/>
      <c r="D363" s="65"/>
      <c r="E363" s="72"/>
      <c r="F363" s="65"/>
      <c r="G363" s="65"/>
      <c r="H363" s="65"/>
      <c r="I363" s="61"/>
      <c r="J363" s="61"/>
      <c r="K363" s="61"/>
      <c r="L363" s="82"/>
      <c r="M363" s="81"/>
      <c r="N363" s="72"/>
    </row>
    <row r="364" spans="2:14" ht="15.75" customHeight="1">
      <c r="B364" s="61"/>
      <c r="C364" s="65"/>
      <c r="D364" s="65"/>
      <c r="E364" s="72"/>
      <c r="F364" s="65"/>
      <c r="G364" s="65"/>
      <c r="H364" s="65"/>
      <c r="I364" s="61"/>
      <c r="J364" s="61"/>
      <c r="K364" s="61"/>
      <c r="L364" s="82"/>
      <c r="M364" s="81"/>
      <c r="N364" s="72"/>
    </row>
    <row r="365" spans="2:14" ht="15.75" customHeight="1">
      <c r="B365" s="61"/>
      <c r="C365" s="65"/>
      <c r="D365" s="65"/>
      <c r="E365" s="72"/>
      <c r="F365" s="65"/>
      <c r="G365" s="65"/>
      <c r="H365" s="65"/>
      <c r="I365" s="61"/>
      <c r="J365" s="61"/>
      <c r="K365" s="61"/>
      <c r="L365" s="82"/>
      <c r="M365" s="81"/>
      <c r="N365" s="72"/>
    </row>
    <row r="366" spans="2:14" ht="15.75" customHeight="1">
      <c r="B366" s="61"/>
      <c r="C366" s="65"/>
      <c r="D366" s="65"/>
      <c r="E366" s="72"/>
      <c r="F366" s="65"/>
      <c r="G366" s="65"/>
      <c r="H366" s="65"/>
      <c r="I366" s="61"/>
      <c r="J366" s="61"/>
      <c r="K366" s="61"/>
      <c r="L366" s="82"/>
      <c r="M366" s="81"/>
      <c r="N366" s="72"/>
    </row>
    <row r="367" spans="2:14" ht="15.75" customHeight="1">
      <c r="B367" s="61"/>
      <c r="C367" s="65"/>
      <c r="D367" s="65"/>
      <c r="E367" s="72"/>
      <c r="F367" s="65"/>
      <c r="G367" s="65"/>
      <c r="H367" s="65"/>
      <c r="I367" s="61"/>
      <c r="J367" s="61"/>
      <c r="K367" s="61"/>
      <c r="L367" s="82"/>
      <c r="M367" s="81"/>
      <c r="N367" s="72"/>
    </row>
    <row r="368" spans="2:14" ht="15.75" customHeight="1">
      <c r="B368" s="61"/>
      <c r="C368" s="65"/>
      <c r="D368" s="65"/>
      <c r="E368" s="72"/>
      <c r="F368" s="65"/>
      <c r="G368" s="65"/>
      <c r="H368" s="65"/>
      <c r="I368" s="61"/>
      <c r="J368" s="61"/>
      <c r="K368" s="61"/>
      <c r="L368" s="82"/>
      <c r="M368" s="81"/>
      <c r="N368" s="72"/>
    </row>
    <row r="369" spans="2:14" ht="15.75" customHeight="1">
      <c r="B369" s="61"/>
      <c r="C369" s="65"/>
      <c r="D369" s="65"/>
      <c r="E369" s="72"/>
      <c r="F369" s="65"/>
      <c r="G369" s="65"/>
      <c r="H369" s="65"/>
      <c r="I369" s="61"/>
      <c r="J369" s="61"/>
      <c r="K369" s="61"/>
      <c r="L369" s="82"/>
      <c r="M369" s="81"/>
      <c r="N369" s="72"/>
    </row>
    <row r="370" spans="2:14" ht="15.75" customHeight="1">
      <c r="B370" s="61"/>
      <c r="C370" s="65"/>
      <c r="D370" s="65"/>
      <c r="E370" s="72"/>
      <c r="F370" s="65"/>
      <c r="G370" s="65"/>
      <c r="H370" s="65"/>
      <c r="I370" s="61"/>
      <c r="J370" s="61"/>
      <c r="K370" s="61"/>
      <c r="L370" s="82"/>
      <c r="M370" s="81"/>
      <c r="N370" s="72"/>
    </row>
    <row r="371" spans="2:14" ht="15.75" customHeight="1">
      <c r="B371" s="61"/>
      <c r="C371" s="65"/>
      <c r="D371" s="65"/>
      <c r="E371" s="72"/>
      <c r="F371" s="65"/>
      <c r="G371" s="65"/>
      <c r="H371" s="65"/>
      <c r="I371" s="61"/>
      <c r="J371" s="61"/>
      <c r="K371" s="61"/>
      <c r="L371" s="82"/>
      <c r="M371" s="81"/>
      <c r="N371" s="72"/>
    </row>
    <row r="372" spans="2:14" ht="15.75" customHeight="1">
      <c r="B372" s="61"/>
      <c r="C372" s="65"/>
      <c r="D372" s="65"/>
      <c r="E372" s="72"/>
      <c r="F372" s="65"/>
      <c r="G372" s="65"/>
      <c r="H372" s="65"/>
      <c r="I372" s="61"/>
      <c r="J372" s="61"/>
      <c r="K372" s="61"/>
      <c r="L372" s="82"/>
      <c r="M372" s="81"/>
      <c r="N372" s="72"/>
    </row>
    <row r="373" spans="2:14" ht="15.75" customHeight="1">
      <c r="B373" s="61"/>
      <c r="C373" s="65"/>
      <c r="D373" s="65"/>
      <c r="E373" s="72"/>
      <c r="F373" s="65"/>
      <c r="G373" s="65"/>
      <c r="H373" s="65"/>
      <c r="I373" s="61"/>
      <c r="J373" s="61"/>
      <c r="K373" s="61"/>
      <c r="L373" s="82"/>
      <c r="M373" s="81"/>
      <c r="N373" s="72"/>
    </row>
    <row r="374" spans="2:14" ht="15.75" customHeight="1">
      <c r="B374" s="61"/>
      <c r="C374" s="65"/>
      <c r="D374" s="65"/>
      <c r="E374" s="72"/>
      <c r="F374" s="65"/>
      <c r="G374" s="65"/>
      <c r="H374" s="65"/>
      <c r="I374" s="61"/>
      <c r="J374" s="61"/>
      <c r="K374" s="61"/>
      <c r="L374" s="82"/>
      <c r="M374" s="81"/>
      <c r="N374" s="72"/>
    </row>
    <row r="375" spans="2:14" ht="15.75" customHeight="1">
      <c r="B375" s="61"/>
      <c r="C375" s="65"/>
      <c r="D375" s="65"/>
      <c r="E375" s="72"/>
      <c r="F375" s="65"/>
      <c r="G375" s="65"/>
      <c r="H375" s="65"/>
      <c r="I375" s="61"/>
      <c r="J375" s="61"/>
      <c r="K375" s="61"/>
      <c r="L375" s="82"/>
      <c r="M375" s="81"/>
      <c r="N375" s="72"/>
    </row>
    <row r="376" spans="2:14" ht="15.75" customHeight="1">
      <c r="B376" s="61"/>
      <c r="C376" s="65"/>
      <c r="D376" s="65"/>
      <c r="E376" s="72"/>
      <c r="F376" s="65"/>
      <c r="G376" s="65"/>
      <c r="H376" s="65"/>
      <c r="I376" s="61"/>
      <c r="J376" s="61"/>
      <c r="K376" s="61"/>
      <c r="L376" s="82"/>
      <c r="M376" s="81"/>
      <c r="N376" s="72"/>
    </row>
    <row r="377" spans="2:14" ht="15.75" customHeight="1">
      <c r="B377" s="61"/>
      <c r="C377" s="65"/>
      <c r="D377" s="65"/>
      <c r="E377" s="72"/>
      <c r="F377" s="65"/>
      <c r="G377" s="65"/>
      <c r="H377" s="65"/>
      <c r="I377" s="61"/>
      <c r="J377" s="61"/>
      <c r="K377" s="61"/>
      <c r="L377" s="82"/>
      <c r="M377" s="81"/>
      <c r="N377" s="72"/>
    </row>
    <row r="378" spans="2:14" ht="15.75" customHeight="1">
      <c r="B378" s="61"/>
      <c r="C378" s="65"/>
      <c r="D378" s="65"/>
      <c r="E378" s="72"/>
      <c r="F378" s="65"/>
      <c r="G378" s="65"/>
      <c r="H378" s="65"/>
      <c r="I378" s="61"/>
      <c r="J378" s="61"/>
      <c r="K378" s="61"/>
      <c r="L378" s="82"/>
      <c r="M378" s="81"/>
      <c r="N378" s="72"/>
    </row>
    <row r="379" spans="2:14" ht="15.75" customHeight="1">
      <c r="B379" s="61"/>
      <c r="C379" s="65"/>
      <c r="D379" s="65"/>
      <c r="E379" s="72"/>
      <c r="F379" s="65"/>
      <c r="G379" s="65"/>
      <c r="H379" s="65"/>
      <c r="I379" s="61"/>
      <c r="J379" s="61"/>
      <c r="K379" s="61"/>
      <c r="L379" s="82"/>
      <c r="M379" s="81"/>
      <c r="N379" s="72"/>
    </row>
    <row r="380" spans="2:14" ht="15.75" customHeight="1">
      <c r="B380" s="61"/>
      <c r="C380" s="65"/>
      <c r="D380" s="65"/>
      <c r="E380" s="72"/>
      <c r="F380" s="65"/>
      <c r="G380" s="65"/>
      <c r="H380" s="65"/>
      <c r="I380" s="61"/>
      <c r="J380" s="61"/>
      <c r="K380" s="61"/>
      <c r="L380" s="82"/>
      <c r="M380" s="81"/>
      <c r="N380" s="72"/>
    </row>
    <row r="381" spans="2:14" ht="15.75" customHeight="1">
      <c r="B381" s="61"/>
      <c r="C381" s="65"/>
      <c r="D381" s="65"/>
      <c r="E381" s="72"/>
      <c r="F381" s="65"/>
      <c r="G381" s="65"/>
      <c r="H381" s="65"/>
      <c r="I381" s="61"/>
      <c r="J381" s="61"/>
      <c r="K381" s="61"/>
      <c r="L381" s="82"/>
      <c r="M381" s="81"/>
      <c r="N381" s="72"/>
    </row>
    <row r="382" spans="2:14" ht="15.75" customHeight="1">
      <c r="B382" s="61"/>
      <c r="C382" s="65"/>
      <c r="D382" s="65"/>
      <c r="E382" s="72"/>
      <c r="F382" s="65"/>
      <c r="G382" s="65"/>
      <c r="H382" s="65"/>
      <c r="I382" s="61"/>
      <c r="J382" s="61"/>
      <c r="K382" s="61"/>
      <c r="L382" s="82"/>
      <c r="M382" s="81"/>
      <c r="N382" s="72"/>
    </row>
    <row r="383" spans="2:14" ht="15.75" customHeight="1">
      <c r="B383" s="61"/>
      <c r="C383" s="65"/>
      <c r="D383" s="65"/>
      <c r="E383" s="72"/>
      <c r="F383" s="65"/>
      <c r="G383" s="65"/>
      <c r="H383" s="65"/>
      <c r="I383" s="61"/>
      <c r="J383" s="61"/>
      <c r="K383" s="61"/>
      <c r="L383" s="82"/>
      <c r="M383" s="81"/>
      <c r="N383" s="72"/>
    </row>
    <row r="384" spans="2:14" ht="15.75" customHeight="1">
      <c r="B384" s="61"/>
      <c r="C384" s="65"/>
      <c r="D384" s="65"/>
      <c r="E384" s="72"/>
      <c r="F384" s="65"/>
      <c r="G384" s="65"/>
      <c r="H384" s="65"/>
      <c r="I384" s="61"/>
      <c r="J384" s="61"/>
      <c r="K384" s="61"/>
      <c r="L384" s="82"/>
      <c r="M384" s="81"/>
      <c r="N384" s="72"/>
    </row>
    <row r="385" spans="2:14" ht="15.75" customHeight="1">
      <c r="B385" s="61"/>
      <c r="C385" s="65"/>
      <c r="D385" s="65"/>
      <c r="E385" s="72"/>
      <c r="F385" s="65"/>
      <c r="G385" s="65"/>
      <c r="H385" s="65"/>
      <c r="I385" s="61"/>
      <c r="J385" s="61"/>
      <c r="K385" s="61"/>
      <c r="L385" s="82"/>
      <c r="M385" s="81"/>
      <c r="N385" s="72"/>
    </row>
    <row r="386" spans="2:14" ht="15.75" customHeight="1">
      <c r="B386" s="61"/>
      <c r="C386" s="65"/>
      <c r="D386" s="65"/>
      <c r="E386" s="72"/>
      <c r="F386" s="65"/>
      <c r="G386" s="65"/>
      <c r="H386" s="65"/>
      <c r="I386" s="61"/>
      <c r="J386" s="61"/>
      <c r="K386" s="61"/>
      <c r="L386" s="82"/>
      <c r="M386" s="81"/>
      <c r="N386" s="72"/>
    </row>
    <row r="387" spans="2:14" ht="15.75" customHeight="1">
      <c r="B387" s="61"/>
      <c r="C387" s="65"/>
      <c r="D387" s="65"/>
      <c r="E387" s="72"/>
      <c r="F387" s="65"/>
      <c r="G387" s="65"/>
      <c r="H387" s="65"/>
      <c r="I387" s="61"/>
      <c r="J387" s="61"/>
      <c r="K387" s="61"/>
      <c r="L387" s="82"/>
      <c r="M387" s="81"/>
      <c r="N387" s="72"/>
    </row>
    <row r="388" spans="2:14" ht="15.75" customHeight="1">
      <c r="B388" s="61"/>
      <c r="C388" s="65"/>
      <c r="D388" s="65"/>
      <c r="E388" s="72"/>
      <c r="F388" s="65"/>
      <c r="G388" s="65"/>
      <c r="H388" s="65"/>
      <c r="I388" s="61"/>
      <c r="J388" s="61"/>
      <c r="K388" s="61"/>
      <c r="L388" s="82"/>
      <c r="M388" s="81"/>
      <c r="N388" s="72"/>
    </row>
    <row r="389" spans="2:14" ht="15.75" customHeight="1">
      <c r="B389" s="61"/>
      <c r="C389" s="65"/>
      <c r="D389" s="65"/>
      <c r="E389" s="72"/>
      <c r="F389" s="65"/>
      <c r="G389" s="65"/>
      <c r="H389" s="65"/>
      <c r="I389" s="61"/>
      <c r="J389" s="61"/>
      <c r="K389" s="61"/>
      <c r="L389" s="82"/>
      <c r="M389" s="81"/>
      <c r="N389" s="72"/>
    </row>
    <row r="390" spans="2:14" ht="15.75" customHeight="1">
      <c r="B390" s="61"/>
      <c r="C390" s="65"/>
      <c r="D390" s="65"/>
      <c r="E390" s="72"/>
      <c r="F390" s="65"/>
      <c r="G390" s="65"/>
      <c r="H390" s="65"/>
      <c r="I390" s="61"/>
      <c r="J390" s="61"/>
      <c r="K390" s="61"/>
      <c r="L390" s="82"/>
      <c r="M390" s="81"/>
      <c r="N390" s="72"/>
    </row>
    <row r="391" spans="2:14" ht="15.75" customHeight="1">
      <c r="B391" s="61"/>
      <c r="C391" s="65"/>
      <c r="D391" s="65"/>
      <c r="E391" s="72"/>
      <c r="F391" s="65"/>
      <c r="G391" s="65"/>
      <c r="H391" s="65"/>
      <c r="I391" s="61"/>
      <c r="J391" s="61"/>
      <c r="K391" s="61"/>
      <c r="L391" s="82"/>
      <c r="M391" s="81"/>
      <c r="N391" s="72"/>
    </row>
    <row r="392" spans="2:14" ht="15.75" customHeight="1">
      <c r="B392" s="61"/>
      <c r="C392" s="65"/>
      <c r="D392" s="65"/>
      <c r="E392" s="72"/>
      <c r="F392" s="65"/>
      <c r="G392" s="65"/>
      <c r="H392" s="65"/>
      <c r="I392" s="61"/>
      <c r="J392" s="61"/>
      <c r="K392" s="61"/>
      <c r="L392" s="82"/>
      <c r="M392" s="81"/>
      <c r="N392" s="72"/>
    </row>
    <row r="393" spans="2:14" ht="15.75" customHeight="1">
      <c r="B393" s="61"/>
      <c r="C393" s="65"/>
      <c r="D393" s="65"/>
      <c r="E393" s="72"/>
      <c r="F393" s="65"/>
      <c r="G393" s="65"/>
      <c r="H393" s="65"/>
      <c r="I393" s="61"/>
      <c r="J393" s="61"/>
      <c r="K393" s="61"/>
      <c r="L393" s="82"/>
      <c r="M393" s="81"/>
      <c r="N393" s="72"/>
    </row>
    <row r="394" spans="2:14" ht="15.75" customHeight="1">
      <c r="B394" s="61"/>
      <c r="C394" s="65"/>
      <c r="D394" s="65"/>
      <c r="E394" s="72"/>
      <c r="F394" s="65"/>
      <c r="G394" s="65"/>
      <c r="H394" s="65"/>
      <c r="I394" s="61"/>
      <c r="J394" s="61"/>
      <c r="K394" s="61"/>
      <c r="L394" s="82"/>
      <c r="M394" s="81"/>
      <c r="N394" s="72"/>
    </row>
    <row r="395" spans="2:14" ht="15.75" customHeight="1">
      <c r="B395" s="61"/>
      <c r="C395" s="65"/>
      <c r="D395" s="65"/>
      <c r="E395" s="72"/>
      <c r="F395" s="65"/>
      <c r="G395" s="65"/>
      <c r="H395" s="65"/>
      <c r="I395" s="61"/>
      <c r="J395" s="61"/>
      <c r="K395" s="61"/>
      <c r="L395" s="82"/>
      <c r="M395" s="81"/>
      <c r="N395" s="72"/>
    </row>
    <row r="396" spans="2:14" ht="15.75" customHeight="1">
      <c r="B396" s="61"/>
      <c r="C396" s="65"/>
      <c r="D396" s="65"/>
      <c r="E396" s="72"/>
      <c r="F396" s="65"/>
      <c r="G396" s="65"/>
      <c r="H396" s="65"/>
      <c r="I396" s="61"/>
      <c r="J396" s="61"/>
      <c r="K396" s="61"/>
      <c r="L396" s="82"/>
      <c r="M396" s="81"/>
      <c r="N396" s="72"/>
    </row>
    <row r="397" spans="2:14" ht="15.75" customHeight="1">
      <c r="B397" s="61"/>
      <c r="C397" s="65"/>
      <c r="D397" s="65"/>
      <c r="E397" s="72"/>
      <c r="F397" s="65"/>
      <c r="G397" s="65"/>
      <c r="H397" s="65"/>
      <c r="I397" s="61"/>
      <c r="J397" s="61"/>
      <c r="K397" s="61"/>
      <c r="L397" s="82"/>
      <c r="M397" s="81"/>
      <c r="N397" s="72"/>
    </row>
    <row r="398" spans="2:14" ht="15.75" customHeight="1">
      <c r="B398" s="61"/>
      <c r="C398" s="65"/>
      <c r="D398" s="65"/>
      <c r="E398" s="72"/>
      <c r="F398" s="65"/>
      <c r="G398" s="65"/>
      <c r="H398" s="65"/>
      <c r="I398" s="61"/>
      <c r="J398" s="61"/>
      <c r="K398" s="61"/>
      <c r="L398" s="82"/>
      <c r="M398" s="81"/>
      <c r="N398" s="72"/>
    </row>
    <row r="399" spans="2:14" ht="15.75" customHeight="1">
      <c r="B399" s="61"/>
      <c r="C399" s="65"/>
      <c r="D399" s="65"/>
      <c r="E399" s="72"/>
      <c r="F399" s="65"/>
      <c r="G399" s="65"/>
      <c r="H399" s="65"/>
      <c r="I399" s="61"/>
      <c r="J399" s="61"/>
      <c r="K399" s="61"/>
      <c r="L399" s="82"/>
      <c r="M399" s="81"/>
      <c r="N399" s="72"/>
    </row>
    <row r="400" spans="2:14" ht="15.75" customHeight="1">
      <c r="B400" s="61"/>
      <c r="C400" s="65"/>
      <c r="D400" s="65"/>
      <c r="E400" s="72"/>
      <c r="F400" s="65"/>
      <c r="G400" s="65"/>
      <c r="H400" s="65"/>
      <c r="I400" s="61"/>
      <c r="J400" s="61"/>
      <c r="K400" s="61"/>
      <c r="L400" s="82"/>
      <c r="M400" s="81"/>
      <c r="N400" s="72"/>
    </row>
    <row r="401" spans="2:14" ht="15.75" customHeight="1">
      <c r="B401" s="61"/>
      <c r="C401" s="65"/>
      <c r="D401" s="65"/>
      <c r="E401" s="72"/>
      <c r="F401" s="65"/>
      <c r="G401" s="65"/>
      <c r="H401" s="65"/>
      <c r="I401" s="61"/>
      <c r="J401" s="61"/>
      <c r="K401" s="61"/>
      <c r="L401" s="82"/>
      <c r="M401" s="81"/>
      <c r="N401" s="72"/>
    </row>
    <row r="402" spans="2:14" ht="15.75" customHeight="1">
      <c r="B402" s="61"/>
      <c r="C402" s="65"/>
      <c r="D402" s="65"/>
      <c r="E402" s="72"/>
      <c r="F402" s="65"/>
      <c r="G402" s="65"/>
      <c r="H402" s="65"/>
      <c r="I402" s="61"/>
      <c r="J402" s="61"/>
      <c r="K402" s="61"/>
      <c r="L402" s="82"/>
      <c r="M402" s="81"/>
      <c r="N402" s="72"/>
    </row>
    <row r="403" spans="2:14" ht="15.75" customHeight="1">
      <c r="B403" s="61"/>
      <c r="C403" s="65"/>
      <c r="D403" s="65"/>
      <c r="E403" s="72"/>
      <c r="F403" s="65"/>
      <c r="G403" s="65"/>
      <c r="H403" s="65"/>
      <c r="I403" s="61"/>
      <c r="J403" s="61"/>
      <c r="K403" s="61"/>
      <c r="L403" s="82"/>
      <c r="M403" s="81"/>
      <c r="N403" s="72"/>
    </row>
    <row r="404" spans="2:14" ht="15.75" customHeight="1">
      <c r="B404" s="61"/>
      <c r="C404" s="65"/>
      <c r="D404" s="65"/>
      <c r="E404" s="72"/>
      <c r="F404" s="65"/>
      <c r="G404" s="65"/>
      <c r="H404" s="65"/>
      <c r="I404" s="61"/>
      <c r="J404" s="61"/>
      <c r="K404" s="61"/>
      <c r="L404" s="82"/>
      <c r="M404" s="81"/>
      <c r="N404" s="72"/>
    </row>
    <row r="405" spans="2:14" ht="15.75" customHeight="1">
      <c r="B405" s="61"/>
      <c r="C405" s="65"/>
      <c r="D405" s="65"/>
      <c r="E405" s="72"/>
      <c r="F405" s="65"/>
      <c r="G405" s="65"/>
      <c r="H405" s="65"/>
      <c r="I405" s="61"/>
      <c r="J405" s="61"/>
      <c r="K405" s="61"/>
      <c r="L405" s="82"/>
      <c r="M405" s="81"/>
      <c r="N405" s="72"/>
    </row>
    <row r="406" spans="2:14" ht="15.75" customHeight="1">
      <c r="B406" s="61"/>
      <c r="C406" s="65"/>
      <c r="D406" s="65"/>
      <c r="E406" s="72"/>
      <c r="F406" s="65"/>
      <c r="G406" s="65"/>
      <c r="H406" s="65"/>
      <c r="I406" s="61"/>
      <c r="J406" s="61"/>
      <c r="K406" s="61"/>
      <c r="L406" s="82"/>
      <c r="M406" s="81"/>
      <c r="N406" s="72"/>
    </row>
    <row r="407" spans="2:14" ht="15.75" customHeight="1">
      <c r="B407" s="61"/>
      <c r="C407" s="65"/>
      <c r="D407" s="65"/>
      <c r="E407" s="72"/>
      <c r="F407" s="65"/>
      <c r="G407" s="65"/>
      <c r="H407" s="65"/>
      <c r="I407" s="61"/>
      <c r="J407" s="61"/>
      <c r="K407" s="61"/>
      <c r="L407" s="82"/>
      <c r="M407" s="81"/>
      <c r="N407" s="72"/>
    </row>
    <row r="408" spans="2:14" ht="15.75" customHeight="1">
      <c r="B408" s="61"/>
      <c r="C408" s="65"/>
      <c r="D408" s="65"/>
      <c r="E408" s="72"/>
      <c r="F408" s="65"/>
      <c r="G408" s="65"/>
      <c r="H408" s="65"/>
      <c r="I408" s="61"/>
      <c r="J408" s="61"/>
      <c r="K408" s="61"/>
      <c r="L408" s="82"/>
      <c r="M408" s="81"/>
      <c r="N408" s="72"/>
    </row>
    <row r="409" spans="2:14" ht="15.75" customHeight="1">
      <c r="B409" s="61"/>
      <c r="C409" s="65"/>
      <c r="D409" s="65"/>
      <c r="E409" s="72"/>
      <c r="F409" s="65"/>
      <c r="G409" s="65"/>
      <c r="H409" s="65"/>
      <c r="I409" s="61"/>
      <c r="J409" s="61"/>
      <c r="K409" s="61"/>
      <c r="L409" s="82"/>
      <c r="M409" s="81"/>
      <c r="N409" s="72"/>
    </row>
    <row r="410" spans="2:14" ht="15.75" customHeight="1">
      <c r="B410" s="61"/>
      <c r="C410" s="65"/>
      <c r="D410" s="65"/>
      <c r="E410" s="72"/>
      <c r="F410" s="65"/>
      <c r="G410" s="65"/>
      <c r="H410" s="65"/>
      <c r="I410" s="61"/>
      <c r="J410" s="61"/>
      <c r="K410" s="61"/>
      <c r="L410" s="82"/>
      <c r="M410" s="81"/>
      <c r="N410" s="72"/>
    </row>
    <row r="411" spans="2:14" ht="15.75" customHeight="1">
      <c r="B411" s="61"/>
      <c r="C411" s="65"/>
      <c r="D411" s="65"/>
      <c r="E411" s="72"/>
      <c r="F411" s="65"/>
      <c r="G411" s="65"/>
      <c r="H411" s="65"/>
      <c r="I411" s="61"/>
      <c r="J411" s="61"/>
      <c r="K411" s="61"/>
      <c r="L411" s="82"/>
      <c r="M411" s="81"/>
      <c r="N411" s="72"/>
    </row>
    <row r="412" spans="2:14" ht="15.75" customHeight="1">
      <c r="B412" s="61"/>
      <c r="C412" s="65"/>
      <c r="D412" s="65"/>
      <c r="E412" s="72"/>
      <c r="F412" s="65"/>
      <c r="G412" s="65"/>
      <c r="H412" s="65"/>
      <c r="I412" s="61"/>
      <c r="J412" s="61"/>
      <c r="K412" s="61"/>
      <c r="L412" s="82"/>
      <c r="M412" s="81"/>
      <c r="N412" s="72"/>
    </row>
    <row r="413" spans="2:14" ht="15.75" customHeight="1">
      <c r="B413" s="61"/>
      <c r="C413" s="65"/>
      <c r="D413" s="65"/>
      <c r="E413" s="72"/>
      <c r="F413" s="65"/>
      <c r="G413" s="65"/>
      <c r="H413" s="65"/>
      <c r="I413" s="61"/>
      <c r="J413" s="61"/>
      <c r="K413" s="61"/>
      <c r="L413" s="82"/>
      <c r="M413" s="81"/>
      <c r="N413" s="72"/>
    </row>
    <row r="414" spans="2:14" ht="15.75" customHeight="1">
      <c r="B414" s="61"/>
      <c r="C414" s="65"/>
      <c r="D414" s="65"/>
      <c r="E414" s="72"/>
      <c r="F414" s="65"/>
      <c r="G414" s="65"/>
      <c r="H414" s="65"/>
      <c r="I414" s="61"/>
      <c r="J414" s="61"/>
      <c r="K414" s="61"/>
      <c r="L414" s="82"/>
      <c r="M414" s="81"/>
      <c r="N414" s="72"/>
    </row>
    <row r="415" spans="2:14" ht="15.75" customHeight="1">
      <c r="B415" s="61"/>
      <c r="C415" s="65"/>
      <c r="D415" s="65"/>
      <c r="E415" s="72"/>
      <c r="F415" s="65"/>
      <c r="G415" s="65"/>
      <c r="H415" s="65"/>
      <c r="I415" s="61"/>
      <c r="J415" s="61"/>
      <c r="K415" s="61"/>
      <c r="L415" s="82"/>
      <c r="M415" s="81"/>
      <c r="N415" s="72"/>
    </row>
    <row r="416" spans="2:14" ht="15.75" customHeight="1">
      <c r="B416" s="61"/>
      <c r="C416" s="65"/>
      <c r="D416" s="65"/>
      <c r="E416" s="72"/>
      <c r="F416" s="65"/>
      <c r="G416" s="65"/>
      <c r="H416" s="65"/>
      <c r="I416" s="61"/>
      <c r="J416" s="61"/>
      <c r="K416" s="61"/>
      <c r="L416" s="82"/>
      <c r="M416" s="81"/>
      <c r="N416" s="72"/>
    </row>
    <row r="417" spans="2:14" ht="15.75" customHeight="1">
      <c r="B417" s="61"/>
      <c r="C417" s="65"/>
      <c r="D417" s="65"/>
      <c r="E417" s="72"/>
      <c r="F417" s="65"/>
      <c r="G417" s="65"/>
      <c r="H417" s="65"/>
      <c r="I417" s="61"/>
      <c r="J417" s="61"/>
      <c r="K417" s="61"/>
      <c r="L417" s="82"/>
      <c r="M417" s="81"/>
      <c r="N417" s="72"/>
    </row>
    <row r="418" spans="2:14" ht="15.75" customHeight="1">
      <c r="B418" s="61"/>
      <c r="C418" s="65"/>
      <c r="D418" s="65"/>
      <c r="E418" s="72"/>
      <c r="F418" s="65"/>
      <c r="G418" s="65"/>
      <c r="H418" s="65"/>
      <c r="I418" s="61"/>
      <c r="J418" s="61"/>
      <c r="K418" s="61"/>
      <c r="L418" s="82"/>
      <c r="M418" s="81"/>
      <c r="N418" s="72"/>
    </row>
    <row r="419" spans="2:14" ht="15.75" customHeight="1">
      <c r="B419" s="61"/>
      <c r="C419" s="65"/>
      <c r="D419" s="65"/>
      <c r="E419" s="72"/>
      <c r="F419" s="65"/>
      <c r="G419" s="65"/>
      <c r="H419" s="65"/>
      <c r="I419" s="61"/>
      <c r="J419" s="61"/>
      <c r="K419" s="61"/>
      <c r="L419" s="82"/>
      <c r="M419" s="81"/>
      <c r="N419" s="72"/>
    </row>
    <row r="420" spans="2:14" ht="15.75" customHeight="1">
      <c r="B420" s="61"/>
      <c r="C420" s="65"/>
      <c r="D420" s="65"/>
      <c r="E420" s="72"/>
      <c r="F420" s="65"/>
      <c r="G420" s="65"/>
      <c r="H420" s="65"/>
      <c r="I420" s="61"/>
      <c r="J420" s="61"/>
      <c r="K420" s="61"/>
      <c r="L420" s="82"/>
      <c r="M420" s="81"/>
      <c r="N420" s="72"/>
    </row>
    <row r="421" spans="2:14" ht="15.75" customHeight="1">
      <c r="B421" s="61"/>
      <c r="C421" s="65"/>
      <c r="D421" s="65"/>
      <c r="E421" s="72"/>
      <c r="F421" s="65"/>
      <c r="G421" s="65"/>
      <c r="H421" s="65"/>
      <c r="I421" s="61"/>
      <c r="J421" s="61"/>
      <c r="K421" s="61"/>
      <c r="L421" s="82"/>
      <c r="M421" s="81"/>
      <c r="N421" s="72"/>
    </row>
    <row r="422" spans="2:14" ht="15.75" customHeight="1">
      <c r="B422" s="61"/>
      <c r="C422" s="65"/>
      <c r="D422" s="65"/>
      <c r="E422" s="72"/>
      <c r="F422" s="65"/>
      <c r="G422" s="65"/>
      <c r="H422" s="65"/>
      <c r="I422" s="61"/>
      <c r="J422" s="61"/>
      <c r="K422" s="61"/>
      <c r="L422" s="82"/>
      <c r="M422" s="81"/>
      <c r="N422" s="72"/>
    </row>
    <row r="423" spans="2:14" ht="15.75" customHeight="1">
      <c r="B423" s="61"/>
      <c r="C423" s="65"/>
      <c r="D423" s="65"/>
      <c r="E423" s="72"/>
      <c r="F423" s="65"/>
      <c r="G423" s="65"/>
      <c r="H423" s="65"/>
      <c r="I423" s="61"/>
      <c r="J423" s="61"/>
      <c r="K423" s="61"/>
      <c r="L423" s="82"/>
      <c r="M423" s="81"/>
      <c r="N423" s="72"/>
    </row>
    <row r="424" spans="2:14" ht="15.75" customHeight="1">
      <c r="B424" s="61"/>
      <c r="C424" s="65"/>
      <c r="D424" s="65"/>
      <c r="E424" s="72"/>
      <c r="F424" s="65"/>
      <c r="G424" s="65"/>
      <c r="H424" s="65"/>
      <c r="I424" s="61"/>
      <c r="J424" s="61"/>
      <c r="K424" s="61"/>
      <c r="L424" s="82"/>
      <c r="M424" s="81"/>
      <c r="N424" s="72"/>
    </row>
    <row r="425" spans="2:14" ht="15.75" customHeight="1">
      <c r="B425" s="61"/>
      <c r="C425" s="65"/>
      <c r="D425" s="65"/>
      <c r="E425" s="72"/>
      <c r="F425" s="65"/>
      <c r="G425" s="65"/>
      <c r="H425" s="65"/>
      <c r="I425" s="61"/>
      <c r="J425" s="61"/>
      <c r="K425" s="61"/>
      <c r="L425" s="82"/>
      <c r="M425" s="81"/>
      <c r="N425" s="72"/>
    </row>
    <row r="426" spans="2:14" ht="15.75" customHeight="1">
      <c r="B426" s="61"/>
      <c r="C426" s="65"/>
      <c r="D426" s="65"/>
      <c r="E426" s="72"/>
      <c r="F426" s="65"/>
      <c r="G426" s="65"/>
      <c r="H426" s="65"/>
      <c r="I426" s="61"/>
      <c r="J426" s="61"/>
      <c r="K426" s="61"/>
      <c r="L426" s="82"/>
      <c r="M426" s="81"/>
      <c r="N426" s="72"/>
    </row>
    <row r="427" spans="2:14" ht="15.75" customHeight="1">
      <c r="B427" s="61"/>
      <c r="C427" s="65"/>
      <c r="D427" s="65"/>
      <c r="E427" s="72"/>
      <c r="F427" s="65"/>
      <c r="G427" s="65"/>
      <c r="H427" s="65"/>
      <c r="I427" s="61"/>
      <c r="J427" s="61"/>
      <c r="K427" s="61"/>
      <c r="L427" s="82"/>
      <c r="M427" s="81"/>
      <c r="N427" s="72"/>
    </row>
    <row r="428" spans="2:14" ht="15.75" customHeight="1">
      <c r="B428" s="61"/>
      <c r="C428" s="65"/>
      <c r="D428" s="65"/>
      <c r="E428" s="72"/>
      <c r="F428" s="65"/>
      <c r="G428" s="65"/>
      <c r="H428" s="65"/>
      <c r="I428" s="61"/>
      <c r="J428" s="61"/>
      <c r="K428" s="61"/>
      <c r="L428" s="82"/>
      <c r="M428" s="81"/>
      <c r="N428" s="72"/>
    </row>
    <row r="429" spans="2:14" ht="15.75" customHeight="1">
      <c r="B429" s="61"/>
      <c r="C429" s="65"/>
      <c r="D429" s="65"/>
      <c r="E429" s="72"/>
      <c r="F429" s="65"/>
      <c r="G429" s="65"/>
      <c r="H429" s="65"/>
      <c r="I429" s="61"/>
      <c r="J429" s="61"/>
      <c r="K429" s="61"/>
      <c r="L429" s="82"/>
      <c r="M429" s="81"/>
      <c r="N429" s="72"/>
    </row>
    <row r="430" spans="2:14" ht="15.75" customHeight="1">
      <c r="B430" s="61"/>
      <c r="C430" s="65"/>
      <c r="D430" s="65"/>
      <c r="E430" s="72"/>
      <c r="F430" s="65"/>
      <c r="G430" s="65"/>
      <c r="H430" s="65"/>
      <c r="I430" s="61"/>
      <c r="J430" s="61"/>
      <c r="K430" s="61"/>
      <c r="L430" s="82"/>
      <c r="M430" s="81"/>
      <c r="N430" s="72"/>
    </row>
    <row r="431" spans="2:14" ht="15.75" customHeight="1">
      <c r="B431" s="61"/>
      <c r="C431" s="65"/>
      <c r="D431" s="65"/>
      <c r="E431" s="72"/>
      <c r="F431" s="65"/>
      <c r="G431" s="65"/>
      <c r="H431" s="65"/>
      <c r="I431" s="61"/>
      <c r="J431" s="61"/>
      <c r="K431" s="61"/>
      <c r="L431" s="82"/>
      <c r="M431" s="81"/>
      <c r="N431" s="72"/>
    </row>
    <row r="432" spans="2:14" ht="15.75" customHeight="1">
      <c r="B432" s="61"/>
      <c r="C432" s="65"/>
      <c r="D432" s="65"/>
      <c r="E432" s="72"/>
      <c r="F432" s="65"/>
      <c r="G432" s="65"/>
      <c r="H432" s="65"/>
      <c r="I432" s="61"/>
      <c r="J432" s="61"/>
      <c r="K432" s="61"/>
      <c r="L432" s="82"/>
      <c r="M432" s="81"/>
      <c r="N432" s="72"/>
    </row>
    <row r="433" spans="2:14" ht="15.75" customHeight="1">
      <c r="B433" s="61"/>
      <c r="C433" s="65"/>
      <c r="D433" s="65"/>
      <c r="E433" s="72"/>
      <c r="F433" s="65"/>
      <c r="G433" s="65"/>
      <c r="H433" s="65"/>
      <c r="I433" s="61"/>
      <c r="J433" s="61"/>
      <c r="K433" s="61"/>
      <c r="L433" s="82"/>
      <c r="M433" s="81"/>
      <c r="N433" s="72"/>
    </row>
    <row r="434" spans="2:14" ht="15.75" customHeight="1">
      <c r="B434" s="61"/>
      <c r="C434" s="65"/>
      <c r="D434" s="65"/>
      <c r="E434" s="72"/>
      <c r="F434" s="65"/>
      <c r="G434" s="65"/>
      <c r="H434" s="65"/>
      <c r="I434" s="61"/>
      <c r="J434" s="61"/>
      <c r="K434" s="61"/>
      <c r="L434" s="82"/>
      <c r="M434" s="81"/>
      <c r="N434" s="72"/>
    </row>
    <row r="435" spans="2:14" ht="15.75" customHeight="1">
      <c r="B435" s="61"/>
      <c r="C435" s="65"/>
      <c r="D435" s="65"/>
      <c r="E435" s="72"/>
      <c r="F435" s="65"/>
      <c r="G435" s="65"/>
      <c r="H435" s="65"/>
      <c r="I435" s="61"/>
      <c r="J435" s="61"/>
      <c r="K435" s="61"/>
      <c r="L435" s="82"/>
      <c r="M435" s="81"/>
      <c r="N435" s="72"/>
    </row>
    <row r="436" spans="2:14" ht="15.75" customHeight="1">
      <c r="B436" s="61"/>
      <c r="C436" s="65"/>
      <c r="D436" s="65"/>
      <c r="E436" s="72"/>
      <c r="F436" s="65"/>
      <c r="G436" s="65"/>
      <c r="H436" s="65"/>
      <c r="I436" s="61"/>
      <c r="J436" s="61"/>
      <c r="K436" s="61"/>
      <c r="L436" s="82"/>
      <c r="M436" s="81"/>
      <c r="N436" s="72"/>
    </row>
    <row r="437" spans="2:14" ht="15.75" customHeight="1">
      <c r="B437" s="61"/>
      <c r="C437" s="65"/>
      <c r="D437" s="65"/>
      <c r="E437" s="72"/>
      <c r="F437" s="65"/>
      <c r="G437" s="65"/>
      <c r="H437" s="65"/>
      <c r="I437" s="61"/>
      <c r="J437" s="61"/>
      <c r="K437" s="61"/>
      <c r="L437" s="82"/>
      <c r="M437" s="81"/>
      <c r="N437" s="72"/>
    </row>
    <row r="438" spans="2:14" ht="15.75" customHeight="1">
      <c r="B438" s="61"/>
      <c r="C438" s="65"/>
      <c r="D438" s="65"/>
      <c r="E438" s="72"/>
      <c r="F438" s="65"/>
      <c r="G438" s="65"/>
      <c r="H438" s="65"/>
      <c r="I438" s="61"/>
      <c r="J438" s="61"/>
      <c r="K438" s="61"/>
      <c r="L438" s="82"/>
      <c r="M438" s="81"/>
      <c r="N438" s="72"/>
    </row>
    <row r="439" spans="2:14" ht="15.75" customHeight="1">
      <c r="B439" s="61"/>
      <c r="C439" s="65"/>
      <c r="D439" s="65"/>
      <c r="E439" s="72"/>
      <c r="F439" s="65"/>
      <c r="G439" s="65"/>
      <c r="H439" s="65"/>
      <c r="I439" s="61"/>
      <c r="J439" s="61"/>
      <c r="K439" s="61"/>
      <c r="L439" s="82"/>
      <c r="M439" s="81"/>
      <c r="N439" s="72"/>
    </row>
    <row r="440" spans="2:14" ht="15.75" customHeight="1">
      <c r="B440" s="61"/>
      <c r="C440" s="65"/>
      <c r="D440" s="65"/>
      <c r="E440" s="72"/>
      <c r="F440" s="65"/>
      <c r="G440" s="65"/>
      <c r="H440" s="65"/>
      <c r="I440" s="61"/>
      <c r="J440" s="61"/>
      <c r="K440" s="61"/>
      <c r="L440" s="82"/>
      <c r="M440" s="81"/>
      <c r="N440" s="72"/>
    </row>
    <row r="441" spans="2:14" ht="15.75" customHeight="1">
      <c r="B441" s="61"/>
      <c r="C441" s="65"/>
      <c r="D441" s="65"/>
      <c r="E441" s="72"/>
      <c r="F441" s="65"/>
      <c r="G441" s="65"/>
      <c r="H441" s="65"/>
      <c r="I441" s="61"/>
      <c r="J441" s="61"/>
      <c r="K441" s="61"/>
      <c r="L441" s="82"/>
      <c r="M441" s="81"/>
      <c r="N441" s="72"/>
    </row>
    <row r="442" spans="2:14" ht="15.75" customHeight="1">
      <c r="B442" s="61"/>
      <c r="C442" s="65"/>
      <c r="D442" s="65"/>
      <c r="E442" s="72"/>
      <c r="F442" s="65"/>
      <c r="G442" s="65"/>
      <c r="H442" s="65"/>
      <c r="I442" s="61"/>
      <c r="J442" s="61"/>
      <c r="K442" s="61"/>
      <c r="L442" s="82"/>
      <c r="M442" s="81"/>
      <c r="N442" s="72"/>
    </row>
    <row r="443" spans="2:14" ht="15.75" customHeight="1">
      <c r="B443" s="61"/>
      <c r="C443" s="65"/>
      <c r="D443" s="65"/>
      <c r="E443" s="72"/>
      <c r="F443" s="65"/>
      <c r="G443" s="65"/>
      <c r="H443" s="65"/>
      <c r="I443" s="61"/>
      <c r="J443" s="61"/>
      <c r="K443" s="61"/>
      <c r="L443" s="82"/>
      <c r="M443" s="81"/>
      <c r="N443" s="72"/>
    </row>
    <row r="444" spans="2:14" ht="15.75" customHeight="1">
      <c r="B444" s="61"/>
      <c r="C444" s="65"/>
      <c r="D444" s="65"/>
      <c r="E444" s="72"/>
      <c r="F444" s="65"/>
      <c r="G444" s="65"/>
      <c r="H444" s="65"/>
      <c r="I444" s="61"/>
      <c r="J444" s="61"/>
      <c r="K444" s="61"/>
      <c r="L444" s="82"/>
      <c r="M444" s="81"/>
      <c r="N444" s="72"/>
    </row>
    <row r="445" spans="2:14" ht="15.75" customHeight="1">
      <c r="B445" s="61"/>
      <c r="C445" s="65"/>
      <c r="D445" s="65"/>
      <c r="E445" s="72"/>
      <c r="F445" s="65"/>
      <c r="G445" s="65"/>
      <c r="H445" s="65"/>
      <c r="I445" s="61"/>
      <c r="J445" s="61"/>
      <c r="K445" s="61"/>
      <c r="L445" s="82"/>
      <c r="M445" s="81"/>
      <c r="N445" s="72"/>
    </row>
    <row r="446" spans="2:14" ht="15.75" customHeight="1">
      <c r="B446" s="61"/>
      <c r="C446" s="65"/>
      <c r="D446" s="65"/>
      <c r="E446" s="72"/>
      <c r="F446" s="65"/>
      <c r="G446" s="65"/>
      <c r="H446" s="65"/>
      <c r="I446" s="61"/>
      <c r="J446" s="61"/>
      <c r="K446" s="61"/>
      <c r="L446" s="82"/>
      <c r="M446" s="81"/>
      <c r="N446" s="72"/>
    </row>
    <row r="447" spans="2:14" ht="15.75" customHeight="1">
      <c r="B447" s="61"/>
      <c r="C447" s="65"/>
      <c r="D447" s="65"/>
      <c r="E447" s="72"/>
      <c r="F447" s="65"/>
      <c r="G447" s="65"/>
      <c r="H447" s="65"/>
      <c r="I447" s="61"/>
      <c r="J447" s="61"/>
      <c r="K447" s="61"/>
      <c r="L447" s="82"/>
      <c r="M447" s="81"/>
      <c r="N447" s="72"/>
    </row>
    <row r="448" spans="2:14" ht="15.75" customHeight="1">
      <c r="B448" s="61"/>
      <c r="C448" s="65"/>
      <c r="D448" s="65"/>
      <c r="E448" s="72"/>
      <c r="F448" s="65"/>
      <c r="G448" s="65"/>
      <c r="H448" s="65"/>
      <c r="I448" s="61"/>
      <c r="J448" s="61"/>
      <c r="K448" s="61"/>
      <c r="L448" s="82"/>
      <c r="M448" s="81"/>
      <c r="N448" s="72"/>
    </row>
    <row r="449" spans="2:14" ht="15.75" customHeight="1">
      <c r="B449" s="61"/>
      <c r="C449" s="65"/>
      <c r="D449" s="65"/>
      <c r="E449" s="72"/>
      <c r="F449" s="65"/>
      <c r="G449" s="65"/>
      <c r="H449" s="65"/>
      <c r="I449" s="61"/>
      <c r="J449" s="61"/>
      <c r="K449" s="61"/>
      <c r="L449" s="82"/>
      <c r="M449" s="81"/>
      <c r="N449" s="72"/>
    </row>
    <row r="450" spans="2:14" ht="15.75" customHeight="1">
      <c r="B450" s="61"/>
      <c r="C450" s="65"/>
      <c r="D450" s="65"/>
      <c r="E450" s="72"/>
      <c r="F450" s="65"/>
      <c r="G450" s="65"/>
      <c r="H450" s="65"/>
      <c r="I450" s="61"/>
      <c r="J450" s="61"/>
      <c r="K450" s="61"/>
      <c r="L450" s="82"/>
      <c r="M450" s="81"/>
      <c r="N450" s="72"/>
    </row>
    <row r="451" spans="2:14" ht="15.75" customHeight="1">
      <c r="B451" s="61"/>
      <c r="C451" s="65"/>
      <c r="D451" s="65"/>
      <c r="E451" s="72"/>
      <c r="F451" s="65"/>
      <c r="G451" s="65"/>
      <c r="H451" s="65"/>
      <c r="I451" s="61"/>
      <c r="J451" s="61"/>
      <c r="K451" s="61"/>
      <c r="L451" s="82"/>
      <c r="M451" s="81"/>
      <c r="N451" s="72"/>
    </row>
    <row r="452" spans="2:14" ht="15.75" customHeight="1">
      <c r="B452" s="61"/>
      <c r="C452" s="65"/>
      <c r="D452" s="65"/>
      <c r="E452" s="72"/>
      <c r="F452" s="65"/>
      <c r="G452" s="65"/>
      <c r="H452" s="65"/>
      <c r="I452" s="61"/>
      <c r="J452" s="61"/>
      <c r="K452" s="61"/>
      <c r="L452" s="82"/>
      <c r="M452" s="81"/>
      <c r="N452" s="72"/>
    </row>
    <row r="453" spans="2:14" ht="15.75" customHeight="1">
      <c r="B453" s="61"/>
      <c r="C453" s="65"/>
      <c r="D453" s="65"/>
      <c r="E453" s="72"/>
      <c r="F453" s="65"/>
      <c r="G453" s="65"/>
      <c r="H453" s="65"/>
      <c r="I453" s="61"/>
      <c r="J453" s="61"/>
      <c r="K453" s="61"/>
      <c r="L453" s="82"/>
      <c r="M453" s="81"/>
      <c r="N453" s="72"/>
    </row>
    <row r="454" spans="2:14" ht="15.75" customHeight="1">
      <c r="B454" s="61"/>
      <c r="C454" s="65"/>
      <c r="D454" s="65"/>
      <c r="E454" s="72"/>
      <c r="F454" s="65"/>
      <c r="G454" s="65"/>
      <c r="H454" s="65"/>
      <c r="I454" s="61"/>
      <c r="J454" s="61"/>
      <c r="K454" s="61"/>
      <c r="L454" s="82"/>
      <c r="M454" s="81"/>
      <c r="N454" s="72"/>
    </row>
    <row r="455" spans="2:14" ht="15.75" customHeight="1">
      <c r="B455" s="61"/>
      <c r="C455" s="65"/>
      <c r="D455" s="65"/>
      <c r="E455" s="72"/>
      <c r="F455" s="65"/>
      <c r="G455" s="65"/>
      <c r="H455" s="65"/>
      <c r="I455" s="61"/>
      <c r="J455" s="61"/>
      <c r="K455" s="61"/>
      <c r="L455" s="82"/>
      <c r="M455" s="81"/>
      <c r="N455" s="72"/>
    </row>
    <row r="456" spans="2:14" ht="15.75" customHeight="1">
      <c r="B456" s="61"/>
      <c r="C456" s="65"/>
      <c r="D456" s="65"/>
      <c r="E456" s="72"/>
      <c r="F456" s="65"/>
      <c r="G456" s="65"/>
      <c r="H456" s="65"/>
      <c r="I456" s="61"/>
      <c r="J456" s="61"/>
      <c r="K456" s="61"/>
      <c r="L456" s="82"/>
      <c r="M456" s="81"/>
      <c r="N456" s="72"/>
    </row>
    <row r="457" spans="2:14" ht="15.75" customHeight="1">
      <c r="B457" s="61"/>
      <c r="C457" s="65"/>
      <c r="D457" s="65"/>
      <c r="E457" s="72"/>
      <c r="F457" s="65"/>
      <c r="G457" s="65"/>
      <c r="H457" s="65"/>
      <c r="I457" s="61"/>
      <c r="J457" s="61"/>
      <c r="K457" s="61"/>
      <c r="L457" s="82"/>
      <c r="M457" s="81"/>
      <c r="N457" s="72"/>
    </row>
    <row r="458" spans="2:14" ht="15.75" customHeight="1">
      <c r="B458" s="61"/>
      <c r="C458" s="65"/>
      <c r="D458" s="65"/>
      <c r="E458" s="72"/>
      <c r="F458" s="65"/>
      <c r="G458" s="65"/>
      <c r="H458" s="65"/>
      <c r="I458" s="61"/>
      <c r="J458" s="61"/>
      <c r="K458" s="61"/>
      <c r="L458" s="82"/>
      <c r="M458" s="81"/>
      <c r="N458" s="72"/>
    </row>
    <row r="459" spans="2:14" ht="15.75" customHeight="1">
      <c r="B459" s="61"/>
      <c r="C459" s="65"/>
      <c r="D459" s="65"/>
      <c r="E459" s="72"/>
      <c r="F459" s="65"/>
      <c r="G459" s="65"/>
      <c r="H459" s="65"/>
      <c r="I459" s="61"/>
      <c r="J459" s="61"/>
      <c r="K459" s="61"/>
      <c r="L459" s="82"/>
      <c r="M459" s="81"/>
      <c r="N459" s="72"/>
    </row>
    <row r="460" spans="2:14" ht="15.75" customHeight="1">
      <c r="B460" s="61"/>
      <c r="C460" s="65"/>
      <c r="D460" s="65"/>
      <c r="E460" s="72"/>
      <c r="F460" s="65"/>
      <c r="G460" s="65"/>
      <c r="H460" s="65"/>
      <c r="I460" s="61"/>
      <c r="J460" s="61"/>
      <c r="K460" s="61"/>
      <c r="L460" s="82"/>
      <c r="M460" s="81"/>
      <c r="N460" s="72"/>
    </row>
    <row r="461" spans="2:14" ht="15.75" customHeight="1">
      <c r="B461" s="61"/>
      <c r="C461" s="65"/>
      <c r="D461" s="65"/>
      <c r="E461" s="72"/>
      <c r="F461" s="65"/>
      <c r="G461" s="65"/>
      <c r="H461" s="65"/>
      <c r="I461" s="61"/>
      <c r="J461" s="61"/>
      <c r="K461" s="61"/>
      <c r="L461" s="82"/>
      <c r="M461" s="81"/>
      <c r="N461" s="72"/>
    </row>
    <row r="462" spans="2:14" ht="15.75" customHeight="1">
      <c r="B462" s="61"/>
      <c r="C462" s="65"/>
      <c r="D462" s="65"/>
      <c r="E462" s="72"/>
      <c r="F462" s="65"/>
      <c r="G462" s="65"/>
      <c r="H462" s="65"/>
      <c r="I462" s="61"/>
      <c r="J462" s="61"/>
      <c r="K462" s="61"/>
      <c r="L462" s="82"/>
      <c r="M462" s="81"/>
      <c r="N462" s="72"/>
    </row>
    <row r="463" spans="2:14" ht="15.75" customHeight="1">
      <c r="B463" s="61"/>
      <c r="C463" s="65"/>
      <c r="D463" s="65"/>
      <c r="E463" s="72"/>
      <c r="F463" s="65"/>
      <c r="G463" s="65"/>
      <c r="H463" s="65"/>
      <c r="I463" s="61"/>
      <c r="J463" s="61"/>
      <c r="K463" s="61"/>
      <c r="L463" s="82"/>
      <c r="M463" s="81"/>
      <c r="N463" s="72"/>
    </row>
    <row r="464" spans="2:14" ht="15.75" customHeight="1">
      <c r="B464" s="61"/>
      <c r="C464" s="65"/>
      <c r="D464" s="65"/>
      <c r="E464" s="72"/>
      <c r="F464" s="65"/>
      <c r="G464" s="65"/>
      <c r="H464" s="65"/>
      <c r="I464" s="61"/>
      <c r="J464" s="61"/>
      <c r="K464" s="61"/>
      <c r="L464" s="82"/>
      <c r="M464" s="81"/>
      <c r="N464" s="72"/>
    </row>
    <row r="465" spans="2:14" ht="15.75" customHeight="1">
      <c r="B465" s="61"/>
      <c r="C465" s="65"/>
      <c r="D465" s="65"/>
      <c r="E465" s="72"/>
      <c r="F465" s="65"/>
      <c r="G465" s="65"/>
      <c r="H465" s="65"/>
      <c r="I465" s="61"/>
      <c r="J465" s="61"/>
      <c r="K465" s="61"/>
      <c r="L465" s="82"/>
      <c r="M465" s="81"/>
      <c r="N465" s="72"/>
    </row>
    <row r="466" spans="2:14" ht="15.75" customHeight="1">
      <c r="B466" s="61"/>
      <c r="C466" s="65"/>
      <c r="D466" s="65"/>
      <c r="E466" s="72"/>
      <c r="F466" s="65"/>
      <c r="G466" s="65"/>
      <c r="H466" s="65"/>
      <c r="I466" s="61"/>
      <c r="J466" s="61"/>
      <c r="K466" s="61"/>
      <c r="L466" s="82"/>
      <c r="M466" s="81"/>
      <c r="N466" s="72"/>
    </row>
    <row r="467" spans="2:14" ht="15.75" customHeight="1">
      <c r="B467" s="61"/>
      <c r="C467" s="65"/>
      <c r="D467" s="65"/>
      <c r="E467" s="72"/>
      <c r="F467" s="65"/>
      <c r="G467" s="65"/>
      <c r="H467" s="65"/>
      <c r="I467" s="61"/>
      <c r="J467" s="61"/>
      <c r="K467" s="61"/>
      <c r="L467" s="82"/>
      <c r="M467" s="81"/>
      <c r="N467" s="72"/>
    </row>
    <row r="468" spans="2:14" ht="15.75" customHeight="1">
      <c r="B468" s="61"/>
      <c r="C468" s="65"/>
      <c r="D468" s="65"/>
      <c r="E468" s="72"/>
      <c r="F468" s="65"/>
      <c r="G468" s="65"/>
      <c r="H468" s="65"/>
      <c r="I468" s="61"/>
      <c r="J468" s="61"/>
      <c r="K468" s="61"/>
      <c r="L468" s="82"/>
      <c r="M468" s="81"/>
      <c r="N468" s="72"/>
    </row>
    <row r="469" spans="2:14" ht="15.75" customHeight="1">
      <c r="B469" s="61"/>
      <c r="C469" s="65"/>
      <c r="D469" s="65"/>
      <c r="E469" s="72"/>
      <c r="F469" s="65"/>
      <c r="G469" s="65"/>
      <c r="H469" s="65"/>
      <c r="I469" s="61"/>
      <c r="J469" s="61"/>
      <c r="K469" s="61"/>
      <c r="L469" s="82"/>
      <c r="M469" s="81"/>
      <c r="N469" s="72"/>
    </row>
    <row r="470" spans="2:14" ht="15.75" customHeight="1">
      <c r="B470" s="61"/>
      <c r="C470" s="65"/>
      <c r="D470" s="65"/>
      <c r="E470" s="72"/>
      <c r="F470" s="65"/>
      <c r="G470" s="65"/>
      <c r="H470" s="65"/>
      <c r="I470" s="61"/>
      <c r="J470" s="61"/>
      <c r="K470" s="61"/>
      <c r="L470" s="82"/>
      <c r="M470" s="81"/>
      <c r="N470" s="72"/>
    </row>
    <row r="471" spans="2:14" ht="15.75" customHeight="1">
      <c r="B471" s="61"/>
      <c r="C471" s="65"/>
      <c r="D471" s="65"/>
      <c r="E471" s="72"/>
      <c r="F471" s="65"/>
      <c r="G471" s="65"/>
      <c r="H471" s="65"/>
      <c r="I471" s="61"/>
      <c r="J471" s="61"/>
      <c r="K471" s="61"/>
      <c r="L471" s="82"/>
      <c r="M471" s="81"/>
      <c r="N471" s="72"/>
    </row>
    <row r="472" spans="2:14" ht="15.75" customHeight="1">
      <c r="B472" s="61"/>
      <c r="C472" s="65"/>
      <c r="D472" s="65"/>
      <c r="E472" s="72"/>
      <c r="F472" s="65"/>
      <c r="G472" s="65"/>
      <c r="H472" s="65"/>
      <c r="I472" s="61"/>
      <c r="J472" s="61"/>
      <c r="K472" s="61"/>
      <c r="L472" s="82"/>
      <c r="M472" s="81"/>
      <c r="N472" s="72"/>
    </row>
    <row r="473" spans="2:14" ht="15.75" customHeight="1">
      <c r="B473" s="61"/>
      <c r="C473" s="65"/>
      <c r="D473" s="65"/>
      <c r="E473" s="72"/>
      <c r="F473" s="65"/>
      <c r="G473" s="65"/>
      <c r="H473" s="65"/>
      <c r="I473" s="61"/>
      <c r="J473" s="61"/>
      <c r="K473" s="61"/>
      <c r="L473" s="82"/>
      <c r="M473" s="81"/>
      <c r="N473" s="72"/>
    </row>
    <row r="474" spans="2:14" ht="15.75" customHeight="1">
      <c r="B474" s="61"/>
      <c r="C474" s="65"/>
      <c r="D474" s="65"/>
      <c r="E474" s="72"/>
      <c r="F474" s="65"/>
      <c r="G474" s="65"/>
      <c r="H474" s="65"/>
      <c r="I474" s="61"/>
      <c r="J474" s="61"/>
      <c r="K474" s="61"/>
      <c r="L474" s="82"/>
      <c r="M474" s="81"/>
      <c r="N474" s="72"/>
    </row>
    <row r="475" spans="2:14" ht="15.75" customHeight="1">
      <c r="B475" s="61"/>
      <c r="C475" s="65"/>
      <c r="D475" s="65"/>
      <c r="E475" s="72"/>
      <c r="F475" s="65"/>
      <c r="G475" s="65"/>
      <c r="H475" s="65"/>
      <c r="I475" s="61"/>
      <c r="J475" s="61"/>
      <c r="K475" s="61"/>
      <c r="L475" s="82"/>
      <c r="M475" s="81"/>
      <c r="N475" s="72"/>
    </row>
    <row r="476" spans="2:14" ht="15.75" customHeight="1">
      <c r="B476" s="61"/>
      <c r="C476" s="65"/>
      <c r="D476" s="65"/>
      <c r="E476" s="72"/>
      <c r="F476" s="65"/>
      <c r="G476" s="65"/>
      <c r="H476" s="65"/>
      <c r="I476" s="61"/>
      <c r="J476" s="61"/>
      <c r="K476" s="61"/>
      <c r="L476" s="82"/>
      <c r="M476" s="81"/>
      <c r="N476" s="72"/>
    </row>
    <row r="477" spans="2:14" ht="15.75" customHeight="1">
      <c r="B477" s="61"/>
      <c r="C477" s="65"/>
      <c r="D477" s="65"/>
      <c r="E477" s="72"/>
      <c r="F477" s="65"/>
      <c r="G477" s="65"/>
      <c r="H477" s="65"/>
      <c r="I477" s="61"/>
      <c r="J477" s="61"/>
      <c r="K477" s="61"/>
      <c r="L477" s="82"/>
      <c r="M477" s="81"/>
      <c r="N477" s="72"/>
    </row>
    <row r="478" spans="2:14" ht="15.75" customHeight="1">
      <c r="B478" s="61"/>
      <c r="C478" s="65"/>
      <c r="D478" s="65"/>
      <c r="E478" s="72"/>
      <c r="F478" s="65"/>
      <c r="G478" s="65"/>
      <c r="H478" s="65"/>
      <c r="I478" s="61"/>
      <c r="J478" s="61"/>
      <c r="K478" s="61"/>
      <c r="L478" s="82"/>
      <c r="M478" s="81"/>
      <c r="N478" s="72"/>
    </row>
    <row r="479" spans="2:14" ht="15.75" customHeight="1">
      <c r="B479" s="61"/>
      <c r="C479" s="65"/>
      <c r="D479" s="65"/>
      <c r="E479" s="72"/>
      <c r="F479" s="65"/>
      <c r="G479" s="65"/>
      <c r="H479" s="65"/>
      <c r="I479" s="61"/>
      <c r="J479" s="61"/>
      <c r="K479" s="61"/>
      <c r="L479" s="82"/>
      <c r="M479" s="81"/>
      <c r="N479" s="72"/>
    </row>
    <row r="480" spans="2:14" ht="15.75" customHeight="1">
      <c r="B480" s="61"/>
      <c r="C480" s="65"/>
      <c r="D480" s="65"/>
      <c r="E480" s="72"/>
      <c r="F480" s="65"/>
      <c r="G480" s="65"/>
      <c r="H480" s="65"/>
      <c r="I480" s="61"/>
      <c r="J480" s="61"/>
      <c r="K480" s="61"/>
      <c r="L480" s="82"/>
      <c r="M480" s="81"/>
      <c r="N480" s="72"/>
    </row>
    <row r="481" spans="2:14" ht="15.75" customHeight="1">
      <c r="B481" s="61"/>
      <c r="C481" s="65"/>
      <c r="D481" s="65"/>
      <c r="E481" s="72"/>
      <c r="F481" s="65"/>
      <c r="G481" s="65"/>
      <c r="H481" s="65"/>
      <c r="I481" s="61"/>
      <c r="J481" s="61"/>
      <c r="K481" s="61"/>
      <c r="L481" s="82"/>
      <c r="M481" s="81"/>
      <c r="N481" s="72"/>
    </row>
    <row r="482" spans="2:14" ht="15.75" customHeight="1">
      <c r="B482" s="61"/>
      <c r="C482" s="65"/>
      <c r="D482" s="65"/>
      <c r="E482" s="72"/>
      <c r="F482" s="65"/>
      <c r="G482" s="65"/>
      <c r="H482" s="65"/>
      <c r="I482" s="61"/>
      <c r="J482" s="61"/>
      <c r="K482" s="61"/>
      <c r="L482" s="82"/>
      <c r="M482" s="81"/>
      <c r="N482" s="72"/>
    </row>
    <row r="483" spans="2:14" ht="15.75" customHeight="1">
      <c r="B483" s="61"/>
      <c r="C483" s="65"/>
      <c r="D483" s="65"/>
      <c r="E483" s="72"/>
      <c r="F483" s="65"/>
      <c r="G483" s="65"/>
      <c r="H483" s="65"/>
      <c r="I483" s="61"/>
      <c r="J483" s="61"/>
      <c r="K483" s="61"/>
      <c r="L483" s="82"/>
      <c r="M483" s="81"/>
      <c r="N483" s="72"/>
    </row>
    <row r="484" spans="2:14" ht="15.75" customHeight="1">
      <c r="B484" s="61"/>
      <c r="C484" s="65"/>
      <c r="D484" s="65"/>
      <c r="E484" s="72"/>
      <c r="F484" s="65"/>
      <c r="G484" s="65"/>
      <c r="H484" s="65"/>
      <c r="I484" s="61"/>
      <c r="J484" s="61"/>
      <c r="K484" s="61"/>
      <c r="L484" s="82"/>
      <c r="M484" s="81"/>
      <c r="N484" s="72"/>
    </row>
    <row r="485" spans="2:14" ht="15.75" customHeight="1">
      <c r="B485" s="61"/>
      <c r="C485" s="65"/>
      <c r="D485" s="65"/>
      <c r="E485" s="72"/>
      <c r="F485" s="65"/>
      <c r="G485" s="65"/>
      <c r="H485" s="65"/>
      <c r="I485" s="61"/>
      <c r="J485" s="61"/>
      <c r="K485" s="61"/>
      <c r="L485" s="82"/>
      <c r="M485" s="81"/>
      <c r="N485" s="72"/>
    </row>
    <row r="486" spans="2:14" ht="15.75" customHeight="1">
      <c r="B486" s="61"/>
      <c r="C486" s="65"/>
      <c r="D486" s="65"/>
      <c r="E486" s="72"/>
      <c r="F486" s="65"/>
      <c r="G486" s="65"/>
      <c r="H486" s="65"/>
      <c r="I486" s="61"/>
      <c r="J486" s="61"/>
      <c r="K486" s="61"/>
      <c r="L486" s="82"/>
      <c r="M486" s="81"/>
      <c r="N486" s="72"/>
    </row>
    <row r="487" spans="2:14" ht="15.75" customHeight="1">
      <c r="B487" s="61"/>
      <c r="C487" s="65"/>
      <c r="D487" s="65"/>
      <c r="E487" s="72"/>
      <c r="F487" s="65"/>
      <c r="G487" s="65"/>
      <c r="H487" s="65"/>
      <c r="I487" s="61"/>
      <c r="J487" s="61"/>
      <c r="K487" s="61"/>
      <c r="L487" s="82"/>
      <c r="M487" s="81"/>
      <c r="N487" s="72"/>
    </row>
    <row r="488" spans="2:14" ht="15.75" customHeight="1">
      <c r="B488" s="61"/>
      <c r="C488" s="65"/>
      <c r="D488" s="65"/>
      <c r="E488" s="72"/>
      <c r="F488" s="65"/>
      <c r="G488" s="65"/>
      <c r="H488" s="65"/>
      <c r="I488" s="61"/>
      <c r="J488" s="61"/>
      <c r="K488" s="61"/>
      <c r="L488" s="82"/>
      <c r="M488" s="81"/>
      <c r="N488" s="72"/>
    </row>
    <row r="489" spans="2:14" ht="15.75" customHeight="1">
      <c r="B489" s="61"/>
      <c r="C489" s="65"/>
      <c r="D489" s="65"/>
      <c r="E489" s="72"/>
      <c r="F489" s="65"/>
      <c r="G489" s="65"/>
      <c r="H489" s="65"/>
      <c r="I489" s="61"/>
      <c r="J489" s="61"/>
      <c r="K489" s="61"/>
      <c r="L489" s="82"/>
      <c r="M489" s="81"/>
      <c r="N489" s="72"/>
    </row>
    <row r="490" spans="2:14" ht="15.75" customHeight="1">
      <c r="B490" s="61"/>
      <c r="C490" s="65"/>
      <c r="D490" s="65"/>
      <c r="E490" s="72"/>
      <c r="F490" s="65"/>
      <c r="G490" s="65"/>
      <c r="H490" s="65"/>
      <c r="I490" s="61"/>
      <c r="J490" s="61"/>
      <c r="K490" s="61"/>
      <c r="L490" s="82"/>
      <c r="M490" s="81"/>
      <c r="N490" s="72"/>
    </row>
    <row r="491" spans="2:14" ht="15.75" customHeight="1">
      <c r="B491" s="61"/>
      <c r="C491" s="65"/>
      <c r="D491" s="65"/>
      <c r="E491" s="72"/>
      <c r="F491" s="65"/>
      <c r="G491" s="65"/>
      <c r="H491" s="65"/>
      <c r="I491" s="61"/>
      <c r="J491" s="61"/>
      <c r="K491" s="61"/>
      <c r="L491" s="82"/>
      <c r="M491" s="81"/>
      <c r="N491" s="72"/>
    </row>
    <row r="492" spans="2:14" ht="15.75" customHeight="1">
      <c r="B492" s="61"/>
      <c r="C492" s="65"/>
      <c r="D492" s="65"/>
      <c r="E492" s="72"/>
      <c r="F492" s="65"/>
      <c r="G492" s="65"/>
      <c r="H492" s="65"/>
      <c r="I492" s="61"/>
      <c r="J492" s="61"/>
      <c r="K492" s="61"/>
      <c r="L492" s="82"/>
      <c r="M492" s="81"/>
      <c r="N492" s="72"/>
    </row>
    <row r="493" spans="2:14" ht="15.75" customHeight="1">
      <c r="B493" s="61"/>
      <c r="C493" s="65"/>
      <c r="D493" s="65"/>
      <c r="E493" s="72"/>
      <c r="F493" s="65"/>
      <c r="G493" s="65"/>
      <c r="H493" s="65"/>
      <c r="I493" s="61"/>
      <c r="J493" s="61"/>
      <c r="K493" s="61"/>
      <c r="L493" s="82"/>
      <c r="M493" s="81"/>
      <c r="N493" s="72"/>
    </row>
    <row r="494" spans="2:14" ht="15.75" customHeight="1">
      <c r="B494" s="61"/>
      <c r="C494" s="65"/>
      <c r="D494" s="65"/>
      <c r="E494" s="72"/>
      <c r="F494" s="65"/>
      <c r="G494" s="65"/>
      <c r="H494" s="65"/>
      <c r="I494" s="61"/>
      <c r="J494" s="61"/>
      <c r="K494" s="61"/>
      <c r="L494" s="82"/>
      <c r="M494" s="81"/>
      <c r="N494" s="72"/>
    </row>
    <row r="495" spans="2:14" ht="15.75" customHeight="1">
      <c r="B495" s="61"/>
      <c r="C495" s="65"/>
      <c r="D495" s="65"/>
      <c r="E495" s="72"/>
      <c r="F495" s="65"/>
      <c r="G495" s="65"/>
      <c r="H495" s="65"/>
      <c r="I495" s="61"/>
      <c r="J495" s="61"/>
      <c r="K495" s="61"/>
      <c r="L495" s="82"/>
      <c r="M495" s="81"/>
      <c r="N495" s="72"/>
    </row>
    <row r="496" spans="2:14" ht="15.75" customHeight="1">
      <c r="B496" s="61"/>
      <c r="C496" s="65"/>
      <c r="D496" s="65"/>
      <c r="E496" s="72"/>
      <c r="F496" s="65"/>
      <c r="G496" s="65"/>
      <c r="H496" s="65"/>
      <c r="I496" s="61"/>
      <c r="J496" s="61"/>
      <c r="K496" s="61"/>
      <c r="L496" s="82"/>
      <c r="M496" s="81"/>
      <c r="N496" s="72"/>
    </row>
    <row r="497" spans="2:14" ht="15.75" customHeight="1">
      <c r="B497" s="61"/>
      <c r="C497" s="65"/>
      <c r="D497" s="65"/>
      <c r="E497" s="72"/>
      <c r="F497" s="65"/>
      <c r="G497" s="65"/>
      <c r="H497" s="65"/>
      <c r="I497" s="61"/>
      <c r="J497" s="61"/>
      <c r="K497" s="61"/>
      <c r="L497" s="82"/>
      <c r="M497" s="81"/>
      <c r="N497" s="72"/>
    </row>
    <row r="498" spans="2:14" ht="15.75" customHeight="1">
      <c r="B498" s="61"/>
      <c r="C498" s="65"/>
      <c r="D498" s="65"/>
      <c r="E498" s="72"/>
      <c r="F498" s="65"/>
      <c r="G498" s="65"/>
      <c r="H498" s="65"/>
      <c r="I498" s="61"/>
      <c r="J498" s="61"/>
      <c r="K498" s="61"/>
      <c r="L498" s="82"/>
      <c r="M498" s="81"/>
      <c r="N498" s="72"/>
    </row>
    <row r="499" spans="2:14" ht="15.75" customHeight="1">
      <c r="B499" s="61"/>
      <c r="C499" s="65"/>
      <c r="D499" s="65"/>
      <c r="E499" s="72"/>
      <c r="F499" s="65"/>
      <c r="G499" s="65"/>
      <c r="H499" s="65"/>
      <c r="I499" s="61"/>
      <c r="J499" s="61"/>
      <c r="K499" s="61"/>
      <c r="L499" s="82"/>
      <c r="M499" s="81"/>
      <c r="N499" s="72"/>
    </row>
    <row r="500" spans="2:14" ht="15.75" customHeight="1">
      <c r="B500" s="61"/>
      <c r="C500" s="65"/>
      <c r="D500" s="65"/>
      <c r="E500" s="72"/>
      <c r="F500" s="65"/>
      <c r="G500" s="65"/>
      <c r="H500" s="65"/>
      <c r="I500" s="61"/>
      <c r="J500" s="61"/>
      <c r="K500" s="61"/>
      <c r="L500" s="82"/>
      <c r="M500" s="81"/>
      <c r="N500" s="72"/>
    </row>
    <row r="501" spans="2:14" ht="15.75" customHeight="1">
      <c r="B501" s="61"/>
      <c r="C501" s="65"/>
      <c r="D501" s="65"/>
      <c r="E501" s="72"/>
      <c r="F501" s="65"/>
      <c r="G501" s="65"/>
      <c r="H501" s="65"/>
      <c r="I501" s="61"/>
      <c r="J501" s="61"/>
      <c r="K501" s="61"/>
      <c r="L501" s="82"/>
      <c r="M501" s="81"/>
      <c r="N501" s="72"/>
    </row>
    <row r="502" spans="2:14" ht="15.75" customHeight="1">
      <c r="B502" s="61"/>
      <c r="C502" s="65"/>
      <c r="D502" s="65"/>
      <c r="E502" s="72"/>
      <c r="F502" s="65"/>
      <c r="G502" s="65"/>
      <c r="H502" s="65"/>
      <c r="I502" s="61"/>
      <c r="J502" s="61"/>
      <c r="K502" s="61"/>
      <c r="L502" s="82"/>
      <c r="M502" s="81"/>
      <c r="N502" s="72"/>
    </row>
    <row r="503" spans="2:14" ht="15.75" customHeight="1">
      <c r="B503" s="61"/>
      <c r="C503" s="65"/>
      <c r="D503" s="65"/>
      <c r="E503" s="72"/>
      <c r="F503" s="65"/>
      <c r="G503" s="65"/>
      <c r="H503" s="65"/>
      <c r="I503" s="61"/>
      <c r="J503" s="61"/>
      <c r="K503" s="61"/>
      <c r="L503" s="82"/>
      <c r="M503" s="81"/>
      <c r="N503" s="72"/>
    </row>
    <row r="504" spans="2:14" ht="15.75" customHeight="1">
      <c r="B504" s="61"/>
      <c r="C504" s="65"/>
      <c r="D504" s="65"/>
      <c r="E504" s="72"/>
      <c r="F504" s="65"/>
      <c r="G504" s="65"/>
      <c r="H504" s="65"/>
      <c r="I504" s="61"/>
      <c r="J504" s="61"/>
      <c r="K504" s="61"/>
      <c r="L504" s="82"/>
      <c r="M504" s="81"/>
      <c r="N504" s="72"/>
    </row>
    <row r="505" spans="2:14" ht="15.75" customHeight="1">
      <c r="B505" s="61"/>
      <c r="C505" s="65"/>
      <c r="D505" s="65"/>
      <c r="E505" s="72"/>
      <c r="F505" s="65"/>
      <c r="G505" s="65"/>
      <c r="H505" s="65"/>
      <c r="I505" s="61"/>
      <c r="J505" s="61"/>
      <c r="K505" s="61"/>
      <c r="L505" s="82"/>
      <c r="M505" s="81"/>
      <c r="N505" s="72"/>
    </row>
    <row r="506" spans="2:14" ht="15.75" customHeight="1">
      <c r="B506" s="61"/>
      <c r="C506" s="65"/>
      <c r="D506" s="65"/>
      <c r="E506" s="72"/>
      <c r="F506" s="65"/>
      <c r="G506" s="65"/>
      <c r="H506" s="65"/>
      <c r="I506" s="61"/>
      <c r="J506" s="61"/>
      <c r="K506" s="61"/>
      <c r="L506" s="82"/>
      <c r="M506" s="81"/>
      <c r="N506" s="72"/>
    </row>
    <row r="507" spans="2:14" ht="15.75" customHeight="1">
      <c r="B507" s="61"/>
      <c r="C507" s="65"/>
      <c r="D507" s="65"/>
      <c r="E507" s="72"/>
      <c r="F507" s="65"/>
      <c r="G507" s="65"/>
      <c r="H507" s="65"/>
      <c r="I507" s="61"/>
      <c r="J507" s="61"/>
      <c r="K507" s="61"/>
      <c r="L507" s="82"/>
      <c r="M507" s="81"/>
      <c r="N507" s="72"/>
    </row>
    <row r="508" spans="2:14" ht="15.75" customHeight="1">
      <c r="B508" s="61"/>
      <c r="C508" s="65"/>
      <c r="D508" s="65"/>
      <c r="E508" s="72"/>
      <c r="F508" s="65"/>
      <c r="G508" s="65"/>
      <c r="H508" s="65"/>
      <c r="I508" s="61"/>
      <c r="J508" s="61"/>
      <c r="K508" s="61"/>
      <c r="L508" s="82"/>
      <c r="M508" s="81"/>
      <c r="N508" s="72"/>
    </row>
    <row r="509" spans="2:14" ht="15.75" customHeight="1">
      <c r="B509" s="61"/>
      <c r="C509" s="65"/>
      <c r="D509" s="65"/>
      <c r="E509" s="72"/>
      <c r="F509" s="65"/>
      <c r="G509" s="65"/>
      <c r="H509" s="65"/>
      <c r="I509" s="61"/>
      <c r="J509" s="61"/>
      <c r="K509" s="61"/>
      <c r="L509" s="82"/>
      <c r="M509" s="81"/>
      <c r="N509" s="72"/>
    </row>
    <row r="510" spans="2:14" ht="15.75" customHeight="1">
      <c r="B510" s="61"/>
      <c r="C510" s="65"/>
      <c r="D510" s="65"/>
      <c r="E510" s="72"/>
      <c r="F510" s="65"/>
      <c r="G510" s="65"/>
      <c r="H510" s="65"/>
      <c r="I510" s="61"/>
      <c r="J510" s="61"/>
      <c r="K510" s="61"/>
      <c r="L510" s="82"/>
      <c r="M510" s="81"/>
      <c r="N510" s="72"/>
    </row>
    <row r="511" spans="2:14" ht="15.75" customHeight="1">
      <c r="B511" s="61"/>
      <c r="C511" s="65"/>
      <c r="D511" s="65"/>
      <c r="E511" s="72"/>
      <c r="F511" s="65"/>
      <c r="G511" s="65"/>
      <c r="H511" s="65"/>
      <c r="I511" s="61"/>
      <c r="J511" s="61"/>
      <c r="K511" s="61"/>
      <c r="L511" s="82"/>
      <c r="M511" s="81"/>
      <c r="N511" s="72"/>
    </row>
    <row r="512" spans="2:14" ht="15.75" customHeight="1">
      <c r="B512" s="61"/>
      <c r="C512" s="65"/>
      <c r="D512" s="65"/>
      <c r="E512" s="72"/>
      <c r="F512" s="65"/>
      <c r="G512" s="65"/>
      <c r="H512" s="65"/>
      <c r="I512" s="61"/>
      <c r="J512" s="61"/>
      <c r="K512" s="61"/>
      <c r="L512" s="82"/>
      <c r="M512" s="81"/>
      <c r="N512" s="72"/>
    </row>
    <row r="513" spans="2:14" ht="15.75" customHeight="1">
      <c r="B513" s="61"/>
      <c r="C513" s="65"/>
      <c r="D513" s="65"/>
      <c r="E513" s="72"/>
      <c r="F513" s="65"/>
      <c r="G513" s="65"/>
      <c r="H513" s="65"/>
      <c r="I513" s="61"/>
      <c r="J513" s="61"/>
      <c r="K513" s="61"/>
      <c r="L513" s="82"/>
      <c r="M513" s="81"/>
      <c r="N513" s="72"/>
    </row>
    <row r="514" spans="2:14" ht="15.75" customHeight="1">
      <c r="B514" s="61"/>
      <c r="C514" s="65"/>
      <c r="D514" s="65"/>
      <c r="E514" s="72"/>
      <c r="F514" s="65"/>
      <c r="G514" s="65"/>
      <c r="H514" s="65"/>
      <c r="I514" s="61"/>
      <c r="J514" s="61"/>
      <c r="K514" s="61"/>
      <c r="L514" s="82"/>
      <c r="M514" s="81"/>
      <c r="N514" s="72"/>
    </row>
    <row r="515" spans="2:14" ht="15.75" customHeight="1">
      <c r="B515" s="61"/>
      <c r="C515" s="65"/>
      <c r="D515" s="65"/>
      <c r="E515" s="72"/>
      <c r="F515" s="65"/>
      <c r="G515" s="65"/>
      <c r="H515" s="65"/>
      <c r="I515" s="61"/>
      <c r="J515" s="61"/>
      <c r="K515" s="61"/>
      <c r="L515" s="82"/>
      <c r="M515" s="81"/>
      <c r="N515" s="72"/>
    </row>
    <row r="516" spans="2:14" ht="15.75" customHeight="1">
      <c r="B516" s="61"/>
      <c r="C516" s="65"/>
      <c r="D516" s="65"/>
      <c r="E516" s="72"/>
      <c r="F516" s="65"/>
      <c r="G516" s="65"/>
      <c r="H516" s="65"/>
      <c r="I516" s="61"/>
      <c r="J516" s="61"/>
      <c r="K516" s="61"/>
      <c r="L516" s="82"/>
      <c r="M516" s="81"/>
      <c r="N516" s="72"/>
    </row>
    <row r="517" spans="2:14" ht="15.75" customHeight="1">
      <c r="B517" s="61"/>
      <c r="C517" s="65"/>
      <c r="D517" s="65"/>
      <c r="E517" s="72"/>
      <c r="F517" s="65"/>
      <c r="G517" s="65"/>
      <c r="H517" s="65"/>
      <c r="I517" s="61"/>
      <c r="J517" s="61"/>
      <c r="K517" s="61"/>
      <c r="L517" s="82"/>
      <c r="M517" s="81"/>
      <c r="N517" s="72"/>
    </row>
    <row r="518" spans="2:14" ht="15.75" customHeight="1">
      <c r="B518" s="61"/>
      <c r="C518" s="65"/>
      <c r="D518" s="65"/>
      <c r="E518" s="72"/>
      <c r="F518" s="65"/>
      <c r="G518" s="65"/>
      <c r="H518" s="65"/>
      <c r="I518" s="61"/>
      <c r="J518" s="61"/>
      <c r="K518" s="61"/>
      <c r="L518" s="82"/>
      <c r="M518" s="81"/>
      <c r="N518" s="72"/>
    </row>
    <row r="519" spans="2:14" ht="15.75" customHeight="1">
      <c r="B519" s="61"/>
      <c r="C519" s="65"/>
      <c r="D519" s="65"/>
      <c r="E519" s="72"/>
      <c r="F519" s="65"/>
      <c r="G519" s="65"/>
      <c r="H519" s="65"/>
      <c r="I519" s="61"/>
      <c r="J519" s="61"/>
      <c r="K519" s="61"/>
      <c r="L519" s="82"/>
      <c r="M519" s="81"/>
      <c r="N519" s="72"/>
    </row>
    <row r="520" spans="2:14" ht="15.75" customHeight="1">
      <c r="B520" s="61"/>
      <c r="C520" s="65"/>
      <c r="D520" s="65"/>
      <c r="E520" s="72"/>
      <c r="F520" s="65"/>
      <c r="G520" s="65"/>
      <c r="H520" s="65"/>
      <c r="I520" s="61"/>
      <c r="J520" s="61"/>
      <c r="K520" s="61"/>
      <c r="L520" s="82"/>
      <c r="M520" s="81"/>
      <c r="N520" s="72"/>
    </row>
    <row r="521" spans="2:14" ht="15.75" customHeight="1">
      <c r="B521" s="61"/>
      <c r="C521" s="65"/>
      <c r="D521" s="65"/>
      <c r="E521" s="72"/>
      <c r="F521" s="65"/>
      <c r="G521" s="65"/>
      <c r="H521" s="65"/>
      <c r="I521" s="61"/>
      <c r="J521" s="61"/>
      <c r="K521" s="61"/>
      <c r="L521" s="82"/>
      <c r="M521" s="81"/>
      <c r="N521" s="72"/>
    </row>
    <row r="522" spans="2:14" ht="15.75" customHeight="1">
      <c r="B522" s="61"/>
      <c r="C522" s="65"/>
      <c r="D522" s="65"/>
      <c r="E522" s="72"/>
      <c r="F522" s="65"/>
      <c r="G522" s="65"/>
      <c r="H522" s="65"/>
      <c r="I522" s="61"/>
      <c r="J522" s="61"/>
      <c r="K522" s="61"/>
      <c r="L522" s="82"/>
      <c r="M522" s="81"/>
      <c r="N522" s="72"/>
    </row>
    <row r="523" spans="2:14" ht="15.75" customHeight="1">
      <c r="B523" s="61"/>
      <c r="C523" s="65"/>
      <c r="D523" s="65"/>
      <c r="E523" s="72"/>
      <c r="F523" s="65"/>
      <c r="G523" s="65"/>
      <c r="H523" s="65"/>
      <c r="I523" s="61"/>
      <c r="J523" s="61"/>
      <c r="K523" s="61"/>
      <c r="L523" s="82"/>
      <c r="M523" s="81"/>
      <c r="N523" s="72"/>
    </row>
    <row r="524" spans="2:14" ht="15.75" customHeight="1">
      <c r="B524" s="61"/>
      <c r="C524" s="65"/>
      <c r="D524" s="65"/>
      <c r="E524" s="72"/>
      <c r="F524" s="65"/>
      <c r="G524" s="65"/>
      <c r="H524" s="65"/>
      <c r="I524" s="61"/>
      <c r="J524" s="61"/>
      <c r="K524" s="61"/>
      <c r="L524" s="82"/>
      <c r="M524" s="81"/>
      <c r="N524" s="72"/>
    </row>
    <row r="525" spans="2:14" ht="15.75" customHeight="1">
      <c r="B525" s="61"/>
      <c r="C525" s="65"/>
      <c r="D525" s="65"/>
      <c r="E525" s="72"/>
      <c r="F525" s="65"/>
      <c r="G525" s="65"/>
      <c r="H525" s="65"/>
      <c r="I525" s="61"/>
      <c r="J525" s="61"/>
      <c r="K525" s="61"/>
      <c r="L525" s="82"/>
      <c r="M525" s="81"/>
      <c r="N525" s="72"/>
    </row>
    <row r="526" spans="2:14" ht="15.75" customHeight="1">
      <c r="B526" s="61"/>
      <c r="C526" s="65"/>
      <c r="D526" s="65"/>
      <c r="E526" s="72"/>
      <c r="F526" s="65"/>
      <c r="G526" s="65"/>
      <c r="H526" s="65"/>
      <c r="I526" s="61"/>
      <c r="J526" s="61"/>
      <c r="K526" s="61"/>
      <c r="L526" s="82"/>
      <c r="M526" s="81"/>
      <c r="N526" s="72"/>
    </row>
    <row r="527" spans="2:14" ht="15.75" customHeight="1">
      <c r="B527" s="61"/>
      <c r="C527" s="65"/>
      <c r="D527" s="65"/>
      <c r="E527" s="72"/>
      <c r="F527" s="65"/>
      <c r="G527" s="65"/>
      <c r="H527" s="65"/>
      <c r="I527" s="61"/>
      <c r="J527" s="61"/>
      <c r="K527" s="61"/>
      <c r="L527" s="82"/>
      <c r="M527" s="81"/>
      <c r="N527" s="72"/>
    </row>
    <row r="528" spans="2:14" ht="15.75" customHeight="1">
      <c r="B528" s="61"/>
      <c r="C528" s="65"/>
      <c r="D528" s="65"/>
      <c r="E528" s="72"/>
      <c r="F528" s="65"/>
      <c r="G528" s="65"/>
      <c r="H528" s="65"/>
      <c r="I528" s="61"/>
      <c r="J528" s="61"/>
      <c r="K528" s="61"/>
      <c r="L528" s="82"/>
      <c r="M528" s="81"/>
      <c r="N528" s="72"/>
    </row>
    <row r="529" spans="2:14" ht="15.75" customHeight="1">
      <c r="B529" s="61"/>
      <c r="C529" s="65"/>
      <c r="D529" s="65"/>
      <c r="E529" s="72"/>
      <c r="F529" s="65"/>
      <c r="G529" s="65"/>
      <c r="H529" s="65"/>
      <c r="I529" s="61"/>
      <c r="J529" s="61"/>
      <c r="K529" s="61"/>
      <c r="L529" s="82"/>
      <c r="M529" s="81"/>
      <c r="N529" s="72"/>
    </row>
    <row r="530" spans="2:14" ht="15.75" customHeight="1">
      <c r="B530" s="61"/>
      <c r="C530" s="65"/>
      <c r="D530" s="65"/>
      <c r="E530" s="72"/>
      <c r="F530" s="65"/>
      <c r="G530" s="65"/>
      <c r="H530" s="65"/>
      <c r="I530" s="61"/>
      <c r="J530" s="61"/>
      <c r="K530" s="61"/>
      <c r="L530" s="82"/>
      <c r="M530" s="81"/>
      <c r="N530" s="72"/>
    </row>
    <row r="531" spans="2:14" ht="15.75" customHeight="1">
      <c r="B531" s="61"/>
      <c r="C531" s="65"/>
      <c r="D531" s="65"/>
      <c r="E531" s="72"/>
      <c r="F531" s="65"/>
      <c r="G531" s="65"/>
      <c r="H531" s="65"/>
      <c r="I531" s="61"/>
      <c r="J531" s="61"/>
      <c r="K531" s="61"/>
      <c r="L531" s="82"/>
      <c r="M531" s="81"/>
      <c r="N531" s="72"/>
    </row>
    <row r="532" spans="2:14" ht="15.75" customHeight="1">
      <c r="B532" s="61"/>
      <c r="C532" s="65"/>
      <c r="D532" s="65"/>
      <c r="E532" s="72"/>
      <c r="F532" s="65"/>
      <c r="G532" s="65"/>
      <c r="H532" s="65"/>
      <c r="I532" s="61"/>
      <c r="J532" s="61"/>
      <c r="K532" s="61"/>
      <c r="L532" s="82"/>
      <c r="M532" s="81"/>
      <c r="N532" s="72"/>
    </row>
    <row r="533" spans="2:14" ht="15.75" customHeight="1">
      <c r="B533" s="61"/>
      <c r="C533" s="65"/>
      <c r="D533" s="65"/>
      <c r="E533" s="72"/>
      <c r="F533" s="65"/>
      <c r="G533" s="65"/>
      <c r="H533" s="65"/>
      <c r="I533" s="61"/>
      <c r="J533" s="61"/>
      <c r="K533" s="61"/>
      <c r="L533" s="82"/>
      <c r="M533" s="81"/>
      <c r="N533" s="72"/>
    </row>
    <row r="534" spans="2:14" ht="15.75" customHeight="1">
      <c r="B534" s="61"/>
      <c r="C534" s="65"/>
      <c r="D534" s="65"/>
      <c r="E534" s="72"/>
      <c r="F534" s="65"/>
      <c r="G534" s="65"/>
      <c r="H534" s="65"/>
      <c r="I534" s="61"/>
      <c r="J534" s="61"/>
      <c r="K534" s="61"/>
      <c r="L534" s="82"/>
      <c r="M534" s="81"/>
      <c r="N534" s="72"/>
    </row>
    <row r="535" spans="2:14" ht="15.75" customHeight="1">
      <c r="B535" s="61"/>
      <c r="C535" s="65"/>
      <c r="D535" s="65"/>
      <c r="E535" s="72"/>
      <c r="F535" s="65"/>
      <c r="G535" s="65"/>
      <c r="H535" s="65"/>
      <c r="I535" s="61"/>
      <c r="J535" s="61"/>
      <c r="K535" s="61"/>
      <c r="L535" s="82"/>
      <c r="M535" s="81"/>
      <c r="N535" s="72"/>
    </row>
    <row r="536" spans="2:14" ht="15.75" customHeight="1">
      <c r="B536" s="61"/>
      <c r="C536" s="65"/>
      <c r="D536" s="65"/>
      <c r="E536" s="72"/>
      <c r="F536" s="65"/>
      <c r="G536" s="65"/>
      <c r="H536" s="65"/>
      <c r="I536" s="61"/>
      <c r="J536" s="61"/>
      <c r="K536" s="61"/>
      <c r="L536" s="82"/>
      <c r="M536" s="81"/>
      <c r="N536" s="72"/>
    </row>
    <row r="537" spans="2:14" ht="15.75" customHeight="1">
      <c r="B537" s="61"/>
      <c r="C537" s="65"/>
      <c r="D537" s="65"/>
      <c r="E537" s="72"/>
      <c r="F537" s="65"/>
      <c r="G537" s="65"/>
      <c r="H537" s="65"/>
      <c r="I537" s="61"/>
      <c r="J537" s="61"/>
      <c r="K537" s="61"/>
      <c r="L537" s="82"/>
      <c r="M537" s="81"/>
      <c r="N537" s="72"/>
    </row>
    <row r="538" spans="2:14" ht="15.75" customHeight="1">
      <c r="B538" s="61"/>
      <c r="C538" s="65"/>
      <c r="D538" s="65"/>
      <c r="E538" s="72"/>
      <c r="F538" s="65"/>
      <c r="G538" s="65"/>
      <c r="H538" s="65"/>
      <c r="I538" s="61"/>
      <c r="J538" s="61"/>
      <c r="K538" s="61"/>
      <c r="L538" s="82"/>
      <c r="M538" s="81"/>
      <c r="N538" s="72"/>
    </row>
    <row r="539" spans="2:14" ht="15.75" customHeight="1">
      <c r="B539" s="61"/>
      <c r="C539" s="65"/>
      <c r="D539" s="65"/>
      <c r="E539" s="72"/>
      <c r="F539" s="65"/>
      <c r="G539" s="65"/>
      <c r="H539" s="65"/>
      <c r="I539" s="61"/>
      <c r="J539" s="61"/>
      <c r="K539" s="61"/>
      <c r="L539" s="82"/>
      <c r="M539" s="81"/>
      <c r="N539" s="72"/>
    </row>
    <row r="540" spans="2:14" ht="15.75" customHeight="1">
      <c r="B540" s="61"/>
      <c r="C540" s="65"/>
      <c r="D540" s="65"/>
      <c r="E540" s="72"/>
      <c r="F540" s="65"/>
      <c r="G540" s="65"/>
      <c r="H540" s="65"/>
      <c r="I540" s="61"/>
      <c r="J540" s="61"/>
      <c r="K540" s="61"/>
      <c r="L540" s="82"/>
      <c r="M540" s="81"/>
      <c r="N540" s="72"/>
    </row>
    <row r="541" spans="2:14" ht="15.75" customHeight="1">
      <c r="B541" s="61"/>
      <c r="C541" s="65"/>
      <c r="D541" s="65"/>
      <c r="E541" s="72"/>
      <c r="F541" s="65"/>
      <c r="G541" s="65"/>
      <c r="H541" s="65"/>
      <c r="I541" s="61"/>
      <c r="J541" s="61"/>
      <c r="K541" s="61"/>
      <c r="L541" s="82"/>
      <c r="M541" s="81"/>
      <c r="N541" s="72"/>
    </row>
    <row r="542" spans="2:14" ht="15.75" customHeight="1">
      <c r="B542" s="61"/>
      <c r="C542" s="65"/>
      <c r="D542" s="65"/>
      <c r="E542" s="72"/>
      <c r="F542" s="65"/>
      <c r="G542" s="65"/>
      <c r="H542" s="65"/>
      <c r="I542" s="61"/>
      <c r="J542" s="61"/>
      <c r="K542" s="61"/>
      <c r="L542" s="82"/>
      <c r="M542" s="81"/>
      <c r="N542" s="72"/>
    </row>
    <row r="543" spans="2:14" ht="15.75" customHeight="1">
      <c r="B543" s="61"/>
      <c r="C543" s="65"/>
      <c r="D543" s="65"/>
      <c r="E543" s="72"/>
      <c r="F543" s="65"/>
      <c r="G543" s="65"/>
      <c r="H543" s="65"/>
      <c r="I543" s="61"/>
      <c r="J543" s="61"/>
      <c r="K543" s="61"/>
      <c r="L543" s="82"/>
      <c r="M543" s="81"/>
      <c r="N543" s="72"/>
    </row>
    <row r="544" spans="2:14" ht="15.75" customHeight="1">
      <c r="B544" s="61"/>
      <c r="C544" s="65"/>
      <c r="D544" s="65"/>
      <c r="E544" s="72"/>
      <c r="F544" s="65"/>
      <c r="G544" s="65"/>
      <c r="H544" s="65"/>
      <c r="I544" s="61"/>
      <c r="J544" s="61"/>
      <c r="K544" s="61"/>
      <c r="L544" s="82"/>
      <c r="M544" s="81"/>
      <c r="N544" s="72"/>
    </row>
    <row r="545" spans="2:14" ht="15.75" customHeight="1">
      <c r="B545" s="61"/>
      <c r="C545" s="65"/>
      <c r="D545" s="65"/>
      <c r="E545" s="72"/>
      <c r="F545" s="65"/>
      <c r="G545" s="65"/>
      <c r="H545" s="65"/>
      <c r="I545" s="61"/>
      <c r="J545" s="61"/>
      <c r="K545" s="61"/>
      <c r="L545" s="82"/>
      <c r="M545" s="81"/>
      <c r="N545" s="72"/>
    </row>
    <row r="546" spans="2:14" ht="15.75" customHeight="1">
      <c r="B546" s="61"/>
      <c r="C546" s="65"/>
      <c r="D546" s="65"/>
      <c r="E546" s="72"/>
      <c r="F546" s="65"/>
      <c r="G546" s="65"/>
      <c r="H546" s="65"/>
      <c r="I546" s="61"/>
      <c r="J546" s="61"/>
      <c r="K546" s="61"/>
      <c r="L546" s="82"/>
      <c r="M546" s="81"/>
      <c r="N546" s="72"/>
    </row>
    <row r="547" spans="2:14" ht="15.75" customHeight="1">
      <c r="B547" s="61"/>
      <c r="C547" s="65"/>
      <c r="D547" s="65"/>
      <c r="E547" s="72"/>
      <c r="F547" s="65"/>
      <c r="G547" s="65"/>
      <c r="H547" s="65"/>
      <c r="I547" s="61"/>
      <c r="J547" s="61"/>
      <c r="K547" s="61"/>
      <c r="L547" s="82"/>
      <c r="M547" s="81"/>
      <c r="N547" s="72"/>
    </row>
    <row r="548" spans="2:14" ht="15.75" customHeight="1">
      <c r="B548" s="61"/>
      <c r="C548" s="65"/>
      <c r="D548" s="65"/>
      <c r="E548" s="72"/>
      <c r="F548" s="65"/>
      <c r="G548" s="65"/>
      <c r="H548" s="65"/>
      <c r="I548" s="61"/>
      <c r="J548" s="61"/>
      <c r="K548" s="61"/>
      <c r="L548" s="82"/>
      <c r="M548" s="81"/>
      <c r="N548" s="72"/>
    </row>
    <row r="549" spans="2:14" ht="15.75" customHeight="1">
      <c r="B549" s="61"/>
      <c r="C549" s="65"/>
      <c r="D549" s="65"/>
      <c r="E549" s="72"/>
      <c r="F549" s="65"/>
      <c r="G549" s="65"/>
      <c r="H549" s="65"/>
      <c r="I549" s="61"/>
      <c r="J549" s="61"/>
      <c r="K549" s="61"/>
      <c r="L549" s="82"/>
      <c r="M549" s="81"/>
      <c r="N549" s="72"/>
    </row>
    <row r="550" spans="2:14" ht="15.75" customHeight="1">
      <c r="B550" s="61"/>
      <c r="C550" s="65"/>
      <c r="D550" s="65"/>
      <c r="E550" s="72"/>
      <c r="F550" s="65"/>
      <c r="G550" s="65"/>
      <c r="H550" s="65"/>
      <c r="I550" s="61"/>
      <c r="J550" s="61"/>
      <c r="K550" s="61"/>
      <c r="L550" s="82"/>
      <c r="M550" s="81"/>
      <c r="N550" s="72"/>
    </row>
    <row r="551" spans="2:14" ht="15.75" customHeight="1">
      <c r="B551" s="61"/>
      <c r="C551" s="65"/>
      <c r="D551" s="65"/>
      <c r="E551" s="72"/>
      <c r="F551" s="65"/>
      <c r="G551" s="65"/>
      <c r="H551" s="65"/>
      <c r="I551" s="61"/>
      <c r="J551" s="61"/>
      <c r="K551" s="61"/>
      <c r="L551" s="82"/>
      <c r="M551" s="81"/>
      <c r="N551" s="72"/>
    </row>
    <row r="552" spans="2:14" ht="15.75" customHeight="1">
      <c r="B552" s="61"/>
      <c r="C552" s="65"/>
      <c r="D552" s="65"/>
      <c r="E552" s="72"/>
      <c r="F552" s="65"/>
      <c r="G552" s="65"/>
      <c r="H552" s="65"/>
      <c r="I552" s="61"/>
      <c r="J552" s="61"/>
      <c r="K552" s="61"/>
      <c r="L552" s="82"/>
      <c r="M552" s="81"/>
      <c r="N552" s="72"/>
    </row>
    <row r="553" spans="2:14" ht="15.75" customHeight="1">
      <c r="B553" s="61"/>
      <c r="C553" s="65"/>
      <c r="D553" s="65"/>
      <c r="E553" s="72"/>
      <c r="F553" s="65"/>
      <c r="G553" s="65"/>
      <c r="H553" s="65"/>
      <c r="I553" s="61"/>
      <c r="J553" s="61"/>
      <c r="K553" s="61"/>
      <c r="L553" s="82"/>
      <c r="M553" s="81"/>
      <c r="N553" s="72"/>
    </row>
    <row r="554" spans="2:14" ht="15.75" customHeight="1">
      <c r="B554" s="61"/>
      <c r="C554" s="65"/>
      <c r="D554" s="65"/>
      <c r="E554" s="72"/>
      <c r="F554" s="65"/>
      <c r="G554" s="65"/>
      <c r="H554" s="65"/>
      <c r="I554" s="61"/>
      <c r="J554" s="61"/>
      <c r="K554" s="61"/>
      <c r="L554" s="82"/>
      <c r="M554" s="81"/>
      <c r="N554" s="72"/>
    </row>
    <row r="555" spans="2:14" ht="15.75" customHeight="1">
      <c r="B555" s="61"/>
      <c r="C555" s="65"/>
      <c r="D555" s="65"/>
      <c r="E555" s="72"/>
      <c r="F555" s="65"/>
      <c r="G555" s="65"/>
      <c r="H555" s="65"/>
      <c r="I555" s="61"/>
      <c r="J555" s="61"/>
      <c r="K555" s="61"/>
      <c r="L555" s="82"/>
      <c r="M555" s="81"/>
      <c r="N555" s="72"/>
    </row>
    <row r="556" spans="2:14" ht="15.75" customHeight="1">
      <c r="B556" s="61"/>
      <c r="C556" s="65"/>
      <c r="D556" s="65"/>
      <c r="E556" s="72"/>
      <c r="F556" s="65"/>
      <c r="G556" s="65"/>
      <c r="H556" s="65"/>
      <c r="I556" s="61"/>
      <c r="J556" s="61"/>
      <c r="K556" s="61"/>
      <c r="L556" s="82"/>
      <c r="M556" s="81"/>
      <c r="N556" s="72"/>
    </row>
    <row r="557" spans="2:14" ht="15.75" customHeight="1">
      <c r="B557" s="61"/>
      <c r="C557" s="65"/>
      <c r="D557" s="65"/>
      <c r="E557" s="72"/>
      <c r="F557" s="65"/>
      <c r="G557" s="65"/>
      <c r="H557" s="65"/>
      <c r="I557" s="61"/>
      <c r="J557" s="61"/>
      <c r="K557" s="61"/>
      <c r="L557" s="82"/>
      <c r="M557" s="81"/>
      <c r="N557" s="72"/>
    </row>
    <row r="558" spans="2:14" ht="15.75" customHeight="1">
      <c r="B558" s="61"/>
      <c r="C558" s="65"/>
      <c r="D558" s="65"/>
      <c r="E558" s="72"/>
      <c r="F558" s="65"/>
      <c r="G558" s="65"/>
      <c r="H558" s="65"/>
      <c r="I558" s="61"/>
      <c r="J558" s="61"/>
      <c r="K558" s="61"/>
      <c r="L558" s="82"/>
      <c r="M558" s="81"/>
      <c r="N558" s="72"/>
    </row>
    <row r="559" spans="2:14" ht="15.75" customHeight="1">
      <c r="B559" s="61"/>
      <c r="C559" s="65"/>
      <c r="D559" s="65"/>
      <c r="E559" s="72"/>
      <c r="F559" s="65"/>
      <c r="G559" s="65"/>
      <c r="H559" s="65"/>
      <c r="I559" s="61"/>
      <c r="J559" s="61"/>
      <c r="K559" s="61"/>
      <c r="L559" s="82"/>
      <c r="M559" s="81"/>
      <c r="N559" s="72"/>
    </row>
    <row r="560" spans="2:14" ht="15.75" customHeight="1">
      <c r="B560" s="61"/>
      <c r="C560" s="65"/>
      <c r="D560" s="65"/>
      <c r="E560" s="72"/>
      <c r="F560" s="65"/>
      <c r="G560" s="65"/>
      <c r="H560" s="65"/>
      <c r="I560" s="61"/>
      <c r="J560" s="61"/>
      <c r="K560" s="61"/>
      <c r="L560" s="82"/>
      <c r="M560" s="81"/>
      <c r="N560" s="72"/>
    </row>
    <row r="561" spans="2:14" ht="15.75" customHeight="1">
      <c r="B561" s="61"/>
      <c r="C561" s="65"/>
      <c r="D561" s="65"/>
      <c r="E561" s="72"/>
      <c r="F561" s="65"/>
      <c r="G561" s="65"/>
      <c r="H561" s="65"/>
      <c r="I561" s="61"/>
      <c r="J561" s="61"/>
      <c r="K561" s="61"/>
      <c r="L561" s="82"/>
      <c r="M561" s="81"/>
      <c r="N561" s="72"/>
    </row>
    <row r="562" spans="2:14" ht="15.75" customHeight="1">
      <c r="B562" s="61"/>
      <c r="C562" s="65"/>
      <c r="D562" s="65"/>
      <c r="E562" s="72"/>
      <c r="F562" s="65"/>
      <c r="G562" s="65"/>
      <c r="H562" s="65"/>
      <c r="I562" s="61"/>
      <c r="J562" s="61"/>
      <c r="K562" s="61"/>
      <c r="L562" s="82"/>
      <c r="M562" s="81"/>
      <c r="N562" s="72"/>
    </row>
    <row r="563" spans="2:14" ht="15.75" customHeight="1">
      <c r="B563" s="61"/>
      <c r="C563" s="65"/>
      <c r="D563" s="65"/>
      <c r="E563" s="72"/>
      <c r="F563" s="65"/>
      <c r="G563" s="65"/>
      <c r="H563" s="65"/>
      <c r="I563" s="61"/>
      <c r="J563" s="61"/>
      <c r="K563" s="61"/>
      <c r="L563" s="82"/>
      <c r="M563" s="81"/>
      <c r="N563" s="72"/>
    </row>
    <row r="564" spans="2:14" ht="15.75" customHeight="1">
      <c r="B564" s="61"/>
      <c r="C564" s="65"/>
      <c r="D564" s="65"/>
      <c r="E564" s="72"/>
      <c r="F564" s="65"/>
      <c r="G564" s="65"/>
      <c r="H564" s="65"/>
      <c r="I564" s="61"/>
      <c r="J564" s="61"/>
      <c r="K564" s="61"/>
      <c r="L564" s="82"/>
      <c r="M564" s="81"/>
      <c r="N564" s="72"/>
    </row>
    <row r="565" spans="2:14" ht="15.75" customHeight="1">
      <c r="B565" s="61"/>
      <c r="C565" s="65"/>
      <c r="D565" s="65"/>
      <c r="E565" s="72"/>
      <c r="F565" s="65"/>
      <c r="G565" s="65"/>
      <c r="H565" s="65"/>
      <c r="I565" s="61"/>
      <c r="J565" s="61"/>
      <c r="K565" s="61"/>
      <c r="L565" s="82"/>
      <c r="M565" s="81"/>
      <c r="N565" s="72"/>
    </row>
    <row r="566" spans="2:14" ht="15.75" customHeight="1">
      <c r="B566" s="61"/>
      <c r="C566" s="65"/>
      <c r="D566" s="65"/>
      <c r="E566" s="72"/>
      <c r="F566" s="65"/>
      <c r="G566" s="65"/>
      <c r="H566" s="65"/>
      <c r="I566" s="61"/>
      <c r="J566" s="61"/>
      <c r="K566" s="61"/>
      <c r="L566" s="82"/>
      <c r="M566" s="81"/>
      <c r="N566" s="72"/>
    </row>
    <row r="567" spans="2:14" ht="15.75" customHeight="1">
      <c r="B567" s="61"/>
      <c r="C567" s="65"/>
      <c r="D567" s="65"/>
      <c r="E567" s="72"/>
      <c r="F567" s="65"/>
      <c r="G567" s="65"/>
      <c r="H567" s="65"/>
      <c r="I567" s="61"/>
      <c r="J567" s="61"/>
      <c r="K567" s="61"/>
      <c r="L567" s="82"/>
      <c r="M567" s="81"/>
      <c r="N567" s="72"/>
    </row>
    <row r="568" spans="2:14" ht="15.75" customHeight="1">
      <c r="B568" s="61"/>
      <c r="C568" s="65"/>
      <c r="D568" s="65"/>
      <c r="E568" s="72"/>
      <c r="F568" s="65"/>
      <c r="G568" s="65"/>
      <c r="H568" s="65"/>
      <c r="I568" s="61"/>
      <c r="J568" s="61"/>
      <c r="K568" s="61"/>
      <c r="L568" s="82"/>
      <c r="M568" s="81"/>
      <c r="N568" s="72"/>
    </row>
    <row r="569" spans="2:14" ht="15.75" customHeight="1">
      <c r="B569" s="61"/>
      <c r="C569" s="65"/>
      <c r="D569" s="65"/>
      <c r="E569" s="72"/>
      <c r="F569" s="65"/>
      <c r="G569" s="65"/>
      <c r="H569" s="65"/>
      <c r="I569" s="61"/>
      <c r="J569" s="61"/>
      <c r="K569" s="61"/>
      <c r="L569" s="82"/>
      <c r="M569" s="81"/>
      <c r="N569" s="72"/>
    </row>
    <row r="570" spans="2:14" ht="15.75" customHeight="1">
      <c r="B570" s="61"/>
      <c r="C570" s="65"/>
      <c r="D570" s="65"/>
      <c r="E570" s="72"/>
      <c r="F570" s="65"/>
      <c r="G570" s="65"/>
      <c r="H570" s="65"/>
      <c r="I570" s="61"/>
      <c r="J570" s="61"/>
      <c r="K570" s="61"/>
      <c r="L570" s="82"/>
      <c r="M570" s="81"/>
      <c r="N570" s="72"/>
    </row>
    <row r="571" spans="2:14" ht="15.75" customHeight="1">
      <c r="B571" s="61"/>
      <c r="C571" s="65"/>
      <c r="D571" s="65"/>
      <c r="E571" s="72"/>
      <c r="F571" s="65"/>
      <c r="G571" s="65"/>
      <c r="H571" s="65"/>
      <c r="I571" s="61"/>
      <c r="J571" s="61"/>
      <c r="K571" s="61"/>
      <c r="L571" s="82"/>
      <c r="M571" s="81"/>
      <c r="N571" s="72"/>
    </row>
    <row r="572" spans="2:14" ht="15.75" customHeight="1">
      <c r="B572" s="61"/>
      <c r="C572" s="65"/>
      <c r="D572" s="65"/>
      <c r="E572" s="72"/>
      <c r="F572" s="65"/>
      <c r="G572" s="65"/>
      <c r="H572" s="65"/>
      <c r="I572" s="61"/>
      <c r="J572" s="61"/>
      <c r="K572" s="61"/>
      <c r="L572" s="82"/>
      <c r="M572" s="81"/>
      <c r="N572" s="72"/>
    </row>
    <row r="573" spans="2:14" ht="15.75" customHeight="1">
      <c r="B573" s="61"/>
      <c r="C573" s="65"/>
      <c r="D573" s="65"/>
      <c r="E573" s="72"/>
      <c r="F573" s="65"/>
      <c r="G573" s="65"/>
      <c r="H573" s="65"/>
      <c r="I573" s="61"/>
      <c r="J573" s="61"/>
      <c r="K573" s="61"/>
      <c r="L573" s="82"/>
      <c r="M573" s="81"/>
      <c r="N573" s="72"/>
    </row>
    <row r="574" spans="2:14" ht="15.75" customHeight="1">
      <c r="B574" s="61"/>
      <c r="C574" s="65"/>
      <c r="D574" s="65"/>
      <c r="E574" s="72"/>
      <c r="F574" s="65"/>
      <c r="G574" s="65"/>
      <c r="H574" s="65"/>
      <c r="I574" s="61"/>
      <c r="J574" s="61"/>
      <c r="K574" s="61"/>
      <c r="L574" s="82"/>
      <c r="M574" s="81"/>
      <c r="N574" s="72"/>
    </row>
    <row r="575" spans="2:14" ht="15.75" customHeight="1">
      <c r="B575" s="61"/>
      <c r="C575" s="65"/>
      <c r="D575" s="65"/>
      <c r="E575" s="72"/>
      <c r="F575" s="65"/>
      <c r="G575" s="65"/>
      <c r="H575" s="65"/>
      <c r="I575" s="61"/>
      <c r="J575" s="61"/>
      <c r="K575" s="61"/>
      <c r="L575" s="82"/>
      <c r="M575" s="81"/>
      <c r="N575" s="72"/>
    </row>
    <row r="576" spans="2:14" ht="15.75" customHeight="1">
      <c r="B576" s="61"/>
      <c r="C576" s="65"/>
      <c r="D576" s="65"/>
      <c r="E576" s="72"/>
      <c r="F576" s="65"/>
      <c r="G576" s="65"/>
      <c r="H576" s="65"/>
      <c r="I576" s="61"/>
      <c r="J576" s="61"/>
      <c r="K576" s="61"/>
      <c r="L576" s="82"/>
      <c r="M576" s="81"/>
      <c r="N576" s="72"/>
    </row>
    <row r="577" spans="2:14" ht="15.75" customHeight="1">
      <c r="B577" s="61"/>
      <c r="C577" s="65"/>
      <c r="D577" s="65"/>
      <c r="E577" s="72"/>
      <c r="F577" s="65"/>
      <c r="G577" s="65"/>
      <c r="H577" s="65"/>
      <c r="I577" s="61"/>
      <c r="J577" s="61"/>
      <c r="K577" s="61"/>
      <c r="L577" s="82"/>
      <c r="M577" s="81"/>
      <c r="N577" s="72"/>
    </row>
    <row r="578" spans="2:14" ht="15.75" customHeight="1">
      <c r="B578" s="61"/>
      <c r="C578" s="65"/>
      <c r="D578" s="65"/>
      <c r="E578" s="72"/>
      <c r="F578" s="65"/>
      <c r="G578" s="65"/>
      <c r="H578" s="65"/>
      <c r="I578" s="61"/>
      <c r="J578" s="61"/>
      <c r="K578" s="61"/>
      <c r="L578" s="82"/>
      <c r="M578" s="81"/>
      <c r="N578" s="72"/>
    </row>
    <row r="579" spans="2:14" ht="15.75" customHeight="1">
      <c r="B579" s="61"/>
      <c r="C579" s="65"/>
      <c r="D579" s="65"/>
      <c r="E579" s="72"/>
      <c r="F579" s="65"/>
      <c r="G579" s="65"/>
      <c r="H579" s="65"/>
      <c r="I579" s="61"/>
      <c r="J579" s="61"/>
      <c r="K579" s="61"/>
      <c r="L579" s="82"/>
      <c r="M579" s="81"/>
      <c r="N579" s="72"/>
    </row>
    <row r="580" spans="2:14" ht="15.75" customHeight="1">
      <c r="B580" s="61"/>
      <c r="C580" s="65"/>
      <c r="D580" s="65"/>
      <c r="E580" s="72"/>
      <c r="F580" s="65"/>
      <c r="G580" s="65"/>
      <c r="H580" s="65"/>
      <c r="I580" s="61"/>
      <c r="J580" s="61"/>
      <c r="K580" s="61"/>
      <c r="L580" s="82"/>
      <c r="M580" s="81"/>
      <c r="N580" s="72"/>
    </row>
    <row r="581" spans="2:14" ht="15.75" customHeight="1">
      <c r="B581" s="61"/>
      <c r="C581" s="65"/>
      <c r="D581" s="65"/>
      <c r="E581" s="72"/>
      <c r="F581" s="65"/>
      <c r="G581" s="65"/>
      <c r="H581" s="65"/>
      <c r="I581" s="61"/>
      <c r="J581" s="61"/>
      <c r="K581" s="61"/>
      <c r="L581" s="82"/>
      <c r="M581" s="81"/>
      <c r="N581" s="72"/>
    </row>
    <row r="582" spans="2:14" ht="15.75" customHeight="1">
      <c r="B582" s="61"/>
      <c r="C582" s="65"/>
      <c r="D582" s="65"/>
      <c r="E582" s="72"/>
      <c r="F582" s="65"/>
      <c r="G582" s="65"/>
      <c r="H582" s="65"/>
      <c r="I582" s="61"/>
      <c r="J582" s="61"/>
      <c r="K582" s="61"/>
      <c r="L582" s="82"/>
      <c r="M582" s="81"/>
      <c r="N582" s="72"/>
    </row>
    <row r="583" spans="2:14" ht="15.75" customHeight="1">
      <c r="B583" s="61"/>
      <c r="C583" s="65"/>
      <c r="D583" s="65"/>
      <c r="E583" s="72"/>
      <c r="F583" s="65"/>
      <c r="G583" s="65"/>
      <c r="H583" s="65"/>
      <c r="I583" s="61"/>
      <c r="J583" s="61"/>
      <c r="K583" s="61"/>
      <c r="L583" s="82"/>
      <c r="M583" s="81"/>
      <c r="N583" s="72"/>
    </row>
    <row r="584" spans="2:14" ht="15.75" customHeight="1">
      <c r="B584" s="61"/>
      <c r="C584" s="65"/>
      <c r="D584" s="65"/>
      <c r="E584" s="72"/>
      <c r="F584" s="65"/>
      <c r="G584" s="65"/>
      <c r="H584" s="65"/>
      <c r="I584" s="61"/>
      <c r="J584" s="61"/>
      <c r="K584" s="61"/>
      <c r="L584" s="82"/>
      <c r="M584" s="81"/>
      <c r="N584" s="72"/>
    </row>
    <row r="585" spans="2:14" ht="15.75" customHeight="1">
      <c r="B585" s="61"/>
      <c r="C585" s="65"/>
      <c r="D585" s="65"/>
      <c r="E585" s="72"/>
      <c r="F585" s="65"/>
      <c r="G585" s="65"/>
      <c r="H585" s="65"/>
      <c r="I585" s="61"/>
      <c r="J585" s="61"/>
      <c r="K585" s="61"/>
      <c r="L585" s="82"/>
      <c r="M585" s="81"/>
      <c r="N585" s="72"/>
    </row>
    <row r="586" spans="2:14" ht="15.75" customHeight="1">
      <c r="B586" s="61"/>
      <c r="C586" s="65"/>
      <c r="D586" s="65"/>
      <c r="E586" s="72"/>
      <c r="F586" s="65"/>
      <c r="G586" s="65"/>
      <c r="H586" s="65"/>
      <c r="I586" s="61"/>
      <c r="J586" s="61"/>
      <c r="K586" s="61"/>
      <c r="L586" s="82"/>
      <c r="M586" s="81"/>
      <c r="N586" s="72"/>
    </row>
    <row r="587" spans="2:14" ht="15.75" customHeight="1">
      <c r="B587" s="61"/>
      <c r="C587" s="65"/>
      <c r="D587" s="65"/>
      <c r="E587" s="72"/>
      <c r="F587" s="65"/>
      <c r="G587" s="65"/>
      <c r="H587" s="65"/>
      <c r="I587" s="61"/>
      <c r="J587" s="61"/>
      <c r="K587" s="61"/>
      <c r="L587" s="82"/>
      <c r="M587" s="81"/>
      <c r="N587" s="72"/>
    </row>
    <row r="588" spans="2:14" ht="15.75" customHeight="1">
      <c r="B588" s="61"/>
      <c r="C588" s="65"/>
      <c r="D588" s="65"/>
      <c r="E588" s="72"/>
      <c r="F588" s="65"/>
      <c r="G588" s="65"/>
      <c r="H588" s="65"/>
      <c r="I588" s="61"/>
      <c r="J588" s="61"/>
      <c r="K588" s="61"/>
      <c r="L588" s="82"/>
      <c r="M588" s="81"/>
      <c r="N588" s="72"/>
    </row>
    <row r="589" spans="2:14" ht="15.75" customHeight="1">
      <c r="B589" s="61"/>
      <c r="C589" s="65"/>
      <c r="D589" s="65"/>
      <c r="E589" s="72"/>
      <c r="F589" s="65"/>
      <c r="G589" s="65"/>
      <c r="H589" s="65"/>
      <c r="I589" s="61"/>
      <c r="J589" s="61"/>
      <c r="K589" s="61"/>
      <c r="L589" s="82"/>
      <c r="M589" s="81"/>
      <c r="N589" s="72"/>
    </row>
    <row r="590" spans="2:14" ht="15.75" customHeight="1">
      <c r="B590" s="61"/>
      <c r="C590" s="65"/>
      <c r="D590" s="65"/>
      <c r="E590" s="72"/>
      <c r="F590" s="65"/>
      <c r="G590" s="65"/>
      <c r="H590" s="65"/>
      <c r="I590" s="61"/>
      <c r="J590" s="61"/>
      <c r="K590" s="61"/>
      <c r="L590" s="82"/>
      <c r="M590" s="81"/>
      <c r="N590" s="72"/>
    </row>
    <row r="591" spans="2:14" ht="15.75" customHeight="1">
      <c r="B591" s="61"/>
      <c r="C591" s="65"/>
      <c r="D591" s="65"/>
      <c r="E591" s="72"/>
      <c r="F591" s="65"/>
      <c r="G591" s="65"/>
      <c r="H591" s="65"/>
      <c r="I591" s="61"/>
      <c r="J591" s="61"/>
      <c r="K591" s="61"/>
      <c r="L591" s="82"/>
      <c r="M591" s="81"/>
      <c r="N591" s="72"/>
    </row>
    <row r="592" spans="2:14" ht="15.75" customHeight="1">
      <c r="B592" s="61"/>
      <c r="C592" s="65"/>
      <c r="D592" s="65"/>
      <c r="E592" s="72"/>
      <c r="F592" s="65"/>
      <c r="G592" s="65"/>
      <c r="H592" s="65"/>
      <c r="I592" s="61"/>
      <c r="J592" s="61"/>
      <c r="K592" s="61"/>
      <c r="L592" s="82"/>
      <c r="M592" s="81"/>
      <c r="N592" s="72"/>
    </row>
    <row r="593" spans="2:14" ht="15.75" customHeight="1">
      <c r="B593" s="61"/>
      <c r="C593" s="65"/>
      <c r="D593" s="65"/>
      <c r="E593" s="72"/>
      <c r="F593" s="65"/>
      <c r="G593" s="65"/>
      <c r="H593" s="65"/>
      <c r="I593" s="61"/>
      <c r="J593" s="61"/>
      <c r="K593" s="61"/>
      <c r="L593" s="82"/>
      <c r="M593" s="81"/>
      <c r="N593" s="72"/>
    </row>
    <row r="594" spans="2:14" ht="15.75" customHeight="1">
      <c r="B594" s="61"/>
      <c r="C594" s="65"/>
      <c r="D594" s="65"/>
      <c r="E594" s="72"/>
      <c r="F594" s="65"/>
      <c r="G594" s="65"/>
      <c r="H594" s="65"/>
      <c r="I594" s="61"/>
      <c r="J594" s="61"/>
      <c r="K594" s="61"/>
      <c r="L594" s="82"/>
      <c r="M594" s="81"/>
      <c r="N594" s="72"/>
    </row>
    <row r="595" spans="2:14" ht="15.75" customHeight="1">
      <c r="B595" s="61"/>
      <c r="C595" s="65"/>
      <c r="D595" s="65"/>
      <c r="E595" s="72"/>
      <c r="F595" s="65"/>
      <c r="G595" s="65"/>
      <c r="H595" s="65"/>
      <c r="I595" s="61"/>
      <c r="J595" s="61"/>
      <c r="K595" s="61"/>
      <c r="L595" s="82"/>
      <c r="M595" s="81"/>
      <c r="N595" s="72"/>
    </row>
    <row r="596" spans="2:14" ht="15.75" customHeight="1">
      <c r="B596" s="61"/>
      <c r="C596" s="65"/>
      <c r="D596" s="65"/>
      <c r="E596" s="72"/>
      <c r="F596" s="65"/>
      <c r="G596" s="65"/>
      <c r="H596" s="65"/>
      <c r="I596" s="61"/>
      <c r="J596" s="61"/>
      <c r="K596" s="61"/>
      <c r="L596" s="82"/>
      <c r="M596" s="81"/>
      <c r="N596" s="72"/>
    </row>
    <row r="597" spans="2:14" ht="15.75" customHeight="1">
      <c r="B597" s="61"/>
      <c r="C597" s="65"/>
      <c r="D597" s="65"/>
      <c r="E597" s="72"/>
      <c r="F597" s="65"/>
      <c r="G597" s="65"/>
      <c r="H597" s="65"/>
      <c r="I597" s="61"/>
      <c r="J597" s="61"/>
      <c r="K597" s="61"/>
      <c r="L597" s="82"/>
      <c r="M597" s="81"/>
      <c r="N597" s="72"/>
    </row>
    <row r="598" spans="2:14" ht="15.75" customHeight="1">
      <c r="B598" s="61"/>
      <c r="C598" s="65"/>
      <c r="D598" s="65"/>
      <c r="E598" s="72"/>
      <c r="F598" s="65"/>
      <c r="G598" s="65"/>
      <c r="H598" s="65"/>
      <c r="I598" s="61"/>
      <c r="J598" s="61"/>
      <c r="K598" s="61"/>
      <c r="L598" s="82"/>
      <c r="M598" s="81"/>
      <c r="N598" s="72"/>
    </row>
    <row r="599" spans="2:14" ht="15.75" customHeight="1">
      <c r="B599" s="61"/>
      <c r="C599" s="65"/>
      <c r="D599" s="65"/>
      <c r="E599" s="72"/>
      <c r="F599" s="65"/>
      <c r="G599" s="65"/>
      <c r="H599" s="65"/>
      <c r="I599" s="61"/>
      <c r="J599" s="61"/>
      <c r="K599" s="61"/>
      <c r="L599" s="82"/>
      <c r="M599" s="81"/>
      <c r="N599" s="72"/>
    </row>
    <row r="600" spans="2:14" ht="15.75" customHeight="1">
      <c r="B600" s="61"/>
      <c r="C600" s="65"/>
      <c r="D600" s="65"/>
      <c r="E600" s="72"/>
      <c r="F600" s="65"/>
      <c r="G600" s="65"/>
      <c r="H600" s="65"/>
      <c r="I600" s="61"/>
      <c r="J600" s="61"/>
      <c r="K600" s="61"/>
      <c r="L600" s="82"/>
      <c r="M600" s="81"/>
      <c r="N600" s="72"/>
    </row>
    <row r="601" spans="2:14" ht="15.75" customHeight="1">
      <c r="B601" s="61"/>
      <c r="C601" s="65"/>
      <c r="D601" s="65"/>
      <c r="E601" s="72"/>
      <c r="F601" s="65"/>
      <c r="G601" s="65"/>
      <c r="H601" s="65"/>
      <c r="I601" s="61"/>
      <c r="J601" s="61"/>
      <c r="K601" s="61"/>
      <c r="L601" s="82"/>
      <c r="M601" s="81"/>
      <c r="N601" s="72"/>
    </row>
    <row r="602" spans="2:14" ht="15.75" customHeight="1">
      <c r="B602" s="61"/>
      <c r="C602" s="65"/>
      <c r="D602" s="65"/>
      <c r="E602" s="72"/>
      <c r="F602" s="65"/>
      <c r="G602" s="65"/>
      <c r="H602" s="65"/>
      <c r="I602" s="61"/>
      <c r="J602" s="61"/>
      <c r="K602" s="61"/>
      <c r="L602" s="82"/>
      <c r="M602" s="81"/>
      <c r="N602" s="72"/>
    </row>
    <row r="603" spans="2:14" ht="15.75" customHeight="1">
      <c r="B603" s="61"/>
      <c r="C603" s="65"/>
      <c r="D603" s="65"/>
      <c r="E603" s="72"/>
      <c r="F603" s="65"/>
      <c r="G603" s="65"/>
      <c r="H603" s="65"/>
      <c r="I603" s="61"/>
      <c r="J603" s="61"/>
      <c r="K603" s="61"/>
      <c r="L603" s="82"/>
      <c r="M603" s="81"/>
      <c r="N603" s="72"/>
    </row>
    <row r="604" spans="2:14" ht="15.75" customHeight="1">
      <c r="B604" s="61"/>
      <c r="C604" s="65"/>
      <c r="D604" s="65"/>
      <c r="E604" s="72"/>
      <c r="F604" s="65"/>
      <c r="G604" s="65"/>
      <c r="H604" s="65"/>
      <c r="I604" s="61"/>
      <c r="J604" s="61"/>
      <c r="K604" s="61"/>
      <c r="L604" s="82"/>
      <c r="M604" s="81"/>
      <c r="N604" s="72"/>
    </row>
    <row r="605" spans="2:14" ht="15.75" customHeight="1">
      <c r="B605" s="61"/>
      <c r="C605" s="65"/>
      <c r="D605" s="65"/>
      <c r="E605" s="72"/>
      <c r="F605" s="65"/>
      <c r="G605" s="65"/>
      <c r="H605" s="65"/>
      <c r="I605" s="61"/>
      <c r="J605" s="61"/>
      <c r="K605" s="61"/>
      <c r="L605" s="82"/>
      <c r="M605" s="81"/>
      <c r="N605" s="72"/>
    </row>
    <row r="606" spans="2:14" ht="15.75" customHeight="1">
      <c r="B606" s="61"/>
      <c r="C606" s="65"/>
      <c r="D606" s="65"/>
      <c r="E606" s="72"/>
      <c r="F606" s="65"/>
      <c r="G606" s="65"/>
      <c r="H606" s="65"/>
      <c r="I606" s="61"/>
      <c r="J606" s="61"/>
      <c r="K606" s="61"/>
      <c r="L606" s="82"/>
      <c r="M606" s="81"/>
      <c r="N606" s="72"/>
    </row>
    <row r="607" spans="2:14" ht="15.75" customHeight="1">
      <c r="B607" s="61"/>
      <c r="C607" s="65"/>
      <c r="D607" s="65"/>
      <c r="E607" s="72"/>
      <c r="F607" s="65"/>
      <c r="G607" s="65"/>
      <c r="H607" s="65"/>
      <c r="I607" s="61"/>
      <c r="J607" s="61"/>
      <c r="K607" s="61"/>
      <c r="L607" s="82"/>
      <c r="M607" s="81"/>
      <c r="N607" s="72"/>
    </row>
    <row r="608" spans="2:14" ht="15.75" customHeight="1">
      <c r="B608" s="61"/>
      <c r="C608" s="65"/>
      <c r="D608" s="65"/>
      <c r="E608" s="72"/>
      <c r="F608" s="65"/>
      <c r="G608" s="65"/>
      <c r="H608" s="65"/>
      <c r="I608" s="61"/>
      <c r="J608" s="61"/>
      <c r="K608" s="61"/>
      <c r="L608" s="82"/>
      <c r="M608" s="81"/>
      <c r="N608" s="72"/>
    </row>
    <row r="609" spans="2:14" ht="15.75" customHeight="1">
      <c r="B609" s="61"/>
      <c r="C609" s="65"/>
      <c r="D609" s="65"/>
      <c r="E609" s="72"/>
      <c r="F609" s="65"/>
      <c r="G609" s="65"/>
      <c r="H609" s="65"/>
      <c r="I609" s="61"/>
      <c r="J609" s="61"/>
      <c r="K609" s="61"/>
      <c r="L609" s="82"/>
      <c r="M609" s="81"/>
      <c r="N609" s="72"/>
    </row>
    <row r="610" spans="2:14" ht="15.75" customHeight="1">
      <c r="B610" s="61"/>
      <c r="C610" s="65"/>
      <c r="D610" s="65"/>
      <c r="E610" s="72"/>
      <c r="F610" s="65"/>
      <c r="G610" s="65"/>
      <c r="H610" s="65"/>
      <c r="I610" s="61"/>
      <c r="J610" s="61"/>
      <c r="K610" s="61"/>
      <c r="L610" s="82"/>
      <c r="M610" s="81"/>
      <c r="N610" s="72"/>
    </row>
    <row r="611" spans="2:14" ht="15.75" customHeight="1">
      <c r="B611" s="61"/>
      <c r="C611" s="65"/>
      <c r="D611" s="65"/>
      <c r="E611" s="72"/>
      <c r="F611" s="65"/>
      <c r="G611" s="65"/>
      <c r="H611" s="65"/>
      <c r="I611" s="61"/>
      <c r="J611" s="61"/>
      <c r="K611" s="61"/>
      <c r="L611" s="82"/>
      <c r="M611" s="81"/>
      <c r="N611" s="72"/>
    </row>
    <row r="612" spans="2:14" ht="15.75" customHeight="1">
      <c r="B612" s="61"/>
      <c r="C612" s="65"/>
      <c r="D612" s="65"/>
      <c r="E612" s="72"/>
      <c r="F612" s="65"/>
      <c r="G612" s="65"/>
      <c r="H612" s="65"/>
      <c r="I612" s="61"/>
      <c r="J612" s="61"/>
      <c r="K612" s="61"/>
      <c r="L612" s="82"/>
      <c r="M612" s="81"/>
      <c r="N612" s="72"/>
    </row>
    <row r="613" spans="2:14" ht="15.75" customHeight="1">
      <c r="B613" s="61"/>
      <c r="C613" s="65"/>
      <c r="D613" s="65"/>
      <c r="E613" s="72"/>
      <c r="F613" s="65"/>
      <c r="G613" s="65"/>
      <c r="H613" s="65"/>
      <c r="I613" s="61"/>
      <c r="J613" s="61"/>
      <c r="K613" s="61"/>
      <c r="L613" s="82"/>
      <c r="M613" s="81"/>
      <c r="N613" s="72"/>
    </row>
    <row r="614" spans="2:14" ht="15.75" customHeight="1">
      <c r="B614" s="61"/>
      <c r="C614" s="65"/>
      <c r="D614" s="65"/>
      <c r="E614" s="72"/>
      <c r="F614" s="65"/>
      <c r="G614" s="65"/>
      <c r="H614" s="65"/>
      <c r="I614" s="61"/>
      <c r="J614" s="61"/>
      <c r="K614" s="61"/>
      <c r="L614" s="82"/>
      <c r="M614" s="81"/>
      <c r="N614" s="72"/>
    </row>
    <row r="615" spans="2:14" ht="15.75" customHeight="1">
      <c r="B615" s="61"/>
      <c r="C615" s="65"/>
      <c r="D615" s="65"/>
      <c r="E615" s="72"/>
      <c r="F615" s="65"/>
      <c r="G615" s="65"/>
      <c r="H615" s="65"/>
      <c r="I615" s="61"/>
      <c r="J615" s="61"/>
      <c r="K615" s="61"/>
      <c r="L615" s="82"/>
      <c r="M615" s="81"/>
      <c r="N615" s="72"/>
    </row>
    <row r="616" spans="2:14" ht="15.75" customHeight="1">
      <c r="B616" s="61"/>
      <c r="C616" s="65"/>
      <c r="D616" s="65"/>
      <c r="E616" s="72"/>
      <c r="F616" s="65"/>
      <c r="G616" s="65"/>
      <c r="H616" s="65"/>
      <c r="I616" s="61"/>
      <c r="J616" s="61"/>
      <c r="K616" s="61"/>
      <c r="L616" s="82"/>
      <c r="M616" s="81"/>
      <c r="N616" s="72"/>
    </row>
    <row r="617" spans="2:14" ht="15.75" customHeight="1">
      <c r="B617" s="61"/>
      <c r="C617" s="65"/>
      <c r="D617" s="65"/>
      <c r="E617" s="72"/>
      <c r="F617" s="65"/>
      <c r="G617" s="65"/>
      <c r="H617" s="65"/>
      <c r="I617" s="61"/>
      <c r="J617" s="61"/>
      <c r="K617" s="61"/>
      <c r="L617" s="82"/>
      <c r="M617" s="81"/>
      <c r="N617" s="72"/>
    </row>
    <row r="618" spans="2:14" ht="15.75" customHeight="1">
      <c r="B618" s="61"/>
      <c r="C618" s="65"/>
      <c r="D618" s="65"/>
      <c r="E618" s="72"/>
      <c r="F618" s="65"/>
      <c r="G618" s="65"/>
      <c r="H618" s="65"/>
      <c r="I618" s="61"/>
      <c r="J618" s="61"/>
      <c r="K618" s="61"/>
      <c r="L618" s="82"/>
      <c r="M618" s="81"/>
      <c r="N618" s="72"/>
    </row>
    <row r="619" spans="2:14" ht="15.75" customHeight="1">
      <c r="B619" s="61"/>
      <c r="C619" s="65"/>
      <c r="D619" s="65"/>
      <c r="E619" s="72"/>
      <c r="F619" s="65"/>
      <c r="G619" s="65"/>
      <c r="H619" s="65"/>
      <c r="I619" s="61"/>
      <c r="J619" s="61"/>
      <c r="K619" s="61"/>
      <c r="L619" s="82"/>
      <c r="M619" s="81"/>
      <c r="N619" s="72"/>
    </row>
    <row r="620" spans="2:14" ht="15.75" customHeight="1">
      <c r="B620" s="61"/>
      <c r="C620" s="65"/>
      <c r="D620" s="65"/>
      <c r="E620" s="72"/>
      <c r="F620" s="65"/>
      <c r="G620" s="65"/>
      <c r="H620" s="65"/>
      <c r="I620" s="61"/>
      <c r="J620" s="61"/>
      <c r="K620" s="61"/>
      <c r="L620" s="82"/>
      <c r="M620" s="81"/>
      <c r="N620" s="72"/>
    </row>
    <row r="621" spans="2:14" ht="15.75" customHeight="1">
      <c r="B621" s="61"/>
      <c r="C621" s="65"/>
      <c r="D621" s="65"/>
      <c r="E621" s="72"/>
      <c r="F621" s="65"/>
      <c r="G621" s="65"/>
      <c r="H621" s="65"/>
      <c r="I621" s="61"/>
      <c r="J621" s="61"/>
      <c r="K621" s="61"/>
      <c r="L621" s="82"/>
      <c r="M621" s="81"/>
      <c r="N621" s="72"/>
    </row>
    <row r="622" spans="2:14" ht="15.75" customHeight="1">
      <c r="B622" s="61"/>
      <c r="C622" s="65"/>
      <c r="D622" s="65"/>
      <c r="E622" s="72"/>
      <c r="F622" s="65"/>
      <c r="G622" s="65"/>
      <c r="H622" s="65"/>
      <c r="I622" s="61"/>
      <c r="J622" s="61"/>
      <c r="K622" s="61"/>
      <c r="L622" s="82"/>
      <c r="M622" s="81"/>
      <c r="N622" s="72"/>
    </row>
    <row r="623" spans="2:14" ht="15.75" customHeight="1">
      <c r="B623" s="61"/>
      <c r="C623" s="65"/>
      <c r="D623" s="65"/>
      <c r="E623" s="72"/>
      <c r="F623" s="65"/>
      <c r="G623" s="65"/>
      <c r="H623" s="65"/>
      <c r="I623" s="61"/>
      <c r="J623" s="61"/>
      <c r="K623" s="61"/>
      <c r="L623" s="82"/>
      <c r="M623" s="81"/>
      <c r="N623" s="72"/>
    </row>
    <row r="624" spans="2:14" ht="15.75" customHeight="1">
      <c r="B624" s="61"/>
      <c r="C624" s="65"/>
      <c r="D624" s="65"/>
      <c r="E624" s="72"/>
      <c r="F624" s="65"/>
      <c r="G624" s="65"/>
      <c r="H624" s="65"/>
      <c r="I624" s="61"/>
      <c r="J624" s="61"/>
      <c r="K624" s="61"/>
      <c r="L624" s="82"/>
      <c r="M624" s="81"/>
      <c r="N624" s="72"/>
    </row>
    <row r="625" spans="2:14" ht="15.75" customHeight="1">
      <c r="B625" s="61"/>
      <c r="C625" s="65"/>
      <c r="D625" s="65"/>
      <c r="E625" s="72"/>
      <c r="F625" s="65"/>
      <c r="G625" s="65"/>
      <c r="H625" s="65"/>
      <c r="I625" s="61"/>
      <c r="J625" s="61"/>
      <c r="K625" s="61"/>
      <c r="L625" s="82"/>
      <c r="M625" s="81"/>
      <c r="N625" s="72"/>
    </row>
    <row r="626" spans="2:14" ht="15.75" customHeight="1">
      <c r="B626" s="61"/>
      <c r="C626" s="65"/>
      <c r="D626" s="65"/>
      <c r="E626" s="72"/>
      <c r="F626" s="65"/>
      <c r="G626" s="65"/>
      <c r="H626" s="65"/>
      <c r="I626" s="61"/>
      <c r="J626" s="61"/>
      <c r="K626" s="61"/>
      <c r="L626" s="82"/>
      <c r="M626" s="81"/>
      <c r="N626" s="72"/>
    </row>
    <row r="627" spans="2:14" ht="15.75" customHeight="1">
      <c r="B627" s="61"/>
      <c r="C627" s="65"/>
      <c r="D627" s="65"/>
      <c r="E627" s="72"/>
      <c r="F627" s="65"/>
      <c r="G627" s="65"/>
      <c r="H627" s="65"/>
      <c r="I627" s="61"/>
      <c r="J627" s="61"/>
      <c r="K627" s="61"/>
      <c r="L627" s="82"/>
      <c r="M627" s="81"/>
      <c r="N627" s="72"/>
    </row>
    <row r="628" spans="2:14" ht="15.75" customHeight="1">
      <c r="B628" s="61"/>
      <c r="C628" s="65"/>
      <c r="D628" s="65"/>
      <c r="E628" s="72"/>
      <c r="F628" s="65"/>
      <c r="G628" s="65"/>
      <c r="H628" s="65"/>
      <c r="I628" s="61"/>
      <c r="J628" s="61"/>
      <c r="K628" s="61"/>
      <c r="L628" s="82"/>
      <c r="M628" s="81"/>
      <c r="N628" s="72"/>
    </row>
    <row r="629" spans="2:14" ht="15.75" customHeight="1">
      <c r="B629" s="61"/>
      <c r="C629" s="65"/>
      <c r="D629" s="65"/>
      <c r="E629" s="72"/>
      <c r="F629" s="65"/>
      <c r="G629" s="65"/>
      <c r="H629" s="65"/>
      <c r="I629" s="61"/>
      <c r="J629" s="61"/>
      <c r="K629" s="61"/>
      <c r="L629" s="82"/>
      <c r="M629" s="81"/>
      <c r="N629" s="72"/>
    </row>
    <row r="630" spans="2:14" ht="15.75" customHeight="1">
      <c r="B630" s="61"/>
      <c r="C630" s="65"/>
      <c r="D630" s="65"/>
      <c r="E630" s="72"/>
      <c r="F630" s="65"/>
      <c r="G630" s="65"/>
      <c r="H630" s="65"/>
      <c r="I630" s="61"/>
      <c r="J630" s="61"/>
      <c r="K630" s="61"/>
      <c r="L630" s="82"/>
      <c r="M630" s="81"/>
      <c r="N630" s="72"/>
    </row>
    <row r="631" spans="2:14" ht="15.75" customHeight="1">
      <c r="F631" s="65"/>
      <c r="K631" s="61"/>
    </row>
    <row r="632" spans="2:14" ht="15.75" customHeight="1">
      <c r="B632" s="61"/>
      <c r="C632" s="65"/>
      <c r="D632" s="65"/>
      <c r="E632" s="72"/>
      <c r="F632" s="65"/>
      <c r="G632" s="65"/>
      <c r="H632" s="65"/>
      <c r="I632" s="61"/>
      <c r="J632" s="61"/>
      <c r="K632" s="61"/>
      <c r="L632" s="77"/>
      <c r="M632" s="86"/>
      <c r="N632" s="72"/>
    </row>
    <row r="633" spans="2:14" ht="15.75" customHeight="1">
      <c r="B633" s="61"/>
      <c r="C633" s="65"/>
      <c r="D633" s="65"/>
      <c r="E633" s="72"/>
      <c r="F633" s="65"/>
      <c r="G633" s="65"/>
      <c r="H633" s="65"/>
      <c r="I633" s="61"/>
      <c r="J633" s="61"/>
      <c r="K633" s="61"/>
      <c r="L633" s="77"/>
      <c r="M633" s="86"/>
      <c r="N633" s="72"/>
    </row>
    <row r="634" spans="2:14" ht="15.75" customHeight="1">
      <c r="B634" s="61"/>
      <c r="C634" s="65"/>
      <c r="D634" s="65"/>
      <c r="E634" s="72"/>
      <c r="F634" s="65"/>
      <c r="G634" s="65"/>
      <c r="H634" s="65"/>
      <c r="I634" s="61"/>
      <c r="J634" s="61"/>
      <c r="K634" s="61"/>
      <c r="L634" s="77"/>
      <c r="M634" s="86"/>
      <c r="N634" s="72"/>
    </row>
    <row r="635" spans="2:14" ht="15.75" customHeight="1">
      <c r="B635" s="61"/>
      <c r="C635" s="65"/>
      <c r="D635" s="65"/>
      <c r="E635" s="72"/>
      <c r="F635" s="65"/>
      <c r="G635" s="65"/>
      <c r="H635" s="65"/>
      <c r="I635" s="61"/>
      <c r="J635" s="61"/>
      <c r="K635" s="61"/>
      <c r="L635" s="77"/>
      <c r="M635" s="86"/>
      <c r="N635" s="72"/>
    </row>
    <row r="636" spans="2:14" ht="15.75" customHeight="1">
      <c r="B636" s="61"/>
      <c r="C636" s="65"/>
      <c r="D636" s="65"/>
      <c r="E636" s="72"/>
      <c r="F636" s="65"/>
      <c r="G636" s="65"/>
      <c r="H636" s="65"/>
      <c r="I636" s="61"/>
      <c r="J636" s="61"/>
      <c r="K636" s="61"/>
      <c r="L636" s="77"/>
      <c r="M636" s="86"/>
      <c r="N636" s="72"/>
    </row>
    <row r="637" spans="2:14" ht="15.75" customHeight="1">
      <c r="B637" s="61"/>
      <c r="C637" s="65"/>
      <c r="D637" s="65"/>
      <c r="E637" s="72"/>
      <c r="F637" s="65"/>
      <c r="G637" s="65"/>
      <c r="H637" s="65"/>
      <c r="I637" s="61"/>
      <c r="J637" s="61"/>
      <c r="K637" s="61"/>
      <c r="L637" s="77"/>
      <c r="M637" s="86"/>
      <c r="N637" s="72"/>
    </row>
    <row r="638" spans="2:14" ht="15.75" customHeight="1">
      <c r="B638" s="61"/>
      <c r="C638" s="65"/>
      <c r="D638" s="65"/>
      <c r="E638" s="72"/>
      <c r="F638" s="65"/>
      <c r="G638" s="65"/>
      <c r="H638" s="65"/>
      <c r="I638" s="61"/>
      <c r="J638" s="61"/>
      <c r="K638" s="61"/>
      <c r="L638" s="77"/>
      <c r="M638" s="86"/>
      <c r="N638" s="72"/>
    </row>
    <row r="639" spans="2:14" ht="15.75" customHeight="1">
      <c r="B639" s="61"/>
      <c r="C639" s="65"/>
      <c r="D639" s="65"/>
      <c r="E639" s="72"/>
      <c r="F639" s="65"/>
      <c r="G639" s="65"/>
      <c r="H639" s="65"/>
      <c r="I639" s="61"/>
      <c r="J639" s="61"/>
      <c r="K639" s="61"/>
      <c r="L639" s="77"/>
      <c r="M639" s="86"/>
      <c r="N639" s="72"/>
    </row>
    <row r="640" spans="2:14" ht="15.75" customHeight="1">
      <c r="B640" s="61"/>
      <c r="C640" s="65"/>
      <c r="D640" s="65"/>
      <c r="E640" s="72"/>
      <c r="F640" s="65"/>
      <c r="G640" s="65"/>
      <c r="H640" s="65"/>
      <c r="I640" s="61"/>
      <c r="J640" s="61"/>
      <c r="K640" s="61"/>
      <c r="L640" s="77"/>
      <c r="M640" s="86"/>
      <c r="N640" s="72"/>
    </row>
    <row r="641" spans="2:14" ht="15.75" customHeight="1">
      <c r="B641" s="61"/>
      <c r="C641" s="65"/>
      <c r="D641" s="65"/>
      <c r="E641" s="72"/>
      <c r="F641" s="65"/>
      <c r="G641" s="65"/>
      <c r="H641" s="65"/>
      <c r="I641" s="61"/>
      <c r="J641" s="61"/>
      <c r="K641" s="61"/>
      <c r="L641" s="77"/>
      <c r="M641" s="86"/>
      <c r="N641" s="72"/>
    </row>
    <row r="642" spans="2:14" ht="15.75" customHeight="1">
      <c r="B642" s="61"/>
      <c r="C642" s="65"/>
      <c r="D642" s="65"/>
      <c r="E642" s="72"/>
      <c r="F642" s="65"/>
      <c r="G642" s="65"/>
      <c r="H642" s="65"/>
      <c r="I642" s="61"/>
      <c r="J642" s="61"/>
      <c r="K642" s="61"/>
      <c r="L642" s="77"/>
      <c r="M642" s="86"/>
      <c r="N642" s="72"/>
    </row>
    <row r="643" spans="2:14" ht="15.75" customHeight="1">
      <c r="B643" s="61"/>
      <c r="C643" s="65"/>
      <c r="D643" s="65"/>
      <c r="E643" s="72"/>
      <c r="F643" s="65"/>
      <c r="G643" s="65"/>
      <c r="H643" s="65"/>
      <c r="I643" s="61"/>
      <c r="J643" s="61"/>
      <c r="K643" s="61"/>
      <c r="L643" s="77"/>
      <c r="M643" s="86"/>
      <c r="N643" s="72"/>
    </row>
    <row r="644" spans="2:14" ht="15.75" customHeight="1">
      <c r="B644" s="61"/>
      <c r="C644" s="65"/>
      <c r="D644" s="65"/>
      <c r="E644" s="72"/>
      <c r="F644" s="65"/>
      <c r="G644" s="65"/>
      <c r="H644" s="65"/>
      <c r="I644" s="61"/>
      <c r="J644" s="61"/>
      <c r="K644" s="61"/>
      <c r="L644" s="77"/>
      <c r="M644" s="86"/>
      <c r="N644" s="72"/>
    </row>
    <row r="645" spans="2:14" ht="15.75" customHeight="1">
      <c r="B645" s="61"/>
      <c r="C645" s="65"/>
      <c r="D645" s="65"/>
      <c r="E645" s="72"/>
      <c r="F645" s="65"/>
      <c r="G645" s="65"/>
      <c r="H645" s="65"/>
      <c r="I645" s="61"/>
      <c r="J645" s="61"/>
      <c r="K645" s="61"/>
      <c r="L645" s="77"/>
      <c r="M645" s="86"/>
      <c r="N645" s="72"/>
    </row>
    <row r="646" spans="2:14" ht="15.75" customHeight="1">
      <c r="B646" s="61"/>
      <c r="C646" s="65"/>
      <c r="D646" s="65"/>
      <c r="E646" s="72"/>
      <c r="F646" s="65"/>
      <c r="G646" s="65"/>
      <c r="H646" s="65"/>
      <c r="I646" s="61"/>
      <c r="J646" s="61"/>
      <c r="K646" s="61"/>
      <c r="L646" s="77"/>
      <c r="M646" s="86"/>
      <c r="N646" s="72"/>
    </row>
    <row r="647" spans="2:14" ht="15.75" customHeight="1">
      <c r="B647" s="61"/>
      <c r="C647" s="65"/>
      <c r="D647" s="65"/>
      <c r="E647" s="72"/>
      <c r="F647" s="65"/>
      <c r="G647" s="65"/>
      <c r="H647" s="65"/>
      <c r="I647" s="61"/>
      <c r="J647" s="61"/>
      <c r="K647" s="61"/>
      <c r="L647" s="77"/>
      <c r="M647" s="86"/>
      <c r="N647" s="72"/>
    </row>
    <row r="648" spans="2:14" ht="15.75" customHeight="1">
      <c r="B648" s="61"/>
      <c r="C648" s="65"/>
      <c r="D648" s="65"/>
      <c r="E648" s="72"/>
      <c r="F648" s="65"/>
      <c r="G648" s="65"/>
      <c r="H648" s="65"/>
      <c r="I648" s="61"/>
      <c r="J648" s="61"/>
      <c r="K648" s="61"/>
      <c r="L648" s="77"/>
      <c r="M648" s="86"/>
      <c r="N648" s="72"/>
    </row>
    <row r="649" spans="2:14" ht="15.75" customHeight="1">
      <c r="B649" s="61"/>
      <c r="C649" s="65"/>
      <c r="D649" s="65"/>
      <c r="E649" s="72"/>
      <c r="F649" s="65"/>
      <c r="G649" s="65"/>
      <c r="H649" s="65"/>
      <c r="I649" s="61"/>
      <c r="J649" s="61"/>
      <c r="K649" s="61"/>
      <c r="L649" s="77"/>
      <c r="M649" s="86"/>
      <c r="N649" s="72"/>
    </row>
    <row r="650" spans="2:14" ht="15.75" customHeight="1">
      <c r="B650" s="61"/>
      <c r="C650" s="65"/>
      <c r="D650" s="65"/>
      <c r="E650" s="72"/>
      <c r="F650" s="65"/>
      <c r="G650" s="65"/>
      <c r="H650" s="65"/>
      <c r="I650" s="61"/>
      <c r="J650" s="61"/>
      <c r="K650" s="61"/>
      <c r="L650" s="77"/>
      <c r="M650" s="86"/>
      <c r="N650" s="72"/>
    </row>
    <row r="651" spans="2:14" ht="15.75" customHeight="1">
      <c r="B651" s="61"/>
      <c r="C651" s="65"/>
      <c r="D651" s="65"/>
      <c r="E651" s="72"/>
      <c r="F651" s="65"/>
      <c r="G651" s="65"/>
      <c r="H651" s="65"/>
      <c r="I651" s="61"/>
      <c r="J651" s="61"/>
      <c r="K651" s="61"/>
      <c r="L651" s="77"/>
      <c r="M651" s="86"/>
      <c r="N651" s="72"/>
    </row>
    <row r="652" spans="2:14" ht="15.75" customHeight="1">
      <c r="B652" s="61"/>
      <c r="C652" s="65"/>
      <c r="D652" s="65"/>
      <c r="E652" s="72"/>
      <c r="F652" s="65"/>
      <c r="G652" s="65"/>
      <c r="H652" s="65"/>
      <c r="I652" s="61"/>
      <c r="J652" s="61"/>
      <c r="K652" s="61"/>
      <c r="L652" s="77"/>
      <c r="M652" s="86"/>
      <c r="N652" s="72"/>
    </row>
    <row r="653" spans="2:14" ht="15.75" customHeight="1">
      <c r="B653" s="61"/>
      <c r="C653" s="65"/>
      <c r="D653" s="65"/>
      <c r="E653" s="72"/>
      <c r="F653" s="65"/>
      <c r="G653" s="65"/>
      <c r="H653" s="65"/>
      <c r="I653" s="61"/>
      <c r="J653" s="61"/>
      <c r="K653" s="61"/>
      <c r="L653" s="77"/>
      <c r="M653" s="86"/>
      <c r="N653" s="72"/>
    </row>
    <row r="654" spans="2:14" ht="15.75" customHeight="1">
      <c r="B654" s="61"/>
      <c r="C654" s="65"/>
      <c r="D654" s="65"/>
      <c r="E654" s="72"/>
      <c r="F654" s="65"/>
      <c r="G654" s="65"/>
      <c r="H654" s="65"/>
      <c r="I654" s="61"/>
      <c r="J654" s="61"/>
      <c r="K654" s="61"/>
      <c r="L654" s="77"/>
      <c r="M654" s="86"/>
      <c r="N654" s="72"/>
    </row>
    <row r="655" spans="2:14" ht="15.75" customHeight="1">
      <c r="B655" s="61"/>
      <c r="C655" s="65"/>
      <c r="D655" s="65"/>
      <c r="E655" s="72"/>
      <c r="F655" s="65"/>
      <c r="G655" s="65"/>
      <c r="H655" s="65"/>
      <c r="I655" s="61"/>
      <c r="J655" s="61"/>
      <c r="K655" s="61"/>
      <c r="L655" s="77"/>
      <c r="M655" s="86"/>
      <c r="N655" s="72"/>
    </row>
    <row r="656" spans="2:14" ht="15.75" customHeight="1">
      <c r="B656" s="61"/>
      <c r="C656" s="65"/>
      <c r="D656" s="65"/>
      <c r="E656" s="72"/>
      <c r="F656" s="65"/>
      <c r="G656" s="65"/>
      <c r="H656" s="65"/>
      <c r="I656" s="61"/>
      <c r="J656" s="61"/>
      <c r="K656" s="61"/>
      <c r="L656" s="77"/>
      <c r="M656" s="86"/>
      <c r="N656" s="72"/>
    </row>
    <row r="657" spans="2:14" ht="15.75" customHeight="1">
      <c r="B657" s="61"/>
      <c r="C657" s="65"/>
      <c r="D657" s="65"/>
      <c r="E657" s="72"/>
      <c r="F657" s="65"/>
      <c r="G657" s="65"/>
      <c r="H657" s="65"/>
      <c r="I657" s="61"/>
      <c r="J657" s="61"/>
      <c r="K657" s="61"/>
      <c r="L657" s="77"/>
      <c r="M657" s="86"/>
      <c r="N657" s="72"/>
    </row>
    <row r="658" spans="2:14" ht="15.75" customHeight="1">
      <c r="B658" s="61"/>
      <c r="C658" s="65"/>
      <c r="D658" s="65"/>
      <c r="E658" s="72"/>
      <c r="F658" s="65"/>
      <c r="G658" s="65"/>
      <c r="H658" s="65"/>
      <c r="I658" s="61"/>
      <c r="J658" s="61"/>
      <c r="K658" s="61"/>
      <c r="L658" s="77"/>
      <c r="M658" s="86"/>
      <c r="N658" s="72"/>
    </row>
    <row r="659" spans="2:14" ht="15.75" customHeight="1">
      <c r="B659" s="61"/>
      <c r="C659" s="65"/>
      <c r="D659" s="65"/>
      <c r="E659" s="72"/>
      <c r="F659" s="65"/>
      <c r="G659" s="65"/>
      <c r="H659" s="65"/>
      <c r="I659" s="61"/>
      <c r="J659" s="61"/>
      <c r="K659" s="61"/>
      <c r="L659" s="77"/>
      <c r="M659" s="86"/>
      <c r="N659" s="72"/>
    </row>
    <row r="660" spans="2:14" ht="15.75" customHeight="1">
      <c r="B660" s="61"/>
      <c r="C660" s="65"/>
      <c r="D660" s="65"/>
      <c r="E660" s="72"/>
      <c r="F660" s="65"/>
      <c r="G660" s="65"/>
      <c r="H660" s="65"/>
      <c r="I660" s="61"/>
      <c r="J660" s="61"/>
      <c r="K660" s="61"/>
      <c r="L660" s="77"/>
      <c r="M660" s="86"/>
      <c r="N660" s="72"/>
    </row>
    <row r="661" spans="2:14" ht="15.75" customHeight="1">
      <c r="B661" s="61"/>
      <c r="C661" s="65"/>
      <c r="D661" s="65"/>
      <c r="E661" s="72"/>
      <c r="F661" s="65"/>
      <c r="G661" s="65"/>
      <c r="H661" s="65"/>
      <c r="I661" s="61"/>
      <c r="J661" s="61"/>
      <c r="K661" s="61"/>
      <c r="L661" s="77"/>
      <c r="M661" s="86"/>
      <c r="N661" s="72"/>
    </row>
    <row r="662" spans="2:14" ht="15.75" customHeight="1">
      <c r="B662" s="61"/>
      <c r="C662" s="65"/>
      <c r="D662" s="65"/>
      <c r="E662" s="72"/>
      <c r="F662" s="65"/>
      <c r="G662" s="65"/>
      <c r="H662" s="65"/>
      <c r="I662" s="61"/>
      <c r="J662" s="61"/>
      <c r="K662" s="61"/>
      <c r="L662" s="77"/>
      <c r="M662" s="86"/>
      <c r="N662" s="72"/>
    </row>
    <row r="663" spans="2:14" ht="15.75" customHeight="1">
      <c r="B663" s="61"/>
      <c r="C663" s="65"/>
      <c r="D663" s="65"/>
      <c r="E663" s="72"/>
      <c r="F663" s="65"/>
      <c r="G663" s="65"/>
      <c r="H663" s="65"/>
      <c r="I663" s="61"/>
      <c r="J663" s="61"/>
      <c r="K663" s="61"/>
      <c r="L663" s="77"/>
      <c r="M663" s="86"/>
      <c r="N663" s="72"/>
    </row>
    <row r="664" spans="2:14" ht="15.75" customHeight="1">
      <c r="B664" s="61"/>
      <c r="C664" s="65"/>
      <c r="D664" s="65"/>
      <c r="E664" s="72"/>
      <c r="F664" s="65"/>
      <c r="G664" s="65"/>
      <c r="H664" s="65"/>
      <c r="I664" s="61"/>
      <c r="J664" s="61"/>
      <c r="K664" s="61"/>
      <c r="L664" s="77"/>
      <c r="M664" s="86"/>
      <c r="N664" s="72"/>
    </row>
    <row r="665" spans="2:14" ht="15.75" customHeight="1">
      <c r="B665" s="61"/>
      <c r="C665" s="65"/>
      <c r="D665" s="65"/>
      <c r="E665" s="72"/>
      <c r="F665" s="65"/>
      <c r="G665" s="65"/>
      <c r="H665" s="65"/>
      <c r="I665" s="61"/>
      <c r="J665" s="61"/>
      <c r="K665" s="61"/>
      <c r="L665" s="87"/>
      <c r="M665" s="86"/>
      <c r="N665" s="72"/>
    </row>
    <row r="666" spans="2:14" ht="15.75" customHeight="1">
      <c r="F666" s="65"/>
    </row>
    <row r="667" spans="2:14" ht="15.75" customHeight="1">
      <c r="B667" s="61"/>
      <c r="C667" s="65"/>
      <c r="D667" s="65"/>
      <c r="E667" s="72"/>
      <c r="F667" s="65"/>
      <c r="G667" s="65"/>
      <c r="H667" s="65"/>
      <c r="I667" s="61"/>
      <c r="J667" s="61"/>
      <c r="K667" s="61"/>
      <c r="L667" s="88"/>
      <c r="M667" s="89"/>
      <c r="N667" s="72"/>
    </row>
    <row r="668" spans="2:14" ht="15.75" customHeight="1">
      <c r="B668" s="61"/>
      <c r="C668" s="65"/>
      <c r="D668" s="65"/>
      <c r="E668" s="72"/>
      <c r="F668" s="65"/>
      <c r="G668" s="65"/>
      <c r="H668" s="65"/>
      <c r="I668" s="61"/>
      <c r="J668" s="61"/>
      <c r="K668" s="61"/>
      <c r="L668" s="88"/>
      <c r="M668" s="90"/>
      <c r="N668" s="72"/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J13" sqref="J13"/>
    </sheetView>
  </sheetViews>
  <sheetFormatPr defaultColWidth="8.85546875" defaultRowHeight="15"/>
  <cols>
    <col min="2" max="2" width="12.7109375" bestFit="1" customWidth="1"/>
    <col min="3" max="3" width="10" hidden="1" customWidth="1"/>
    <col min="4" max="4" width="7.85546875" hidden="1" customWidth="1"/>
    <col min="5" max="5" width="9.85546875" hidden="1" customWidth="1"/>
    <col min="6" max="6" width="14.7109375" hidden="1" customWidth="1"/>
    <col min="7" max="7" width="9.28515625" hidden="1" customWidth="1"/>
    <col min="8" max="8" width="11.28515625" hidden="1" customWidth="1"/>
    <col min="9" max="9" width="23.85546875" bestFit="1" customWidth="1"/>
    <col min="10" max="12" width="16.7109375" customWidth="1"/>
    <col min="13" max="13" width="19.42578125" bestFit="1" customWidth="1"/>
    <col min="14" max="14" width="28.42578125" bestFit="1" customWidth="1"/>
    <col min="15" max="15" width="17" style="2" bestFit="1" customWidth="1"/>
    <col min="16" max="16" width="15.140625" style="2" bestFit="1" customWidth="1"/>
    <col min="17" max="17" width="14.42578125" bestFit="1" customWidth="1"/>
    <col min="18" max="18" width="11.7109375" bestFit="1" customWidth="1"/>
    <col min="19" max="19" width="11" bestFit="1" customWidth="1"/>
    <col min="20" max="20" width="130.7109375" bestFit="1" customWidth="1"/>
  </cols>
  <sheetData>
    <row r="2" spans="2:20" ht="15" customHeight="1">
      <c r="B2" t="s">
        <v>163</v>
      </c>
    </row>
    <row r="3" spans="2:20" ht="15" customHeight="1">
      <c r="B3" t="s">
        <v>58</v>
      </c>
      <c r="C3" t="s">
        <v>390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94" t="s">
        <v>335</v>
      </c>
      <c r="J3" t="s">
        <v>453</v>
      </c>
      <c r="K3" s="94" t="s">
        <v>452</v>
      </c>
      <c r="L3" t="s">
        <v>454</v>
      </c>
      <c r="M3" t="s">
        <v>336</v>
      </c>
      <c r="N3" t="s">
        <v>337</v>
      </c>
      <c r="O3" s="34" t="s">
        <v>338</v>
      </c>
      <c r="P3" s="2" t="s">
        <v>339</v>
      </c>
      <c r="Q3" t="s">
        <v>340</v>
      </c>
      <c r="R3" t="s">
        <v>341</v>
      </c>
      <c r="S3" t="s">
        <v>342</v>
      </c>
      <c r="T3" s="25" t="str">
        <f>"TRUNCATE TABLE " &amp;$B$2</f>
        <v>TRUNCATE TABLE T_PREFERENCE</v>
      </c>
    </row>
    <row r="4" spans="2:20" ht="15" customHeight="1">
      <c r="B4" s="7">
        <v>110000</v>
      </c>
      <c r="C4" s="2">
        <v>0</v>
      </c>
      <c r="D4" s="2">
        <v>1</v>
      </c>
      <c r="E4" s="2">
        <f t="shared" ref="E4" si="0">ID_ENV_KEY</f>
        <v>100000</v>
      </c>
      <c r="F4" s="2">
        <f t="shared" ref="F4" si="1">ID_USER_MOD_KEY</f>
        <v>100000</v>
      </c>
      <c r="G4" s="2" t="s">
        <v>34</v>
      </c>
      <c r="H4" s="2">
        <v>0</v>
      </c>
      <c r="I4" s="101" t="s">
        <v>451</v>
      </c>
      <c r="J4" s="57">
        <f>VLOOKUP(I4,[3]T_TYPE_VALUE!$A:$C,3,0)</f>
        <v>100021</v>
      </c>
      <c r="K4" s="57"/>
      <c r="L4" s="57">
        <v>0</v>
      </c>
      <c r="M4" t="s">
        <v>162</v>
      </c>
      <c r="N4" t="s">
        <v>343</v>
      </c>
      <c r="O4" s="2" t="s">
        <v>109</v>
      </c>
      <c r="P4" s="2" t="s">
        <v>391</v>
      </c>
      <c r="Q4">
        <v>1</v>
      </c>
      <c r="R4">
        <v>0</v>
      </c>
      <c r="S4" t="s">
        <v>37</v>
      </c>
      <c r="T4" t="str">
        <f>"INSERT INTO "&amp;$B$2&amp;" VALUES("&amp;B4&amp;", "&amp;C4&amp;", "&amp;D4&amp;", "&amp;E4&amp;", "&amp;F4&amp;", "&amp;G4&amp;", "&amp;H4&amp;", "&amp;J4&amp;", "&amp;L4&amp;",'"&amp;M4&amp;"', '"&amp;N4&amp;"', '"&amp;P4&amp;"', "&amp;Q4&amp;", "&amp;R4&amp;", '"&amp;S4&amp;"')"</f>
        <v>INSERT INTO T_PREFERENCE VALUES(110000, 0, 1, 100000, 100000, GETDATE(), 0, 100021, 0,'SYS_PREF', 'DEFAULT_REGION_ID', 'DAC', 1, 0, '?')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2"/>
  <sheetViews>
    <sheetView workbookViewId="0">
      <pane xSplit="12" ySplit="3" topLeftCell="M4" activePane="bottomRight" state="frozen"/>
      <selection pane="topRight" activeCell="M1" sqref="M1"/>
      <selection pane="bottomLeft" activeCell="A4" sqref="A4"/>
      <selection pane="bottomRight" activeCell="O17" sqref="O17"/>
    </sheetView>
  </sheetViews>
  <sheetFormatPr defaultColWidth="8.85546875" defaultRowHeight="12"/>
  <cols>
    <col min="1" max="1" width="8.85546875" style="109"/>
    <col min="2" max="2" width="15.85546875" style="108" bestFit="1" customWidth="1"/>
    <col min="3" max="3" width="8.28515625" style="109" hidden="1" customWidth="1"/>
    <col min="4" max="4" width="7.28515625" style="109" hidden="1" customWidth="1"/>
    <col min="5" max="5" width="9.140625" style="109" hidden="1" customWidth="1"/>
    <col min="6" max="6" width="13.7109375" style="109" hidden="1" customWidth="1"/>
    <col min="7" max="7" width="8.85546875" style="109" hidden="1" customWidth="1"/>
    <col min="8" max="8" width="10.5703125" style="109" hidden="1" customWidth="1"/>
    <col min="9" max="9" width="10.140625" style="109" hidden="1" customWidth="1"/>
    <col min="10" max="10" width="10.85546875" style="109" hidden="1" customWidth="1"/>
    <col min="11" max="11" width="11.5703125" style="109" hidden="1" customWidth="1"/>
    <col min="12" max="12" width="9.85546875" style="109" hidden="1" customWidth="1"/>
    <col min="13" max="13" width="12.28515625" style="109" bestFit="1" customWidth="1"/>
    <col min="14" max="14" width="14.140625" style="108" bestFit="1" customWidth="1"/>
    <col min="15" max="15" width="17" style="109" bestFit="1" customWidth="1"/>
    <col min="16" max="16" width="10" style="108" bestFit="1" customWidth="1"/>
    <col min="17" max="17" width="16.140625" style="108" bestFit="1" customWidth="1"/>
    <col min="18" max="18" width="12.28515625" style="108" bestFit="1" customWidth="1"/>
    <col min="19" max="19" width="12" style="108" bestFit="1" customWidth="1"/>
    <col min="20" max="20" width="16.140625" style="109" bestFit="1" customWidth="1"/>
    <col min="21" max="21" width="8" style="109" bestFit="1" customWidth="1"/>
    <col min="22" max="22" width="14.140625" style="108" bestFit="1" customWidth="1"/>
    <col min="23" max="23" width="8.5703125" style="108" bestFit="1" customWidth="1"/>
    <col min="24" max="25" width="10.42578125" style="108" bestFit="1" customWidth="1"/>
    <col min="26" max="26" width="120.28515625" style="109" bestFit="1" customWidth="1"/>
    <col min="27" max="16384" width="8.85546875" style="109"/>
  </cols>
  <sheetData>
    <row r="2" spans="2:26" ht="15" customHeight="1">
      <c r="B2" s="108" t="s">
        <v>193</v>
      </c>
    </row>
    <row r="3" spans="2:26" s="111" customFormat="1" ht="15" customHeight="1">
      <c r="B3" s="110" t="s">
        <v>54</v>
      </c>
      <c r="C3" s="111" t="s">
        <v>21</v>
      </c>
      <c r="D3" s="111" t="s">
        <v>22</v>
      </c>
      <c r="E3" s="111" t="s">
        <v>23</v>
      </c>
      <c r="F3" s="111" t="s">
        <v>24</v>
      </c>
      <c r="G3" s="111" t="s">
        <v>25</v>
      </c>
      <c r="H3" s="111" t="s">
        <v>26</v>
      </c>
      <c r="I3" s="111" t="s">
        <v>28</v>
      </c>
      <c r="J3" s="111" t="s">
        <v>30</v>
      </c>
      <c r="K3" s="111" t="s">
        <v>125</v>
      </c>
      <c r="L3" s="111" t="s">
        <v>126</v>
      </c>
      <c r="M3" s="112" t="s">
        <v>39</v>
      </c>
      <c r="N3" s="110" t="s">
        <v>194</v>
      </c>
      <c r="O3" s="112" t="s">
        <v>195</v>
      </c>
      <c r="P3" s="110" t="s">
        <v>196</v>
      </c>
      <c r="Q3" s="110" t="s">
        <v>197</v>
      </c>
      <c r="R3" s="113" t="s">
        <v>39</v>
      </c>
      <c r="S3" s="110" t="s">
        <v>198</v>
      </c>
      <c r="T3" s="112" t="s">
        <v>199</v>
      </c>
      <c r="U3" s="111" t="s">
        <v>200</v>
      </c>
      <c r="V3" s="110" t="s">
        <v>201</v>
      </c>
      <c r="W3" s="110" t="s">
        <v>41</v>
      </c>
      <c r="X3" s="110" t="s">
        <v>124</v>
      </c>
      <c r="Y3" s="110" t="s">
        <v>410</v>
      </c>
      <c r="Z3" s="111" t="str">
        <f>"TRUNCATE TABLE " &amp;$B$2</f>
        <v>TRUNCATE TABLE T_GENERIC_MAP</v>
      </c>
    </row>
    <row r="4" spans="2:26" ht="15" customHeight="1">
      <c r="B4" s="108">
        <v>110000</v>
      </c>
      <c r="C4" s="108">
        <v>0</v>
      </c>
      <c r="D4" s="108">
        <v>1</v>
      </c>
      <c r="E4" s="108">
        <f t="shared" ref="E4" si="0">ID_ENV_KEY</f>
        <v>100000</v>
      </c>
      <c r="F4" s="108">
        <f t="shared" ref="F4" si="1">ID_USER_MOD_KEY</f>
        <v>100000</v>
      </c>
      <c r="G4" s="108" t="s">
        <v>34</v>
      </c>
      <c r="H4" s="108">
        <v>0</v>
      </c>
      <c r="I4" s="108">
        <v>0</v>
      </c>
      <c r="J4" s="108">
        <v>0</v>
      </c>
      <c r="K4" s="108" t="s">
        <v>34</v>
      </c>
      <c r="L4" s="108" t="s">
        <v>202</v>
      </c>
      <c r="M4" s="114" t="s">
        <v>158</v>
      </c>
      <c r="N4" s="108">
        <f>VLOOKUP(M4,[3]T_TYPE!$A:$B,2,0)</f>
        <v>100001</v>
      </c>
      <c r="O4" s="115" t="s">
        <v>167</v>
      </c>
      <c r="P4" s="116">
        <f>VLOOKUP(O4,T_GROUP!$A:$B,2,0)</f>
        <v>110001</v>
      </c>
      <c r="Q4" s="116">
        <v>0</v>
      </c>
      <c r="R4" s="116" t="s">
        <v>160</v>
      </c>
      <c r="S4" s="108">
        <f>VLOOKUP(R4,[4]T_TYPE!$A:$B,2,0)</f>
        <v>100002</v>
      </c>
      <c r="T4" s="115" t="s">
        <v>168</v>
      </c>
      <c r="U4" s="115">
        <f>VLOOKUP(T4,T_ROLE!$A:$B,2,0)</f>
        <v>110002</v>
      </c>
      <c r="V4" s="116">
        <v>0</v>
      </c>
      <c r="W4" s="116">
        <v>1</v>
      </c>
      <c r="X4" s="116">
        <v>1</v>
      </c>
      <c r="Y4" s="116" t="s">
        <v>37</v>
      </c>
      <c r="Z4" s="109" t="str">
        <f>"INSERT INTO "&amp;$B$2&amp;" VALUES("&amp;B4&amp;", "&amp;C4&amp;", "&amp;D4&amp;", "&amp;E4&amp;", "&amp;F4&amp;", "&amp;G4&amp;", "&amp;H4&amp;", "&amp;I4&amp;", "&amp;J4&amp;", "&amp;K4&amp;", '"&amp;L4&amp;"', "&amp;N4&amp;", "&amp;P4&amp;", "&amp;Q4&amp;", "&amp;S4&amp;", "&amp;U4&amp;", "&amp;V4&amp;", "&amp;W4&amp;", "&amp;X4&amp;",'"&amp;Y4&amp;"' )"</f>
        <v>INSERT INTO T_GENERIC_MAP VALUES(110000, 0, 1, 100000, 100000, GETDATE(), 0, 0, 0, GETDATE(), '31 Dec 9999', 100001, 110001, 0, 100002, 110002, 0, 1, 1,'?' )</v>
      </c>
    </row>
    <row r="5" spans="2:26"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8"/>
    </row>
    <row r="6" spans="2:26"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8"/>
    </row>
    <row r="7" spans="2:26"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8"/>
    </row>
    <row r="8" spans="2:26"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8"/>
    </row>
    <row r="9" spans="2:26"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8"/>
    </row>
    <row r="10" spans="2:26"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8"/>
    </row>
    <row r="11" spans="2:26"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8"/>
    </row>
    <row r="12" spans="2:26"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8"/>
    </row>
    <row r="13" spans="2:26"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8"/>
    </row>
    <row r="14" spans="2:26"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8"/>
    </row>
    <row r="15" spans="2:26"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8"/>
    </row>
    <row r="16" spans="2:26"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8"/>
    </row>
    <row r="17" spans="3:13"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8"/>
    </row>
    <row r="18" spans="3:13"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8"/>
    </row>
    <row r="19" spans="3:13"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8"/>
    </row>
    <row r="20" spans="3:13"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8"/>
    </row>
    <row r="21" spans="3:13"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8"/>
    </row>
    <row r="22" spans="3:13"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8"/>
    </row>
    <row r="23" spans="3:13"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8"/>
    </row>
    <row r="24" spans="3:13"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8"/>
    </row>
    <row r="25" spans="3:13"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8"/>
    </row>
    <row r="26" spans="3:13"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8"/>
    </row>
    <row r="27" spans="3:13"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8"/>
    </row>
    <row r="28" spans="3:13"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8"/>
    </row>
    <row r="29" spans="3:13"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8"/>
    </row>
    <row r="30" spans="3:13"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8"/>
    </row>
    <row r="31" spans="3:13"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8"/>
    </row>
    <row r="32" spans="3:13"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8"/>
    </row>
    <row r="33" spans="3:13"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8"/>
    </row>
    <row r="34" spans="3:13"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/>
    </row>
    <row r="35" spans="3:13"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8"/>
    </row>
    <row r="36" spans="3:13"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8"/>
    </row>
    <row r="37" spans="3:13"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8"/>
    </row>
    <row r="38" spans="3:13"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8"/>
    </row>
    <row r="39" spans="3:13"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8"/>
    </row>
    <row r="40" spans="3:13"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8"/>
    </row>
    <row r="41" spans="3:13"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8"/>
    </row>
    <row r="42" spans="3:13"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8"/>
    </row>
    <row r="43" spans="3:13"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8"/>
    </row>
    <row r="44" spans="3:13"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8"/>
    </row>
    <row r="45" spans="3:13"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8"/>
    </row>
    <row r="46" spans="3:13"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8"/>
    </row>
    <row r="47" spans="3:13"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8"/>
    </row>
    <row r="48" spans="3:13"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8"/>
    </row>
    <row r="49" spans="3:13"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8"/>
    </row>
    <row r="50" spans="3:13"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8"/>
    </row>
    <row r="51" spans="3:13"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8"/>
    </row>
    <row r="52" spans="3:13"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8"/>
    </row>
    <row r="53" spans="3:13"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8"/>
    </row>
    <row r="54" spans="3:13"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8"/>
    </row>
    <row r="55" spans="3:13"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8"/>
    </row>
    <row r="56" spans="3:13"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8"/>
    </row>
    <row r="57" spans="3:13"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8"/>
    </row>
    <row r="58" spans="3:13"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8"/>
    </row>
    <row r="59" spans="3:13"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8"/>
    </row>
    <row r="60" spans="3:13"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8"/>
    </row>
    <row r="61" spans="3:13"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8"/>
    </row>
    <row r="62" spans="3:13"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8"/>
    </row>
    <row r="63" spans="3:13"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8"/>
    </row>
    <row r="64" spans="3:13"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8"/>
    </row>
    <row r="65" spans="3:13"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8"/>
    </row>
    <row r="66" spans="3:13"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8"/>
    </row>
    <row r="67" spans="3:13"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8"/>
    </row>
    <row r="68" spans="3:13"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8"/>
    </row>
    <row r="69" spans="3:13"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8"/>
    </row>
    <row r="70" spans="3:13"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8"/>
    </row>
    <row r="71" spans="3:13"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8"/>
    </row>
    <row r="72" spans="3:13"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8"/>
    </row>
    <row r="73" spans="3:13"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8"/>
    </row>
    <row r="74" spans="3:13"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8"/>
    </row>
    <row r="75" spans="3:13"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8"/>
    </row>
    <row r="76" spans="3:13"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8"/>
    </row>
    <row r="77" spans="3:13"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8"/>
    </row>
    <row r="78" spans="3:13"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8"/>
    </row>
    <row r="79" spans="3:13"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8"/>
    </row>
    <row r="80" spans="3:13"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8"/>
    </row>
    <row r="81" spans="3:13"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8"/>
    </row>
    <row r="82" spans="3:13"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8"/>
    </row>
    <row r="83" spans="3:13"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8"/>
    </row>
    <row r="84" spans="3:13"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8"/>
    </row>
    <row r="85" spans="3:13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8"/>
    </row>
    <row r="86" spans="3:13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8"/>
    </row>
    <row r="87" spans="3:13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8"/>
    </row>
    <row r="88" spans="3:13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8"/>
    </row>
    <row r="89" spans="3:13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8"/>
    </row>
    <row r="90" spans="3:13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8"/>
    </row>
    <row r="91" spans="3:13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8"/>
    </row>
    <row r="92" spans="3:13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8"/>
    </row>
    <row r="93" spans="3:13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8"/>
    </row>
    <row r="94" spans="3:13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8"/>
    </row>
    <row r="95" spans="3:13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8"/>
    </row>
    <row r="96" spans="3:13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8"/>
    </row>
    <row r="97" spans="3:13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8"/>
    </row>
    <row r="98" spans="3:13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8"/>
    </row>
    <row r="99" spans="3:13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8"/>
    </row>
    <row r="100" spans="3:13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8"/>
    </row>
    <row r="101" spans="3:13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8"/>
    </row>
    <row r="102" spans="3:13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8"/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"/>
  <sheetViews>
    <sheetView workbookViewId="0">
      <selection activeCell="C13" sqref="C13"/>
    </sheetView>
  </sheetViews>
  <sheetFormatPr defaultColWidth="8.85546875" defaultRowHeight="15"/>
  <cols>
    <col min="1" max="1" width="45.28515625" bestFit="1" customWidth="1"/>
    <col min="2" max="2" width="16.140625" style="2" bestFit="1" customWidth="1"/>
    <col min="3" max="3" width="16" style="2" bestFit="1" customWidth="1"/>
    <col min="4" max="4" width="9.140625" style="2" bestFit="1" customWidth="1"/>
    <col min="5" max="5" width="8" style="2" bestFit="1" customWidth="1"/>
    <col min="6" max="6" width="10" style="2" bestFit="1" customWidth="1"/>
    <col min="7" max="7" width="14.85546875" style="2" bestFit="1" customWidth="1"/>
    <col min="8" max="8" width="9.28515625" style="2" bestFit="1" customWidth="1"/>
    <col min="9" max="9" width="11.42578125" style="2" bestFit="1" customWidth="1"/>
    <col min="10" max="10" width="22.42578125" style="2" bestFit="1" customWidth="1"/>
    <col min="11" max="11" width="11" style="2" bestFit="1" customWidth="1"/>
    <col min="12" max="12" width="29.42578125" style="2" bestFit="1" customWidth="1"/>
    <col min="13" max="13" width="12" style="2" bestFit="1" customWidth="1"/>
    <col min="14" max="14" width="26" bestFit="1" customWidth="1"/>
    <col min="15" max="15" width="39.7109375" bestFit="1" customWidth="1"/>
    <col min="16" max="16" width="30" style="15" customWidth="1"/>
    <col min="17" max="17" width="25" customWidth="1"/>
    <col min="18" max="18" width="7" bestFit="1" customWidth="1"/>
    <col min="19" max="19" width="109.42578125" bestFit="1" customWidth="1"/>
  </cols>
  <sheetData>
    <row r="2" spans="1:19" ht="15" customHeight="1">
      <c r="B2" s="2" t="s">
        <v>18</v>
      </c>
    </row>
    <row r="3" spans="1:19" ht="15" customHeight="1">
      <c r="B3" s="3" t="s">
        <v>19</v>
      </c>
      <c r="C3" s="3" t="s">
        <v>20</v>
      </c>
      <c r="D3" s="107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4" t="s">
        <v>27</v>
      </c>
      <c r="K3" s="3" t="s">
        <v>28</v>
      </c>
      <c r="L3" s="4" t="s">
        <v>29</v>
      </c>
      <c r="M3" s="3" t="s">
        <v>30</v>
      </c>
      <c r="N3" s="5" t="s">
        <v>31</v>
      </c>
      <c r="O3" s="5" t="s">
        <v>32</v>
      </c>
      <c r="P3" s="126" t="s">
        <v>469</v>
      </c>
      <c r="Q3" s="5" t="s">
        <v>470</v>
      </c>
      <c r="R3" s="5" t="s">
        <v>33</v>
      </c>
      <c r="S3" t="str">
        <f>"TRUNCATE TABLE " &amp;$B$2</f>
        <v>TRUNCATE TABLE T_LEGAL_ENTITY</v>
      </c>
    </row>
    <row r="4" spans="1:19" s="120" customFormat="1" ht="15" customHeight="1">
      <c r="A4" s="120" t="str">
        <f>O4</f>
        <v>DEFAULT</v>
      </c>
      <c r="B4" s="121">
        <v>110000</v>
      </c>
      <c r="C4" s="121">
        <v>0</v>
      </c>
      <c r="D4" s="122">
        <v>0</v>
      </c>
      <c r="E4" s="121">
        <v>1</v>
      </c>
      <c r="F4" s="121">
        <f t="shared" ref="F4:F7" si="0">ID_ENV_KEY</f>
        <v>100000</v>
      </c>
      <c r="G4" s="121">
        <f t="shared" ref="G4:G7" si="1">ID_USER_MOD_KEY</f>
        <v>100000</v>
      </c>
      <c r="H4" s="121" t="s">
        <v>34</v>
      </c>
      <c r="I4" s="121">
        <v>0</v>
      </c>
      <c r="J4" s="123" t="s">
        <v>35</v>
      </c>
      <c r="K4" s="124">
        <f>VLOOKUP(J4,T_FSM_STATE!$A:$B,2,0)</f>
        <v>110064</v>
      </c>
      <c r="L4" s="125" t="s">
        <v>36</v>
      </c>
      <c r="M4" s="121">
        <f>VLOOKUP(L4,T_FSM_ACTION!$A:$B,2,0)</f>
        <v>110063</v>
      </c>
      <c r="N4" s="120" t="s">
        <v>405</v>
      </c>
      <c r="O4" s="120" t="s">
        <v>405</v>
      </c>
      <c r="P4" s="127"/>
      <c r="R4" s="121" t="s">
        <v>37</v>
      </c>
      <c r="S4" s="120" t="str">
        <f>"INSERT INTO "&amp;$B$2&amp;" VALUES("&amp;B4&amp;", "&amp;C4&amp;", "&amp;E4&amp;", "&amp;F4&amp;", "&amp;G4&amp;", "&amp;H4&amp;", "&amp;I4&amp;", "&amp;K4&amp;", "&amp;M4&amp;", '"&amp;N4&amp;"', '"&amp;O4&amp;"', '"&amp;R4&amp;"')"</f>
        <v>INSERT INTO T_LEGAL_ENTITY VALUES(110000, 0, 1, 100000, 100000, GETDATE(), 0, 110064, 110063, 'DEFAULT', 'DEFAULT', '?')</v>
      </c>
    </row>
    <row r="5" spans="1:19" s="120" customFormat="1">
      <c r="A5" s="120" t="str">
        <f>O5</f>
        <v>DFPS - Asset Management Group</v>
      </c>
      <c r="B5" s="121">
        <v>110001</v>
      </c>
      <c r="C5" s="121">
        <v>0</v>
      </c>
      <c r="D5" s="122">
        <v>0</v>
      </c>
      <c r="E5" s="121">
        <v>1</v>
      </c>
      <c r="F5" s="121">
        <f t="shared" si="0"/>
        <v>100000</v>
      </c>
      <c r="G5" s="121">
        <f t="shared" si="1"/>
        <v>100000</v>
      </c>
      <c r="H5" s="121" t="s">
        <v>34</v>
      </c>
      <c r="I5" s="121">
        <v>0</v>
      </c>
      <c r="J5" s="123" t="s">
        <v>35</v>
      </c>
      <c r="K5" s="124">
        <f>VLOOKUP(J5,T_FSM_STATE!$A:$B,2,0)</f>
        <v>110064</v>
      </c>
      <c r="L5" s="125" t="s">
        <v>36</v>
      </c>
      <c r="M5" s="121">
        <f>VLOOKUP(L5,T_FSM_ACTION!$A:$B,2,0)</f>
        <v>110063</v>
      </c>
      <c r="N5" s="120" t="s">
        <v>406</v>
      </c>
      <c r="O5" s="120" t="s">
        <v>406</v>
      </c>
      <c r="P5" s="127"/>
      <c r="R5" s="121" t="s">
        <v>37</v>
      </c>
      <c r="S5" s="120" t="str">
        <f>"INSERT INTO "&amp;$B$2&amp;" VALUES("&amp;B5&amp;", "&amp;C5&amp;", "&amp;E5&amp;", "&amp;F5&amp;", "&amp;G5&amp;", "&amp;H5&amp;", "&amp;I5&amp;", "&amp;K5&amp;", "&amp;M5&amp;", '"&amp;N5&amp;"', '"&amp;O5&amp;"', '"&amp;R5&amp;"')"</f>
        <v>INSERT INTO T_LEGAL_ENTITY VALUES(110001, 0, 1, 100000, 100000, GETDATE(), 0, 110064, 110063, 'DFPS - Asset Management Group', 'DFPS - Asset Management Group', '?')</v>
      </c>
    </row>
    <row r="6" spans="1:19" s="120" customFormat="1">
      <c r="A6" s="120" t="str">
        <f>O6</f>
        <v>DFPS - FSAPAL</v>
      </c>
      <c r="B6" s="121">
        <v>110002</v>
      </c>
      <c r="C6" s="121">
        <v>0</v>
      </c>
      <c r="D6" s="122">
        <v>0</v>
      </c>
      <c r="E6" s="121">
        <v>1</v>
      </c>
      <c r="F6" s="121">
        <f t="shared" si="0"/>
        <v>100000</v>
      </c>
      <c r="G6" s="121">
        <f t="shared" si="1"/>
        <v>100000</v>
      </c>
      <c r="H6" s="121" t="s">
        <v>34</v>
      </c>
      <c r="I6" s="121">
        <v>0</v>
      </c>
      <c r="J6" s="123" t="s">
        <v>35</v>
      </c>
      <c r="K6" s="124">
        <f>VLOOKUP(J6,T_FSM_STATE!$A:$B,2,0)</f>
        <v>110064</v>
      </c>
      <c r="L6" s="125" t="s">
        <v>36</v>
      </c>
      <c r="M6" s="121">
        <f>VLOOKUP(L6,T_FSM_ACTION!$A:$B,2,0)</f>
        <v>110063</v>
      </c>
      <c r="N6" s="120" t="s">
        <v>407</v>
      </c>
      <c r="O6" s="120" t="s">
        <v>407</v>
      </c>
      <c r="P6" s="127"/>
      <c r="R6" s="121" t="s">
        <v>37</v>
      </c>
      <c r="S6" s="120" t="str">
        <f>"INSERT INTO "&amp;$B$2&amp;" VALUES("&amp;B6&amp;", "&amp;C6&amp;", "&amp;E6&amp;", "&amp;F6&amp;", "&amp;G6&amp;", "&amp;H6&amp;", "&amp;I6&amp;", "&amp;K6&amp;", "&amp;M6&amp;", '"&amp;N6&amp;"', '"&amp;O6&amp;"', '"&amp;R6&amp;"')"</f>
        <v>INSERT INTO T_LEGAL_ENTITY VALUES(110002, 0, 1, 100000, 100000, GETDATE(), 0, 110064, 110063, 'DFPS - FSAPAL', 'DFPS - FSAPAL', '?')</v>
      </c>
    </row>
    <row r="7" spans="1:19">
      <c r="A7" t="str">
        <f>O7</f>
        <v>HEAD OFFICE</v>
      </c>
      <c r="B7" s="2">
        <f>B6+1</f>
        <v>110003</v>
      </c>
      <c r="C7" s="2">
        <v>0</v>
      </c>
      <c r="E7" s="2">
        <v>1</v>
      </c>
      <c r="F7" s="2">
        <f t="shared" si="0"/>
        <v>100000</v>
      </c>
      <c r="G7" s="2">
        <f t="shared" si="1"/>
        <v>100000</v>
      </c>
      <c r="H7" s="2" t="s">
        <v>34</v>
      </c>
      <c r="I7" s="2">
        <v>0</v>
      </c>
      <c r="J7" s="6" t="s">
        <v>35</v>
      </c>
      <c r="K7" s="7">
        <f>VLOOKUP(J7,T_FSM_STATE!$A:$B,2,0)</f>
        <v>110064</v>
      </c>
      <c r="L7" s="8" t="s">
        <v>36</v>
      </c>
      <c r="M7" s="2">
        <f>VLOOKUP(L7,T_FSM_ACTION!$A:$B,2,0)</f>
        <v>110063</v>
      </c>
      <c r="N7" s="119" t="s">
        <v>467</v>
      </c>
      <c r="O7" s="119" t="s">
        <v>467</v>
      </c>
      <c r="P7" s="128" t="s">
        <v>471</v>
      </c>
      <c r="Q7" s="119">
        <v>1</v>
      </c>
      <c r="R7" s="119" t="s">
        <v>463</v>
      </c>
      <c r="S7" t="str">
        <f>"INSERT INTO "&amp;$B$2&amp;" VALUES("&amp;B7&amp;", "&amp;C7&amp;", "&amp;E7&amp;", "&amp;F7&amp;", "&amp;G7&amp;", "&amp;H7&amp;", "&amp;I7&amp;", "&amp;K7&amp;", "&amp;M7&amp;", '"&amp;N7&amp;"', '"&amp;O7&amp;"','"&amp;P7&amp;"','"&amp;Q7&amp;"', '"&amp;R7&amp;"','NON-BLOCKING')"</f>
        <v>INSERT INTO T_LEGAL_ENTITY VALUES(110003, 0, 1, 100000, 100000, GETDATE(), 0, 110064, 110063, 'HEAD OFFICE', 'HEAD OFFICE','0001','1', 'DHAKA','NON-BLOCKING')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topLeftCell="G1" workbookViewId="0">
      <selection activeCell="K14" sqref="K14"/>
    </sheetView>
  </sheetViews>
  <sheetFormatPr defaultColWidth="8.85546875" defaultRowHeight="15"/>
  <cols>
    <col min="2" max="2" width="16.7109375" bestFit="1" customWidth="1"/>
    <col min="3" max="3" width="9" bestFit="1" customWidth="1"/>
    <col min="4" max="4" width="7.85546875" bestFit="1" customWidth="1"/>
    <col min="5" max="5" width="9.85546875" bestFit="1" customWidth="1"/>
    <col min="6" max="6" width="14.7109375" bestFit="1" customWidth="1"/>
    <col min="7" max="7" width="9.28515625" bestFit="1" customWidth="1"/>
    <col min="8" max="8" width="11.28515625" bestFit="1" customWidth="1"/>
    <col min="9" max="9" width="10.7109375" bestFit="1" customWidth="1"/>
    <col min="10" max="10" width="11.85546875" bestFit="1" customWidth="1"/>
    <col min="11" max="11" width="22.140625" bestFit="1" customWidth="1"/>
    <col min="12" max="12" width="10.7109375" style="14" bestFit="1" customWidth="1"/>
    <col min="13" max="13" width="11.140625" style="15" bestFit="1" customWidth="1"/>
    <col min="14" max="14" width="31.28515625" bestFit="1" customWidth="1"/>
    <col min="15" max="15" width="139.42578125" bestFit="1" customWidth="1"/>
  </cols>
  <sheetData>
    <row r="2" spans="2:15" ht="15" customHeight="1">
      <c r="B2" t="s">
        <v>104</v>
      </c>
      <c r="L2" s="16" t="s">
        <v>105</v>
      </c>
    </row>
    <row r="3" spans="2:15" ht="15" customHeight="1">
      <c r="B3" t="s">
        <v>61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7" t="s">
        <v>106</v>
      </c>
      <c r="J3" t="s">
        <v>60</v>
      </c>
      <c r="K3" t="s">
        <v>107</v>
      </c>
      <c r="L3" s="16">
        <v>25569</v>
      </c>
      <c r="M3" s="18" t="s">
        <v>108</v>
      </c>
      <c r="N3" t="s">
        <v>33</v>
      </c>
      <c r="O3" t="str">
        <f>"TRUNCATE TABLE " &amp;$B$2</f>
        <v>TRUNCATE TABLE T_SYSTEM_DATE</v>
      </c>
    </row>
    <row r="4" spans="2:15" ht="15" customHeight="1">
      <c r="B4" s="2">
        <v>100000</v>
      </c>
      <c r="C4" s="2">
        <v>0</v>
      </c>
      <c r="D4" s="2">
        <v>1</v>
      </c>
      <c r="E4" s="2">
        <f t="shared" ref="E4:E9" si="0">ID_ENV_KEY</f>
        <v>100000</v>
      </c>
      <c r="F4" s="2">
        <v>0</v>
      </c>
      <c r="G4" s="2" t="s">
        <v>34</v>
      </c>
      <c r="H4" s="2">
        <v>0</v>
      </c>
      <c r="I4" s="19" t="s">
        <v>391</v>
      </c>
      <c r="J4" s="19">
        <f>VLOOKUP(I4,[3]T_REGION!$A:$B,2,0)</f>
        <v>101002</v>
      </c>
      <c r="K4" t="s">
        <v>110</v>
      </c>
      <c r="L4" s="20" t="s">
        <v>111</v>
      </c>
      <c r="M4" s="18">
        <v>-2147483648</v>
      </c>
      <c r="N4" t="s">
        <v>112</v>
      </c>
      <c r="O4" t="str">
        <f t="shared" ref="O4:O9" si="1">"INSERT INTO "&amp;$B$2&amp;" VALUES("&amp;B4&amp;", "&amp;C4&amp;", "&amp;D4&amp;", "&amp;E4&amp;", "&amp;F4&amp;", "&amp;G4&amp;", "&amp;H4&amp;", '"&amp;J4&amp;"', '"&amp;K4&amp;"', '"&amp;L4&amp;"', "&amp;M4&amp;", '"&amp;N4&amp;"')"</f>
        <v>INSERT INTO T_SYSTEM_DATE VALUES(100000, 0, 1, 100000, 0, GETDATE(), 0, '101002', 'TODAY', 'Jan 01 1970', -2147483648, 'Current Date for NYC')</v>
      </c>
    </row>
    <row r="5" spans="2:15" ht="15" customHeight="1">
      <c r="B5" s="2">
        <f>B4+1</f>
        <v>100001</v>
      </c>
      <c r="C5" s="2">
        <v>0</v>
      </c>
      <c r="D5" s="2">
        <v>1</v>
      </c>
      <c r="E5" s="2">
        <f t="shared" si="0"/>
        <v>100000</v>
      </c>
      <c r="F5" s="2">
        <v>0</v>
      </c>
      <c r="G5" s="2" t="s">
        <v>34</v>
      </c>
      <c r="H5" s="2">
        <v>0</v>
      </c>
      <c r="I5" s="19" t="s">
        <v>391</v>
      </c>
      <c r="J5" s="19">
        <f>VLOOKUP(I5,[3]T_REGION!$A:$B,2,0)</f>
        <v>101002</v>
      </c>
      <c r="K5" t="s">
        <v>113</v>
      </c>
      <c r="L5" s="20" t="s">
        <v>111</v>
      </c>
      <c r="M5" s="18">
        <v>-2147483648</v>
      </c>
      <c r="N5" t="s">
        <v>114</v>
      </c>
      <c r="O5" t="str">
        <f t="shared" si="1"/>
        <v>INSERT INTO T_SYSTEM_DATE VALUES(100001, 0, 1, 100000, 0, GETDATE(), 0, '101002', 'PREV_DAY', 'Jan 01 1970', -2147483648, 'Yesterday''s Date for NYC')</v>
      </c>
    </row>
    <row r="6" spans="2:15" ht="15" customHeight="1">
      <c r="B6" s="2">
        <f>B5+1</f>
        <v>100002</v>
      </c>
      <c r="C6" s="2">
        <v>0</v>
      </c>
      <c r="D6" s="2">
        <v>1</v>
      </c>
      <c r="E6" s="2">
        <f t="shared" si="0"/>
        <v>100000</v>
      </c>
      <c r="F6" s="2">
        <v>0</v>
      </c>
      <c r="G6" s="2" t="s">
        <v>34</v>
      </c>
      <c r="H6" s="2">
        <v>0</v>
      </c>
      <c r="I6" s="19" t="s">
        <v>391</v>
      </c>
      <c r="J6" s="19">
        <f>VLOOKUP(I6,[3]T_REGION!$A:$B,2,0)</f>
        <v>101002</v>
      </c>
      <c r="K6" t="s">
        <v>115</v>
      </c>
      <c r="L6" s="20" t="s">
        <v>111</v>
      </c>
      <c r="M6" s="18">
        <v>-2147483648</v>
      </c>
      <c r="N6" t="s">
        <v>116</v>
      </c>
      <c r="O6" t="str">
        <f t="shared" si="1"/>
        <v>INSERT INTO T_SYSTEM_DATE VALUES(100002, 0, 1, 100000, 0, GETDATE(), 0, '101002', 'NEXT_DAY', 'Jan 01 1970', -2147483648, 'Tomorrow''s Date for NYC')</v>
      </c>
    </row>
    <row r="7" spans="2:15" ht="15" customHeight="1">
      <c r="B7" s="2">
        <f>B6+1</f>
        <v>100003</v>
      </c>
      <c r="C7" s="2">
        <v>0</v>
      </c>
      <c r="D7" s="2">
        <v>1</v>
      </c>
      <c r="E7" s="2">
        <f t="shared" si="0"/>
        <v>100000</v>
      </c>
      <c r="F7" s="2">
        <v>0</v>
      </c>
      <c r="G7" s="2" t="s">
        <v>34</v>
      </c>
      <c r="H7" s="2">
        <v>0</v>
      </c>
      <c r="I7" s="19" t="s">
        <v>391</v>
      </c>
      <c r="J7" s="19">
        <f>VLOOKUP(I7,[3]T_REGION!$A:$B,2,0)</f>
        <v>101002</v>
      </c>
      <c r="K7" t="s">
        <v>117</v>
      </c>
      <c r="L7" s="20" t="s">
        <v>111</v>
      </c>
      <c r="M7" s="18">
        <v>-2147483648</v>
      </c>
      <c r="N7" t="s">
        <v>118</v>
      </c>
      <c r="O7" t="str">
        <f t="shared" si="1"/>
        <v>INSERT INTO T_SYSTEM_DATE VALUES(100003, 0, 1, 100000, 0, GETDATE(), 0, '101002', 'PREV_BUSINESS_DAY', 'Jan 01 1970', -2147483648, 'Previous Business date Date for NYC')</v>
      </c>
    </row>
    <row r="8" spans="2:15" ht="15" customHeight="1">
      <c r="B8" s="2">
        <f>B7+1</f>
        <v>100004</v>
      </c>
      <c r="C8" s="2">
        <v>0</v>
      </c>
      <c r="D8" s="2">
        <v>1</v>
      </c>
      <c r="E8" s="2">
        <f t="shared" si="0"/>
        <v>100000</v>
      </c>
      <c r="F8" s="2">
        <v>0</v>
      </c>
      <c r="G8" s="2" t="s">
        <v>34</v>
      </c>
      <c r="H8" s="2">
        <v>0</v>
      </c>
      <c r="I8" s="19" t="s">
        <v>391</v>
      </c>
      <c r="J8" s="19">
        <f>VLOOKUP(I8,[3]T_REGION!$A:$B,2,0)</f>
        <v>101002</v>
      </c>
      <c r="K8" t="s">
        <v>119</v>
      </c>
      <c r="L8" s="20" t="s">
        <v>111</v>
      </c>
      <c r="M8" s="18">
        <v>-2147483648</v>
      </c>
      <c r="N8" t="s">
        <v>120</v>
      </c>
      <c r="O8" t="str">
        <f t="shared" si="1"/>
        <v>INSERT INTO T_SYSTEM_DATE VALUES(100004, 0, 1, 100000, 0, GETDATE(), 0, '101002', 'NEXT_BUSINESS_DAY', 'Jan 01 1970', -2147483648, 'Next Business Date for NYC')</v>
      </c>
    </row>
    <row r="9" spans="2:15" ht="15" customHeight="1">
      <c r="B9" s="2">
        <f>B8+1</f>
        <v>100005</v>
      </c>
      <c r="C9" s="2">
        <v>0</v>
      </c>
      <c r="D9" s="2">
        <v>1</v>
      </c>
      <c r="E9" s="2">
        <f t="shared" si="0"/>
        <v>100000</v>
      </c>
      <c r="F9" s="2">
        <v>0</v>
      </c>
      <c r="G9" s="2" t="s">
        <v>34</v>
      </c>
      <c r="H9" s="2">
        <v>0</v>
      </c>
      <c r="I9" s="19" t="s">
        <v>391</v>
      </c>
      <c r="J9" s="19">
        <f>VLOOKUP(I9,[3]T_REGION!$A:$B,2,0)</f>
        <v>101002</v>
      </c>
      <c r="K9" t="s">
        <v>121</v>
      </c>
      <c r="L9" s="20" t="s">
        <v>111</v>
      </c>
      <c r="M9" s="18">
        <v>-2147483648</v>
      </c>
      <c r="N9" t="s">
        <v>122</v>
      </c>
      <c r="O9" t="str">
        <f t="shared" si="1"/>
        <v>INSERT INTO T_SYSTEM_DATE VALUES(100005, 0, 1, 100000, 0, GETDATE(), 0, '101002', 'PREV_PREV_BUSINESS_DAY', 'Jan 01 1970', -2147483648, 'Previous Previous Business Date for NYC')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workbookViewId="0">
      <selection activeCell="Q3" sqref="Q3:Q5"/>
    </sheetView>
  </sheetViews>
  <sheetFormatPr defaultColWidth="8.85546875" defaultRowHeight="15"/>
  <cols>
    <col min="2" max="13" width="8.85546875" style="2"/>
  </cols>
  <sheetData>
    <row r="2" spans="2:17" ht="15" customHeight="1">
      <c r="B2" s="2" t="s">
        <v>12</v>
      </c>
      <c r="N2" s="2"/>
      <c r="O2" s="2"/>
      <c r="P2" s="2"/>
    </row>
    <row r="3" spans="2:17" ht="15" customHeight="1">
      <c r="B3" s="2" t="s">
        <v>127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51</v>
      </c>
      <c r="J3" s="2" t="s">
        <v>128</v>
      </c>
      <c r="K3" s="2" t="s">
        <v>123</v>
      </c>
      <c r="L3" s="2" t="s">
        <v>129</v>
      </c>
      <c r="M3" s="2" t="s">
        <v>130</v>
      </c>
      <c r="N3" s="2" t="s">
        <v>131</v>
      </c>
      <c r="O3" s="2" t="s">
        <v>132</v>
      </c>
      <c r="P3" s="2" t="s">
        <v>133</v>
      </c>
      <c r="Q3" t="str">
        <f>"TRUNCATE TABLE " &amp;$B$2</f>
        <v>TRUNCATE TABLE T_SP_LOG_LEVEL</v>
      </c>
    </row>
    <row r="4" spans="2:17" ht="15" customHeight="1">
      <c r="B4" s="2">
        <v>100000</v>
      </c>
      <c r="C4" s="2">
        <v>0</v>
      </c>
      <c r="D4" s="2">
        <v>1</v>
      </c>
      <c r="E4" s="2">
        <f>ID_ENV_KEY</f>
        <v>100000</v>
      </c>
      <c r="F4" s="2">
        <v>0</v>
      </c>
      <c r="G4" s="2" t="s">
        <v>34</v>
      </c>
      <c r="H4" s="2">
        <v>0</v>
      </c>
      <c r="I4" s="2">
        <v>-1</v>
      </c>
      <c r="J4" s="2">
        <v>-1</v>
      </c>
      <c r="K4" s="2" t="s">
        <v>134</v>
      </c>
      <c r="L4" s="2" t="s">
        <v>135</v>
      </c>
      <c r="M4" s="2">
        <v>0</v>
      </c>
      <c r="N4" s="2">
        <v>1</v>
      </c>
      <c r="O4" s="2">
        <v>1</v>
      </c>
      <c r="P4" s="2" t="s">
        <v>47</v>
      </c>
      <c r="Q4" t="str">
        <f>"INSERT INTO "&amp;B2&amp;" VALUES ("&amp;B4&amp;", "&amp;C4&amp;", "&amp;D4&amp;", "&amp;E4&amp;", "&amp;F4&amp;", "&amp;G4&amp;", "&amp;H4&amp;", "&amp;I4&amp;", "&amp;J4&amp;", "&amp;K4&amp;", "&amp;L4&amp;", "&amp;M4&amp;", "&amp;N4&amp;", "&amp;O4&amp;", "&amp;P4&amp;" )"</f>
        <v>INSERT INTO T_SP_LOG_LEVEL VALUES (100000, 0, 1, 100000, 0, GETDATE(), 0, -1, -1, '*', 'INFO', 0, 1, 1, '?' )</v>
      </c>
    </row>
    <row r="5" spans="2:17" ht="15" customHeight="1">
      <c r="B5" s="2">
        <f>B4+1</f>
        <v>100001</v>
      </c>
      <c r="C5" s="2">
        <v>0</v>
      </c>
      <c r="D5" s="2">
        <v>1</v>
      </c>
      <c r="E5" s="2">
        <f>ID_ENV_KEY</f>
        <v>100000</v>
      </c>
      <c r="F5" s="2">
        <v>0</v>
      </c>
      <c r="G5" s="2" t="s">
        <v>34</v>
      </c>
      <c r="H5" s="2">
        <v>0</v>
      </c>
      <c r="I5" s="2">
        <v>-1</v>
      </c>
      <c r="J5" s="2">
        <v>-1</v>
      </c>
      <c r="K5" s="2" t="s">
        <v>136</v>
      </c>
      <c r="L5" s="2" t="s">
        <v>137</v>
      </c>
      <c r="M5" s="2">
        <v>0</v>
      </c>
      <c r="N5" s="2">
        <v>1</v>
      </c>
      <c r="O5" s="2">
        <v>0</v>
      </c>
      <c r="P5" s="2" t="s">
        <v>47</v>
      </c>
      <c r="Q5" t="str">
        <f>"INSERT INTO "&amp;B2&amp;" VALUES ("&amp;B5&amp;", "&amp;C5&amp;", "&amp;D5&amp;", "&amp;E5&amp;", "&amp;F5&amp;", "&amp;G5&amp;", "&amp;H5&amp;", "&amp;I5&amp;", "&amp;J5&amp;", "&amp;K5&amp;", "&amp;L5&amp;", "&amp;M5&amp;", "&amp;N5&amp;", "&amp;O5&amp;", "&amp;P5&amp;" )"</f>
        <v>INSERT INTO T_SP_LOG_LEVEL VALUES (100001, 0, 1, 100000, 0, GETDATE(), 0, -1, -1, 'ACT_msg_log', 'ERROR', 0, 1, 0, '?' )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5" sqref="K5"/>
    </sheetView>
  </sheetViews>
  <sheetFormatPr defaultColWidth="8.85546875" defaultRowHeight="15"/>
  <cols>
    <col min="1" max="1" width="26.7109375" customWidth="1"/>
    <col min="2" max="2" width="14" style="2" bestFit="1" customWidth="1"/>
    <col min="3" max="3" width="9" bestFit="1" customWidth="1"/>
    <col min="4" max="4" width="7.85546875" bestFit="1" customWidth="1"/>
    <col min="5" max="5" width="9.85546875" bestFit="1" customWidth="1"/>
    <col min="6" max="6" width="14.7109375" bestFit="1" customWidth="1"/>
    <col min="7" max="7" width="9.28515625" bestFit="1" customWidth="1"/>
    <col min="8" max="8" width="11.28515625" bestFit="1" customWidth="1"/>
    <col min="9" max="9" width="28.7109375" customWidth="1"/>
    <col min="10" max="10" width="24.7109375" customWidth="1"/>
    <col min="11" max="11" width="81" bestFit="1" customWidth="1"/>
  </cols>
  <sheetData>
    <row r="2" spans="1:12" ht="15" customHeight="1">
      <c r="B2" s="2" t="s">
        <v>142</v>
      </c>
      <c r="D2" s="17"/>
    </row>
    <row r="3" spans="1:12" ht="15" customHeight="1">
      <c r="B3" s="2" t="s">
        <v>48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143</v>
      </c>
      <c r="J3" t="s">
        <v>144</v>
      </c>
      <c r="K3" t="str">
        <f>"TRUNCATE TABLE " &amp;$B$2</f>
        <v>TRUNCATE TABLE T_FSM_TYPE</v>
      </c>
      <c r="L3" s="19"/>
    </row>
    <row r="4" spans="1:12" ht="15" customHeight="1">
      <c r="A4" t="str">
        <f t="shared" ref="A4" si="0">I4</f>
        <v>LOAN</v>
      </c>
      <c r="B4" s="2">
        <v>110000</v>
      </c>
      <c r="C4" s="2">
        <v>0</v>
      </c>
      <c r="D4" s="2">
        <v>1</v>
      </c>
      <c r="E4" s="2">
        <f t="shared" ref="E4:E5" si="1">ID_ENV_KEY</f>
        <v>100000</v>
      </c>
      <c r="F4" s="2">
        <v>0</v>
      </c>
      <c r="G4" s="2" t="s">
        <v>34</v>
      </c>
      <c r="H4" s="2">
        <v>0</v>
      </c>
      <c r="I4" t="s">
        <v>505</v>
      </c>
      <c r="J4" s="19" t="s">
        <v>506</v>
      </c>
      <c r="K4" t="str">
        <f t="shared" ref="K4" si="2">"INSERT INTO "&amp;$B$2&amp;" VALUES("&amp;B4&amp;", "&amp;C4&amp;", "&amp;D4&amp;", "&amp;E4&amp;", "&amp;F4&amp;", "&amp;G4&amp;", "&amp;H4&amp;", '"&amp;I4&amp;"', '"&amp;J4&amp;"')"</f>
        <v>INSERT INTO T_FSM_TYPE VALUES(110000, 0, 1, 100000, 0, GETDATE(), 0, 'LOAN', 'Bank Loan')</v>
      </c>
      <c r="L4" s="19"/>
    </row>
    <row r="5" spans="1:12" ht="15" customHeight="1">
      <c r="A5" t="str">
        <f t="shared" ref="A5" si="3">I5</f>
        <v>REF_LEGAL_ENTITY</v>
      </c>
      <c r="B5" s="132">
        <f>B4+1</f>
        <v>110001</v>
      </c>
      <c r="C5" s="132">
        <v>0</v>
      </c>
      <c r="D5" s="132">
        <v>1</v>
      </c>
      <c r="E5" s="132">
        <f t="shared" si="1"/>
        <v>100000</v>
      </c>
      <c r="F5" s="132">
        <v>0</v>
      </c>
      <c r="G5" s="132" t="s">
        <v>34</v>
      </c>
      <c r="H5" s="132">
        <v>0</v>
      </c>
      <c r="I5" s="191" t="s">
        <v>693</v>
      </c>
      <c r="J5" s="191" t="s">
        <v>693</v>
      </c>
      <c r="K5" t="str">
        <f t="shared" ref="K5" si="4">"INSERT INTO "&amp;$B$2&amp;" VALUES("&amp;B5&amp;", "&amp;C5&amp;", "&amp;D5&amp;", "&amp;E5&amp;", "&amp;F5&amp;", "&amp;G5&amp;", "&amp;H5&amp;", '"&amp;I5&amp;"', '"&amp;J5&amp;"')"</f>
        <v>INSERT INTO T_FSM_TYPE VALUES(110001, 0, 1, 100000, 0, GETDATE(), 0, 'REF_LEGAL_ENTITY', 'REF_LEGAL_ENTITY')</v>
      </c>
      <c r="L5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78"/>
  <sheetViews>
    <sheetView zoomScale="90" zoomScaleNormal="90" zoomScalePageLayoutView="90" workbookViewId="0">
      <pane xSplit="2" ySplit="3" topLeftCell="L64" activePane="bottomRight" state="frozen"/>
      <selection pane="topRight" activeCell="C1" sqref="C1"/>
      <selection pane="bottomLeft" activeCell="A4" sqref="A4"/>
      <selection pane="bottomRight" activeCell="M79" sqref="M79"/>
    </sheetView>
  </sheetViews>
  <sheetFormatPr defaultColWidth="8.85546875" defaultRowHeight="15"/>
  <cols>
    <col min="1" max="1" width="31.140625" style="11" bestFit="1" customWidth="1"/>
    <col min="2" max="2" width="15.42578125" style="11" bestFit="1" customWidth="1"/>
    <col min="3" max="3" width="8.7109375" style="13" bestFit="1" customWidth="1"/>
    <col min="4" max="4" width="7.28515625" style="13" bestFit="1" customWidth="1"/>
    <col min="5" max="5" width="9.42578125" style="13" bestFit="1" customWidth="1"/>
    <col min="6" max="6" width="13.85546875" style="13" bestFit="1" customWidth="1"/>
    <col min="7" max="7" width="8.7109375" style="13" bestFit="1" customWidth="1"/>
    <col min="8" max="8" width="10.7109375" style="13" bestFit="1" customWidth="1"/>
    <col min="9" max="9" width="21.42578125" style="13" bestFit="1" customWidth="1"/>
    <col min="10" max="10" width="14.85546875" style="13" bestFit="1" customWidth="1"/>
    <col min="11" max="11" width="23" style="21" customWidth="1"/>
    <col min="12" max="12" width="10.28515625" style="13" customWidth="1"/>
    <col min="13" max="13" width="22.140625" style="213" customWidth="1"/>
    <col min="14" max="14" width="58.28515625" style="11" customWidth="1"/>
    <col min="15" max="1026" width="8.85546875" style="11"/>
  </cols>
  <sheetData>
    <row r="2" spans="1:1026" ht="12.75" customHeight="1">
      <c r="B2" s="11" t="s">
        <v>6</v>
      </c>
    </row>
    <row r="3" spans="1:1026" s="12" customFormat="1" ht="12.75" customHeight="1">
      <c r="B3" s="22" t="s">
        <v>49</v>
      </c>
      <c r="C3" s="22" t="s">
        <v>21</v>
      </c>
      <c r="D3" s="22" t="s">
        <v>22</v>
      </c>
      <c r="E3" s="22" t="s">
        <v>23</v>
      </c>
      <c r="F3" s="22" t="s">
        <v>24</v>
      </c>
      <c r="G3" s="22" t="s">
        <v>25</v>
      </c>
      <c r="H3" s="22" t="s">
        <v>26</v>
      </c>
      <c r="I3" s="23" t="s">
        <v>147</v>
      </c>
      <c r="J3" s="22" t="s">
        <v>48</v>
      </c>
      <c r="K3" s="22" t="s">
        <v>27</v>
      </c>
      <c r="L3" s="22" t="s">
        <v>148</v>
      </c>
      <c r="M3" s="214" t="s">
        <v>524</v>
      </c>
      <c r="N3" s="11" t="s">
        <v>542</v>
      </c>
    </row>
    <row r="4" spans="1:1026" s="131" customFormat="1" ht="12.75" customHeight="1">
      <c r="A4" s="145" t="str">
        <f t="shared" ref="A4:A59" si="0">CONCATENATE(I4,".",K4)</f>
        <v>LOAN.UNDEF</v>
      </c>
      <c r="B4" s="146">
        <v>110000</v>
      </c>
      <c r="C4" s="146">
        <v>0</v>
      </c>
      <c r="D4" s="146">
        <v>1</v>
      </c>
      <c r="E4" s="146">
        <f t="shared" ref="E4:E67" si="1">ID_ENV_KEY</f>
        <v>100000</v>
      </c>
      <c r="F4" s="146">
        <v>100000</v>
      </c>
      <c r="G4" s="146" t="s">
        <v>34</v>
      </c>
      <c r="H4" s="146">
        <v>100000</v>
      </c>
      <c r="I4" s="145" t="s">
        <v>505</v>
      </c>
      <c r="J4" s="146">
        <f>VLOOKUP(I4,T_FSM_TYPE!$A:$B,2,0)</f>
        <v>110000</v>
      </c>
      <c r="K4" s="151" t="s">
        <v>149</v>
      </c>
      <c r="L4" s="145" t="s">
        <v>37</v>
      </c>
      <c r="M4" s="215" t="str">
        <f>K4</f>
        <v>UNDEF</v>
      </c>
      <c r="N4" s="145" t="str">
        <f>"INSERT INTO "&amp;$B$2&amp;" VALUES("&amp;B4&amp;", "&amp;C4&amp;", "&amp;D4&amp;", "&amp;E4&amp;", "&amp;F4&amp;", "&amp;G4&amp;", "&amp;H4&amp;", "&amp;J4&amp;", '"&amp;K4&amp;"', '"&amp;L4&amp;"' ,'"&amp;M4&amp;"')"</f>
        <v>INSERT INTO T_FSM_STATE VALUES(110000, 0, 1, 100000, 100000, GETDATE(), 100000, 110000, 'UNDEF', '?' ,'UNDEF')</v>
      </c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  <c r="BV4" s="145"/>
      <c r="BW4" s="145"/>
      <c r="BX4" s="145"/>
      <c r="BY4" s="145"/>
      <c r="BZ4" s="145"/>
      <c r="CA4" s="145"/>
      <c r="CB4" s="145"/>
      <c r="CC4" s="145"/>
      <c r="CD4" s="145"/>
      <c r="CE4" s="145"/>
      <c r="CF4" s="145"/>
      <c r="CG4" s="145"/>
      <c r="CH4" s="145"/>
      <c r="CI4" s="145"/>
      <c r="CJ4" s="145"/>
      <c r="CK4" s="145"/>
      <c r="CL4" s="145"/>
      <c r="CM4" s="145"/>
      <c r="CN4" s="145"/>
      <c r="CO4" s="145"/>
      <c r="CP4" s="145"/>
      <c r="CQ4" s="145"/>
      <c r="CR4" s="145"/>
      <c r="CS4" s="145"/>
      <c r="CT4" s="145"/>
      <c r="CU4" s="145"/>
      <c r="CV4" s="145"/>
      <c r="CW4" s="145"/>
      <c r="CX4" s="145"/>
      <c r="CY4" s="145"/>
      <c r="CZ4" s="145"/>
      <c r="DA4" s="145"/>
      <c r="DB4" s="145"/>
      <c r="DC4" s="145"/>
      <c r="DD4" s="145"/>
      <c r="DE4" s="145"/>
      <c r="DF4" s="145"/>
      <c r="DG4" s="145"/>
      <c r="DH4" s="145"/>
      <c r="DI4" s="145"/>
      <c r="DJ4" s="145"/>
      <c r="DK4" s="145"/>
      <c r="DL4" s="145"/>
      <c r="DM4" s="145"/>
      <c r="DN4" s="145"/>
      <c r="DO4" s="145"/>
      <c r="DP4" s="145"/>
      <c r="DQ4" s="145"/>
      <c r="DR4" s="145"/>
      <c r="DS4" s="145"/>
      <c r="DT4" s="145"/>
      <c r="DU4" s="145"/>
      <c r="DV4" s="145"/>
      <c r="DW4" s="145"/>
      <c r="DX4" s="145"/>
      <c r="DY4" s="145"/>
      <c r="DZ4" s="145"/>
      <c r="EA4" s="145"/>
      <c r="EB4" s="145"/>
      <c r="EC4" s="145"/>
      <c r="ED4" s="145"/>
      <c r="EE4" s="145"/>
      <c r="EF4" s="145"/>
      <c r="EG4" s="145"/>
      <c r="EH4" s="145"/>
      <c r="EI4" s="145"/>
      <c r="EJ4" s="145"/>
      <c r="EK4" s="145"/>
      <c r="EL4" s="145"/>
      <c r="EM4" s="145"/>
      <c r="EN4" s="145"/>
      <c r="EO4" s="145"/>
      <c r="EP4" s="145"/>
      <c r="EQ4" s="145"/>
      <c r="ER4" s="145"/>
      <c r="ES4" s="145"/>
      <c r="ET4" s="145"/>
      <c r="EU4" s="145"/>
      <c r="EV4" s="145"/>
      <c r="EW4" s="145"/>
      <c r="EX4" s="145"/>
      <c r="EY4" s="145"/>
      <c r="EZ4" s="145"/>
      <c r="FA4" s="145"/>
      <c r="FB4" s="145"/>
      <c r="FC4" s="145"/>
      <c r="FD4" s="145"/>
      <c r="FE4" s="145"/>
      <c r="FF4" s="145"/>
      <c r="FG4" s="145"/>
      <c r="FH4" s="145"/>
      <c r="FI4" s="145"/>
      <c r="FJ4" s="145"/>
      <c r="FK4" s="145"/>
      <c r="FL4" s="145"/>
      <c r="FM4" s="145"/>
      <c r="FN4" s="145"/>
      <c r="FO4" s="145"/>
      <c r="FP4" s="145"/>
      <c r="FQ4" s="145"/>
      <c r="FR4" s="145"/>
      <c r="FS4" s="145"/>
      <c r="FT4" s="145"/>
      <c r="FU4" s="145"/>
      <c r="FV4" s="145"/>
      <c r="FW4" s="145"/>
      <c r="FX4" s="145"/>
      <c r="FY4" s="145"/>
      <c r="FZ4" s="145"/>
      <c r="GA4" s="145"/>
      <c r="GB4" s="145"/>
      <c r="GC4" s="145"/>
      <c r="GD4" s="145"/>
      <c r="GE4" s="145"/>
      <c r="GF4" s="145"/>
      <c r="GG4" s="145"/>
      <c r="GH4" s="145"/>
      <c r="GI4" s="145"/>
      <c r="GJ4" s="145"/>
      <c r="GK4" s="145"/>
      <c r="GL4" s="145"/>
      <c r="GM4" s="145"/>
      <c r="GN4" s="145"/>
      <c r="GO4" s="145"/>
      <c r="GP4" s="145"/>
      <c r="GQ4" s="145"/>
      <c r="GR4" s="145"/>
      <c r="GS4" s="145"/>
      <c r="GT4" s="145"/>
      <c r="GU4" s="145"/>
      <c r="GV4" s="145"/>
      <c r="GW4" s="145"/>
      <c r="GX4" s="145"/>
      <c r="GY4" s="145"/>
      <c r="GZ4" s="145"/>
      <c r="HA4" s="145"/>
      <c r="HB4" s="145"/>
      <c r="HC4" s="145"/>
      <c r="HD4" s="145"/>
      <c r="HE4" s="145"/>
      <c r="HF4" s="145"/>
      <c r="HG4" s="145"/>
      <c r="HH4" s="145"/>
      <c r="HI4" s="145"/>
      <c r="HJ4" s="145"/>
      <c r="HK4" s="145"/>
      <c r="HL4" s="145"/>
      <c r="HM4" s="145"/>
      <c r="HN4" s="145"/>
      <c r="HO4" s="145"/>
      <c r="HP4" s="145"/>
      <c r="HQ4" s="145"/>
      <c r="HR4" s="145"/>
      <c r="HS4" s="145"/>
      <c r="HT4" s="145"/>
      <c r="HU4" s="145"/>
      <c r="HV4" s="145"/>
      <c r="HW4" s="145"/>
      <c r="HX4" s="145"/>
      <c r="HY4" s="145"/>
      <c r="HZ4" s="145"/>
      <c r="IA4" s="145"/>
      <c r="IB4" s="145"/>
      <c r="IC4" s="145"/>
      <c r="ID4" s="145"/>
      <c r="IE4" s="145"/>
      <c r="IF4" s="145"/>
      <c r="IG4" s="145"/>
      <c r="IH4" s="145"/>
      <c r="II4" s="145"/>
      <c r="IJ4" s="145"/>
      <c r="IK4" s="145"/>
      <c r="IL4" s="145"/>
      <c r="IM4" s="145"/>
      <c r="IN4" s="145"/>
      <c r="IO4" s="145"/>
      <c r="IP4" s="145"/>
      <c r="IQ4" s="145"/>
      <c r="IR4" s="145"/>
      <c r="IS4" s="145"/>
      <c r="IT4" s="145"/>
      <c r="IU4" s="145"/>
      <c r="IV4" s="145"/>
      <c r="IW4" s="145"/>
      <c r="IX4" s="145"/>
      <c r="IY4" s="145"/>
      <c r="IZ4" s="145"/>
      <c r="JA4" s="145"/>
      <c r="JB4" s="145"/>
      <c r="JC4" s="145"/>
      <c r="JD4" s="145"/>
      <c r="JE4" s="145"/>
      <c r="JF4" s="145"/>
      <c r="JG4" s="145"/>
      <c r="JH4" s="145"/>
      <c r="JI4" s="145"/>
      <c r="JJ4" s="145"/>
      <c r="JK4" s="145"/>
      <c r="JL4" s="145"/>
      <c r="JM4" s="145"/>
      <c r="JN4" s="145"/>
      <c r="JO4" s="145"/>
      <c r="JP4" s="145"/>
      <c r="JQ4" s="145"/>
      <c r="JR4" s="145"/>
      <c r="JS4" s="145"/>
      <c r="JT4" s="145"/>
      <c r="JU4" s="145"/>
      <c r="JV4" s="145"/>
      <c r="JW4" s="145"/>
      <c r="JX4" s="145"/>
      <c r="JY4" s="145"/>
      <c r="JZ4" s="145"/>
      <c r="KA4" s="145"/>
      <c r="KB4" s="145"/>
      <c r="KC4" s="145"/>
      <c r="KD4" s="145"/>
      <c r="KE4" s="145"/>
      <c r="KF4" s="145"/>
      <c r="KG4" s="145"/>
      <c r="KH4" s="145"/>
      <c r="KI4" s="145"/>
      <c r="KJ4" s="145"/>
      <c r="KK4" s="145"/>
      <c r="KL4" s="145"/>
      <c r="KM4" s="145"/>
      <c r="KN4" s="145"/>
      <c r="KO4" s="145"/>
      <c r="KP4" s="145"/>
      <c r="KQ4" s="145"/>
      <c r="KR4" s="145"/>
      <c r="KS4" s="145"/>
      <c r="KT4" s="145"/>
      <c r="KU4" s="145"/>
      <c r="KV4" s="145"/>
      <c r="KW4" s="145"/>
      <c r="KX4" s="145"/>
      <c r="KY4" s="145"/>
      <c r="KZ4" s="145"/>
      <c r="LA4" s="145"/>
      <c r="LB4" s="145"/>
      <c r="LC4" s="145"/>
      <c r="LD4" s="145"/>
      <c r="LE4" s="145"/>
      <c r="LF4" s="145"/>
      <c r="LG4" s="145"/>
      <c r="LH4" s="145"/>
      <c r="LI4" s="145"/>
      <c r="LJ4" s="145"/>
      <c r="LK4" s="145"/>
      <c r="LL4" s="145"/>
      <c r="LM4" s="145"/>
      <c r="LN4" s="145"/>
      <c r="LO4" s="145"/>
      <c r="LP4" s="145"/>
      <c r="LQ4" s="145"/>
      <c r="LR4" s="145"/>
      <c r="LS4" s="145"/>
      <c r="LT4" s="145"/>
      <c r="LU4" s="145"/>
      <c r="LV4" s="145"/>
      <c r="LW4" s="145"/>
      <c r="LX4" s="145"/>
      <c r="LY4" s="145"/>
      <c r="LZ4" s="145"/>
      <c r="MA4" s="145"/>
      <c r="MB4" s="145"/>
      <c r="MC4" s="145"/>
      <c r="MD4" s="145"/>
      <c r="ME4" s="145"/>
      <c r="MF4" s="145"/>
      <c r="MG4" s="145"/>
      <c r="MH4" s="145"/>
      <c r="MI4" s="145"/>
      <c r="MJ4" s="145"/>
      <c r="MK4" s="145"/>
      <c r="ML4" s="145"/>
      <c r="MM4" s="145"/>
      <c r="MN4" s="145"/>
      <c r="MO4" s="145"/>
      <c r="MP4" s="145"/>
      <c r="MQ4" s="145"/>
      <c r="MR4" s="145"/>
      <c r="MS4" s="145"/>
      <c r="MT4" s="145"/>
      <c r="MU4" s="145"/>
      <c r="MV4" s="145"/>
      <c r="MW4" s="145"/>
      <c r="MX4" s="145"/>
      <c r="MY4" s="145"/>
      <c r="MZ4" s="145"/>
      <c r="NA4" s="145"/>
      <c r="NB4" s="145"/>
      <c r="NC4" s="145"/>
      <c r="ND4" s="145"/>
      <c r="NE4" s="145"/>
      <c r="NF4" s="145"/>
      <c r="NG4" s="145"/>
      <c r="NH4" s="145"/>
      <c r="NI4" s="145"/>
      <c r="NJ4" s="145"/>
      <c r="NK4" s="145"/>
      <c r="NL4" s="145"/>
      <c r="NM4" s="145"/>
      <c r="NN4" s="145"/>
      <c r="NO4" s="145"/>
      <c r="NP4" s="145"/>
      <c r="NQ4" s="145"/>
      <c r="NR4" s="145"/>
      <c r="NS4" s="145"/>
      <c r="NT4" s="145"/>
      <c r="NU4" s="145"/>
      <c r="NV4" s="145"/>
      <c r="NW4" s="145"/>
      <c r="NX4" s="145"/>
      <c r="NY4" s="145"/>
      <c r="NZ4" s="145"/>
      <c r="OA4" s="145"/>
      <c r="OB4" s="145"/>
      <c r="OC4" s="145"/>
      <c r="OD4" s="145"/>
      <c r="OE4" s="145"/>
      <c r="OF4" s="145"/>
      <c r="OG4" s="145"/>
      <c r="OH4" s="145"/>
      <c r="OI4" s="145"/>
      <c r="OJ4" s="145"/>
      <c r="OK4" s="145"/>
      <c r="OL4" s="145"/>
      <c r="OM4" s="145"/>
      <c r="ON4" s="145"/>
      <c r="OO4" s="145"/>
      <c r="OP4" s="145"/>
      <c r="OQ4" s="145"/>
      <c r="OR4" s="145"/>
      <c r="OS4" s="145"/>
      <c r="OT4" s="145"/>
      <c r="OU4" s="145"/>
      <c r="OV4" s="145"/>
      <c r="OW4" s="145"/>
      <c r="OX4" s="145"/>
      <c r="OY4" s="145"/>
      <c r="OZ4" s="145"/>
      <c r="PA4" s="145"/>
      <c r="PB4" s="145"/>
      <c r="PC4" s="145"/>
      <c r="PD4" s="145"/>
      <c r="PE4" s="145"/>
      <c r="PF4" s="145"/>
      <c r="PG4" s="145"/>
      <c r="PH4" s="145"/>
      <c r="PI4" s="145"/>
      <c r="PJ4" s="145"/>
      <c r="PK4" s="145"/>
      <c r="PL4" s="145"/>
      <c r="PM4" s="145"/>
      <c r="PN4" s="145"/>
      <c r="PO4" s="145"/>
      <c r="PP4" s="145"/>
      <c r="PQ4" s="145"/>
      <c r="PR4" s="145"/>
      <c r="PS4" s="145"/>
      <c r="PT4" s="145"/>
      <c r="PU4" s="145"/>
      <c r="PV4" s="145"/>
      <c r="PW4" s="145"/>
      <c r="PX4" s="145"/>
      <c r="PY4" s="145"/>
      <c r="PZ4" s="145"/>
      <c r="QA4" s="145"/>
      <c r="QB4" s="145"/>
      <c r="QC4" s="145"/>
      <c r="QD4" s="145"/>
      <c r="QE4" s="145"/>
      <c r="QF4" s="145"/>
      <c r="QG4" s="145"/>
      <c r="QH4" s="145"/>
      <c r="QI4" s="145"/>
      <c r="QJ4" s="145"/>
      <c r="QK4" s="145"/>
      <c r="QL4" s="145"/>
      <c r="QM4" s="145"/>
      <c r="QN4" s="145"/>
      <c r="QO4" s="145"/>
      <c r="QP4" s="145"/>
      <c r="QQ4" s="145"/>
      <c r="QR4" s="145"/>
      <c r="QS4" s="145"/>
      <c r="QT4" s="145"/>
      <c r="QU4" s="145"/>
      <c r="QV4" s="145"/>
      <c r="QW4" s="145"/>
      <c r="QX4" s="145"/>
      <c r="QY4" s="145"/>
      <c r="QZ4" s="145"/>
      <c r="RA4" s="145"/>
      <c r="RB4" s="145"/>
      <c r="RC4" s="145"/>
      <c r="RD4" s="145"/>
      <c r="RE4" s="145"/>
      <c r="RF4" s="145"/>
      <c r="RG4" s="145"/>
      <c r="RH4" s="145"/>
      <c r="RI4" s="145"/>
      <c r="RJ4" s="145"/>
      <c r="RK4" s="145"/>
      <c r="RL4" s="145"/>
      <c r="RM4" s="145"/>
      <c r="RN4" s="145"/>
      <c r="RO4" s="145"/>
      <c r="RP4" s="145"/>
      <c r="RQ4" s="145"/>
      <c r="RR4" s="145"/>
      <c r="RS4" s="145"/>
      <c r="RT4" s="145"/>
      <c r="RU4" s="145"/>
      <c r="RV4" s="145"/>
      <c r="RW4" s="145"/>
      <c r="RX4" s="145"/>
      <c r="RY4" s="145"/>
      <c r="RZ4" s="145"/>
      <c r="SA4" s="145"/>
      <c r="SB4" s="145"/>
      <c r="SC4" s="145"/>
      <c r="SD4" s="145"/>
      <c r="SE4" s="145"/>
      <c r="SF4" s="145"/>
      <c r="SG4" s="145"/>
      <c r="SH4" s="145"/>
      <c r="SI4" s="145"/>
      <c r="SJ4" s="145"/>
      <c r="SK4" s="145"/>
      <c r="SL4" s="145"/>
      <c r="SM4" s="145"/>
      <c r="SN4" s="145"/>
      <c r="SO4" s="145"/>
      <c r="SP4" s="145"/>
      <c r="SQ4" s="145"/>
      <c r="SR4" s="145"/>
      <c r="SS4" s="145"/>
      <c r="ST4" s="145"/>
      <c r="SU4" s="145"/>
      <c r="SV4" s="145"/>
      <c r="SW4" s="145"/>
      <c r="SX4" s="145"/>
      <c r="SY4" s="145"/>
      <c r="SZ4" s="145"/>
      <c r="TA4" s="145"/>
      <c r="TB4" s="145"/>
      <c r="TC4" s="145"/>
      <c r="TD4" s="145"/>
      <c r="TE4" s="145"/>
      <c r="TF4" s="145"/>
      <c r="TG4" s="145"/>
      <c r="TH4" s="145"/>
      <c r="TI4" s="145"/>
      <c r="TJ4" s="145"/>
      <c r="TK4" s="145"/>
      <c r="TL4" s="145"/>
      <c r="TM4" s="145"/>
      <c r="TN4" s="145"/>
      <c r="TO4" s="145"/>
      <c r="TP4" s="145"/>
      <c r="TQ4" s="145"/>
      <c r="TR4" s="145"/>
      <c r="TS4" s="145"/>
      <c r="TT4" s="145"/>
      <c r="TU4" s="145"/>
      <c r="TV4" s="145"/>
      <c r="TW4" s="145"/>
      <c r="TX4" s="145"/>
      <c r="TY4" s="145"/>
      <c r="TZ4" s="145"/>
      <c r="UA4" s="145"/>
      <c r="UB4" s="145"/>
      <c r="UC4" s="145"/>
      <c r="UD4" s="145"/>
      <c r="UE4" s="145"/>
      <c r="UF4" s="145"/>
      <c r="UG4" s="145"/>
      <c r="UH4" s="145"/>
      <c r="UI4" s="145"/>
      <c r="UJ4" s="145"/>
      <c r="UK4" s="145"/>
      <c r="UL4" s="145"/>
      <c r="UM4" s="145"/>
      <c r="UN4" s="145"/>
      <c r="UO4" s="145"/>
      <c r="UP4" s="145"/>
      <c r="UQ4" s="145"/>
      <c r="UR4" s="145"/>
      <c r="US4" s="145"/>
      <c r="UT4" s="145"/>
      <c r="UU4" s="145"/>
      <c r="UV4" s="145"/>
      <c r="UW4" s="145"/>
      <c r="UX4" s="145"/>
      <c r="UY4" s="145"/>
      <c r="UZ4" s="145"/>
      <c r="VA4" s="145"/>
      <c r="VB4" s="145"/>
      <c r="VC4" s="145"/>
      <c r="VD4" s="145"/>
      <c r="VE4" s="145"/>
      <c r="VF4" s="145"/>
      <c r="VG4" s="145"/>
      <c r="VH4" s="145"/>
      <c r="VI4" s="145"/>
      <c r="VJ4" s="145"/>
      <c r="VK4" s="145"/>
      <c r="VL4" s="145"/>
      <c r="VM4" s="145"/>
      <c r="VN4" s="145"/>
      <c r="VO4" s="145"/>
      <c r="VP4" s="145"/>
      <c r="VQ4" s="145"/>
      <c r="VR4" s="145"/>
      <c r="VS4" s="145"/>
      <c r="VT4" s="145"/>
      <c r="VU4" s="145"/>
      <c r="VV4" s="145"/>
      <c r="VW4" s="145"/>
      <c r="VX4" s="145"/>
      <c r="VY4" s="145"/>
      <c r="VZ4" s="145"/>
      <c r="WA4" s="145"/>
      <c r="WB4" s="145"/>
      <c r="WC4" s="145"/>
      <c r="WD4" s="145"/>
      <c r="WE4" s="145"/>
      <c r="WF4" s="145"/>
      <c r="WG4" s="145"/>
      <c r="WH4" s="145"/>
      <c r="WI4" s="145"/>
      <c r="WJ4" s="145"/>
      <c r="WK4" s="145"/>
      <c r="WL4" s="145"/>
      <c r="WM4" s="145"/>
      <c r="WN4" s="145"/>
      <c r="WO4" s="145"/>
      <c r="WP4" s="145"/>
      <c r="WQ4" s="145"/>
      <c r="WR4" s="145"/>
      <c r="WS4" s="145"/>
      <c r="WT4" s="145"/>
      <c r="WU4" s="145"/>
      <c r="WV4" s="145"/>
      <c r="WW4" s="145"/>
      <c r="WX4" s="145"/>
      <c r="WY4" s="145"/>
      <c r="WZ4" s="145"/>
      <c r="XA4" s="145"/>
      <c r="XB4" s="145"/>
      <c r="XC4" s="145"/>
      <c r="XD4" s="145"/>
      <c r="XE4" s="145"/>
      <c r="XF4" s="145"/>
      <c r="XG4" s="145"/>
      <c r="XH4" s="145"/>
      <c r="XI4" s="145"/>
      <c r="XJ4" s="145"/>
      <c r="XK4" s="145"/>
      <c r="XL4" s="145"/>
      <c r="XM4" s="145"/>
      <c r="XN4" s="145"/>
      <c r="XO4" s="145"/>
      <c r="XP4" s="145"/>
      <c r="XQ4" s="145"/>
      <c r="XR4" s="145"/>
      <c r="XS4" s="145"/>
      <c r="XT4" s="145"/>
      <c r="XU4" s="145"/>
      <c r="XV4" s="145"/>
      <c r="XW4" s="145"/>
      <c r="XX4" s="145"/>
      <c r="XY4" s="145"/>
      <c r="XZ4" s="145"/>
      <c r="YA4" s="145"/>
      <c r="YB4" s="145"/>
      <c r="YC4" s="145"/>
      <c r="YD4" s="145"/>
      <c r="YE4" s="145"/>
      <c r="YF4" s="145"/>
      <c r="YG4" s="145"/>
      <c r="YH4" s="145"/>
      <c r="YI4" s="145"/>
      <c r="YJ4" s="145"/>
      <c r="YK4" s="145"/>
      <c r="YL4" s="145"/>
      <c r="YM4" s="145"/>
      <c r="YN4" s="145"/>
      <c r="YO4" s="145"/>
      <c r="YP4" s="145"/>
      <c r="YQ4" s="145"/>
      <c r="YR4" s="145"/>
      <c r="YS4" s="145"/>
      <c r="YT4" s="145"/>
      <c r="YU4" s="145"/>
      <c r="YV4" s="145"/>
      <c r="YW4" s="145"/>
      <c r="YX4" s="145"/>
      <c r="YY4" s="145"/>
      <c r="YZ4" s="145"/>
      <c r="ZA4" s="145"/>
      <c r="ZB4" s="145"/>
      <c r="ZC4" s="145"/>
      <c r="ZD4" s="145"/>
      <c r="ZE4" s="145"/>
      <c r="ZF4" s="145"/>
      <c r="ZG4" s="145"/>
      <c r="ZH4" s="145"/>
      <c r="ZI4" s="145"/>
      <c r="ZJ4" s="145"/>
      <c r="ZK4" s="145"/>
      <c r="ZL4" s="145"/>
      <c r="ZM4" s="145"/>
      <c r="ZN4" s="145"/>
      <c r="ZO4" s="145"/>
      <c r="ZP4" s="145"/>
      <c r="ZQ4" s="145"/>
      <c r="ZR4" s="145"/>
      <c r="ZS4" s="145"/>
      <c r="ZT4" s="145"/>
      <c r="ZU4" s="145"/>
      <c r="ZV4" s="145"/>
      <c r="ZW4" s="145"/>
      <c r="ZX4" s="145"/>
      <c r="ZY4" s="145"/>
      <c r="ZZ4" s="145"/>
      <c r="AAA4" s="145"/>
      <c r="AAB4" s="145"/>
      <c r="AAC4" s="145"/>
      <c r="AAD4" s="145"/>
      <c r="AAE4" s="145"/>
      <c r="AAF4" s="145"/>
      <c r="AAG4" s="145"/>
      <c r="AAH4" s="145"/>
      <c r="AAI4" s="145"/>
      <c r="AAJ4" s="145"/>
      <c r="AAK4" s="145"/>
      <c r="AAL4" s="145"/>
      <c r="AAM4" s="145"/>
      <c r="AAN4" s="145"/>
      <c r="AAO4" s="145"/>
      <c r="AAP4" s="145"/>
      <c r="AAQ4" s="145"/>
      <c r="AAR4" s="145"/>
      <c r="AAS4" s="145"/>
      <c r="AAT4" s="145"/>
      <c r="AAU4" s="145"/>
      <c r="AAV4" s="145"/>
      <c r="AAW4" s="145"/>
      <c r="AAX4" s="145"/>
      <c r="AAY4" s="145"/>
      <c r="AAZ4" s="145"/>
      <c r="ABA4" s="145"/>
      <c r="ABB4" s="145"/>
      <c r="ABC4" s="145"/>
      <c r="ABD4" s="145"/>
      <c r="ABE4" s="145"/>
      <c r="ABF4" s="145"/>
      <c r="ABG4" s="145"/>
      <c r="ABH4" s="145"/>
      <c r="ABI4" s="145"/>
      <c r="ABJ4" s="145"/>
      <c r="ABK4" s="145"/>
      <c r="ABL4" s="145"/>
      <c r="ABM4" s="145"/>
      <c r="ABN4" s="145"/>
      <c r="ABO4" s="145"/>
      <c r="ABP4" s="145"/>
      <c r="ABQ4" s="145"/>
      <c r="ABR4" s="145"/>
      <c r="ABS4" s="145"/>
      <c r="ABT4" s="145"/>
      <c r="ABU4" s="145"/>
      <c r="ABV4" s="145"/>
      <c r="ABW4" s="145"/>
      <c r="ABX4" s="145"/>
      <c r="ABY4" s="145"/>
      <c r="ABZ4" s="145"/>
      <c r="ACA4" s="145"/>
      <c r="ACB4" s="145"/>
      <c r="ACC4" s="145"/>
      <c r="ACD4" s="145"/>
      <c r="ACE4" s="145"/>
      <c r="ACF4" s="145"/>
      <c r="ACG4" s="145"/>
      <c r="ACH4" s="145"/>
      <c r="ACI4" s="145"/>
      <c r="ACJ4" s="145"/>
      <c r="ACK4" s="145"/>
      <c r="ACL4" s="145"/>
      <c r="ACM4" s="145"/>
      <c r="ACN4" s="145"/>
      <c r="ACO4" s="145"/>
      <c r="ACP4" s="145"/>
      <c r="ACQ4" s="145"/>
      <c r="ACR4" s="145"/>
      <c r="ACS4" s="145"/>
      <c r="ACT4" s="145"/>
      <c r="ACU4" s="145"/>
      <c r="ACV4" s="145"/>
      <c r="ACW4" s="145"/>
      <c r="ACX4" s="145"/>
      <c r="ACY4" s="145"/>
      <c r="ACZ4" s="145"/>
      <c r="ADA4" s="145"/>
      <c r="ADB4" s="145"/>
      <c r="ADC4" s="145"/>
      <c r="ADD4" s="145"/>
      <c r="ADE4" s="145"/>
      <c r="ADF4" s="145"/>
      <c r="ADG4" s="145"/>
      <c r="ADH4" s="145"/>
      <c r="ADI4" s="145"/>
      <c r="ADJ4" s="145"/>
      <c r="ADK4" s="145"/>
      <c r="ADL4" s="145"/>
      <c r="ADM4" s="145"/>
      <c r="ADN4" s="145"/>
      <c r="ADO4" s="145"/>
      <c r="ADP4" s="145"/>
      <c r="ADQ4" s="145"/>
      <c r="ADR4" s="145"/>
      <c r="ADS4" s="145"/>
      <c r="ADT4" s="145"/>
      <c r="ADU4" s="145"/>
      <c r="ADV4" s="145"/>
      <c r="ADW4" s="145"/>
      <c r="ADX4" s="145"/>
      <c r="ADY4" s="145"/>
      <c r="ADZ4" s="145"/>
      <c r="AEA4" s="145"/>
      <c r="AEB4" s="145"/>
      <c r="AEC4" s="145"/>
      <c r="AED4" s="145"/>
      <c r="AEE4" s="145"/>
      <c r="AEF4" s="145"/>
      <c r="AEG4" s="145"/>
      <c r="AEH4" s="145"/>
      <c r="AEI4" s="145"/>
      <c r="AEJ4" s="145"/>
      <c r="AEK4" s="145"/>
      <c r="AEL4" s="145"/>
      <c r="AEM4" s="145"/>
      <c r="AEN4" s="145"/>
      <c r="AEO4" s="145"/>
      <c r="AEP4" s="145"/>
      <c r="AEQ4" s="145"/>
      <c r="AER4" s="145"/>
      <c r="AES4" s="145"/>
      <c r="AET4" s="145"/>
      <c r="AEU4" s="145"/>
      <c r="AEV4" s="145"/>
      <c r="AEW4" s="145"/>
      <c r="AEX4" s="145"/>
      <c r="AEY4" s="145"/>
      <c r="AEZ4" s="145"/>
      <c r="AFA4" s="145"/>
      <c r="AFB4" s="145"/>
      <c r="AFC4" s="145"/>
      <c r="AFD4" s="145"/>
      <c r="AFE4" s="145"/>
      <c r="AFF4" s="145"/>
      <c r="AFG4" s="145"/>
      <c r="AFH4" s="145"/>
      <c r="AFI4" s="145"/>
      <c r="AFJ4" s="145"/>
      <c r="AFK4" s="145"/>
      <c r="AFL4" s="145"/>
      <c r="AFM4" s="145"/>
      <c r="AFN4" s="145"/>
      <c r="AFO4" s="145"/>
      <c r="AFP4" s="145"/>
      <c r="AFQ4" s="145"/>
      <c r="AFR4" s="145"/>
      <c r="AFS4" s="145"/>
      <c r="AFT4" s="145"/>
      <c r="AFU4" s="145"/>
      <c r="AFV4" s="145"/>
      <c r="AFW4" s="145"/>
      <c r="AFX4" s="145"/>
      <c r="AFY4" s="145"/>
      <c r="AFZ4" s="145"/>
      <c r="AGA4" s="145"/>
      <c r="AGB4" s="145"/>
      <c r="AGC4" s="145"/>
      <c r="AGD4" s="145"/>
      <c r="AGE4" s="145"/>
      <c r="AGF4" s="145"/>
      <c r="AGG4" s="145"/>
      <c r="AGH4" s="145"/>
      <c r="AGI4" s="145"/>
      <c r="AGJ4" s="145"/>
      <c r="AGK4" s="145"/>
      <c r="AGL4" s="145"/>
      <c r="AGM4" s="145"/>
      <c r="AGN4" s="145"/>
      <c r="AGO4" s="145"/>
      <c r="AGP4" s="145"/>
      <c r="AGQ4" s="145"/>
      <c r="AGR4" s="145"/>
      <c r="AGS4" s="145"/>
      <c r="AGT4" s="145"/>
      <c r="AGU4" s="145"/>
      <c r="AGV4" s="145"/>
      <c r="AGW4" s="145"/>
      <c r="AGX4" s="145"/>
      <c r="AGY4" s="145"/>
      <c r="AGZ4" s="145"/>
      <c r="AHA4" s="145"/>
      <c r="AHB4" s="145"/>
      <c r="AHC4" s="145"/>
      <c r="AHD4" s="145"/>
      <c r="AHE4" s="145"/>
      <c r="AHF4" s="145"/>
      <c r="AHG4" s="145"/>
      <c r="AHH4" s="145"/>
      <c r="AHI4" s="145"/>
      <c r="AHJ4" s="145"/>
      <c r="AHK4" s="145"/>
      <c r="AHL4" s="145"/>
      <c r="AHM4" s="145"/>
      <c r="AHN4" s="145"/>
      <c r="AHO4" s="145"/>
      <c r="AHP4" s="145"/>
      <c r="AHQ4" s="145"/>
      <c r="AHR4" s="145"/>
      <c r="AHS4" s="145"/>
      <c r="AHT4" s="145"/>
      <c r="AHU4" s="145"/>
      <c r="AHV4" s="145"/>
      <c r="AHW4" s="145"/>
      <c r="AHX4" s="145"/>
      <c r="AHY4" s="145"/>
      <c r="AHZ4" s="145"/>
      <c r="AIA4" s="145"/>
      <c r="AIB4" s="145"/>
      <c r="AIC4" s="145"/>
      <c r="AID4" s="145"/>
      <c r="AIE4" s="145"/>
      <c r="AIF4" s="145"/>
      <c r="AIG4" s="145"/>
      <c r="AIH4" s="145"/>
      <c r="AII4" s="145"/>
      <c r="AIJ4" s="145"/>
      <c r="AIK4" s="145"/>
      <c r="AIL4" s="145"/>
      <c r="AIM4" s="145"/>
      <c r="AIN4" s="145"/>
      <c r="AIO4" s="145"/>
      <c r="AIP4" s="145"/>
      <c r="AIQ4" s="145"/>
      <c r="AIR4" s="145"/>
      <c r="AIS4" s="145"/>
      <c r="AIT4" s="145"/>
      <c r="AIU4" s="145"/>
      <c r="AIV4" s="145"/>
      <c r="AIW4" s="145"/>
      <c r="AIX4" s="145"/>
      <c r="AIY4" s="145"/>
      <c r="AIZ4" s="145"/>
      <c r="AJA4" s="145"/>
      <c r="AJB4" s="145"/>
      <c r="AJC4" s="145"/>
      <c r="AJD4" s="145"/>
      <c r="AJE4" s="145"/>
      <c r="AJF4" s="145"/>
      <c r="AJG4" s="145"/>
      <c r="AJH4" s="145"/>
      <c r="AJI4" s="145"/>
      <c r="AJJ4" s="145"/>
      <c r="AJK4" s="145"/>
      <c r="AJL4" s="145"/>
      <c r="AJM4" s="145"/>
      <c r="AJN4" s="145"/>
      <c r="AJO4" s="145"/>
      <c r="AJP4" s="145"/>
      <c r="AJQ4" s="145"/>
      <c r="AJR4" s="145"/>
      <c r="AJS4" s="145"/>
      <c r="AJT4" s="145"/>
      <c r="AJU4" s="145"/>
      <c r="AJV4" s="145"/>
      <c r="AJW4" s="145"/>
      <c r="AJX4" s="145"/>
      <c r="AJY4" s="145"/>
      <c r="AJZ4" s="145"/>
      <c r="AKA4" s="145"/>
      <c r="AKB4" s="145"/>
      <c r="AKC4" s="145"/>
      <c r="AKD4" s="145"/>
      <c r="AKE4" s="145"/>
      <c r="AKF4" s="145"/>
      <c r="AKG4" s="145"/>
      <c r="AKH4" s="145"/>
      <c r="AKI4" s="145"/>
      <c r="AKJ4" s="145"/>
      <c r="AKK4" s="145"/>
      <c r="AKL4" s="145"/>
      <c r="AKM4" s="145"/>
      <c r="AKN4" s="145"/>
      <c r="AKO4" s="145"/>
      <c r="AKP4" s="145"/>
      <c r="AKQ4" s="145"/>
      <c r="AKR4" s="145"/>
      <c r="AKS4" s="145"/>
      <c r="AKT4" s="145"/>
      <c r="AKU4" s="145"/>
      <c r="AKV4" s="145"/>
      <c r="AKW4" s="145"/>
      <c r="AKX4" s="145"/>
      <c r="AKY4" s="145"/>
      <c r="AKZ4" s="145"/>
      <c r="ALA4" s="145"/>
      <c r="ALB4" s="145"/>
      <c r="ALC4" s="145"/>
      <c r="ALD4" s="145"/>
      <c r="ALE4" s="145"/>
      <c r="ALF4" s="145"/>
      <c r="ALG4" s="145"/>
      <c r="ALH4" s="145"/>
      <c r="ALI4" s="145"/>
      <c r="ALJ4" s="145"/>
      <c r="ALK4" s="145"/>
      <c r="ALL4" s="145"/>
      <c r="ALM4" s="145"/>
      <c r="ALN4" s="145"/>
      <c r="ALO4" s="145"/>
      <c r="ALP4" s="145"/>
      <c r="ALQ4" s="145"/>
      <c r="ALR4" s="145"/>
      <c r="ALS4" s="145"/>
      <c r="ALT4" s="145"/>
      <c r="ALU4" s="145"/>
      <c r="ALV4" s="145"/>
      <c r="ALW4" s="145"/>
      <c r="ALX4" s="145"/>
      <c r="ALY4" s="145"/>
      <c r="ALZ4" s="145"/>
      <c r="AMA4" s="145"/>
      <c r="AMB4" s="145"/>
      <c r="AMC4" s="145"/>
      <c r="AMD4" s="145"/>
      <c r="AME4" s="145"/>
      <c r="AMF4" s="145"/>
      <c r="AMG4" s="145"/>
      <c r="AMH4" s="145"/>
      <c r="AMI4" s="145"/>
      <c r="AMJ4" s="145"/>
      <c r="AMK4" s="145"/>
      <c r="AML4" s="145"/>
    </row>
    <row r="5" spans="1:1026" s="131" customFormat="1" ht="12.75" customHeight="1">
      <c r="A5" s="145" t="str">
        <f t="shared" si="0"/>
        <v>LOAN.FO_CREATED</v>
      </c>
      <c r="B5" s="134">
        <f>B4+1</f>
        <v>110001</v>
      </c>
      <c r="C5" s="146">
        <v>0</v>
      </c>
      <c r="D5" s="146">
        <v>1</v>
      </c>
      <c r="E5" s="146">
        <f t="shared" si="1"/>
        <v>100000</v>
      </c>
      <c r="F5" s="146">
        <v>100000</v>
      </c>
      <c r="G5" s="146" t="s">
        <v>34</v>
      </c>
      <c r="H5" s="146">
        <v>100000</v>
      </c>
      <c r="I5" s="145" t="s">
        <v>505</v>
      </c>
      <c r="J5" s="146">
        <f>VLOOKUP(I5,T_FSM_TYPE!$A:$B,2,0)</f>
        <v>110000</v>
      </c>
      <c r="K5" s="131" t="s">
        <v>571</v>
      </c>
      <c r="L5" s="145" t="s">
        <v>37</v>
      </c>
      <c r="M5" s="215" t="str">
        <f t="shared" ref="M5:M59" si="2">K5</f>
        <v>FO_CREATED</v>
      </c>
      <c r="N5" s="145" t="str">
        <f t="shared" ref="N5:N60" si="3">"INSERT INTO "&amp;$B$2&amp;" VALUES("&amp;B5&amp;", "&amp;C5&amp;", "&amp;D5&amp;", "&amp;E5&amp;", "&amp;F5&amp;", "&amp;G5&amp;", "&amp;H5&amp;", "&amp;J5&amp;", '"&amp;K5&amp;"', '"&amp;L5&amp;"' ,'"&amp;M5&amp;"')"</f>
        <v>INSERT INTO T_FSM_STATE VALUES(110001, 0, 1, 100000, 100000, GETDATE(), 100000, 110000, 'FO_CREATED', '?' ,'FO_CREATED')</v>
      </c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  <c r="CD5" s="145"/>
      <c r="CE5" s="145"/>
      <c r="CF5" s="145"/>
      <c r="CG5" s="145"/>
      <c r="CH5" s="145"/>
      <c r="CI5" s="145"/>
      <c r="CJ5" s="145"/>
      <c r="CK5" s="145"/>
      <c r="CL5" s="145"/>
      <c r="CM5" s="145"/>
      <c r="CN5" s="145"/>
      <c r="CO5" s="145"/>
      <c r="CP5" s="145"/>
      <c r="CQ5" s="145"/>
      <c r="CR5" s="145"/>
      <c r="CS5" s="145"/>
      <c r="CT5" s="145"/>
      <c r="CU5" s="145"/>
      <c r="CV5" s="145"/>
      <c r="CW5" s="145"/>
      <c r="CX5" s="145"/>
      <c r="CY5" s="145"/>
      <c r="CZ5" s="145"/>
      <c r="DA5" s="145"/>
      <c r="DB5" s="145"/>
      <c r="DC5" s="145"/>
      <c r="DD5" s="145"/>
      <c r="DE5" s="145"/>
      <c r="DF5" s="145"/>
      <c r="DG5" s="145"/>
      <c r="DH5" s="145"/>
      <c r="DI5" s="145"/>
      <c r="DJ5" s="145"/>
      <c r="DK5" s="145"/>
      <c r="DL5" s="145"/>
      <c r="DM5" s="145"/>
      <c r="DN5" s="145"/>
      <c r="DO5" s="145"/>
      <c r="DP5" s="145"/>
      <c r="DQ5" s="145"/>
      <c r="DR5" s="145"/>
      <c r="DS5" s="145"/>
      <c r="DT5" s="145"/>
      <c r="DU5" s="145"/>
      <c r="DV5" s="145"/>
      <c r="DW5" s="145"/>
      <c r="DX5" s="145"/>
      <c r="DY5" s="145"/>
      <c r="DZ5" s="145"/>
      <c r="EA5" s="145"/>
      <c r="EB5" s="145"/>
      <c r="EC5" s="145"/>
      <c r="ED5" s="145"/>
      <c r="EE5" s="145"/>
      <c r="EF5" s="145"/>
      <c r="EG5" s="145"/>
      <c r="EH5" s="145"/>
      <c r="EI5" s="145"/>
      <c r="EJ5" s="145"/>
      <c r="EK5" s="145"/>
      <c r="EL5" s="145"/>
      <c r="EM5" s="145"/>
      <c r="EN5" s="145"/>
      <c r="EO5" s="145"/>
      <c r="EP5" s="145"/>
      <c r="EQ5" s="145"/>
      <c r="ER5" s="145"/>
      <c r="ES5" s="145"/>
      <c r="ET5" s="145"/>
      <c r="EU5" s="145"/>
      <c r="EV5" s="145"/>
      <c r="EW5" s="145"/>
      <c r="EX5" s="145"/>
      <c r="EY5" s="145"/>
      <c r="EZ5" s="145"/>
      <c r="FA5" s="145"/>
      <c r="FB5" s="145"/>
      <c r="FC5" s="145"/>
      <c r="FD5" s="145"/>
      <c r="FE5" s="145"/>
      <c r="FF5" s="145"/>
      <c r="FG5" s="145"/>
      <c r="FH5" s="145"/>
      <c r="FI5" s="145"/>
      <c r="FJ5" s="145"/>
      <c r="FK5" s="145"/>
      <c r="FL5" s="145"/>
      <c r="FM5" s="145"/>
      <c r="FN5" s="145"/>
      <c r="FO5" s="145"/>
      <c r="FP5" s="145"/>
      <c r="FQ5" s="145"/>
      <c r="FR5" s="145"/>
      <c r="FS5" s="145"/>
      <c r="FT5" s="145"/>
      <c r="FU5" s="145"/>
      <c r="FV5" s="145"/>
      <c r="FW5" s="145"/>
      <c r="FX5" s="145"/>
      <c r="FY5" s="145"/>
      <c r="FZ5" s="145"/>
      <c r="GA5" s="145"/>
      <c r="GB5" s="145"/>
      <c r="GC5" s="145"/>
      <c r="GD5" s="145"/>
      <c r="GE5" s="145"/>
      <c r="GF5" s="145"/>
      <c r="GG5" s="145"/>
      <c r="GH5" s="145"/>
      <c r="GI5" s="145"/>
      <c r="GJ5" s="145"/>
      <c r="GK5" s="145"/>
      <c r="GL5" s="145"/>
      <c r="GM5" s="145"/>
      <c r="GN5" s="145"/>
      <c r="GO5" s="145"/>
      <c r="GP5" s="145"/>
      <c r="GQ5" s="145"/>
      <c r="GR5" s="145"/>
      <c r="GS5" s="145"/>
      <c r="GT5" s="145"/>
      <c r="GU5" s="145"/>
      <c r="GV5" s="145"/>
      <c r="GW5" s="145"/>
      <c r="GX5" s="145"/>
      <c r="GY5" s="145"/>
      <c r="GZ5" s="145"/>
      <c r="HA5" s="145"/>
      <c r="HB5" s="145"/>
      <c r="HC5" s="145"/>
      <c r="HD5" s="145"/>
      <c r="HE5" s="145"/>
      <c r="HF5" s="145"/>
      <c r="HG5" s="145"/>
      <c r="HH5" s="145"/>
      <c r="HI5" s="145"/>
      <c r="HJ5" s="145"/>
      <c r="HK5" s="145"/>
      <c r="HL5" s="145"/>
      <c r="HM5" s="145"/>
      <c r="HN5" s="145"/>
      <c r="HO5" s="145"/>
      <c r="HP5" s="145"/>
      <c r="HQ5" s="145"/>
      <c r="HR5" s="145"/>
      <c r="HS5" s="145"/>
      <c r="HT5" s="145"/>
      <c r="HU5" s="145"/>
      <c r="HV5" s="145"/>
      <c r="HW5" s="145"/>
      <c r="HX5" s="145"/>
      <c r="HY5" s="145"/>
      <c r="HZ5" s="145"/>
      <c r="IA5" s="145"/>
      <c r="IB5" s="145"/>
      <c r="IC5" s="145"/>
      <c r="ID5" s="145"/>
      <c r="IE5" s="145"/>
      <c r="IF5" s="145"/>
      <c r="IG5" s="145"/>
      <c r="IH5" s="145"/>
      <c r="II5" s="145"/>
      <c r="IJ5" s="145"/>
      <c r="IK5" s="145"/>
      <c r="IL5" s="145"/>
      <c r="IM5" s="145"/>
      <c r="IN5" s="145"/>
      <c r="IO5" s="145"/>
      <c r="IP5" s="145"/>
      <c r="IQ5" s="145"/>
      <c r="IR5" s="145"/>
      <c r="IS5" s="145"/>
      <c r="IT5" s="145"/>
      <c r="IU5" s="145"/>
      <c r="IV5" s="145"/>
      <c r="IW5" s="145"/>
      <c r="IX5" s="145"/>
      <c r="IY5" s="145"/>
      <c r="IZ5" s="145"/>
      <c r="JA5" s="145"/>
      <c r="JB5" s="145"/>
      <c r="JC5" s="145"/>
      <c r="JD5" s="145"/>
      <c r="JE5" s="145"/>
      <c r="JF5" s="145"/>
      <c r="JG5" s="145"/>
      <c r="JH5" s="145"/>
      <c r="JI5" s="145"/>
      <c r="JJ5" s="145"/>
      <c r="JK5" s="145"/>
      <c r="JL5" s="145"/>
      <c r="JM5" s="145"/>
      <c r="JN5" s="145"/>
      <c r="JO5" s="145"/>
      <c r="JP5" s="145"/>
      <c r="JQ5" s="145"/>
      <c r="JR5" s="145"/>
      <c r="JS5" s="145"/>
      <c r="JT5" s="145"/>
      <c r="JU5" s="145"/>
      <c r="JV5" s="145"/>
      <c r="JW5" s="145"/>
      <c r="JX5" s="145"/>
      <c r="JY5" s="145"/>
      <c r="JZ5" s="145"/>
      <c r="KA5" s="145"/>
      <c r="KB5" s="145"/>
      <c r="KC5" s="145"/>
      <c r="KD5" s="145"/>
      <c r="KE5" s="145"/>
      <c r="KF5" s="145"/>
      <c r="KG5" s="145"/>
      <c r="KH5" s="145"/>
      <c r="KI5" s="145"/>
      <c r="KJ5" s="145"/>
      <c r="KK5" s="145"/>
      <c r="KL5" s="145"/>
      <c r="KM5" s="145"/>
      <c r="KN5" s="145"/>
      <c r="KO5" s="145"/>
      <c r="KP5" s="145"/>
      <c r="KQ5" s="145"/>
      <c r="KR5" s="145"/>
      <c r="KS5" s="145"/>
      <c r="KT5" s="145"/>
      <c r="KU5" s="145"/>
      <c r="KV5" s="145"/>
      <c r="KW5" s="145"/>
      <c r="KX5" s="145"/>
      <c r="KY5" s="145"/>
      <c r="KZ5" s="145"/>
      <c r="LA5" s="145"/>
      <c r="LB5" s="145"/>
      <c r="LC5" s="145"/>
      <c r="LD5" s="145"/>
      <c r="LE5" s="145"/>
      <c r="LF5" s="145"/>
      <c r="LG5" s="145"/>
      <c r="LH5" s="145"/>
      <c r="LI5" s="145"/>
      <c r="LJ5" s="145"/>
      <c r="LK5" s="145"/>
      <c r="LL5" s="145"/>
      <c r="LM5" s="145"/>
      <c r="LN5" s="145"/>
      <c r="LO5" s="145"/>
      <c r="LP5" s="145"/>
      <c r="LQ5" s="145"/>
      <c r="LR5" s="145"/>
      <c r="LS5" s="145"/>
      <c r="LT5" s="145"/>
      <c r="LU5" s="145"/>
      <c r="LV5" s="145"/>
      <c r="LW5" s="145"/>
      <c r="LX5" s="145"/>
      <c r="LY5" s="145"/>
      <c r="LZ5" s="145"/>
      <c r="MA5" s="145"/>
      <c r="MB5" s="145"/>
      <c r="MC5" s="145"/>
      <c r="MD5" s="145"/>
      <c r="ME5" s="145"/>
      <c r="MF5" s="145"/>
      <c r="MG5" s="145"/>
      <c r="MH5" s="145"/>
      <c r="MI5" s="145"/>
      <c r="MJ5" s="145"/>
      <c r="MK5" s="145"/>
      <c r="ML5" s="145"/>
      <c r="MM5" s="145"/>
      <c r="MN5" s="145"/>
      <c r="MO5" s="145"/>
      <c r="MP5" s="145"/>
      <c r="MQ5" s="145"/>
      <c r="MR5" s="145"/>
      <c r="MS5" s="145"/>
      <c r="MT5" s="145"/>
      <c r="MU5" s="145"/>
      <c r="MV5" s="145"/>
      <c r="MW5" s="145"/>
      <c r="MX5" s="145"/>
      <c r="MY5" s="145"/>
      <c r="MZ5" s="145"/>
      <c r="NA5" s="145"/>
      <c r="NB5" s="145"/>
      <c r="NC5" s="145"/>
      <c r="ND5" s="145"/>
      <c r="NE5" s="145"/>
      <c r="NF5" s="145"/>
      <c r="NG5" s="145"/>
      <c r="NH5" s="145"/>
      <c r="NI5" s="145"/>
      <c r="NJ5" s="145"/>
      <c r="NK5" s="145"/>
      <c r="NL5" s="145"/>
      <c r="NM5" s="145"/>
      <c r="NN5" s="145"/>
      <c r="NO5" s="145"/>
      <c r="NP5" s="145"/>
      <c r="NQ5" s="145"/>
      <c r="NR5" s="145"/>
      <c r="NS5" s="145"/>
      <c r="NT5" s="145"/>
      <c r="NU5" s="145"/>
      <c r="NV5" s="145"/>
      <c r="NW5" s="145"/>
      <c r="NX5" s="145"/>
      <c r="NY5" s="145"/>
      <c r="NZ5" s="145"/>
      <c r="OA5" s="145"/>
      <c r="OB5" s="145"/>
      <c r="OC5" s="145"/>
      <c r="OD5" s="145"/>
      <c r="OE5" s="145"/>
      <c r="OF5" s="145"/>
      <c r="OG5" s="145"/>
      <c r="OH5" s="145"/>
      <c r="OI5" s="145"/>
      <c r="OJ5" s="145"/>
      <c r="OK5" s="145"/>
      <c r="OL5" s="145"/>
      <c r="OM5" s="145"/>
      <c r="ON5" s="145"/>
      <c r="OO5" s="145"/>
      <c r="OP5" s="145"/>
      <c r="OQ5" s="145"/>
      <c r="OR5" s="145"/>
      <c r="OS5" s="145"/>
      <c r="OT5" s="145"/>
      <c r="OU5" s="145"/>
      <c r="OV5" s="145"/>
      <c r="OW5" s="145"/>
      <c r="OX5" s="145"/>
      <c r="OY5" s="145"/>
      <c r="OZ5" s="145"/>
      <c r="PA5" s="145"/>
      <c r="PB5" s="145"/>
      <c r="PC5" s="145"/>
      <c r="PD5" s="145"/>
      <c r="PE5" s="145"/>
      <c r="PF5" s="145"/>
      <c r="PG5" s="145"/>
      <c r="PH5" s="145"/>
      <c r="PI5" s="145"/>
      <c r="PJ5" s="145"/>
      <c r="PK5" s="145"/>
      <c r="PL5" s="145"/>
      <c r="PM5" s="145"/>
      <c r="PN5" s="145"/>
      <c r="PO5" s="145"/>
      <c r="PP5" s="145"/>
      <c r="PQ5" s="145"/>
      <c r="PR5" s="145"/>
      <c r="PS5" s="145"/>
      <c r="PT5" s="145"/>
      <c r="PU5" s="145"/>
      <c r="PV5" s="145"/>
      <c r="PW5" s="145"/>
      <c r="PX5" s="145"/>
      <c r="PY5" s="145"/>
      <c r="PZ5" s="145"/>
      <c r="QA5" s="145"/>
      <c r="QB5" s="145"/>
      <c r="QC5" s="145"/>
      <c r="QD5" s="145"/>
      <c r="QE5" s="145"/>
      <c r="QF5" s="145"/>
      <c r="QG5" s="145"/>
      <c r="QH5" s="145"/>
      <c r="QI5" s="145"/>
      <c r="QJ5" s="145"/>
      <c r="QK5" s="145"/>
      <c r="QL5" s="145"/>
      <c r="QM5" s="145"/>
      <c r="QN5" s="145"/>
      <c r="QO5" s="145"/>
      <c r="QP5" s="145"/>
      <c r="QQ5" s="145"/>
      <c r="QR5" s="145"/>
      <c r="QS5" s="145"/>
      <c r="QT5" s="145"/>
      <c r="QU5" s="145"/>
      <c r="QV5" s="145"/>
      <c r="QW5" s="145"/>
      <c r="QX5" s="145"/>
      <c r="QY5" s="145"/>
      <c r="QZ5" s="145"/>
      <c r="RA5" s="145"/>
      <c r="RB5" s="145"/>
      <c r="RC5" s="145"/>
      <c r="RD5" s="145"/>
      <c r="RE5" s="145"/>
      <c r="RF5" s="145"/>
      <c r="RG5" s="145"/>
      <c r="RH5" s="145"/>
      <c r="RI5" s="145"/>
      <c r="RJ5" s="145"/>
      <c r="RK5" s="145"/>
      <c r="RL5" s="145"/>
      <c r="RM5" s="145"/>
      <c r="RN5" s="145"/>
      <c r="RO5" s="145"/>
      <c r="RP5" s="145"/>
      <c r="RQ5" s="145"/>
      <c r="RR5" s="145"/>
      <c r="RS5" s="145"/>
      <c r="RT5" s="145"/>
      <c r="RU5" s="145"/>
      <c r="RV5" s="145"/>
      <c r="RW5" s="145"/>
      <c r="RX5" s="145"/>
      <c r="RY5" s="145"/>
      <c r="RZ5" s="145"/>
      <c r="SA5" s="145"/>
      <c r="SB5" s="145"/>
      <c r="SC5" s="145"/>
      <c r="SD5" s="145"/>
      <c r="SE5" s="145"/>
      <c r="SF5" s="145"/>
      <c r="SG5" s="145"/>
      <c r="SH5" s="145"/>
      <c r="SI5" s="145"/>
      <c r="SJ5" s="145"/>
      <c r="SK5" s="145"/>
      <c r="SL5" s="145"/>
      <c r="SM5" s="145"/>
      <c r="SN5" s="145"/>
      <c r="SO5" s="145"/>
      <c r="SP5" s="145"/>
      <c r="SQ5" s="145"/>
      <c r="SR5" s="145"/>
      <c r="SS5" s="145"/>
      <c r="ST5" s="145"/>
      <c r="SU5" s="145"/>
      <c r="SV5" s="145"/>
      <c r="SW5" s="145"/>
      <c r="SX5" s="145"/>
      <c r="SY5" s="145"/>
      <c r="SZ5" s="145"/>
      <c r="TA5" s="145"/>
      <c r="TB5" s="145"/>
      <c r="TC5" s="145"/>
      <c r="TD5" s="145"/>
      <c r="TE5" s="145"/>
      <c r="TF5" s="145"/>
      <c r="TG5" s="145"/>
      <c r="TH5" s="145"/>
      <c r="TI5" s="145"/>
      <c r="TJ5" s="145"/>
      <c r="TK5" s="145"/>
      <c r="TL5" s="145"/>
      <c r="TM5" s="145"/>
      <c r="TN5" s="145"/>
      <c r="TO5" s="145"/>
      <c r="TP5" s="145"/>
      <c r="TQ5" s="145"/>
      <c r="TR5" s="145"/>
      <c r="TS5" s="145"/>
      <c r="TT5" s="145"/>
      <c r="TU5" s="145"/>
      <c r="TV5" s="145"/>
      <c r="TW5" s="145"/>
      <c r="TX5" s="145"/>
      <c r="TY5" s="145"/>
      <c r="TZ5" s="145"/>
      <c r="UA5" s="145"/>
      <c r="UB5" s="145"/>
      <c r="UC5" s="145"/>
      <c r="UD5" s="145"/>
      <c r="UE5" s="145"/>
      <c r="UF5" s="145"/>
      <c r="UG5" s="145"/>
      <c r="UH5" s="145"/>
      <c r="UI5" s="145"/>
      <c r="UJ5" s="145"/>
      <c r="UK5" s="145"/>
      <c r="UL5" s="145"/>
      <c r="UM5" s="145"/>
      <c r="UN5" s="145"/>
      <c r="UO5" s="145"/>
      <c r="UP5" s="145"/>
      <c r="UQ5" s="145"/>
      <c r="UR5" s="145"/>
      <c r="US5" s="145"/>
      <c r="UT5" s="145"/>
      <c r="UU5" s="145"/>
      <c r="UV5" s="145"/>
      <c r="UW5" s="145"/>
      <c r="UX5" s="145"/>
      <c r="UY5" s="145"/>
      <c r="UZ5" s="145"/>
      <c r="VA5" s="145"/>
      <c r="VB5" s="145"/>
      <c r="VC5" s="145"/>
      <c r="VD5" s="145"/>
      <c r="VE5" s="145"/>
      <c r="VF5" s="145"/>
      <c r="VG5" s="145"/>
      <c r="VH5" s="145"/>
      <c r="VI5" s="145"/>
      <c r="VJ5" s="145"/>
      <c r="VK5" s="145"/>
      <c r="VL5" s="145"/>
      <c r="VM5" s="145"/>
      <c r="VN5" s="145"/>
      <c r="VO5" s="145"/>
      <c r="VP5" s="145"/>
      <c r="VQ5" s="145"/>
      <c r="VR5" s="145"/>
      <c r="VS5" s="145"/>
      <c r="VT5" s="145"/>
      <c r="VU5" s="145"/>
      <c r="VV5" s="145"/>
      <c r="VW5" s="145"/>
      <c r="VX5" s="145"/>
      <c r="VY5" s="145"/>
      <c r="VZ5" s="145"/>
      <c r="WA5" s="145"/>
      <c r="WB5" s="145"/>
      <c r="WC5" s="145"/>
      <c r="WD5" s="145"/>
      <c r="WE5" s="145"/>
      <c r="WF5" s="145"/>
      <c r="WG5" s="145"/>
      <c r="WH5" s="145"/>
      <c r="WI5" s="145"/>
      <c r="WJ5" s="145"/>
      <c r="WK5" s="145"/>
      <c r="WL5" s="145"/>
      <c r="WM5" s="145"/>
      <c r="WN5" s="145"/>
      <c r="WO5" s="145"/>
      <c r="WP5" s="145"/>
      <c r="WQ5" s="145"/>
      <c r="WR5" s="145"/>
      <c r="WS5" s="145"/>
      <c r="WT5" s="145"/>
      <c r="WU5" s="145"/>
      <c r="WV5" s="145"/>
      <c r="WW5" s="145"/>
      <c r="WX5" s="145"/>
      <c r="WY5" s="145"/>
      <c r="WZ5" s="145"/>
      <c r="XA5" s="145"/>
      <c r="XB5" s="145"/>
      <c r="XC5" s="145"/>
      <c r="XD5" s="145"/>
      <c r="XE5" s="145"/>
      <c r="XF5" s="145"/>
      <c r="XG5" s="145"/>
      <c r="XH5" s="145"/>
      <c r="XI5" s="145"/>
      <c r="XJ5" s="145"/>
      <c r="XK5" s="145"/>
      <c r="XL5" s="145"/>
      <c r="XM5" s="145"/>
      <c r="XN5" s="145"/>
      <c r="XO5" s="145"/>
      <c r="XP5" s="145"/>
      <c r="XQ5" s="145"/>
      <c r="XR5" s="145"/>
      <c r="XS5" s="145"/>
      <c r="XT5" s="145"/>
      <c r="XU5" s="145"/>
      <c r="XV5" s="145"/>
      <c r="XW5" s="145"/>
      <c r="XX5" s="145"/>
      <c r="XY5" s="145"/>
      <c r="XZ5" s="145"/>
      <c r="YA5" s="145"/>
      <c r="YB5" s="145"/>
      <c r="YC5" s="145"/>
      <c r="YD5" s="145"/>
      <c r="YE5" s="145"/>
      <c r="YF5" s="145"/>
      <c r="YG5" s="145"/>
      <c r="YH5" s="145"/>
      <c r="YI5" s="145"/>
      <c r="YJ5" s="145"/>
      <c r="YK5" s="145"/>
      <c r="YL5" s="145"/>
      <c r="YM5" s="145"/>
      <c r="YN5" s="145"/>
      <c r="YO5" s="145"/>
      <c r="YP5" s="145"/>
      <c r="YQ5" s="145"/>
      <c r="YR5" s="145"/>
      <c r="YS5" s="145"/>
      <c r="YT5" s="145"/>
      <c r="YU5" s="145"/>
      <c r="YV5" s="145"/>
      <c r="YW5" s="145"/>
      <c r="YX5" s="145"/>
      <c r="YY5" s="145"/>
      <c r="YZ5" s="145"/>
      <c r="ZA5" s="145"/>
      <c r="ZB5" s="145"/>
      <c r="ZC5" s="145"/>
      <c r="ZD5" s="145"/>
      <c r="ZE5" s="145"/>
      <c r="ZF5" s="145"/>
      <c r="ZG5" s="145"/>
      <c r="ZH5" s="145"/>
      <c r="ZI5" s="145"/>
      <c r="ZJ5" s="145"/>
      <c r="ZK5" s="145"/>
      <c r="ZL5" s="145"/>
      <c r="ZM5" s="145"/>
      <c r="ZN5" s="145"/>
      <c r="ZO5" s="145"/>
      <c r="ZP5" s="145"/>
      <c r="ZQ5" s="145"/>
      <c r="ZR5" s="145"/>
      <c r="ZS5" s="145"/>
      <c r="ZT5" s="145"/>
      <c r="ZU5" s="145"/>
      <c r="ZV5" s="145"/>
      <c r="ZW5" s="145"/>
      <c r="ZX5" s="145"/>
      <c r="ZY5" s="145"/>
      <c r="ZZ5" s="145"/>
      <c r="AAA5" s="145"/>
      <c r="AAB5" s="145"/>
      <c r="AAC5" s="145"/>
      <c r="AAD5" s="145"/>
      <c r="AAE5" s="145"/>
      <c r="AAF5" s="145"/>
      <c r="AAG5" s="145"/>
      <c r="AAH5" s="145"/>
      <c r="AAI5" s="145"/>
      <c r="AAJ5" s="145"/>
      <c r="AAK5" s="145"/>
      <c r="AAL5" s="145"/>
      <c r="AAM5" s="145"/>
      <c r="AAN5" s="145"/>
      <c r="AAO5" s="145"/>
      <c r="AAP5" s="145"/>
      <c r="AAQ5" s="145"/>
      <c r="AAR5" s="145"/>
      <c r="AAS5" s="145"/>
      <c r="AAT5" s="145"/>
      <c r="AAU5" s="145"/>
      <c r="AAV5" s="145"/>
      <c r="AAW5" s="145"/>
      <c r="AAX5" s="145"/>
      <c r="AAY5" s="145"/>
      <c r="AAZ5" s="145"/>
      <c r="ABA5" s="145"/>
      <c r="ABB5" s="145"/>
      <c r="ABC5" s="145"/>
      <c r="ABD5" s="145"/>
      <c r="ABE5" s="145"/>
      <c r="ABF5" s="145"/>
      <c r="ABG5" s="145"/>
      <c r="ABH5" s="145"/>
      <c r="ABI5" s="145"/>
      <c r="ABJ5" s="145"/>
      <c r="ABK5" s="145"/>
      <c r="ABL5" s="145"/>
      <c r="ABM5" s="145"/>
      <c r="ABN5" s="145"/>
      <c r="ABO5" s="145"/>
      <c r="ABP5" s="145"/>
      <c r="ABQ5" s="145"/>
      <c r="ABR5" s="145"/>
      <c r="ABS5" s="145"/>
      <c r="ABT5" s="145"/>
      <c r="ABU5" s="145"/>
      <c r="ABV5" s="145"/>
      <c r="ABW5" s="145"/>
      <c r="ABX5" s="145"/>
      <c r="ABY5" s="145"/>
      <c r="ABZ5" s="145"/>
      <c r="ACA5" s="145"/>
      <c r="ACB5" s="145"/>
      <c r="ACC5" s="145"/>
      <c r="ACD5" s="145"/>
      <c r="ACE5" s="145"/>
      <c r="ACF5" s="145"/>
      <c r="ACG5" s="145"/>
      <c r="ACH5" s="145"/>
      <c r="ACI5" s="145"/>
      <c r="ACJ5" s="145"/>
      <c r="ACK5" s="145"/>
      <c r="ACL5" s="145"/>
      <c r="ACM5" s="145"/>
      <c r="ACN5" s="145"/>
      <c r="ACO5" s="145"/>
      <c r="ACP5" s="145"/>
      <c r="ACQ5" s="145"/>
      <c r="ACR5" s="145"/>
      <c r="ACS5" s="145"/>
      <c r="ACT5" s="145"/>
      <c r="ACU5" s="145"/>
      <c r="ACV5" s="145"/>
      <c r="ACW5" s="145"/>
      <c r="ACX5" s="145"/>
      <c r="ACY5" s="145"/>
      <c r="ACZ5" s="145"/>
      <c r="ADA5" s="145"/>
      <c r="ADB5" s="145"/>
      <c r="ADC5" s="145"/>
      <c r="ADD5" s="145"/>
      <c r="ADE5" s="145"/>
      <c r="ADF5" s="145"/>
      <c r="ADG5" s="145"/>
      <c r="ADH5" s="145"/>
      <c r="ADI5" s="145"/>
      <c r="ADJ5" s="145"/>
      <c r="ADK5" s="145"/>
      <c r="ADL5" s="145"/>
      <c r="ADM5" s="145"/>
      <c r="ADN5" s="145"/>
      <c r="ADO5" s="145"/>
      <c r="ADP5" s="145"/>
      <c r="ADQ5" s="145"/>
      <c r="ADR5" s="145"/>
      <c r="ADS5" s="145"/>
      <c r="ADT5" s="145"/>
      <c r="ADU5" s="145"/>
      <c r="ADV5" s="145"/>
      <c r="ADW5" s="145"/>
      <c r="ADX5" s="145"/>
      <c r="ADY5" s="145"/>
      <c r="ADZ5" s="145"/>
      <c r="AEA5" s="145"/>
      <c r="AEB5" s="145"/>
      <c r="AEC5" s="145"/>
      <c r="AED5" s="145"/>
      <c r="AEE5" s="145"/>
      <c r="AEF5" s="145"/>
      <c r="AEG5" s="145"/>
      <c r="AEH5" s="145"/>
      <c r="AEI5" s="145"/>
      <c r="AEJ5" s="145"/>
      <c r="AEK5" s="145"/>
      <c r="AEL5" s="145"/>
      <c r="AEM5" s="145"/>
      <c r="AEN5" s="145"/>
      <c r="AEO5" s="145"/>
      <c r="AEP5" s="145"/>
      <c r="AEQ5" s="145"/>
      <c r="AER5" s="145"/>
      <c r="AES5" s="145"/>
      <c r="AET5" s="145"/>
      <c r="AEU5" s="145"/>
      <c r="AEV5" s="145"/>
      <c r="AEW5" s="145"/>
      <c r="AEX5" s="145"/>
      <c r="AEY5" s="145"/>
      <c r="AEZ5" s="145"/>
      <c r="AFA5" s="145"/>
      <c r="AFB5" s="145"/>
      <c r="AFC5" s="145"/>
      <c r="AFD5" s="145"/>
      <c r="AFE5" s="145"/>
      <c r="AFF5" s="145"/>
      <c r="AFG5" s="145"/>
      <c r="AFH5" s="145"/>
      <c r="AFI5" s="145"/>
      <c r="AFJ5" s="145"/>
      <c r="AFK5" s="145"/>
      <c r="AFL5" s="145"/>
      <c r="AFM5" s="145"/>
      <c r="AFN5" s="145"/>
      <c r="AFO5" s="145"/>
      <c r="AFP5" s="145"/>
      <c r="AFQ5" s="145"/>
      <c r="AFR5" s="145"/>
      <c r="AFS5" s="145"/>
      <c r="AFT5" s="145"/>
      <c r="AFU5" s="145"/>
      <c r="AFV5" s="145"/>
      <c r="AFW5" s="145"/>
      <c r="AFX5" s="145"/>
      <c r="AFY5" s="145"/>
      <c r="AFZ5" s="145"/>
      <c r="AGA5" s="145"/>
      <c r="AGB5" s="145"/>
      <c r="AGC5" s="145"/>
      <c r="AGD5" s="145"/>
      <c r="AGE5" s="145"/>
      <c r="AGF5" s="145"/>
      <c r="AGG5" s="145"/>
      <c r="AGH5" s="145"/>
      <c r="AGI5" s="145"/>
      <c r="AGJ5" s="145"/>
      <c r="AGK5" s="145"/>
      <c r="AGL5" s="145"/>
      <c r="AGM5" s="145"/>
      <c r="AGN5" s="145"/>
      <c r="AGO5" s="145"/>
      <c r="AGP5" s="145"/>
      <c r="AGQ5" s="145"/>
      <c r="AGR5" s="145"/>
      <c r="AGS5" s="145"/>
      <c r="AGT5" s="145"/>
      <c r="AGU5" s="145"/>
      <c r="AGV5" s="145"/>
      <c r="AGW5" s="145"/>
      <c r="AGX5" s="145"/>
      <c r="AGY5" s="145"/>
      <c r="AGZ5" s="145"/>
      <c r="AHA5" s="145"/>
      <c r="AHB5" s="145"/>
      <c r="AHC5" s="145"/>
      <c r="AHD5" s="145"/>
      <c r="AHE5" s="145"/>
      <c r="AHF5" s="145"/>
      <c r="AHG5" s="145"/>
      <c r="AHH5" s="145"/>
      <c r="AHI5" s="145"/>
      <c r="AHJ5" s="145"/>
      <c r="AHK5" s="145"/>
      <c r="AHL5" s="145"/>
      <c r="AHM5" s="145"/>
      <c r="AHN5" s="145"/>
      <c r="AHO5" s="145"/>
      <c r="AHP5" s="145"/>
      <c r="AHQ5" s="145"/>
      <c r="AHR5" s="145"/>
      <c r="AHS5" s="145"/>
      <c r="AHT5" s="145"/>
      <c r="AHU5" s="145"/>
      <c r="AHV5" s="145"/>
      <c r="AHW5" s="145"/>
      <c r="AHX5" s="145"/>
      <c r="AHY5" s="145"/>
      <c r="AHZ5" s="145"/>
      <c r="AIA5" s="145"/>
      <c r="AIB5" s="145"/>
      <c r="AIC5" s="145"/>
      <c r="AID5" s="145"/>
      <c r="AIE5" s="145"/>
      <c r="AIF5" s="145"/>
      <c r="AIG5" s="145"/>
      <c r="AIH5" s="145"/>
      <c r="AII5" s="145"/>
      <c r="AIJ5" s="145"/>
      <c r="AIK5" s="145"/>
      <c r="AIL5" s="145"/>
      <c r="AIM5" s="145"/>
      <c r="AIN5" s="145"/>
      <c r="AIO5" s="145"/>
      <c r="AIP5" s="145"/>
      <c r="AIQ5" s="145"/>
      <c r="AIR5" s="145"/>
      <c r="AIS5" s="145"/>
      <c r="AIT5" s="145"/>
      <c r="AIU5" s="145"/>
      <c r="AIV5" s="145"/>
      <c r="AIW5" s="145"/>
      <c r="AIX5" s="145"/>
      <c r="AIY5" s="145"/>
      <c r="AIZ5" s="145"/>
      <c r="AJA5" s="145"/>
      <c r="AJB5" s="145"/>
      <c r="AJC5" s="145"/>
      <c r="AJD5" s="145"/>
      <c r="AJE5" s="145"/>
      <c r="AJF5" s="145"/>
      <c r="AJG5" s="145"/>
      <c r="AJH5" s="145"/>
      <c r="AJI5" s="145"/>
      <c r="AJJ5" s="145"/>
      <c r="AJK5" s="145"/>
      <c r="AJL5" s="145"/>
      <c r="AJM5" s="145"/>
      <c r="AJN5" s="145"/>
      <c r="AJO5" s="145"/>
      <c r="AJP5" s="145"/>
      <c r="AJQ5" s="145"/>
      <c r="AJR5" s="145"/>
      <c r="AJS5" s="145"/>
      <c r="AJT5" s="145"/>
      <c r="AJU5" s="145"/>
      <c r="AJV5" s="145"/>
      <c r="AJW5" s="145"/>
      <c r="AJX5" s="145"/>
      <c r="AJY5" s="145"/>
      <c r="AJZ5" s="145"/>
      <c r="AKA5" s="145"/>
      <c r="AKB5" s="145"/>
      <c r="AKC5" s="145"/>
      <c r="AKD5" s="145"/>
      <c r="AKE5" s="145"/>
      <c r="AKF5" s="145"/>
      <c r="AKG5" s="145"/>
      <c r="AKH5" s="145"/>
      <c r="AKI5" s="145"/>
      <c r="AKJ5" s="145"/>
      <c r="AKK5" s="145"/>
      <c r="AKL5" s="145"/>
      <c r="AKM5" s="145"/>
      <c r="AKN5" s="145"/>
      <c r="AKO5" s="145"/>
      <c r="AKP5" s="145"/>
      <c r="AKQ5" s="145"/>
      <c r="AKR5" s="145"/>
      <c r="AKS5" s="145"/>
      <c r="AKT5" s="145"/>
      <c r="AKU5" s="145"/>
      <c r="AKV5" s="145"/>
      <c r="AKW5" s="145"/>
      <c r="AKX5" s="145"/>
      <c r="AKY5" s="145"/>
      <c r="AKZ5" s="145"/>
      <c r="ALA5" s="145"/>
      <c r="ALB5" s="145"/>
      <c r="ALC5" s="145"/>
      <c r="ALD5" s="145"/>
      <c r="ALE5" s="145"/>
      <c r="ALF5" s="145"/>
      <c r="ALG5" s="145"/>
      <c r="ALH5" s="145"/>
      <c r="ALI5" s="145"/>
      <c r="ALJ5" s="145"/>
      <c r="ALK5" s="145"/>
      <c r="ALL5" s="145"/>
      <c r="ALM5" s="145"/>
      <c r="ALN5" s="145"/>
      <c r="ALO5" s="145"/>
      <c r="ALP5" s="145"/>
      <c r="ALQ5" s="145"/>
      <c r="ALR5" s="145"/>
      <c r="ALS5" s="145"/>
      <c r="ALT5" s="145"/>
      <c r="ALU5" s="145"/>
      <c r="ALV5" s="145"/>
      <c r="ALW5" s="145"/>
      <c r="ALX5" s="145"/>
      <c r="ALY5" s="145"/>
      <c r="ALZ5" s="145"/>
      <c r="AMA5" s="145"/>
      <c r="AMB5" s="145"/>
      <c r="AMC5" s="145"/>
      <c r="AMD5" s="145"/>
      <c r="AME5" s="145"/>
      <c r="AMF5" s="145"/>
      <c r="AMG5" s="145"/>
      <c r="AMH5" s="145"/>
      <c r="AMI5" s="145"/>
      <c r="AMJ5" s="145"/>
      <c r="AMK5" s="145"/>
      <c r="AML5" s="145"/>
    </row>
    <row r="6" spans="1:1026" s="131" customFormat="1" ht="12.75" customHeight="1">
      <c r="A6" s="145" t="str">
        <f t="shared" si="0"/>
        <v>LOAN.FO_UPDATED</v>
      </c>
      <c r="B6" s="134">
        <f t="shared" ref="B6:B59" si="4">B5+1</f>
        <v>110002</v>
      </c>
      <c r="C6" s="146">
        <v>0</v>
      </c>
      <c r="D6" s="146">
        <v>1</v>
      </c>
      <c r="E6" s="146">
        <f t="shared" si="1"/>
        <v>100000</v>
      </c>
      <c r="F6" s="146">
        <v>100000</v>
      </c>
      <c r="G6" s="146" t="s">
        <v>34</v>
      </c>
      <c r="H6" s="146">
        <v>100000</v>
      </c>
      <c r="I6" s="145" t="s">
        <v>505</v>
      </c>
      <c r="J6" s="146">
        <f>VLOOKUP(I6,T_FSM_TYPE!$A:$B,2,0)</f>
        <v>110000</v>
      </c>
      <c r="K6" s="131" t="s">
        <v>572</v>
      </c>
      <c r="L6" s="145" t="s">
        <v>37</v>
      </c>
      <c r="M6" s="215" t="str">
        <f t="shared" si="2"/>
        <v>FO_UPDATED</v>
      </c>
      <c r="N6" s="145" t="str">
        <f t="shared" si="3"/>
        <v>INSERT INTO T_FSM_STATE VALUES(110002, 0, 1, 100000, 100000, GETDATE(), 100000, 110000, 'FO_UPDATED', '?' ,'FO_UPDATED')</v>
      </c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  <c r="CD6" s="145"/>
      <c r="CE6" s="145"/>
      <c r="CF6" s="145"/>
      <c r="CG6" s="145"/>
      <c r="CH6" s="145"/>
      <c r="CI6" s="145"/>
      <c r="CJ6" s="145"/>
      <c r="CK6" s="145"/>
      <c r="CL6" s="145"/>
      <c r="CM6" s="145"/>
      <c r="CN6" s="145"/>
      <c r="CO6" s="145"/>
      <c r="CP6" s="145"/>
      <c r="CQ6" s="145"/>
      <c r="CR6" s="145"/>
      <c r="CS6" s="145"/>
      <c r="CT6" s="145"/>
      <c r="CU6" s="145"/>
      <c r="CV6" s="145"/>
      <c r="CW6" s="145"/>
      <c r="CX6" s="145"/>
      <c r="CY6" s="145"/>
      <c r="CZ6" s="145"/>
      <c r="DA6" s="145"/>
      <c r="DB6" s="145"/>
      <c r="DC6" s="145"/>
      <c r="DD6" s="145"/>
      <c r="DE6" s="145"/>
      <c r="DF6" s="145"/>
      <c r="DG6" s="145"/>
      <c r="DH6" s="145"/>
      <c r="DI6" s="145"/>
      <c r="DJ6" s="145"/>
      <c r="DK6" s="145"/>
      <c r="DL6" s="145"/>
      <c r="DM6" s="145"/>
      <c r="DN6" s="145"/>
      <c r="DO6" s="145"/>
      <c r="DP6" s="145"/>
      <c r="DQ6" s="145"/>
      <c r="DR6" s="145"/>
      <c r="DS6" s="145"/>
      <c r="DT6" s="145"/>
      <c r="DU6" s="145"/>
      <c r="DV6" s="145"/>
      <c r="DW6" s="145"/>
      <c r="DX6" s="145"/>
      <c r="DY6" s="145"/>
      <c r="DZ6" s="145"/>
      <c r="EA6" s="145"/>
      <c r="EB6" s="145"/>
      <c r="EC6" s="145"/>
      <c r="ED6" s="145"/>
      <c r="EE6" s="145"/>
      <c r="EF6" s="145"/>
      <c r="EG6" s="145"/>
      <c r="EH6" s="145"/>
      <c r="EI6" s="145"/>
      <c r="EJ6" s="145"/>
      <c r="EK6" s="145"/>
      <c r="EL6" s="145"/>
      <c r="EM6" s="145"/>
      <c r="EN6" s="145"/>
      <c r="EO6" s="145"/>
      <c r="EP6" s="145"/>
      <c r="EQ6" s="145"/>
      <c r="ER6" s="145"/>
      <c r="ES6" s="145"/>
      <c r="ET6" s="145"/>
      <c r="EU6" s="145"/>
      <c r="EV6" s="145"/>
      <c r="EW6" s="145"/>
      <c r="EX6" s="145"/>
      <c r="EY6" s="145"/>
      <c r="EZ6" s="145"/>
      <c r="FA6" s="145"/>
      <c r="FB6" s="145"/>
      <c r="FC6" s="145"/>
      <c r="FD6" s="145"/>
      <c r="FE6" s="145"/>
      <c r="FF6" s="145"/>
      <c r="FG6" s="145"/>
      <c r="FH6" s="145"/>
      <c r="FI6" s="145"/>
      <c r="FJ6" s="145"/>
      <c r="FK6" s="145"/>
      <c r="FL6" s="145"/>
      <c r="FM6" s="145"/>
      <c r="FN6" s="145"/>
      <c r="FO6" s="145"/>
      <c r="FP6" s="145"/>
      <c r="FQ6" s="145"/>
      <c r="FR6" s="145"/>
      <c r="FS6" s="145"/>
      <c r="FT6" s="145"/>
      <c r="FU6" s="145"/>
      <c r="FV6" s="145"/>
      <c r="FW6" s="145"/>
      <c r="FX6" s="145"/>
      <c r="FY6" s="145"/>
      <c r="FZ6" s="145"/>
      <c r="GA6" s="145"/>
      <c r="GB6" s="145"/>
      <c r="GC6" s="145"/>
      <c r="GD6" s="145"/>
      <c r="GE6" s="145"/>
      <c r="GF6" s="145"/>
      <c r="GG6" s="145"/>
      <c r="GH6" s="145"/>
      <c r="GI6" s="145"/>
      <c r="GJ6" s="145"/>
      <c r="GK6" s="145"/>
      <c r="GL6" s="145"/>
      <c r="GM6" s="145"/>
      <c r="GN6" s="145"/>
      <c r="GO6" s="145"/>
      <c r="GP6" s="145"/>
      <c r="GQ6" s="145"/>
      <c r="GR6" s="145"/>
      <c r="GS6" s="145"/>
      <c r="GT6" s="145"/>
      <c r="GU6" s="145"/>
      <c r="GV6" s="145"/>
      <c r="GW6" s="145"/>
      <c r="GX6" s="145"/>
      <c r="GY6" s="145"/>
      <c r="GZ6" s="145"/>
      <c r="HA6" s="145"/>
      <c r="HB6" s="145"/>
      <c r="HC6" s="145"/>
      <c r="HD6" s="145"/>
      <c r="HE6" s="145"/>
      <c r="HF6" s="145"/>
      <c r="HG6" s="145"/>
      <c r="HH6" s="145"/>
      <c r="HI6" s="145"/>
      <c r="HJ6" s="145"/>
      <c r="HK6" s="145"/>
      <c r="HL6" s="145"/>
      <c r="HM6" s="145"/>
      <c r="HN6" s="145"/>
      <c r="HO6" s="145"/>
      <c r="HP6" s="145"/>
      <c r="HQ6" s="145"/>
      <c r="HR6" s="145"/>
      <c r="HS6" s="145"/>
      <c r="HT6" s="145"/>
      <c r="HU6" s="145"/>
      <c r="HV6" s="145"/>
      <c r="HW6" s="145"/>
      <c r="HX6" s="145"/>
      <c r="HY6" s="145"/>
      <c r="HZ6" s="145"/>
      <c r="IA6" s="145"/>
      <c r="IB6" s="145"/>
      <c r="IC6" s="145"/>
      <c r="ID6" s="145"/>
      <c r="IE6" s="145"/>
      <c r="IF6" s="145"/>
      <c r="IG6" s="145"/>
      <c r="IH6" s="145"/>
      <c r="II6" s="145"/>
      <c r="IJ6" s="145"/>
      <c r="IK6" s="145"/>
      <c r="IL6" s="145"/>
      <c r="IM6" s="145"/>
      <c r="IN6" s="145"/>
      <c r="IO6" s="145"/>
      <c r="IP6" s="145"/>
      <c r="IQ6" s="145"/>
      <c r="IR6" s="145"/>
      <c r="IS6" s="145"/>
      <c r="IT6" s="145"/>
      <c r="IU6" s="145"/>
      <c r="IV6" s="145"/>
      <c r="IW6" s="145"/>
      <c r="IX6" s="145"/>
      <c r="IY6" s="145"/>
      <c r="IZ6" s="145"/>
      <c r="JA6" s="145"/>
      <c r="JB6" s="145"/>
      <c r="JC6" s="145"/>
      <c r="JD6" s="145"/>
      <c r="JE6" s="145"/>
      <c r="JF6" s="145"/>
      <c r="JG6" s="145"/>
      <c r="JH6" s="145"/>
      <c r="JI6" s="145"/>
      <c r="JJ6" s="145"/>
      <c r="JK6" s="145"/>
      <c r="JL6" s="145"/>
      <c r="JM6" s="145"/>
      <c r="JN6" s="145"/>
      <c r="JO6" s="145"/>
      <c r="JP6" s="145"/>
      <c r="JQ6" s="145"/>
      <c r="JR6" s="145"/>
      <c r="JS6" s="145"/>
      <c r="JT6" s="145"/>
      <c r="JU6" s="145"/>
      <c r="JV6" s="145"/>
      <c r="JW6" s="145"/>
      <c r="JX6" s="145"/>
      <c r="JY6" s="145"/>
      <c r="JZ6" s="145"/>
      <c r="KA6" s="145"/>
      <c r="KB6" s="145"/>
      <c r="KC6" s="145"/>
      <c r="KD6" s="145"/>
      <c r="KE6" s="145"/>
      <c r="KF6" s="145"/>
      <c r="KG6" s="145"/>
      <c r="KH6" s="145"/>
      <c r="KI6" s="145"/>
      <c r="KJ6" s="145"/>
      <c r="KK6" s="145"/>
      <c r="KL6" s="145"/>
      <c r="KM6" s="145"/>
      <c r="KN6" s="145"/>
      <c r="KO6" s="145"/>
      <c r="KP6" s="145"/>
      <c r="KQ6" s="145"/>
      <c r="KR6" s="145"/>
      <c r="KS6" s="145"/>
      <c r="KT6" s="145"/>
      <c r="KU6" s="145"/>
      <c r="KV6" s="145"/>
      <c r="KW6" s="145"/>
      <c r="KX6" s="145"/>
      <c r="KY6" s="145"/>
      <c r="KZ6" s="145"/>
      <c r="LA6" s="145"/>
      <c r="LB6" s="145"/>
      <c r="LC6" s="145"/>
      <c r="LD6" s="145"/>
      <c r="LE6" s="145"/>
      <c r="LF6" s="145"/>
      <c r="LG6" s="145"/>
      <c r="LH6" s="145"/>
      <c r="LI6" s="145"/>
      <c r="LJ6" s="145"/>
      <c r="LK6" s="145"/>
      <c r="LL6" s="145"/>
      <c r="LM6" s="145"/>
      <c r="LN6" s="145"/>
      <c r="LO6" s="145"/>
      <c r="LP6" s="145"/>
      <c r="LQ6" s="145"/>
      <c r="LR6" s="145"/>
      <c r="LS6" s="145"/>
      <c r="LT6" s="145"/>
      <c r="LU6" s="145"/>
      <c r="LV6" s="145"/>
      <c r="LW6" s="145"/>
      <c r="LX6" s="145"/>
      <c r="LY6" s="145"/>
      <c r="LZ6" s="145"/>
      <c r="MA6" s="145"/>
      <c r="MB6" s="145"/>
      <c r="MC6" s="145"/>
      <c r="MD6" s="145"/>
      <c r="ME6" s="145"/>
      <c r="MF6" s="145"/>
      <c r="MG6" s="145"/>
      <c r="MH6" s="145"/>
      <c r="MI6" s="145"/>
      <c r="MJ6" s="145"/>
      <c r="MK6" s="145"/>
      <c r="ML6" s="145"/>
      <c r="MM6" s="145"/>
      <c r="MN6" s="145"/>
      <c r="MO6" s="145"/>
      <c r="MP6" s="145"/>
      <c r="MQ6" s="145"/>
      <c r="MR6" s="145"/>
      <c r="MS6" s="145"/>
      <c r="MT6" s="145"/>
      <c r="MU6" s="145"/>
      <c r="MV6" s="145"/>
      <c r="MW6" s="145"/>
      <c r="MX6" s="145"/>
      <c r="MY6" s="145"/>
      <c r="MZ6" s="145"/>
      <c r="NA6" s="145"/>
      <c r="NB6" s="145"/>
      <c r="NC6" s="145"/>
      <c r="ND6" s="145"/>
      <c r="NE6" s="145"/>
      <c r="NF6" s="145"/>
      <c r="NG6" s="145"/>
      <c r="NH6" s="145"/>
      <c r="NI6" s="145"/>
      <c r="NJ6" s="145"/>
      <c r="NK6" s="145"/>
      <c r="NL6" s="145"/>
      <c r="NM6" s="145"/>
      <c r="NN6" s="145"/>
      <c r="NO6" s="145"/>
      <c r="NP6" s="145"/>
      <c r="NQ6" s="145"/>
      <c r="NR6" s="145"/>
      <c r="NS6" s="145"/>
      <c r="NT6" s="145"/>
      <c r="NU6" s="145"/>
      <c r="NV6" s="145"/>
      <c r="NW6" s="145"/>
      <c r="NX6" s="145"/>
      <c r="NY6" s="145"/>
      <c r="NZ6" s="145"/>
      <c r="OA6" s="145"/>
      <c r="OB6" s="145"/>
      <c r="OC6" s="145"/>
      <c r="OD6" s="145"/>
      <c r="OE6" s="145"/>
      <c r="OF6" s="145"/>
      <c r="OG6" s="145"/>
      <c r="OH6" s="145"/>
      <c r="OI6" s="145"/>
      <c r="OJ6" s="145"/>
      <c r="OK6" s="145"/>
      <c r="OL6" s="145"/>
      <c r="OM6" s="145"/>
      <c r="ON6" s="145"/>
      <c r="OO6" s="145"/>
      <c r="OP6" s="145"/>
      <c r="OQ6" s="145"/>
      <c r="OR6" s="145"/>
      <c r="OS6" s="145"/>
      <c r="OT6" s="145"/>
      <c r="OU6" s="145"/>
      <c r="OV6" s="145"/>
      <c r="OW6" s="145"/>
      <c r="OX6" s="145"/>
      <c r="OY6" s="145"/>
      <c r="OZ6" s="145"/>
      <c r="PA6" s="145"/>
      <c r="PB6" s="145"/>
      <c r="PC6" s="145"/>
      <c r="PD6" s="145"/>
      <c r="PE6" s="145"/>
      <c r="PF6" s="145"/>
      <c r="PG6" s="145"/>
      <c r="PH6" s="145"/>
      <c r="PI6" s="145"/>
      <c r="PJ6" s="145"/>
      <c r="PK6" s="145"/>
      <c r="PL6" s="145"/>
      <c r="PM6" s="145"/>
      <c r="PN6" s="145"/>
      <c r="PO6" s="145"/>
      <c r="PP6" s="145"/>
      <c r="PQ6" s="145"/>
      <c r="PR6" s="145"/>
      <c r="PS6" s="145"/>
      <c r="PT6" s="145"/>
      <c r="PU6" s="145"/>
      <c r="PV6" s="145"/>
      <c r="PW6" s="145"/>
      <c r="PX6" s="145"/>
      <c r="PY6" s="145"/>
      <c r="PZ6" s="145"/>
      <c r="QA6" s="145"/>
      <c r="QB6" s="145"/>
      <c r="QC6" s="145"/>
      <c r="QD6" s="145"/>
      <c r="QE6" s="145"/>
      <c r="QF6" s="145"/>
      <c r="QG6" s="145"/>
      <c r="QH6" s="145"/>
      <c r="QI6" s="145"/>
      <c r="QJ6" s="145"/>
      <c r="QK6" s="145"/>
      <c r="QL6" s="145"/>
      <c r="QM6" s="145"/>
      <c r="QN6" s="145"/>
      <c r="QO6" s="145"/>
      <c r="QP6" s="145"/>
      <c r="QQ6" s="145"/>
      <c r="QR6" s="145"/>
      <c r="QS6" s="145"/>
      <c r="QT6" s="145"/>
      <c r="QU6" s="145"/>
      <c r="QV6" s="145"/>
      <c r="QW6" s="145"/>
      <c r="QX6" s="145"/>
      <c r="QY6" s="145"/>
      <c r="QZ6" s="145"/>
      <c r="RA6" s="145"/>
      <c r="RB6" s="145"/>
      <c r="RC6" s="145"/>
      <c r="RD6" s="145"/>
      <c r="RE6" s="145"/>
      <c r="RF6" s="145"/>
      <c r="RG6" s="145"/>
      <c r="RH6" s="145"/>
      <c r="RI6" s="145"/>
      <c r="RJ6" s="145"/>
      <c r="RK6" s="145"/>
      <c r="RL6" s="145"/>
      <c r="RM6" s="145"/>
      <c r="RN6" s="145"/>
      <c r="RO6" s="145"/>
      <c r="RP6" s="145"/>
      <c r="RQ6" s="145"/>
      <c r="RR6" s="145"/>
      <c r="RS6" s="145"/>
      <c r="RT6" s="145"/>
      <c r="RU6" s="145"/>
      <c r="RV6" s="145"/>
      <c r="RW6" s="145"/>
      <c r="RX6" s="145"/>
      <c r="RY6" s="145"/>
      <c r="RZ6" s="145"/>
      <c r="SA6" s="145"/>
      <c r="SB6" s="145"/>
      <c r="SC6" s="145"/>
      <c r="SD6" s="145"/>
      <c r="SE6" s="145"/>
      <c r="SF6" s="145"/>
      <c r="SG6" s="145"/>
      <c r="SH6" s="145"/>
      <c r="SI6" s="145"/>
      <c r="SJ6" s="145"/>
      <c r="SK6" s="145"/>
      <c r="SL6" s="145"/>
      <c r="SM6" s="145"/>
      <c r="SN6" s="145"/>
      <c r="SO6" s="145"/>
      <c r="SP6" s="145"/>
      <c r="SQ6" s="145"/>
      <c r="SR6" s="145"/>
      <c r="SS6" s="145"/>
      <c r="ST6" s="145"/>
      <c r="SU6" s="145"/>
      <c r="SV6" s="145"/>
      <c r="SW6" s="145"/>
      <c r="SX6" s="145"/>
      <c r="SY6" s="145"/>
      <c r="SZ6" s="145"/>
      <c r="TA6" s="145"/>
      <c r="TB6" s="145"/>
      <c r="TC6" s="145"/>
      <c r="TD6" s="145"/>
      <c r="TE6" s="145"/>
      <c r="TF6" s="145"/>
      <c r="TG6" s="145"/>
      <c r="TH6" s="145"/>
      <c r="TI6" s="145"/>
      <c r="TJ6" s="145"/>
      <c r="TK6" s="145"/>
      <c r="TL6" s="145"/>
      <c r="TM6" s="145"/>
      <c r="TN6" s="145"/>
      <c r="TO6" s="145"/>
      <c r="TP6" s="145"/>
      <c r="TQ6" s="145"/>
      <c r="TR6" s="145"/>
      <c r="TS6" s="145"/>
      <c r="TT6" s="145"/>
      <c r="TU6" s="145"/>
      <c r="TV6" s="145"/>
      <c r="TW6" s="145"/>
      <c r="TX6" s="145"/>
      <c r="TY6" s="145"/>
      <c r="TZ6" s="145"/>
      <c r="UA6" s="145"/>
      <c r="UB6" s="145"/>
      <c r="UC6" s="145"/>
      <c r="UD6" s="145"/>
      <c r="UE6" s="145"/>
      <c r="UF6" s="145"/>
      <c r="UG6" s="145"/>
      <c r="UH6" s="145"/>
      <c r="UI6" s="145"/>
      <c r="UJ6" s="145"/>
      <c r="UK6" s="145"/>
      <c r="UL6" s="145"/>
      <c r="UM6" s="145"/>
      <c r="UN6" s="145"/>
      <c r="UO6" s="145"/>
      <c r="UP6" s="145"/>
      <c r="UQ6" s="145"/>
      <c r="UR6" s="145"/>
      <c r="US6" s="145"/>
      <c r="UT6" s="145"/>
      <c r="UU6" s="145"/>
      <c r="UV6" s="145"/>
      <c r="UW6" s="145"/>
      <c r="UX6" s="145"/>
      <c r="UY6" s="145"/>
      <c r="UZ6" s="145"/>
      <c r="VA6" s="145"/>
      <c r="VB6" s="145"/>
      <c r="VC6" s="145"/>
      <c r="VD6" s="145"/>
      <c r="VE6" s="145"/>
      <c r="VF6" s="145"/>
      <c r="VG6" s="145"/>
      <c r="VH6" s="145"/>
      <c r="VI6" s="145"/>
      <c r="VJ6" s="145"/>
      <c r="VK6" s="145"/>
      <c r="VL6" s="145"/>
      <c r="VM6" s="145"/>
      <c r="VN6" s="145"/>
      <c r="VO6" s="145"/>
      <c r="VP6" s="145"/>
      <c r="VQ6" s="145"/>
      <c r="VR6" s="145"/>
      <c r="VS6" s="145"/>
      <c r="VT6" s="145"/>
      <c r="VU6" s="145"/>
      <c r="VV6" s="145"/>
      <c r="VW6" s="145"/>
      <c r="VX6" s="145"/>
      <c r="VY6" s="145"/>
      <c r="VZ6" s="145"/>
      <c r="WA6" s="145"/>
      <c r="WB6" s="145"/>
      <c r="WC6" s="145"/>
      <c r="WD6" s="145"/>
      <c r="WE6" s="145"/>
      <c r="WF6" s="145"/>
      <c r="WG6" s="145"/>
      <c r="WH6" s="145"/>
      <c r="WI6" s="145"/>
      <c r="WJ6" s="145"/>
      <c r="WK6" s="145"/>
      <c r="WL6" s="145"/>
      <c r="WM6" s="145"/>
      <c r="WN6" s="145"/>
      <c r="WO6" s="145"/>
      <c r="WP6" s="145"/>
      <c r="WQ6" s="145"/>
      <c r="WR6" s="145"/>
      <c r="WS6" s="145"/>
      <c r="WT6" s="145"/>
      <c r="WU6" s="145"/>
      <c r="WV6" s="145"/>
      <c r="WW6" s="145"/>
      <c r="WX6" s="145"/>
      <c r="WY6" s="145"/>
      <c r="WZ6" s="145"/>
      <c r="XA6" s="145"/>
      <c r="XB6" s="145"/>
      <c r="XC6" s="145"/>
      <c r="XD6" s="145"/>
      <c r="XE6" s="145"/>
      <c r="XF6" s="145"/>
      <c r="XG6" s="145"/>
      <c r="XH6" s="145"/>
      <c r="XI6" s="145"/>
      <c r="XJ6" s="145"/>
      <c r="XK6" s="145"/>
      <c r="XL6" s="145"/>
      <c r="XM6" s="145"/>
      <c r="XN6" s="145"/>
      <c r="XO6" s="145"/>
      <c r="XP6" s="145"/>
      <c r="XQ6" s="145"/>
      <c r="XR6" s="145"/>
      <c r="XS6" s="145"/>
      <c r="XT6" s="145"/>
      <c r="XU6" s="145"/>
      <c r="XV6" s="145"/>
      <c r="XW6" s="145"/>
      <c r="XX6" s="145"/>
      <c r="XY6" s="145"/>
      <c r="XZ6" s="145"/>
      <c r="YA6" s="145"/>
      <c r="YB6" s="145"/>
      <c r="YC6" s="145"/>
      <c r="YD6" s="145"/>
      <c r="YE6" s="145"/>
      <c r="YF6" s="145"/>
      <c r="YG6" s="145"/>
      <c r="YH6" s="145"/>
      <c r="YI6" s="145"/>
      <c r="YJ6" s="145"/>
      <c r="YK6" s="145"/>
      <c r="YL6" s="145"/>
      <c r="YM6" s="145"/>
      <c r="YN6" s="145"/>
      <c r="YO6" s="145"/>
      <c r="YP6" s="145"/>
      <c r="YQ6" s="145"/>
      <c r="YR6" s="145"/>
      <c r="YS6" s="145"/>
      <c r="YT6" s="145"/>
      <c r="YU6" s="145"/>
      <c r="YV6" s="145"/>
      <c r="YW6" s="145"/>
      <c r="YX6" s="145"/>
      <c r="YY6" s="145"/>
      <c r="YZ6" s="145"/>
      <c r="ZA6" s="145"/>
      <c r="ZB6" s="145"/>
      <c r="ZC6" s="145"/>
      <c r="ZD6" s="145"/>
      <c r="ZE6" s="145"/>
      <c r="ZF6" s="145"/>
      <c r="ZG6" s="145"/>
      <c r="ZH6" s="145"/>
      <c r="ZI6" s="145"/>
      <c r="ZJ6" s="145"/>
      <c r="ZK6" s="145"/>
      <c r="ZL6" s="145"/>
      <c r="ZM6" s="145"/>
      <c r="ZN6" s="145"/>
      <c r="ZO6" s="145"/>
      <c r="ZP6" s="145"/>
      <c r="ZQ6" s="145"/>
      <c r="ZR6" s="145"/>
      <c r="ZS6" s="145"/>
      <c r="ZT6" s="145"/>
      <c r="ZU6" s="145"/>
      <c r="ZV6" s="145"/>
      <c r="ZW6" s="145"/>
      <c r="ZX6" s="145"/>
      <c r="ZY6" s="145"/>
      <c r="ZZ6" s="145"/>
      <c r="AAA6" s="145"/>
      <c r="AAB6" s="145"/>
      <c r="AAC6" s="145"/>
      <c r="AAD6" s="145"/>
      <c r="AAE6" s="145"/>
      <c r="AAF6" s="145"/>
      <c r="AAG6" s="145"/>
      <c r="AAH6" s="145"/>
      <c r="AAI6" s="145"/>
      <c r="AAJ6" s="145"/>
      <c r="AAK6" s="145"/>
      <c r="AAL6" s="145"/>
      <c r="AAM6" s="145"/>
      <c r="AAN6" s="145"/>
      <c r="AAO6" s="145"/>
      <c r="AAP6" s="145"/>
      <c r="AAQ6" s="145"/>
      <c r="AAR6" s="145"/>
      <c r="AAS6" s="145"/>
      <c r="AAT6" s="145"/>
      <c r="AAU6" s="145"/>
      <c r="AAV6" s="145"/>
      <c r="AAW6" s="145"/>
      <c r="AAX6" s="145"/>
      <c r="AAY6" s="145"/>
      <c r="AAZ6" s="145"/>
      <c r="ABA6" s="145"/>
      <c r="ABB6" s="145"/>
      <c r="ABC6" s="145"/>
      <c r="ABD6" s="145"/>
      <c r="ABE6" s="145"/>
      <c r="ABF6" s="145"/>
      <c r="ABG6" s="145"/>
      <c r="ABH6" s="145"/>
      <c r="ABI6" s="145"/>
      <c r="ABJ6" s="145"/>
      <c r="ABK6" s="145"/>
      <c r="ABL6" s="145"/>
      <c r="ABM6" s="145"/>
      <c r="ABN6" s="145"/>
      <c r="ABO6" s="145"/>
      <c r="ABP6" s="145"/>
      <c r="ABQ6" s="145"/>
      <c r="ABR6" s="145"/>
      <c r="ABS6" s="145"/>
      <c r="ABT6" s="145"/>
      <c r="ABU6" s="145"/>
      <c r="ABV6" s="145"/>
      <c r="ABW6" s="145"/>
      <c r="ABX6" s="145"/>
      <c r="ABY6" s="145"/>
      <c r="ABZ6" s="145"/>
      <c r="ACA6" s="145"/>
      <c r="ACB6" s="145"/>
      <c r="ACC6" s="145"/>
      <c r="ACD6" s="145"/>
      <c r="ACE6" s="145"/>
      <c r="ACF6" s="145"/>
      <c r="ACG6" s="145"/>
      <c r="ACH6" s="145"/>
      <c r="ACI6" s="145"/>
      <c r="ACJ6" s="145"/>
      <c r="ACK6" s="145"/>
      <c r="ACL6" s="145"/>
      <c r="ACM6" s="145"/>
      <c r="ACN6" s="145"/>
      <c r="ACO6" s="145"/>
      <c r="ACP6" s="145"/>
      <c r="ACQ6" s="145"/>
      <c r="ACR6" s="145"/>
      <c r="ACS6" s="145"/>
      <c r="ACT6" s="145"/>
      <c r="ACU6" s="145"/>
      <c r="ACV6" s="145"/>
      <c r="ACW6" s="145"/>
      <c r="ACX6" s="145"/>
      <c r="ACY6" s="145"/>
      <c r="ACZ6" s="145"/>
      <c r="ADA6" s="145"/>
      <c r="ADB6" s="145"/>
      <c r="ADC6" s="145"/>
      <c r="ADD6" s="145"/>
      <c r="ADE6" s="145"/>
      <c r="ADF6" s="145"/>
      <c r="ADG6" s="145"/>
      <c r="ADH6" s="145"/>
      <c r="ADI6" s="145"/>
      <c r="ADJ6" s="145"/>
      <c r="ADK6" s="145"/>
      <c r="ADL6" s="145"/>
      <c r="ADM6" s="145"/>
      <c r="ADN6" s="145"/>
      <c r="ADO6" s="145"/>
      <c r="ADP6" s="145"/>
      <c r="ADQ6" s="145"/>
      <c r="ADR6" s="145"/>
      <c r="ADS6" s="145"/>
      <c r="ADT6" s="145"/>
      <c r="ADU6" s="145"/>
      <c r="ADV6" s="145"/>
      <c r="ADW6" s="145"/>
      <c r="ADX6" s="145"/>
      <c r="ADY6" s="145"/>
      <c r="ADZ6" s="145"/>
      <c r="AEA6" s="145"/>
      <c r="AEB6" s="145"/>
      <c r="AEC6" s="145"/>
      <c r="AED6" s="145"/>
      <c r="AEE6" s="145"/>
      <c r="AEF6" s="145"/>
      <c r="AEG6" s="145"/>
      <c r="AEH6" s="145"/>
      <c r="AEI6" s="145"/>
      <c r="AEJ6" s="145"/>
      <c r="AEK6" s="145"/>
      <c r="AEL6" s="145"/>
      <c r="AEM6" s="145"/>
      <c r="AEN6" s="145"/>
      <c r="AEO6" s="145"/>
      <c r="AEP6" s="145"/>
      <c r="AEQ6" s="145"/>
      <c r="AER6" s="145"/>
      <c r="AES6" s="145"/>
      <c r="AET6" s="145"/>
      <c r="AEU6" s="145"/>
      <c r="AEV6" s="145"/>
      <c r="AEW6" s="145"/>
      <c r="AEX6" s="145"/>
      <c r="AEY6" s="145"/>
      <c r="AEZ6" s="145"/>
      <c r="AFA6" s="145"/>
      <c r="AFB6" s="145"/>
      <c r="AFC6" s="145"/>
      <c r="AFD6" s="145"/>
      <c r="AFE6" s="145"/>
      <c r="AFF6" s="145"/>
      <c r="AFG6" s="145"/>
      <c r="AFH6" s="145"/>
      <c r="AFI6" s="145"/>
      <c r="AFJ6" s="145"/>
      <c r="AFK6" s="145"/>
      <c r="AFL6" s="145"/>
      <c r="AFM6" s="145"/>
      <c r="AFN6" s="145"/>
      <c r="AFO6" s="145"/>
      <c r="AFP6" s="145"/>
      <c r="AFQ6" s="145"/>
      <c r="AFR6" s="145"/>
      <c r="AFS6" s="145"/>
      <c r="AFT6" s="145"/>
      <c r="AFU6" s="145"/>
      <c r="AFV6" s="145"/>
      <c r="AFW6" s="145"/>
      <c r="AFX6" s="145"/>
      <c r="AFY6" s="145"/>
      <c r="AFZ6" s="145"/>
      <c r="AGA6" s="145"/>
      <c r="AGB6" s="145"/>
      <c r="AGC6" s="145"/>
      <c r="AGD6" s="145"/>
      <c r="AGE6" s="145"/>
      <c r="AGF6" s="145"/>
      <c r="AGG6" s="145"/>
      <c r="AGH6" s="145"/>
      <c r="AGI6" s="145"/>
      <c r="AGJ6" s="145"/>
      <c r="AGK6" s="145"/>
      <c r="AGL6" s="145"/>
      <c r="AGM6" s="145"/>
      <c r="AGN6" s="145"/>
      <c r="AGO6" s="145"/>
      <c r="AGP6" s="145"/>
      <c r="AGQ6" s="145"/>
      <c r="AGR6" s="145"/>
      <c r="AGS6" s="145"/>
      <c r="AGT6" s="145"/>
      <c r="AGU6" s="145"/>
      <c r="AGV6" s="145"/>
      <c r="AGW6" s="145"/>
      <c r="AGX6" s="145"/>
      <c r="AGY6" s="145"/>
      <c r="AGZ6" s="145"/>
      <c r="AHA6" s="145"/>
      <c r="AHB6" s="145"/>
      <c r="AHC6" s="145"/>
      <c r="AHD6" s="145"/>
      <c r="AHE6" s="145"/>
      <c r="AHF6" s="145"/>
      <c r="AHG6" s="145"/>
      <c r="AHH6" s="145"/>
      <c r="AHI6" s="145"/>
      <c r="AHJ6" s="145"/>
      <c r="AHK6" s="145"/>
      <c r="AHL6" s="145"/>
      <c r="AHM6" s="145"/>
      <c r="AHN6" s="145"/>
      <c r="AHO6" s="145"/>
      <c r="AHP6" s="145"/>
      <c r="AHQ6" s="145"/>
      <c r="AHR6" s="145"/>
      <c r="AHS6" s="145"/>
      <c r="AHT6" s="145"/>
      <c r="AHU6" s="145"/>
      <c r="AHV6" s="145"/>
      <c r="AHW6" s="145"/>
      <c r="AHX6" s="145"/>
      <c r="AHY6" s="145"/>
      <c r="AHZ6" s="145"/>
      <c r="AIA6" s="145"/>
      <c r="AIB6" s="145"/>
      <c r="AIC6" s="145"/>
      <c r="AID6" s="145"/>
      <c r="AIE6" s="145"/>
      <c r="AIF6" s="145"/>
      <c r="AIG6" s="145"/>
      <c r="AIH6" s="145"/>
      <c r="AII6" s="145"/>
      <c r="AIJ6" s="145"/>
      <c r="AIK6" s="145"/>
      <c r="AIL6" s="145"/>
      <c r="AIM6" s="145"/>
      <c r="AIN6" s="145"/>
      <c r="AIO6" s="145"/>
      <c r="AIP6" s="145"/>
      <c r="AIQ6" s="145"/>
      <c r="AIR6" s="145"/>
      <c r="AIS6" s="145"/>
      <c r="AIT6" s="145"/>
      <c r="AIU6" s="145"/>
      <c r="AIV6" s="145"/>
      <c r="AIW6" s="145"/>
      <c r="AIX6" s="145"/>
      <c r="AIY6" s="145"/>
      <c r="AIZ6" s="145"/>
      <c r="AJA6" s="145"/>
      <c r="AJB6" s="145"/>
      <c r="AJC6" s="145"/>
      <c r="AJD6" s="145"/>
      <c r="AJE6" s="145"/>
      <c r="AJF6" s="145"/>
      <c r="AJG6" s="145"/>
      <c r="AJH6" s="145"/>
      <c r="AJI6" s="145"/>
      <c r="AJJ6" s="145"/>
      <c r="AJK6" s="145"/>
      <c r="AJL6" s="145"/>
      <c r="AJM6" s="145"/>
      <c r="AJN6" s="145"/>
      <c r="AJO6" s="145"/>
      <c r="AJP6" s="145"/>
      <c r="AJQ6" s="145"/>
      <c r="AJR6" s="145"/>
      <c r="AJS6" s="145"/>
      <c r="AJT6" s="145"/>
      <c r="AJU6" s="145"/>
      <c r="AJV6" s="145"/>
      <c r="AJW6" s="145"/>
      <c r="AJX6" s="145"/>
      <c r="AJY6" s="145"/>
      <c r="AJZ6" s="145"/>
      <c r="AKA6" s="145"/>
      <c r="AKB6" s="145"/>
      <c r="AKC6" s="145"/>
      <c r="AKD6" s="145"/>
      <c r="AKE6" s="145"/>
      <c r="AKF6" s="145"/>
      <c r="AKG6" s="145"/>
      <c r="AKH6" s="145"/>
      <c r="AKI6" s="145"/>
      <c r="AKJ6" s="145"/>
      <c r="AKK6" s="145"/>
      <c r="AKL6" s="145"/>
      <c r="AKM6" s="145"/>
      <c r="AKN6" s="145"/>
      <c r="AKO6" s="145"/>
      <c r="AKP6" s="145"/>
      <c r="AKQ6" s="145"/>
      <c r="AKR6" s="145"/>
      <c r="AKS6" s="145"/>
      <c r="AKT6" s="145"/>
      <c r="AKU6" s="145"/>
      <c r="AKV6" s="145"/>
      <c r="AKW6" s="145"/>
      <c r="AKX6" s="145"/>
      <c r="AKY6" s="145"/>
      <c r="AKZ6" s="145"/>
      <c r="ALA6" s="145"/>
      <c r="ALB6" s="145"/>
      <c r="ALC6" s="145"/>
      <c r="ALD6" s="145"/>
      <c r="ALE6" s="145"/>
      <c r="ALF6" s="145"/>
      <c r="ALG6" s="145"/>
      <c r="ALH6" s="145"/>
      <c r="ALI6" s="145"/>
      <c r="ALJ6" s="145"/>
      <c r="ALK6" s="145"/>
      <c r="ALL6" s="145"/>
      <c r="ALM6" s="145"/>
      <c r="ALN6" s="145"/>
      <c r="ALO6" s="145"/>
      <c r="ALP6" s="145"/>
      <c r="ALQ6" s="145"/>
      <c r="ALR6" s="145"/>
      <c r="ALS6" s="145"/>
      <c r="ALT6" s="145"/>
      <c r="ALU6" s="145"/>
      <c r="ALV6" s="145"/>
      <c r="ALW6" s="145"/>
      <c r="ALX6" s="145"/>
      <c r="ALY6" s="145"/>
      <c r="ALZ6" s="145"/>
      <c r="AMA6" s="145"/>
      <c r="AMB6" s="145"/>
      <c r="AMC6" s="145"/>
      <c r="AMD6" s="145"/>
      <c r="AME6" s="145"/>
      <c r="AMF6" s="145"/>
      <c r="AMG6" s="145"/>
      <c r="AMH6" s="145"/>
      <c r="AMI6" s="145"/>
      <c r="AMJ6" s="145"/>
      <c r="AMK6" s="145"/>
      <c r="AML6" s="145"/>
    </row>
    <row r="7" spans="1:1026" s="131" customFormat="1" ht="12.75" customHeight="1">
      <c r="A7" s="145" t="str">
        <f t="shared" si="0"/>
        <v>LOAN.FO_DELETED</v>
      </c>
      <c r="B7" s="134">
        <f t="shared" si="4"/>
        <v>110003</v>
      </c>
      <c r="C7" s="146">
        <v>0</v>
      </c>
      <c r="D7" s="146">
        <v>1</v>
      </c>
      <c r="E7" s="146">
        <f t="shared" si="1"/>
        <v>100000</v>
      </c>
      <c r="F7" s="146">
        <v>100000</v>
      </c>
      <c r="G7" s="146" t="s">
        <v>34</v>
      </c>
      <c r="H7" s="146">
        <v>100000</v>
      </c>
      <c r="I7" s="145" t="s">
        <v>505</v>
      </c>
      <c r="J7" s="146">
        <f>VLOOKUP(I7,T_FSM_TYPE!$A:$B,2,0)</f>
        <v>110000</v>
      </c>
      <c r="K7" s="131" t="s">
        <v>573</v>
      </c>
      <c r="L7" s="145" t="s">
        <v>37</v>
      </c>
      <c r="M7" s="215" t="str">
        <f t="shared" si="2"/>
        <v>FO_DELETED</v>
      </c>
      <c r="N7" s="145" t="str">
        <f t="shared" si="3"/>
        <v>INSERT INTO T_FSM_STATE VALUES(110003, 0, 1, 100000, 100000, GETDATE(), 100000, 110000, 'FO_DELETED', '?' ,'FO_DELETED')</v>
      </c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  <c r="CD7" s="145"/>
      <c r="CE7" s="145"/>
      <c r="CF7" s="145"/>
      <c r="CG7" s="145"/>
      <c r="CH7" s="145"/>
      <c r="CI7" s="145"/>
      <c r="CJ7" s="145"/>
      <c r="CK7" s="145"/>
      <c r="CL7" s="145"/>
      <c r="CM7" s="145"/>
      <c r="CN7" s="145"/>
      <c r="CO7" s="145"/>
      <c r="CP7" s="145"/>
      <c r="CQ7" s="145"/>
      <c r="CR7" s="145"/>
      <c r="CS7" s="145"/>
      <c r="CT7" s="145"/>
      <c r="CU7" s="145"/>
      <c r="CV7" s="145"/>
      <c r="CW7" s="145"/>
      <c r="CX7" s="145"/>
      <c r="CY7" s="145"/>
      <c r="CZ7" s="145"/>
      <c r="DA7" s="145"/>
      <c r="DB7" s="145"/>
      <c r="DC7" s="145"/>
      <c r="DD7" s="145"/>
      <c r="DE7" s="145"/>
      <c r="DF7" s="145"/>
      <c r="DG7" s="145"/>
      <c r="DH7" s="145"/>
      <c r="DI7" s="145"/>
      <c r="DJ7" s="145"/>
      <c r="DK7" s="145"/>
      <c r="DL7" s="145"/>
      <c r="DM7" s="145"/>
      <c r="DN7" s="145"/>
      <c r="DO7" s="145"/>
      <c r="DP7" s="145"/>
      <c r="DQ7" s="145"/>
      <c r="DR7" s="145"/>
      <c r="DS7" s="145"/>
      <c r="DT7" s="145"/>
      <c r="DU7" s="145"/>
      <c r="DV7" s="145"/>
      <c r="DW7" s="145"/>
      <c r="DX7" s="145"/>
      <c r="DY7" s="145"/>
      <c r="DZ7" s="145"/>
      <c r="EA7" s="145"/>
      <c r="EB7" s="145"/>
      <c r="EC7" s="145"/>
      <c r="ED7" s="145"/>
      <c r="EE7" s="145"/>
      <c r="EF7" s="145"/>
      <c r="EG7" s="145"/>
      <c r="EH7" s="145"/>
      <c r="EI7" s="145"/>
      <c r="EJ7" s="145"/>
      <c r="EK7" s="145"/>
      <c r="EL7" s="145"/>
      <c r="EM7" s="145"/>
      <c r="EN7" s="145"/>
      <c r="EO7" s="145"/>
      <c r="EP7" s="145"/>
      <c r="EQ7" s="145"/>
      <c r="ER7" s="145"/>
      <c r="ES7" s="145"/>
      <c r="ET7" s="145"/>
      <c r="EU7" s="145"/>
      <c r="EV7" s="145"/>
      <c r="EW7" s="145"/>
      <c r="EX7" s="145"/>
      <c r="EY7" s="145"/>
      <c r="EZ7" s="145"/>
      <c r="FA7" s="145"/>
      <c r="FB7" s="145"/>
      <c r="FC7" s="145"/>
      <c r="FD7" s="145"/>
      <c r="FE7" s="145"/>
      <c r="FF7" s="145"/>
      <c r="FG7" s="145"/>
      <c r="FH7" s="145"/>
      <c r="FI7" s="145"/>
      <c r="FJ7" s="145"/>
      <c r="FK7" s="145"/>
      <c r="FL7" s="145"/>
      <c r="FM7" s="145"/>
      <c r="FN7" s="145"/>
      <c r="FO7" s="145"/>
      <c r="FP7" s="145"/>
      <c r="FQ7" s="145"/>
      <c r="FR7" s="145"/>
      <c r="FS7" s="145"/>
      <c r="FT7" s="145"/>
      <c r="FU7" s="145"/>
      <c r="FV7" s="145"/>
      <c r="FW7" s="145"/>
      <c r="FX7" s="145"/>
      <c r="FY7" s="145"/>
      <c r="FZ7" s="145"/>
      <c r="GA7" s="145"/>
      <c r="GB7" s="145"/>
      <c r="GC7" s="145"/>
      <c r="GD7" s="145"/>
      <c r="GE7" s="145"/>
      <c r="GF7" s="145"/>
      <c r="GG7" s="145"/>
      <c r="GH7" s="145"/>
      <c r="GI7" s="145"/>
      <c r="GJ7" s="145"/>
      <c r="GK7" s="145"/>
      <c r="GL7" s="145"/>
      <c r="GM7" s="145"/>
      <c r="GN7" s="145"/>
      <c r="GO7" s="145"/>
      <c r="GP7" s="145"/>
      <c r="GQ7" s="145"/>
      <c r="GR7" s="145"/>
      <c r="GS7" s="145"/>
      <c r="GT7" s="145"/>
      <c r="GU7" s="145"/>
      <c r="GV7" s="145"/>
      <c r="GW7" s="145"/>
      <c r="GX7" s="145"/>
      <c r="GY7" s="145"/>
      <c r="GZ7" s="145"/>
      <c r="HA7" s="145"/>
      <c r="HB7" s="145"/>
      <c r="HC7" s="145"/>
      <c r="HD7" s="145"/>
      <c r="HE7" s="145"/>
      <c r="HF7" s="145"/>
      <c r="HG7" s="145"/>
      <c r="HH7" s="145"/>
      <c r="HI7" s="145"/>
      <c r="HJ7" s="145"/>
      <c r="HK7" s="145"/>
      <c r="HL7" s="145"/>
      <c r="HM7" s="145"/>
      <c r="HN7" s="145"/>
      <c r="HO7" s="145"/>
      <c r="HP7" s="145"/>
      <c r="HQ7" s="145"/>
      <c r="HR7" s="145"/>
      <c r="HS7" s="145"/>
      <c r="HT7" s="145"/>
      <c r="HU7" s="145"/>
      <c r="HV7" s="145"/>
      <c r="HW7" s="145"/>
      <c r="HX7" s="145"/>
      <c r="HY7" s="145"/>
      <c r="HZ7" s="145"/>
      <c r="IA7" s="145"/>
      <c r="IB7" s="145"/>
      <c r="IC7" s="145"/>
      <c r="ID7" s="145"/>
      <c r="IE7" s="145"/>
      <c r="IF7" s="145"/>
      <c r="IG7" s="145"/>
      <c r="IH7" s="145"/>
      <c r="II7" s="145"/>
      <c r="IJ7" s="145"/>
      <c r="IK7" s="145"/>
      <c r="IL7" s="145"/>
      <c r="IM7" s="145"/>
      <c r="IN7" s="145"/>
      <c r="IO7" s="145"/>
      <c r="IP7" s="145"/>
      <c r="IQ7" s="145"/>
      <c r="IR7" s="145"/>
      <c r="IS7" s="145"/>
      <c r="IT7" s="145"/>
      <c r="IU7" s="145"/>
      <c r="IV7" s="145"/>
      <c r="IW7" s="145"/>
      <c r="IX7" s="145"/>
      <c r="IY7" s="145"/>
      <c r="IZ7" s="145"/>
      <c r="JA7" s="145"/>
      <c r="JB7" s="145"/>
      <c r="JC7" s="145"/>
      <c r="JD7" s="145"/>
      <c r="JE7" s="145"/>
      <c r="JF7" s="145"/>
      <c r="JG7" s="145"/>
      <c r="JH7" s="145"/>
      <c r="JI7" s="145"/>
      <c r="JJ7" s="145"/>
      <c r="JK7" s="145"/>
      <c r="JL7" s="145"/>
      <c r="JM7" s="145"/>
      <c r="JN7" s="145"/>
      <c r="JO7" s="145"/>
      <c r="JP7" s="145"/>
      <c r="JQ7" s="145"/>
      <c r="JR7" s="145"/>
      <c r="JS7" s="145"/>
      <c r="JT7" s="145"/>
      <c r="JU7" s="145"/>
      <c r="JV7" s="145"/>
      <c r="JW7" s="145"/>
      <c r="JX7" s="145"/>
      <c r="JY7" s="145"/>
      <c r="JZ7" s="145"/>
      <c r="KA7" s="145"/>
      <c r="KB7" s="145"/>
      <c r="KC7" s="145"/>
      <c r="KD7" s="145"/>
      <c r="KE7" s="145"/>
      <c r="KF7" s="145"/>
      <c r="KG7" s="145"/>
      <c r="KH7" s="145"/>
      <c r="KI7" s="145"/>
      <c r="KJ7" s="145"/>
      <c r="KK7" s="145"/>
      <c r="KL7" s="145"/>
      <c r="KM7" s="145"/>
      <c r="KN7" s="145"/>
      <c r="KO7" s="145"/>
      <c r="KP7" s="145"/>
      <c r="KQ7" s="145"/>
      <c r="KR7" s="145"/>
      <c r="KS7" s="145"/>
      <c r="KT7" s="145"/>
      <c r="KU7" s="145"/>
      <c r="KV7" s="145"/>
      <c r="KW7" s="145"/>
      <c r="KX7" s="145"/>
      <c r="KY7" s="145"/>
      <c r="KZ7" s="145"/>
      <c r="LA7" s="145"/>
      <c r="LB7" s="145"/>
      <c r="LC7" s="145"/>
      <c r="LD7" s="145"/>
      <c r="LE7" s="145"/>
      <c r="LF7" s="145"/>
      <c r="LG7" s="145"/>
      <c r="LH7" s="145"/>
      <c r="LI7" s="145"/>
      <c r="LJ7" s="145"/>
      <c r="LK7" s="145"/>
      <c r="LL7" s="145"/>
      <c r="LM7" s="145"/>
      <c r="LN7" s="145"/>
      <c r="LO7" s="145"/>
      <c r="LP7" s="145"/>
      <c r="LQ7" s="145"/>
      <c r="LR7" s="145"/>
      <c r="LS7" s="145"/>
      <c r="LT7" s="145"/>
      <c r="LU7" s="145"/>
      <c r="LV7" s="145"/>
      <c r="LW7" s="145"/>
      <c r="LX7" s="145"/>
      <c r="LY7" s="145"/>
      <c r="LZ7" s="145"/>
      <c r="MA7" s="145"/>
      <c r="MB7" s="145"/>
      <c r="MC7" s="145"/>
      <c r="MD7" s="145"/>
      <c r="ME7" s="145"/>
      <c r="MF7" s="145"/>
      <c r="MG7" s="145"/>
      <c r="MH7" s="145"/>
      <c r="MI7" s="145"/>
      <c r="MJ7" s="145"/>
      <c r="MK7" s="145"/>
      <c r="ML7" s="145"/>
      <c r="MM7" s="145"/>
      <c r="MN7" s="145"/>
      <c r="MO7" s="145"/>
      <c r="MP7" s="145"/>
      <c r="MQ7" s="145"/>
      <c r="MR7" s="145"/>
      <c r="MS7" s="145"/>
      <c r="MT7" s="145"/>
      <c r="MU7" s="145"/>
      <c r="MV7" s="145"/>
      <c r="MW7" s="145"/>
      <c r="MX7" s="145"/>
      <c r="MY7" s="145"/>
      <c r="MZ7" s="145"/>
      <c r="NA7" s="145"/>
      <c r="NB7" s="145"/>
      <c r="NC7" s="145"/>
      <c r="ND7" s="145"/>
      <c r="NE7" s="145"/>
      <c r="NF7" s="145"/>
      <c r="NG7" s="145"/>
      <c r="NH7" s="145"/>
      <c r="NI7" s="145"/>
      <c r="NJ7" s="145"/>
      <c r="NK7" s="145"/>
      <c r="NL7" s="145"/>
      <c r="NM7" s="145"/>
      <c r="NN7" s="145"/>
      <c r="NO7" s="145"/>
      <c r="NP7" s="145"/>
      <c r="NQ7" s="145"/>
      <c r="NR7" s="145"/>
      <c r="NS7" s="145"/>
      <c r="NT7" s="145"/>
      <c r="NU7" s="145"/>
      <c r="NV7" s="145"/>
      <c r="NW7" s="145"/>
      <c r="NX7" s="145"/>
      <c r="NY7" s="145"/>
      <c r="NZ7" s="145"/>
      <c r="OA7" s="145"/>
      <c r="OB7" s="145"/>
      <c r="OC7" s="145"/>
      <c r="OD7" s="145"/>
      <c r="OE7" s="145"/>
      <c r="OF7" s="145"/>
      <c r="OG7" s="145"/>
      <c r="OH7" s="145"/>
      <c r="OI7" s="145"/>
      <c r="OJ7" s="145"/>
      <c r="OK7" s="145"/>
      <c r="OL7" s="145"/>
      <c r="OM7" s="145"/>
      <c r="ON7" s="145"/>
      <c r="OO7" s="145"/>
      <c r="OP7" s="145"/>
      <c r="OQ7" s="145"/>
      <c r="OR7" s="145"/>
      <c r="OS7" s="145"/>
      <c r="OT7" s="145"/>
      <c r="OU7" s="145"/>
      <c r="OV7" s="145"/>
      <c r="OW7" s="145"/>
      <c r="OX7" s="145"/>
      <c r="OY7" s="145"/>
      <c r="OZ7" s="145"/>
      <c r="PA7" s="145"/>
      <c r="PB7" s="145"/>
      <c r="PC7" s="145"/>
      <c r="PD7" s="145"/>
      <c r="PE7" s="145"/>
      <c r="PF7" s="145"/>
      <c r="PG7" s="145"/>
      <c r="PH7" s="145"/>
      <c r="PI7" s="145"/>
      <c r="PJ7" s="145"/>
      <c r="PK7" s="145"/>
      <c r="PL7" s="145"/>
      <c r="PM7" s="145"/>
      <c r="PN7" s="145"/>
      <c r="PO7" s="145"/>
      <c r="PP7" s="145"/>
      <c r="PQ7" s="145"/>
      <c r="PR7" s="145"/>
      <c r="PS7" s="145"/>
      <c r="PT7" s="145"/>
      <c r="PU7" s="145"/>
      <c r="PV7" s="145"/>
      <c r="PW7" s="145"/>
      <c r="PX7" s="145"/>
      <c r="PY7" s="145"/>
      <c r="PZ7" s="145"/>
      <c r="QA7" s="145"/>
      <c r="QB7" s="145"/>
      <c r="QC7" s="145"/>
      <c r="QD7" s="145"/>
      <c r="QE7" s="145"/>
      <c r="QF7" s="145"/>
      <c r="QG7" s="145"/>
      <c r="QH7" s="145"/>
      <c r="QI7" s="145"/>
      <c r="QJ7" s="145"/>
      <c r="QK7" s="145"/>
      <c r="QL7" s="145"/>
      <c r="QM7" s="145"/>
      <c r="QN7" s="145"/>
      <c r="QO7" s="145"/>
      <c r="QP7" s="145"/>
      <c r="QQ7" s="145"/>
      <c r="QR7" s="145"/>
      <c r="QS7" s="145"/>
      <c r="QT7" s="145"/>
      <c r="QU7" s="145"/>
      <c r="QV7" s="145"/>
      <c r="QW7" s="145"/>
      <c r="QX7" s="145"/>
      <c r="QY7" s="145"/>
      <c r="QZ7" s="145"/>
      <c r="RA7" s="145"/>
      <c r="RB7" s="145"/>
      <c r="RC7" s="145"/>
      <c r="RD7" s="145"/>
      <c r="RE7" s="145"/>
      <c r="RF7" s="145"/>
      <c r="RG7" s="145"/>
      <c r="RH7" s="145"/>
      <c r="RI7" s="145"/>
      <c r="RJ7" s="145"/>
      <c r="RK7" s="145"/>
      <c r="RL7" s="145"/>
      <c r="RM7" s="145"/>
      <c r="RN7" s="145"/>
      <c r="RO7" s="145"/>
      <c r="RP7" s="145"/>
      <c r="RQ7" s="145"/>
      <c r="RR7" s="145"/>
      <c r="RS7" s="145"/>
      <c r="RT7" s="145"/>
      <c r="RU7" s="145"/>
      <c r="RV7" s="145"/>
      <c r="RW7" s="145"/>
      <c r="RX7" s="145"/>
      <c r="RY7" s="145"/>
      <c r="RZ7" s="145"/>
      <c r="SA7" s="145"/>
      <c r="SB7" s="145"/>
      <c r="SC7" s="145"/>
      <c r="SD7" s="145"/>
      <c r="SE7" s="145"/>
      <c r="SF7" s="145"/>
      <c r="SG7" s="145"/>
      <c r="SH7" s="145"/>
      <c r="SI7" s="145"/>
      <c r="SJ7" s="145"/>
      <c r="SK7" s="145"/>
      <c r="SL7" s="145"/>
      <c r="SM7" s="145"/>
      <c r="SN7" s="145"/>
      <c r="SO7" s="145"/>
      <c r="SP7" s="145"/>
      <c r="SQ7" s="145"/>
      <c r="SR7" s="145"/>
      <c r="SS7" s="145"/>
      <c r="ST7" s="145"/>
      <c r="SU7" s="145"/>
      <c r="SV7" s="145"/>
      <c r="SW7" s="145"/>
      <c r="SX7" s="145"/>
      <c r="SY7" s="145"/>
      <c r="SZ7" s="145"/>
      <c r="TA7" s="145"/>
      <c r="TB7" s="145"/>
      <c r="TC7" s="145"/>
      <c r="TD7" s="145"/>
      <c r="TE7" s="145"/>
      <c r="TF7" s="145"/>
      <c r="TG7" s="145"/>
      <c r="TH7" s="145"/>
      <c r="TI7" s="145"/>
      <c r="TJ7" s="145"/>
      <c r="TK7" s="145"/>
      <c r="TL7" s="145"/>
      <c r="TM7" s="145"/>
      <c r="TN7" s="145"/>
      <c r="TO7" s="145"/>
      <c r="TP7" s="145"/>
      <c r="TQ7" s="145"/>
      <c r="TR7" s="145"/>
      <c r="TS7" s="145"/>
      <c r="TT7" s="145"/>
      <c r="TU7" s="145"/>
      <c r="TV7" s="145"/>
      <c r="TW7" s="145"/>
      <c r="TX7" s="145"/>
      <c r="TY7" s="145"/>
      <c r="TZ7" s="145"/>
      <c r="UA7" s="145"/>
      <c r="UB7" s="145"/>
      <c r="UC7" s="145"/>
      <c r="UD7" s="145"/>
      <c r="UE7" s="145"/>
      <c r="UF7" s="145"/>
      <c r="UG7" s="145"/>
      <c r="UH7" s="145"/>
      <c r="UI7" s="145"/>
      <c r="UJ7" s="145"/>
      <c r="UK7" s="145"/>
      <c r="UL7" s="145"/>
      <c r="UM7" s="145"/>
      <c r="UN7" s="145"/>
      <c r="UO7" s="145"/>
      <c r="UP7" s="145"/>
      <c r="UQ7" s="145"/>
      <c r="UR7" s="145"/>
      <c r="US7" s="145"/>
      <c r="UT7" s="145"/>
      <c r="UU7" s="145"/>
      <c r="UV7" s="145"/>
      <c r="UW7" s="145"/>
      <c r="UX7" s="145"/>
      <c r="UY7" s="145"/>
      <c r="UZ7" s="145"/>
      <c r="VA7" s="145"/>
      <c r="VB7" s="145"/>
      <c r="VC7" s="145"/>
      <c r="VD7" s="145"/>
      <c r="VE7" s="145"/>
      <c r="VF7" s="145"/>
      <c r="VG7" s="145"/>
      <c r="VH7" s="145"/>
      <c r="VI7" s="145"/>
      <c r="VJ7" s="145"/>
      <c r="VK7" s="145"/>
      <c r="VL7" s="145"/>
      <c r="VM7" s="145"/>
      <c r="VN7" s="145"/>
      <c r="VO7" s="145"/>
      <c r="VP7" s="145"/>
      <c r="VQ7" s="145"/>
      <c r="VR7" s="145"/>
      <c r="VS7" s="145"/>
      <c r="VT7" s="145"/>
      <c r="VU7" s="145"/>
      <c r="VV7" s="145"/>
      <c r="VW7" s="145"/>
      <c r="VX7" s="145"/>
      <c r="VY7" s="145"/>
      <c r="VZ7" s="145"/>
      <c r="WA7" s="145"/>
      <c r="WB7" s="145"/>
      <c r="WC7" s="145"/>
      <c r="WD7" s="145"/>
      <c r="WE7" s="145"/>
      <c r="WF7" s="145"/>
      <c r="WG7" s="145"/>
      <c r="WH7" s="145"/>
      <c r="WI7" s="145"/>
      <c r="WJ7" s="145"/>
      <c r="WK7" s="145"/>
      <c r="WL7" s="145"/>
      <c r="WM7" s="145"/>
      <c r="WN7" s="145"/>
      <c r="WO7" s="145"/>
      <c r="WP7" s="145"/>
      <c r="WQ7" s="145"/>
      <c r="WR7" s="145"/>
      <c r="WS7" s="145"/>
      <c r="WT7" s="145"/>
      <c r="WU7" s="145"/>
      <c r="WV7" s="145"/>
      <c r="WW7" s="145"/>
      <c r="WX7" s="145"/>
      <c r="WY7" s="145"/>
      <c r="WZ7" s="145"/>
      <c r="XA7" s="145"/>
      <c r="XB7" s="145"/>
      <c r="XC7" s="145"/>
      <c r="XD7" s="145"/>
      <c r="XE7" s="145"/>
      <c r="XF7" s="145"/>
      <c r="XG7" s="145"/>
      <c r="XH7" s="145"/>
      <c r="XI7" s="145"/>
      <c r="XJ7" s="145"/>
      <c r="XK7" s="145"/>
      <c r="XL7" s="145"/>
      <c r="XM7" s="145"/>
      <c r="XN7" s="145"/>
      <c r="XO7" s="145"/>
      <c r="XP7" s="145"/>
      <c r="XQ7" s="145"/>
      <c r="XR7" s="145"/>
      <c r="XS7" s="145"/>
      <c r="XT7" s="145"/>
      <c r="XU7" s="145"/>
      <c r="XV7" s="145"/>
      <c r="XW7" s="145"/>
      <c r="XX7" s="145"/>
      <c r="XY7" s="145"/>
      <c r="XZ7" s="145"/>
      <c r="YA7" s="145"/>
      <c r="YB7" s="145"/>
      <c r="YC7" s="145"/>
      <c r="YD7" s="145"/>
      <c r="YE7" s="145"/>
      <c r="YF7" s="145"/>
      <c r="YG7" s="145"/>
      <c r="YH7" s="145"/>
      <c r="YI7" s="145"/>
      <c r="YJ7" s="145"/>
      <c r="YK7" s="145"/>
      <c r="YL7" s="145"/>
      <c r="YM7" s="145"/>
      <c r="YN7" s="145"/>
      <c r="YO7" s="145"/>
      <c r="YP7" s="145"/>
      <c r="YQ7" s="145"/>
      <c r="YR7" s="145"/>
      <c r="YS7" s="145"/>
      <c r="YT7" s="145"/>
      <c r="YU7" s="145"/>
      <c r="YV7" s="145"/>
      <c r="YW7" s="145"/>
      <c r="YX7" s="145"/>
      <c r="YY7" s="145"/>
      <c r="YZ7" s="145"/>
      <c r="ZA7" s="145"/>
      <c r="ZB7" s="145"/>
      <c r="ZC7" s="145"/>
      <c r="ZD7" s="145"/>
      <c r="ZE7" s="145"/>
      <c r="ZF7" s="145"/>
      <c r="ZG7" s="145"/>
      <c r="ZH7" s="145"/>
      <c r="ZI7" s="145"/>
      <c r="ZJ7" s="145"/>
      <c r="ZK7" s="145"/>
      <c r="ZL7" s="145"/>
      <c r="ZM7" s="145"/>
      <c r="ZN7" s="145"/>
      <c r="ZO7" s="145"/>
      <c r="ZP7" s="145"/>
      <c r="ZQ7" s="145"/>
      <c r="ZR7" s="145"/>
      <c r="ZS7" s="145"/>
      <c r="ZT7" s="145"/>
      <c r="ZU7" s="145"/>
      <c r="ZV7" s="145"/>
      <c r="ZW7" s="145"/>
      <c r="ZX7" s="145"/>
      <c r="ZY7" s="145"/>
      <c r="ZZ7" s="145"/>
      <c r="AAA7" s="145"/>
      <c r="AAB7" s="145"/>
      <c r="AAC7" s="145"/>
      <c r="AAD7" s="145"/>
      <c r="AAE7" s="145"/>
      <c r="AAF7" s="145"/>
      <c r="AAG7" s="145"/>
      <c r="AAH7" s="145"/>
      <c r="AAI7" s="145"/>
      <c r="AAJ7" s="145"/>
      <c r="AAK7" s="145"/>
      <c r="AAL7" s="145"/>
      <c r="AAM7" s="145"/>
      <c r="AAN7" s="145"/>
      <c r="AAO7" s="145"/>
      <c r="AAP7" s="145"/>
      <c r="AAQ7" s="145"/>
      <c r="AAR7" s="145"/>
      <c r="AAS7" s="145"/>
      <c r="AAT7" s="145"/>
      <c r="AAU7" s="145"/>
      <c r="AAV7" s="145"/>
      <c r="AAW7" s="145"/>
      <c r="AAX7" s="145"/>
      <c r="AAY7" s="145"/>
      <c r="AAZ7" s="145"/>
      <c r="ABA7" s="145"/>
      <c r="ABB7" s="145"/>
      <c r="ABC7" s="145"/>
      <c r="ABD7" s="145"/>
      <c r="ABE7" s="145"/>
      <c r="ABF7" s="145"/>
      <c r="ABG7" s="145"/>
      <c r="ABH7" s="145"/>
      <c r="ABI7" s="145"/>
      <c r="ABJ7" s="145"/>
      <c r="ABK7" s="145"/>
      <c r="ABL7" s="145"/>
      <c r="ABM7" s="145"/>
      <c r="ABN7" s="145"/>
      <c r="ABO7" s="145"/>
      <c r="ABP7" s="145"/>
      <c r="ABQ7" s="145"/>
      <c r="ABR7" s="145"/>
      <c r="ABS7" s="145"/>
      <c r="ABT7" s="145"/>
      <c r="ABU7" s="145"/>
      <c r="ABV7" s="145"/>
      <c r="ABW7" s="145"/>
      <c r="ABX7" s="145"/>
      <c r="ABY7" s="145"/>
      <c r="ABZ7" s="145"/>
      <c r="ACA7" s="145"/>
      <c r="ACB7" s="145"/>
      <c r="ACC7" s="145"/>
      <c r="ACD7" s="145"/>
      <c r="ACE7" s="145"/>
      <c r="ACF7" s="145"/>
      <c r="ACG7" s="145"/>
      <c r="ACH7" s="145"/>
      <c r="ACI7" s="145"/>
      <c r="ACJ7" s="145"/>
      <c r="ACK7" s="145"/>
      <c r="ACL7" s="145"/>
      <c r="ACM7" s="145"/>
      <c r="ACN7" s="145"/>
      <c r="ACO7" s="145"/>
      <c r="ACP7" s="145"/>
      <c r="ACQ7" s="145"/>
      <c r="ACR7" s="145"/>
      <c r="ACS7" s="145"/>
      <c r="ACT7" s="145"/>
      <c r="ACU7" s="145"/>
      <c r="ACV7" s="145"/>
      <c r="ACW7" s="145"/>
      <c r="ACX7" s="145"/>
      <c r="ACY7" s="145"/>
      <c r="ACZ7" s="145"/>
      <c r="ADA7" s="145"/>
      <c r="ADB7" s="145"/>
      <c r="ADC7" s="145"/>
      <c r="ADD7" s="145"/>
      <c r="ADE7" s="145"/>
      <c r="ADF7" s="145"/>
      <c r="ADG7" s="145"/>
      <c r="ADH7" s="145"/>
      <c r="ADI7" s="145"/>
      <c r="ADJ7" s="145"/>
      <c r="ADK7" s="145"/>
      <c r="ADL7" s="145"/>
      <c r="ADM7" s="145"/>
      <c r="ADN7" s="145"/>
      <c r="ADO7" s="145"/>
      <c r="ADP7" s="145"/>
      <c r="ADQ7" s="145"/>
      <c r="ADR7" s="145"/>
      <c r="ADS7" s="145"/>
      <c r="ADT7" s="145"/>
      <c r="ADU7" s="145"/>
      <c r="ADV7" s="145"/>
      <c r="ADW7" s="145"/>
      <c r="ADX7" s="145"/>
      <c r="ADY7" s="145"/>
      <c r="ADZ7" s="145"/>
      <c r="AEA7" s="145"/>
      <c r="AEB7" s="145"/>
      <c r="AEC7" s="145"/>
      <c r="AED7" s="145"/>
      <c r="AEE7" s="145"/>
      <c r="AEF7" s="145"/>
      <c r="AEG7" s="145"/>
      <c r="AEH7" s="145"/>
      <c r="AEI7" s="145"/>
      <c r="AEJ7" s="145"/>
      <c r="AEK7" s="145"/>
      <c r="AEL7" s="145"/>
      <c r="AEM7" s="145"/>
      <c r="AEN7" s="145"/>
      <c r="AEO7" s="145"/>
      <c r="AEP7" s="145"/>
      <c r="AEQ7" s="145"/>
      <c r="AER7" s="145"/>
      <c r="AES7" s="145"/>
      <c r="AET7" s="145"/>
      <c r="AEU7" s="145"/>
      <c r="AEV7" s="145"/>
      <c r="AEW7" s="145"/>
      <c r="AEX7" s="145"/>
      <c r="AEY7" s="145"/>
      <c r="AEZ7" s="145"/>
      <c r="AFA7" s="145"/>
      <c r="AFB7" s="145"/>
      <c r="AFC7" s="145"/>
      <c r="AFD7" s="145"/>
      <c r="AFE7" s="145"/>
      <c r="AFF7" s="145"/>
      <c r="AFG7" s="145"/>
      <c r="AFH7" s="145"/>
      <c r="AFI7" s="145"/>
      <c r="AFJ7" s="145"/>
      <c r="AFK7" s="145"/>
      <c r="AFL7" s="145"/>
      <c r="AFM7" s="145"/>
      <c r="AFN7" s="145"/>
      <c r="AFO7" s="145"/>
      <c r="AFP7" s="145"/>
      <c r="AFQ7" s="145"/>
      <c r="AFR7" s="145"/>
      <c r="AFS7" s="145"/>
      <c r="AFT7" s="145"/>
      <c r="AFU7" s="145"/>
      <c r="AFV7" s="145"/>
      <c r="AFW7" s="145"/>
      <c r="AFX7" s="145"/>
      <c r="AFY7" s="145"/>
      <c r="AFZ7" s="145"/>
      <c r="AGA7" s="145"/>
      <c r="AGB7" s="145"/>
      <c r="AGC7" s="145"/>
      <c r="AGD7" s="145"/>
      <c r="AGE7" s="145"/>
      <c r="AGF7" s="145"/>
      <c r="AGG7" s="145"/>
      <c r="AGH7" s="145"/>
      <c r="AGI7" s="145"/>
      <c r="AGJ7" s="145"/>
      <c r="AGK7" s="145"/>
      <c r="AGL7" s="145"/>
      <c r="AGM7" s="145"/>
      <c r="AGN7" s="145"/>
      <c r="AGO7" s="145"/>
      <c r="AGP7" s="145"/>
      <c r="AGQ7" s="145"/>
      <c r="AGR7" s="145"/>
      <c r="AGS7" s="145"/>
      <c r="AGT7" s="145"/>
      <c r="AGU7" s="145"/>
      <c r="AGV7" s="145"/>
      <c r="AGW7" s="145"/>
      <c r="AGX7" s="145"/>
      <c r="AGY7" s="145"/>
      <c r="AGZ7" s="145"/>
      <c r="AHA7" s="145"/>
      <c r="AHB7" s="145"/>
      <c r="AHC7" s="145"/>
      <c r="AHD7" s="145"/>
      <c r="AHE7" s="145"/>
      <c r="AHF7" s="145"/>
      <c r="AHG7" s="145"/>
      <c r="AHH7" s="145"/>
      <c r="AHI7" s="145"/>
      <c r="AHJ7" s="145"/>
      <c r="AHK7" s="145"/>
      <c r="AHL7" s="145"/>
      <c r="AHM7" s="145"/>
      <c r="AHN7" s="145"/>
      <c r="AHO7" s="145"/>
      <c r="AHP7" s="145"/>
      <c r="AHQ7" s="145"/>
      <c r="AHR7" s="145"/>
      <c r="AHS7" s="145"/>
      <c r="AHT7" s="145"/>
      <c r="AHU7" s="145"/>
      <c r="AHV7" s="145"/>
      <c r="AHW7" s="145"/>
      <c r="AHX7" s="145"/>
      <c r="AHY7" s="145"/>
      <c r="AHZ7" s="145"/>
      <c r="AIA7" s="145"/>
      <c r="AIB7" s="145"/>
      <c r="AIC7" s="145"/>
      <c r="AID7" s="145"/>
      <c r="AIE7" s="145"/>
      <c r="AIF7" s="145"/>
      <c r="AIG7" s="145"/>
      <c r="AIH7" s="145"/>
      <c r="AII7" s="145"/>
      <c r="AIJ7" s="145"/>
      <c r="AIK7" s="145"/>
      <c r="AIL7" s="145"/>
      <c r="AIM7" s="145"/>
      <c r="AIN7" s="145"/>
      <c r="AIO7" s="145"/>
      <c r="AIP7" s="145"/>
      <c r="AIQ7" s="145"/>
      <c r="AIR7" s="145"/>
      <c r="AIS7" s="145"/>
      <c r="AIT7" s="145"/>
      <c r="AIU7" s="145"/>
      <c r="AIV7" s="145"/>
      <c r="AIW7" s="145"/>
      <c r="AIX7" s="145"/>
      <c r="AIY7" s="145"/>
      <c r="AIZ7" s="145"/>
      <c r="AJA7" s="145"/>
      <c r="AJB7" s="145"/>
      <c r="AJC7" s="145"/>
      <c r="AJD7" s="145"/>
      <c r="AJE7" s="145"/>
      <c r="AJF7" s="145"/>
      <c r="AJG7" s="145"/>
      <c r="AJH7" s="145"/>
      <c r="AJI7" s="145"/>
      <c r="AJJ7" s="145"/>
      <c r="AJK7" s="145"/>
      <c r="AJL7" s="145"/>
      <c r="AJM7" s="145"/>
      <c r="AJN7" s="145"/>
      <c r="AJO7" s="145"/>
      <c r="AJP7" s="145"/>
      <c r="AJQ7" s="145"/>
      <c r="AJR7" s="145"/>
      <c r="AJS7" s="145"/>
      <c r="AJT7" s="145"/>
      <c r="AJU7" s="145"/>
      <c r="AJV7" s="145"/>
      <c r="AJW7" s="145"/>
      <c r="AJX7" s="145"/>
      <c r="AJY7" s="145"/>
      <c r="AJZ7" s="145"/>
      <c r="AKA7" s="145"/>
      <c r="AKB7" s="145"/>
      <c r="AKC7" s="145"/>
      <c r="AKD7" s="145"/>
      <c r="AKE7" s="145"/>
      <c r="AKF7" s="145"/>
      <c r="AKG7" s="145"/>
      <c r="AKH7" s="145"/>
      <c r="AKI7" s="145"/>
      <c r="AKJ7" s="145"/>
      <c r="AKK7" s="145"/>
      <c r="AKL7" s="145"/>
      <c r="AKM7" s="145"/>
      <c r="AKN7" s="145"/>
      <c r="AKO7" s="145"/>
      <c r="AKP7" s="145"/>
      <c r="AKQ7" s="145"/>
      <c r="AKR7" s="145"/>
      <c r="AKS7" s="145"/>
      <c r="AKT7" s="145"/>
      <c r="AKU7" s="145"/>
      <c r="AKV7" s="145"/>
      <c r="AKW7" s="145"/>
      <c r="AKX7" s="145"/>
      <c r="AKY7" s="145"/>
      <c r="AKZ7" s="145"/>
      <c r="ALA7" s="145"/>
      <c r="ALB7" s="145"/>
      <c r="ALC7" s="145"/>
      <c r="ALD7" s="145"/>
      <c r="ALE7" s="145"/>
      <c r="ALF7" s="145"/>
      <c r="ALG7" s="145"/>
      <c r="ALH7" s="145"/>
      <c r="ALI7" s="145"/>
      <c r="ALJ7" s="145"/>
      <c r="ALK7" s="145"/>
      <c r="ALL7" s="145"/>
      <c r="ALM7" s="145"/>
      <c r="ALN7" s="145"/>
      <c r="ALO7" s="145"/>
      <c r="ALP7" s="145"/>
      <c r="ALQ7" s="145"/>
      <c r="ALR7" s="145"/>
      <c r="ALS7" s="145"/>
      <c r="ALT7" s="145"/>
      <c r="ALU7" s="145"/>
      <c r="ALV7" s="145"/>
      <c r="ALW7" s="145"/>
      <c r="ALX7" s="145"/>
      <c r="ALY7" s="145"/>
      <c r="ALZ7" s="145"/>
      <c r="AMA7" s="145"/>
      <c r="AMB7" s="145"/>
      <c r="AMC7" s="145"/>
      <c r="AMD7" s="145"/>
      <c r="AME7" s="145"/>
      <c r="AMF7" s="145"/>
      <c r="AMG7" s="145"/>
      <c r="AMH7" s="145"/>
      <c r="AMI7" s="145"/>
      <c r="AMJ7" s="145"/>
      <c r="AMK7" s="145"/>
      <c r="AML7" s="145"/>
    </row>
    <row r="8" spans="1:1026" s="131" customFormat="1" ht="12.75" customHeight="1">
      <c r="A8" s="145" t="str">
        <f t="shared" si="0"/>
        <v>LOAN.FO_SUBMITTED</v>
      </c>
      <c r="B8" s="134">
        <f t="shared" si="4"/>
        <v>110004</v>
      </c>
      <c r="C8" s="146">
        <v>0</v>
      </c>
      <c r="D8" s="146">
        <v>1</v>
      </c>
      <c r="E8" s="146">
        <f t="shared" si="1"/>
        <v>100000</v>
      </c>
      <c r="F8" s="146">
        <v>100000</v>
      </c>
      <c r="G8" s="146" t="s">
        <v>34</v>
      </c>
      <c r="H8" s="146">
        <v>100000</v>
      </c>
      <c r="I8" s="145" t="s">
        <v>505</v>
      </c>
      <c r="J8" s="146">
        <f>VLOOKUP(I8,T_FSM_TYPE!$A:$B,2,0)</f>
        <v>110000</v>
      </c>
      <c r="K8" s="131" t="s">
        <v>683</v>
      </c>
      <c r="L8" s="145" t="s">
        <v>37</v>
      </c>
      <c r="M8" s="215" t="str">
        <f t="shared" si="2"/>
        <v>FO_SUBMITTED</v>
      </c>
      <c r="N8" s="145" t="str">
        <f t="shared" si="3"/>
        <v>INSERT INTO T_FSM_STATE VALUES(110004, 0, 1, 100000, 100000, GETDATE(), 100000, 110000, 'FO_SUBMITTED', '?' ,'FO_SUBMITTED')</v>
      </c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5"/>
      <c r="EM8" s="145"/>
      <c r="EN8" s="145"/>
      <c r="EO8" s="145"/>
      <c r="EP8" s="145"/>
      <c r="EQ8" s="145"/>
      <c r="ER8" s="145"/>
      <c r="ES8" s="145"/>
      <c r="ET8" s="145"/>
      <c r="EU8" s="145"/>
      <c r="EV8" s="145"/>
      <c r="EW8" s="145"/>
      <c r="EX8" s="145"/>
      <c r="EY8" s="145"/>
      <c r="EZ8" s="145"/>
      <c r="FA8" s="145"/>
      <c r="FB8" s="145"/>
      <c r="FC8" s="145"/>
      <c r="FD8" s="145"/>
      <c r="FE8" s="145"/>
      <c r="FF8" s="145"/>
      <c r="FG8" s="145"/>
      <c r="FH8" s="145"/>
      <c r="FI8" s="145"/>
      <c r="FJ8" s="145"/>
      <c r="FK8" s="145"/>
      <c r="FL8" s="145"/>
      <c r="FM8" s="145"/>
      <c r="FN8" s="145"/>
      <c r="FO8" s="145"/>
      <c r="FP8" s="145"/>
      <c r="FQ8" s="145"/>
      <c r="FR8" s="145"/>
      <c r="FS8" s="145"/>
      <c r="FT8" s="145"/>
      <c r="FU8" s="145"/>
      <c r="FV8" s="145"/>
      <c r="FW8" s="145"/>
      <c r="FX8" s="145"/>
      <c r="FY8" s="145"/>
      <c r="FZ8" s="145"/>
      <c r="GA8" s="145"/>
      <c r="GB8" s="145"/>
      <c r="GC8" s="145"/>
      <c r="GD8" s="145"/>
      <c r="GE8" s="145"/>
      <c r="GF8" s="145"/>
      <c r="GG8" s="145"/>
      <c r="GH8" s="145"/>
      <c r="GI8" s="145"/>
      <c r="GJ8" s="145"/>
      <c r="GK8" s="145"/>
      <c r="GL8" s="145"/>
      <c r="GM8" s="145"/>
      <c r="GN8" s="145"/>
      <c r="GO8" s="145"/>
      <c r="GP8" s="145"/>
      <c r="GQ8" s="145"/>
      <c r="GR8" s="145"/>
      <c r="GS8" s="145"/>
      <c r="GT8" s="145"/>
      <c r="GU8" s="145"/>
      <c r="GV8" s="145"/>
      <c r="GW8" s="145"/>
      <c r="GX8" s="145"/>
      <c r="GY8" s="145"/>
      <c r="GZ8" s="145"/>
      <c r="HA8" s="145"/>
      <c r="HB8" s="145"/>
      <c r="HC8" s="145"/>
      <c r="HD8" s="145"/>
      <c r="HE8" s="145"/>
      <c r="HF8" s="145"/>
      <c r="HG8" s="145"/>
      <c r="HH8" s="145"/>
      <c r="HI8" s="145"/>
      <c r="HJ8" s="145"/>
      <c r="HK8" s="145"/>
      <c r="HL8" s="145"/>
      <c r="HM8" s="145"/>
      <c r="HN8" s="145"/>
      <c r="HO8" s="145"/>
      <c r="HP8" s="145"/>
      <c r="HQ8" s="145"/>
      <c r="HR8" s="145"/>
      <c r="HS8" s="145"/>
      <c r="HT8" s="145"/>
      <c r="HU8" s="145"/>
      <c r="HV8" s="145"/>
      <c r="HW8" s="145"/>
      <c r="HX8" s="145"/>
      <c r="HY8" s="145"/>
      <c r="HZ8" s="145"/>
      <c r="IA8" s="145"/>
      <c r="IB8" s="145"/>
      <c r="IC8" s="145"/>
      <c r="ID8" s="145"/>
      <c r="IE8" s="145"/>
      <c r="IF8" s="145"/>
      <c r="IG8" s="145"/>
      <c r="IH8" s="145"/>
      <c r="II8" s="145"/>
      <c r="IJ8" s="145"/>
      <c r="IK8" s="145"/>
      <c r="IL8" s="145"/>
      <c r="IM8" s="145"/>
      <c r="IN8" s="145"/>
      <c r="IO8" s="145"/>
      <c r="IP8" s="145"/>
      <c r="IQ8" s="145"/>
      <c r="IR8" s="145"/>
      <c r="IS8" s="145"/>
      <c r="IT8" s="145"/>
      <c r="IU8" s="145"/>
      <c r="IV8" s="145"/>
      <c r="IW8" s="145"/>
      <c r="IX8" s="145"/>
      <c r="IY8" s="145"/>
      <c r="IZ8" s="145"/>
      <c r="JA8" s="145"/>
      <c r="JB8" s="145"/>
      <c r="JC8" s="145"/>
      <c r="JD8" s="145"/>
      <c r="JE8" s="145"/>
      <c r="JF8" s="145"/>
      <c r="JG8" s="145"/>
      <c r="JH8" s="145"/>
      <c r="JI8" s="145"/>
      <c r="JJ8" s="145"/>
      <c r="JK8" s="145"/>
      <c r="JL8" s="145"/>
      <c r="JM8" s="145"/>
      <c r="JN8" s="145"/>
      <c r="JO8" s="145"/>
      <c r="JP8" s="145"/>
      <c r="JQ8" s="145"/>
      <c r="JR8" s="145"/>
      <c r="JS8" s="145"/>
      <c r="JT8" s="145"/>
      <c r="JU8" s="145"/>
      <c r="JV8" s="145"/>
      <c r="JW8" s="145"/>
      <c r="JX8" s="145"/>
      <c r="JY8" s="145"/>
      <c r="JZ8" s="145"/>
      <c r="KA8" s="145"/>
      <c r="KB8" s="145"/>
      <c r="KC8" s="145"/>
      <c r="KD8" s="145"/>
      <c r="KE8" s="145"/>
      <c r="KF8" s="145"/>
      <c r="KG8" s="145"/>
      <c r="KH8" s="145"/>
      <c r="KI8" s="145"/>
      <c r="KJ8" s="145"/>
      <c r="KK8" s="145"/>
      <c r="KL8" s="145"/>
      <c r="KM8" s="145"/>
      <c r="KN8" s="145"/>
      <c r="KO8" s="145"/>
      <c r="KP8" s="145"/>
      <c r="KQ8" s="145"/>
      <c r="KR8" s="145"/>
      <c r="KS8" s="145"/>
      <c r="KT8" s="145"/>
      <c r="KU8" s="145"/>
      <c r="KV8" s="145"/>
      <c r="KW8" s="145"/>
      <c r="KX8" s="145"/>
      <c r="KY8" s="145"/>
      <c r="KZ8" s="145"/>
      <c r="LA8" s="145"/>
      <c r="LB8" s="145"/>
      <c r="LC8" s="145"/>
      <c r="LD8" s="145"/>
      <c r="LE8" s="145"/>
      <c r="LF8" s="145"/>
      <c r="LG8" s="145"/>
      <c r="LH8" s="145"/>
      <c r="LI8" s="145"/>
      <c r="LJ8" s="145"/>
      <c r="LK8" s="145"/>
      <c r="LL8" s="145"/>
      <c r="LM8" s="145"/>
      <c r="LN8" s="145"/>
      <c r="LO8" s="145"/>
      <c r="LP8" s="145"/>
      <c r="LQ8" s="145"/>
      <c r="LR8" s="145"/>
      <c r="LS8" s="145"/>
      <c r="LT8" s="145"/>
      <c r="LU8" s="145"/>
      <c r="LV8" s="145"/>
      <c r="LW8" s="145"/>
      <c r="LX8" s="145"/>
      <c r="LY8" s="145"/>
      <c r="LZ8" s="145"/>
      <c r="MA8" s="145"/>
      <c r="MB8" s="145"/>
      <c r="MC8" s="145"/>
      <c r="MD8" s="145"/>
      <c r="ME8" s="145"/>
      <c r="MF8" s="145"/>
      <c r="MG8" s="145"/>
      <c r="MH8" s="145"/>
      <c r="MI8" s="145"/>
      <c r="MJ8" s="145"/>
      <c r="MK8" s="145"/>
      <c r="ML8" s="145"/>
      <c r="MM8" s="145"/>
      <c r="MN8" s="145"/>
      <c r="MO8" s="145"/>
      <c r="MP8" s="145"/>
      <c r="MQ8" s="145"/>
      <c r="MR8" s="145"/>
      <c r="MS8" s="145"/>
      <c r="MT8" s="145"/>
      <c r="MU8" s="145"/>
      <c r="MV8" s="145"/>
      <c r="MW8" s="145"/>
      <c r="MX8" s="145"/>
      <c r="MY8" s="145"/>
      <c r="MZ8" s="145"/>
      <c r="NA8" s="145"/>
      <c r="NB8" s="145"/>
      <c r="NC8" s="145"/>
      <c r="ND8" s="145"/>
      <c r="NE8" s="145"/>
      <c r="NF8" s="145"/>
      <c r="NG8" s="145"/>
      <c r="NH8" s="145"/>
      <c r="NI8" s="145"/>
      <c r="NJ8" s="145"/>
      <c r="NK8" s="145"/>
      <c r="NL8" s="145"/>
      <c r="NM8" s="145"/>
      <c r="NN8" s="145"/>
      <c r="NO8" s="145"/>
      <c r="NP8" s="145"/>
      <c r="NQ8" s="145"/>
      <c r="NR8" s="145"/>
      <c r="NS8" s="145"/>
      <c r="NT8" s="145"/>
      <c r="NU8" s="145"/>
      <c r="NV8" s="145"/>
      <c r="NW8" s="145"/>
      <c r="NX8" s="145"/>
      <c r="NY8" s="145"/>
      <c r="NZ8" s="145"/>
      <c r="OA8" s="145"/>
      <c r="OB8" s="145"/>
      <c r="OC8" s="145"/>
      <c r="OD8" s="145"/>
      <c r="OE8" s="145"/>
      <c r="OF8" s="145"/>
      <c r="OG8" s="145"/>
      <c r="OH8" s="145"/>
      <c r="OI8" s="145"/>
      <c r="OJ8" s="145"/>
      <c r="OK8" s="145"/>
      <c r="OL8" s="145"/>
      <c r="OM8" s="145"/>
      <c r="ON8" s="145"/>
      <c r="OO8" s="145"/>
      <c r="OP8" s="145"/>
      <c r="OQ8" s="145"/>
      <c r="OR8" s="145"/>
      <c r="OS8" s="145"/>
      <c r="OT8" s="145"/>
      <c r="OU8" s="145"/>
      <c r="OV8" s="145"/>
      <c r="OW8" s="145"/>
      <c r="OX8" s="145"/>
      <c r="OY8" s="145"/>
      <c r="OZ8" s="145"/>
      <c r="PA8" s="145"/>
      <c r="PB8" s="145"/>
      <c r="PC8" s="145"/>
      <c r="PD8" s="145"/>
      <c r="PE8" s="145"/>
      <c r="PF8" s="145"/>
      <c r="PG8" s="145"/>
      <c r="PH8" s="145"/>
      <c r="PI8" s="145"/>
      <c r="PJ8" s="145"/>
      <c r="PK8" s="145"/>
      <c r="PL8" s="145"/>
      <c r="PM8" s="145"/>
      <c r="PN8" s="145"/>
      <c r="PO8" s="145"/>
      <c r="PP8" s="145"/>
      <c r="PQ8" s="145"/>
      <c r="PR8" s="145"/>
      <c r="PS8" s="145"/>
      <c r="PT8" s="145"/>
      <c r="PU8" s="145"/>
      <c r="PV8" s="145"/>
      <c r="PW8" s="145"/>
      <c r="PX8" s="145"/>
      <c r="PY8" s="145"/>
      <c r="PZ8" s="145"/>
      <c r="QA8" s="145"/>
      <c r="QB8" s="145"/>
      <c r="QC8" s="145"/>
      <c r="QD8" s="145"/>
      <c r="QE8" s="145"/>
      <c r="QF8" s="145"/>
      <c r="QG8" s="145"/>
      <c r="QH8" s="145"/>
      <c r="QI8" s="145"/>
      <c r="QJ8" s="145"/>
      <c r="QK8" s="145"/>
      <c r="QL8" s="145"/>
      <c r="QM8" s="145"/>
      <c r="QN8" s="145"/>
      <c r="QO8" s="145"/>
      <c r="QP8" s="145"/>
      <c r="QQ8" s="145"/>
      <c r="QR8" s="145"/>
      <c r="QS8" s="145"/>
      <c r="QT8" s="145"/>
      <c r="QU8" s="145"/>
      <c r="QV8" s="145"/>
      <c r="QW8" s="145"/>
      <c r="QX8" s="145"/>
      <c r="QY8" s="145"/>
      <c r="QZ8" s="145"/>
      <c r="RA8" s="145"/>
      <c r="RB8" s="145"/>
      <c r="RC8" s="145"/>
      <c r="RD8" s="145"/>
      <c r="RE8" s="145"/>
      <c r="RF8" s="145"/>
      <c r="RG8" s="145"/>
      <c r="RH8" s="145"/>
      <c r="RI8" s="145"/>
      <c r="RJ8" s="145"/>
      <c r="RK8" s="145"/>
      <c r="RL8" s="145"/>
      <c r="RM8" s="145"/>
      <c r="RN8" s="145"/>
      <c r="RO8" s="145"/>
      <c r="RP8" s="145"/>
      <c r="RQ8" s="145"/>
      <c r="RR8" s="145"/>
      <c r="RS8" s="145"/>
      <c r="RT8" s="145"/>
      <c r="RU8" s="145"/>
      <c r="RV8" s="145"/>
      <c r="RW8" s="145"/>
      <c r="RX8" s="145"/>
      <c r="RY8" s="145"/>
      <c r="RZ8" s="145"/>
      <c r="SA8" s="145"/>
      <c r="SB8" s="145"/>
      <c r="SC8" s="145"/>
      <c r="SD8" s="145"/>
      <c r="SE8" s="145"/>
      <c r="SF8" s="145"/>
      <c r="SG8" s="145"/>
      <c r="SH8" s="145"/>
      <c r="SI8" s="145"/>
      <c r="SJ8" s="145"/>
      <c r="SK8" s="145"/>
      <c r="SL8" s="145"/>
      <c r="SM8" s="145"/>
      <c r="SN8" s="145"/>
      <c r="SO8" s="145"/>
      <c r="SP8" s="145"/>
      <c r="SQ8" s="145"/>
      <c r="SR8" s="145"/>
      <c r="SS8" s="145"/>
      <c r="ST8" s="145"/>
      <c r="SU8" s="145"/>
      <c r="SV8" s="145"/>
      <c r="SW8" s="145"/>
      <c r="SX8" s="145"/>
      <c r="SY8" s="145"/>
      <c r="SZ8" s="145"/>
      <c r="TA8" s="145"/>
      <c r="TB8" s="145"/>
      <c r="TC8" s="145"/>
      <c r="TD8" s="145"/>
      <c r="TE8" s="145"/>
      <c r="TF8" s="145"/>
      <c r="TG8" s="145"/>
      <c r="TH8" s="145"/>
      <c r="TI8" s="145"/>
      <c r="TJ8" s="145"/>
      <c r="TK8" s="145"/>
      <c r="TL8" s="145"/>
      <c r="TM8" s="145"/>
      <c r="TN8" s="145"/>
      <c r="TO8" s="145"/>
      <c r="TP8" s="145"/>
      <c r="TQ8" s="145"/>
      <c r="TR8" s="145"/>
      <c r="TS8" s="145"/>
      <c r="TT8" s="145"/>
      <c r="TU8" s="145"/>
      <c r="TV8" s="145"/>
      <c r="TW8" s="145"/>
      <c r="TX8" s="145"/>
      <c r="TY8" s="145"/>
      <c r="TZ8" s="145"/>
      <c r="UA8" s="145"/>
      <c r="UB8" s="145"/>
      <c r="UC8" s="145"/>
      <c r="UD8" s="145"/>
      <c r="UE8" s="145"/>
      <c r="UF8" s="145"/>
      <c r="UG8" s="145"/>
      <c r="UH8" s="145"/>
      <c r="UI8" s="145"/>
      <c r="UJ8" s="145"/>
      <c r="UK8" s="145"/>
      <c r="UL8" s="145"/>
      <c r="UM8" s="145"/>
      <c r="UN8" s="145"/>
      <c r="UO8" s="145"/>
      <c r="UP8" s="145"/>
      <c r="UQ8" s="145"/>
      <c r="UR8" s="145"/>
      <c r="US8" s="145"/>
      <c r="UT8" s="145"/>
      <c r="UU8" s="145"/>
      <c r="UV8" s="145"/>
      <c r="UW8" s="145"/>
      <c r="UX8" s="145"/>
      <c r="UY8" s="145"/>
      <c r="UZ8" s="145"/>
      <c r="VA8" s="145"/>
      <c r="VB8" s="145"/>
      <c r="VC8" s="145"/>
      <c r="VD8" s="145"/>
      <c r="VE8" s="145"/>
      <c r="VF8" s="145"/>
      <c r="VG8" s="145"/>
      <c r="VH8" s="145"/>
      <c r="VI8" s="145"/>
      <c r="VJ8" s="145"/>
      <c r="VK8" s="145"/>
      <c r="VL8" s="145"/>
      <c r="VM8" s="145"/>
      <c r="VN8" s="145"/>
      <c r="VO8" s="145"/>
      <c r="VP8" s="145"/>
      <c r="VQ8" s="145"/>
      <c r="VR8" s="145"/>
      <c r="VS8" s="145"/>
      <c r="VT8" s="145"/>
      <c r="VU8" s="145"/>
      <c r="VV8" s="145"/>
      <c r="VW8" s="145"/>
      <c r="VX8" s="145"/>
      <c r="VY8" s="145"/>
      <c r="VZ8" s="145"/>
      <c r="WA8" s="145"/>
      <c r="WB8" s="145"/>
      <c r="WC8" s="145"/>
      <c r="WD8" s="145"/>
      <c r="WE8" s="145"/>
      <c r="WF8" s="145"/>
      <c r="WG8" s="145"/>
      <c r="WH8" s="145"/>
      <c r="WI8" s="145"/>
      <c r="WJ8" s="145"/>
      <c r="WK8" s="145"/>
      <c r="WL8" s="145"/>
      <c r="WM8" s="145"/>
      <c r="WN8" s="145"/>
      <c r="WO8" s="145"/>
      <c r="WP8" s="145"/>
      <c r="WQ8" s="145"/>
      <c r="WR8" s="145"/>
      <c r="WS8" s="145"/>
      <c r="WT8" s="145"/>
      <c r="WU8" s="145"/>
      <c r="WV8" s="145"/>
      <c r="WW8" s="145"/>
      <c r="WX8" s="145"/>
      <c r="WY8" s="145"/>
      <c r="WZ8" s="145"/>
      <c r="XA8" s="145"/>
      <c r="XB8" s="145"/>
      <c r="XC8" s="145"/>
      <c r="XD8" s="145"/>
      <c r="XE8" s="145"/>
      <c r="XF8" s="145"/>
      <c r="XG8" s="145"/>
      <c r="XH8" s="145"/>
      <c r="XI8" s="145"/>
      <c r="XJ8" s="145"/>
      <c r="XK8" s="145"/>
      <c r="XL8" s="145"/>
      <c r="XM8" s="145"/>
      <c r="XN8" s="145"/>
      <c r="XO8" s="145"/>
      <c r="XP8" s="145"/>
      <c r="XQ8" s="145"/>
      <c r="XR8" s="145"/>
      <c r="XS8" s="145"/>
      <c r="XT8" s="145"/>
      <c r="XU8" s="145"/>
      <c r="XV8" s="145"/>
      <c r="XW8" s="145"/>
      <c r="XX8" s="145"/>
      <c r="XY8" s="145"/>
      <c r="XZ8" s="145"/>
      <c r="YA8" s="145"/>
      <c r="YB8" s="145"/>
      <c r="YC8" s="145"/>
      <c r="YD8" s="145"/>
      <c r="YE8" s="145"/>
      <c r="YF8" s="145"/>
      <c r="YG8" s="145"/>
      <c r="YH8" s="145"/>
      <c r="YI8" s="145"/>
      <c r="YJ8" s="145"/>
      <c r="YK8" s="145"/>
      <c r="YL8" s="145"/>
      <c r="YM8" s="145"/>
      <c r="YN8" s="145"/>
      <c r="YO8" s="145"/>
      <c r="YP8" s="145"/>
      <c r="YQ8" s="145"/>
      <c r="YR8" s="145"/>
      <c r="YS8" s="145"/>
      <c r="YT8" s="145"/>
      <c r="YU8" s="145"/>
      <c r="YV8" s="145"/>
      <c r="YW8" s="145"/>
      <c r="YX8" s="145"/>
      <c r="YY8" s="145"/>
      <c r="YZ8" s="145"/>
      <c r="ZA8" s="145"/>
      <c r="ZB8" s="145"/>
      <c r="ZC8" s="145"/>
      <c r="ZD8" s="145"/>
      <c r="ZE8" s="145"/>
      <c r="ZF8" s="145"/>
      <c r="ZG8" s="145"/>
      <c r="ZH8" s="145"/>
      <c r="ZI8" s="145"/>
      <c r="ZJ8" s="145"/>
      <c r="ZK8" s="145"/>
      <c r="ZL8" s="145"/>
      <c r="ZM8" s="145"/>
      <c r="ZN8" s="145"/>
      <c r="ZO8" s="145"/>
      <c r="ZP8" s="145"/>
      <c r="ZQ8" s="145"/>
      <c r="ZR8" s="145"/>
      <c r="ZS8" s="145"/>
      <c r="ZT8" s="145"/>
      <c r="ZU8" s="145"/>
      <c r="ZV8" s="145"/>
      <c r="ZW8" s="145"/>
      <c r="ZX8" s="145"/>
      <c r="ZY8" s="145"/>
      <c r="ZZ8" s="145"/>
      <c r="AAA8" s="145"/>
      <c r="AAB8" s="145"/>
      <c r="AAC8" s="145"/>
      <c r="AAD8" s="145"/>
      <c r="AAE8" s="145"/>
      <c r="AAF8" s="145"/>
      <c r="AAG8" s="145"/>
      <c r="AAH8" s="145"/>
      <c r="AAI8" s="145"/>
      <c r="AAJ8" s="145"/>
      <c r="AAK8" s="145"/>
      <c r="AAL8" s="145"/>
      <c r="AAM8" s="145"/>
      <c r="AAN8" s="145"/>
      <c r="AAO8" s="145"/>
      <c r="AAP8" s="145"/>
      <c r="AAQ8" s="145"/>
      <c r="AAR8" s="145"/>
      <c r="AAS8" s="145"/>
      <c r="AAT8" s="145"/>
      <c r="AAU8" s="145"/>
      <c r="AAV8" s="145"/>
      <c r="AAW8" s="145"/>
      <c r="AAX8" s="145"/>
      <c r="AAY8" s="145"/>
      <c r="AAZ8" s="145"/>
      <c r="ABA8" s="145"/>
      <c r="ABB8" s="145"/>
      <c r="ABC8" s="145"/>
      <c r="ABD8" s="145"/>
      <c r="ABE8" s="145"/>
      <c r="ABF8" s="145"/>
      <c r="ABG8" s="145"/>
      <c r="ABH8" s="145"/>
      <c r="ABI8" s="145"/>
      <c r="ABJ8" s="145"/>
      <c r="ABK8" s="145"/>
      <c r="ABL8" s="145"/>
      <c r="ABM8" s="145"/>
      <c r="ABN8" s="145"/>
      <c r="ABO8" s="145"/>
      <c r="ABP8" s="145"/>
      <c r="ABQ8" s="145"/>
      <c r="ABR8" s="145"/>
      <c r="ABS8" s="145"/>
      <c r="ABT8" s="145"/>
      <c r="ABU8" s="145"/>
      <c r="ABV8" s="145"/>
      <c r="ABW8" s="145"/>
      <c r="ABX8" s="145"/>
      <c r="ABY8" s="145"/>
      <c r="ABZ8" s="145"/>
      <c r="ACA8" s="145"/>
      <c r="ACB8" s="145"/>
      <c r="ACC8" s="145"/>
      <c r="ACD8" s="145"/>
      <c r="ACE8" s="145"/>
      <c r="ACF8" s="145"/>
      <c r="ACG8" s="145"/>
      <c r="ACH8" s="145"/>
      <c r="ACI8" s="145"/>
      <c r="ACJ8" s="145"/>
      <c r="ACK8" s="145"/>
      <c r="ACL8" s="145"/>
      <c r="ACM8" s="145"/>
      <c r="ACN8" s="145"/>
      <c r="ACO8" s="145"/>
      <c r="ACP8" s="145"/>
      <c r="ACQ8" s="145"/>
      <c r="ACR8" s="145"/>
      <c r="ACS8" s="145"/>
      <c r="ACT8" s="145"/>
      <c r="ACU8" s="145"/>
      <c r="ACV8" s="145"/>
      <c r="ACW8" s="145"/>
      <c r="ACX8" s="145"/>
      <c r="ACY8" s="145"/>
      <c r="ACZ8" s="145"/>
      <c r="ADA8" s="145"/>
      <c r="ADB8" s="145"/>
      <c r="ADC8" s="145"/>
      <c r="ADD8" s="145"/>
      <c r="ADE8" s="145"/>
      <c r="ADF8" s="145"/>
      <c r="ADG8" s="145"/>
      <c r="ADH8" s="145"/>
      <c r="ADI8" s="145"/>
      <c r="ADJ8" s="145"/>
      <c r="ADK8" s="145"/>
      <c r="ADL8" s="145"/>
      <c r="ADM8" s="145"/>
      <c r="ADN8" s="145"/>
      <c r="ADO8" s="145"/>
      <c r="ADP8" s="145"/>
      <c r="ADQ8" s="145"/>
      <c r="ADR8" s="145"/>
      <c r="ADS8" s="145"/>
      <c r="ADT8" s="145"/>
      <c r="ADU8" s="145"/>
      <c r="ADV8" s="145"/>
      <c r="ADW8" s="145"/>
      <c r="ADX8" s="145"/>
      <c r="ADY8" s="145"/>
      <c r="ADZ8" s="145"/>
      <c r="AEA8" s="145"/>
      <c r="AEB8" s="145"/>
      <c r="AEC8" s="145"/>
      <c r="AED8" s="145"/>
      <c r="AEE8" s="145"/>
      <c r="AEF8" s="145"/>
      <c r="AEG8" s="145"/>
      <c r="AEH8" s="145"/>
      <c r="AEI8" s="145"/>
      <c r="AEJ8" s="145"/>
      <c r="AEK8" s="145"/>
      <c r="AEL8" s="145"/>
      <c r="AEM8" s="145"/>
      <c r="AEN8" s="145"/>
      <c r="AEO8" s="145"/>
      <c r="AEP8" s="145"/>
      <c r="AEQ8" s="145"/>
      <c r="AER8" s="145"/>
      <c r="AES8" s="145"/>
      <c r="AET8" s="145"/>
      <c r="AEU8" s="145"/>
      <c r="AEV8" s="145"/>
      <c r="AEW8" s="145"/>
      <c r="AEX8" s="145"/>
      <c r="AEY8" s="145"/>
      <c r="AEZ8" s="145"/>
      <c r="AFA8" s="145"/>
      <c r="AFB8" s="145"/>
      <c r="AFC8" s="145"/>
      <c r="AFD8" s="145"/>
      <c r="AFE8" s="145"/>
      <c r="AFF8" s="145"/>
      <c r="AFG8" s="145"/>
      <c r="AFH8" s="145"/>
      <c r="AFI8" s="145"/>
      <c r="AFJ8" s="145"/>
      <c r="AFK8" s="145"/>
      <c r="AFL8" s="145"/>
      <c r="AFM8" s="145"/>
      <c r="AFN8" s="145"/>
      <c r="AFO8" s="145"/>
      <c r="AFP8" s="145"/>
      <c r="AFQ8" s="145"/>
      <c r="AFR8" s="145"/>
      <c r="AFS8" s="145"/>
      <c r="AFT8" s="145"/>
      <c r="AFU8" s="145"/>
      <c r="AFV8" s="145"/>
      <c r="AFW8" s="145"/>
      <c r="AFX8" s="145"/>
      <c r="AFY8" s="145"/>
      <c r="AFZ8" s="145"/>
      <c r="AGA8" s="145"/>
      <c r="AGB8" s="145"/>
      <c r="AGC8" s="145"/>
      <c r="AGD8" s="145"/>
      <c r="AGE8" s="145"/>
      <c r="AGF8" s="145"/>
      <c r="AGG8" s="145"/>
      <c r="AGH8" s="145"/>
      <c r="AGI8" s="145"/>
      <c r="AGJ8" s="145"/>
      <c r="AGK8" s="145"/>
      <c r="AGL8" s="145"/>
      <c r="AGM8" s="145"/>
      <c r="AGN8" s="145"/>
      <c r="AGO8" s="145"/>
      <c r="AGP8" s="145"/>
      <c r="AGQ8" s="145"/>
      <c r="AGR8" s="145"/>
      <c r="AGS8" s="145"/>
      <c r="AGT8" s="145"/>
      <c r="AGU8" s="145"/>
      <c r="AGV8" s="145"/>
      <c r="AGW8" s="145"/>
      <c r="AGX8" s="145"/>
      <c r="AGY8" s="145"/>
      <c r="AGZ8" s="145"/>
      <c r="AHA8" s="145"/>
      <c r="AHB8" s="145"/>
      <c r="AHC8" s="145"/>
      <c r="AHD8" s="145"/>
      <c r="AHE8" s="145"/>
      <c r="AHF8" s="145"/>
      <c r="AHG8" s="145"/>
      <c r="AHH8" s="145"/>
      <c r="AHI8" s="145"/>
      <c r="AHJ8" s="145"/>
      <c r="AHK8" s="145"/>
      <c r="AHL8" s="145"/>
      <c r="AHM8" s="145"/>
      <c r="AHN8" s="145"/>
      <c r="AHO8" s="145"/>
      <c r="AHP8" s="145"/>
      <c r="AHQ8" s="145"/>
      <c r="AHR8" s="145"/>
      <c r="AHS8" s="145"/>
      <c r="AHT8" s="145"/>
      <c r="AHU8" s="145"/>
      <c r="AHV8" s="145"/>
      <c r="AHW8" s="145"/>
      <c r="AHX8" s="145"/>
      <c r="AHY8" s="145"/>
      <c r="AHZ8" s="145"/>
      <c r="AIA8" s="145"/>
      <c r="AIB8" s="145"/>
      <c r="AIC8" s="145"/>
      <c r="AID8" s="145"/>
      <c r="AIE8" s="145"/>
      <c r="AIF8" s="145"/>
      <c r="AIG8" s="145"/>
      <c r="AIH8" s="145"/>
      <c r="AII8" s="145"/>
      <c r="AIJ8" s="145"/>
      <c r="AIK8" s="145"/>
      <c r="AIL8" s="145"/>
      <c r="AIM8" s="145"/>
      <c r="AIN8" s="145"/>
      <c r="AIO8" s="145"/>
      <c r="AIP8" s="145"/>
      <c r="AIQ8" s="145"/>
      <c r="AIR8" s="145"/>
      <c r="AIS8" s="145"/>
      <c r="AIT8" s="145"/>
      <c r="AIU8" s="145"/>
      <c r="AIV8" s="145"/>
      <c r="AIW8" s="145"/>
      <c r="AIX8" s="145"/>
      <c r="AIY8" s="145"/>
      <c r="AIZ8" s="145"/>
      <c r="AJA8" s="145"/>
      <c r="AJB8" s="145"/>
      <c r="AJC8" s="145"/>
      <c r="AJD8" s="145"/>
      <c r="AJE8" s="145"/>
      <c r="AJF8" s="145"/>
      <c r="AJG8" s="145"/>
      <c r="AJH8" s="145"/>
      <c r="AJI8" s="145"/>
      <c r="AJJ8" s="145"/>
      <c r="AJK8" s="145"/>
      <c r="AJL8" s="145"/>
      <c r="AJM8" s="145"/>
      <c r="AJN8" s="145"/>
      <c r="AJO8" s="145"/>
      <c r="AJP8" s="145"/>
      <c r="AJQ8" s="145"/>
      <c r="AJR8" s="145"/>
      <c r="AJS8" s="145"/>
      <c r="AJT8" s="145"/>
      <c r="AJU8" s="145"/>
      <c r="AJV8" s="145"/>
      <c r="AJW8" s="145"/>
      <c r="AJX8" s="145"/>
      <c r="AJY8" s="145"/>
      <c r="AJZ8" s="145"/>
      <c r="AKA8" s="145"/>
      <c r="AKB8" s="145"/>
      <c r="AKC8" s="145"/>
      <c r="AKD8" s="145"/>
      <c r="AKE8" s="145"/>
      <c r="AKF8" s="145"/>
      <c r="AKG8" s="145"/>
      <c r="AKH8" s="145"/>
      <c r="AKI8" s="145"/>
      <c r="AKJ8" s="145"/>
      <c r="AKK8" s="145"/>
      <c r="AKL8" s="145"/>
      <c r="AKM8" s="145"/>
      <c r="AKN8" s="145"/>
      <c r="AKO8" s="145"/>
      <c r="AKP8" s="145"/>
      <c r="AKQ8" s="145"/>
      <c r="AKR8" s="145"/>
      <c r="AKS8" s="145"/>
      <c r="AKT8" s="145"/>
      <c r="AKU8" s="145"/>
      <c r="AKV8" s="145"/>
      <c r="AKW8" s="145"/>
      <c r="AKX8" s="145"/>
      <c r="AKY8" s="145"/>
      <c r="AKZ8" s="145"/>
      <c r="ALA8" s="145"/>
      <c r="ALB8" s="145"/>
      <c r="ALC8" s="145"/>
      <c r="ALD8" s="145"/>
      <c r="ALE8" s="145"/>
      <c r="ALF8" s="145"/>
      <c r="ALG8" s="145"/>
      <c r="ALH8" s="145"/>
      <c r="ALI8" s="145"/>
      <c r="ALJ8" s="145"/>
      <c r="ALK8" s="145"/>
      <c r="ALL8" s="145"/>
      <c r="ALM8" s="145"/>
      <c r="ALN8" s="145"/>
      <c r="ALO8" s="145"/>
      <c r="ALP8" s="145"/>
      <c r="ALQ8" s="145"/>
      <c r="ALR8" s="145"/>
      <c r="ALS8" s="145"/>
      <c r="ALT8" s="145"/>
      <c r="ALU8" s="145"/>
      <c r="ALV8" s="145"/>
      <c r="ALW8" s="145"/>
      <c r="ALX8" s="145"/>
      <c r="ALY8" s="145"/>
      <c r="ALZ8" s="145"/>
      <c r="AMA8" s="145"/>
      <c r="AMB8" s="145"/>
      <c r="AMC8" s="145"/>
      <c r="AMD8" s="145"/>
      <c r="AME8" s="145"/>
      <c r="AMF8" s="145"/>
      <c r="AMG8" s="145"/>
      <c r="AMH8" s="145"/>
      <c r="AMI8" s="145"/>
      <c r="AMJ8" s="145"/>
      <c r="AMK8" s="145"/>
      <c r="AML8" s="145"/>
    </row>
    <row r="9" spans="1:1026" s="142" customFormat="1" ht="12.75" customHeight="1">
      <c r="A9" s="148" t="str">
        <f t="shared" si="0"/>
        <v>LOAN.SO_CREATED</v>
      </c>
      <c r="B9" s="134">
        <f t="shared" si="4"/>
        <v>110005</v>
      </c>
      <c r="C9" s="155">
        <v>0</v>
      </c>
      <c r="D9" s="155">
        <v>1</v>
      </c>
      <c r="E9" s="155">
        <f t="shared" si="1"/>
        <v>100000</v>
      </c>
      <c r="F9" s="155">
        <v>100000</v>
      </c>
      <c r="G9" s="155" t="s">
        <v>34</v>
      </c>
      <c r="H9" s="155">
        <v>100000</v>
      </c>
      <c r="I9" s="148" t="s">
        <v>505</v>
      </c>
      <c r="J9" s="155">
        <f>VLOOKUP(I9,T_FSM_TYPE!$A:$B,2,0)</f>
        <v>110000</v>
      </c>
      <c r="K9" s="142" t="s">
        <v>585</v>
      </c>
      <c r="L9" s="148" t="s">
        <v>37</v>
      </c>
      <c r="M9" s="215" t="str">
        <f t="shared" si="2"/>
        <v>SO_CREATED</v>
      </c>
      <c r="N9" s="145" t="str">
        <f t="shared" si="3"/>
        <v>INSERT INTO T_FSM_STATE VALUES(110005, 0, 1, 100000, 100000, GETDATE(), 100000, 110000, 'SO_CREATED', '?' ,'SO_CREATED')</v>
      </c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8"/>
      <c r="BM9" s="148"/>
      <c r="BN9" s="148"/>
      <c r="BO9" s="148"/>
      <c r="BP9" s="148"/>
      <c r="BQ9" s="148"/>
      <c r="BR9" s="148"/>
      <c r="BS9" s="148"/>
      <c r="BT9" s="148"/>
      <c r="BU9" s="148"/>
      <c r="BV9" s="148"/>
      <c r="BW9" s="148"/>
      <c r="BX9" s="148"/>
      <c r="BY9" s="148"/>
      <c r="BZ9" s="148"/>
      <c r="CA9" s="148"/>
      <c r="CB9" s="148"/>
      <c r="CC9" s="148"/>
      <c r="CD9" s="148"/>
      <c r="CE9" s="148"/>
      <c r="CF9" s="148"/>
      <c r="CG9" s="148"/>
      <c r="CH9" s="148"/>
      <c r="CI9" s="148"/>
      <c r="CJ9" s="148"/>
      <c r="CK9" s="148"/>
      <c r="CL9" s="148"/>
      <c r="CM9" s="148"/>
      <c r="CN9" s="148"/>
      <c r="CO9" s="148"/>
      <c r="CP9" s="148"/>
      <c r="CQ9" s="148"/>
      <c r="CR9" s="148"/>
      <c r="CS9" s="148"/>
      <c r="CT9" s="148"/>
      <c r="CU9" s="148"/>
      <c r="CV9" s="148"/>
      <c r="CW9" s="148"/>
      <c r="CX9" s="148"/>
      <c r="CY9" s="148"/>
      <c r="CZ9" s="148"/>
      <c r="DA9" s="148"/>
      <c r="DB9" s="148"/>
      <c r="DC9" s="148"/>
      <c r="DD9" s="148"/>
      <c r="DE9" s="148"/>
      <c r="DF9" s="148"/>
      <c r="DG9" s="148"/>
      <c r="DH9" s="148"/>
      <c r="DI9" s="148"/>
      <c r="DJ9" s="148"/>
      <c r="DK9" s="148"/>
      <c r="DL9" s="148"/>
      <c r="DM9" s="148"/>
      <c r="DN9" s="148"/>
      <c r="DO9" s="148"/>
      <c r="DP9" s="148"/>
      <c r="DQ9" s="148"/>
      <c r="DR9" s="148"/>
      <c r="DS9" s="148"/>
      <c r="DT9" s="148"/>
      <c r="DU9" s="148"/>
      <c r="DV9" s="148"/>
      <c r="DW9" s="148"/>
      <c r="DX9" s="148"/>
      <c r="DY9" s="148"/>
      <c r="DZ9" s="148"/>
      <c r="EA9" s="148"/>
      <c r="EB9" s="148"/>
      <c r="EC9" s="148"/>
      <c r="ED9" s="148"/>
      <c r="EE9" s="148"/>
      <c r="EF9" s="148"/>
      <c r="EG9" s="148"/>
      <c r="EH9" s="148"/>
      <c r="EI9" s="148"/>
      <c r="EJ9" s="148"/>
      <c r="EK9" s="148"/>
      <c r="EL9" s="148"/>
      <c r="EM9" s="148"/>
      <c r="EN9" s="148"/>
      <c r="EO9" s="148"/>
      <c r="EP9" s="148"/>
      <c r="EQ9" s="148"/>
      <c r="ER9" s="148"/>
      <c r="ES9" s="148"/>
      <c r="ET9" s="148"/>
      <c r="EU9" s="148"/>
      <c r="EV9" s="148"/>
      <c r="EW9" s="148"/>
      <c r="EX9" s="148"/>
      <c r="EY9" s="148"/>
      <c r="EZ9" s="148"/>
      <c r="FA9" s="148"/>
      <c r="FB9" s="148"/>
      <c r="FC9" s="148"/>
      <c r="FD9" s="148"/>
      <c r="FE9" s="148"/>
      <c r="FF9" s="148"/>
      <c r="FG9" s="148"/>
      <c r="FH9" s="148"/>
      <c r="FI9" s="148"/>
      <c r="FJ9" s="148"/>
      <c r="FK9" s="148"/>
      <c r="FL9" s="148"/>
      <c r="FM9" s="148"/>
      <c r="FN9" s="148"/>
      <c r="FO9" s="148"/>
      <c r="FP9" s="148"/>
      <c r="FQ9" s="148"/>
      <c r="FR9" s="148"/>
      <c r="FS9" s="148"/>
      <c r="FT9" s="148"/>
      <c r="FU9" s="148"/>
      <c r="FV9" s="148"/>
      <c r="FW9" s="148"/>
      <c r="FX9" s="148"/>
      <c r="FY9" s="148"/>
      <c r="FZ9" s="148"/>
      <c r="GA9" s="148"/>
      <c r="GB9" s="148"/>
      <c r="GC9" s="148"/>
      <c r="GD9" s="148"/>
      <c r="GE9" s="148"/>
      <c r="GF9" s="148"/>
      <c r="GG9" s="148"/>
      <c r="GH9" s="148"/>
      <c r="GI9" s="148"/>
      <c r="GJ9" s="148"/>
      <c r="GK9" s="148"/>
      <c r="GL9" s="148"/>
      <c r="GM9" s="148"/>
      <c r="GN9" s="148"/>
      <c r="GO9" s="148"/>
      <c r="GP9" s="148"/>
      <c r="GQ9" s="148"/>
      <c r="GR9" s="148"/>
      <c r="GS9" s="148"/>
      <c r="GT9" s="148"/>
      <c r="GU9" s="148"/>
      <c r="GV9" s="148"/>
      <c r="GW9" s="148"/>
      <c r="GX9" s="148"/>
      <c r="GY9" s="148"/>
      <c r="GZ9" s="148"/>
      <c r="HA9" s="148"/>
      <c r="HB9" s="148"/>
      <c r="HC9" s="148"/>
      <c r="HD9" s="148"/>
      <c r="HE9" s="148"/>
      <c r="HF9" s="148"/>
      <c r="HG9" s="148"/>
      <c r="HH9" s="148"/>
      <c r="HI9" s="148"/>
      <c r="HJ9" s="148"/>
      <c r="HK9" s="148"/>
      <c r="HL9" s="148"/>
      <c r="HM9" s="148"/>
      <c r="HN9" s="148"/>
      <c r="HO9" s="148"/>
      <c r="HP9" s="148"/>
      <c r="HQ9" s="148"/>
      <c r="HR9" s="148"/>
      <c r="HS9" s="148"/>
      <c r="HT9" s="148"/>
      <c r="HU9" s="148"/>
      <c r="HV9" s="148"/>
      <c r="HW9" s="148"/>
      <c r="HX9" s="148"/>
      <c r="HY9" s="148"/>
      <c r="HZ9" s="148"/>
      <c r="IA9" s="148"/>
      <c r="IB9" s="148"/>
      <c r="IC9" s="148"/>
      <c r="ID9" s="148"/>
      <c r="IE9" s="148"/>
      <c r="IF9" s="148"/>
      <c r="IG9" s="148"/>
      <c r="IH9" s="148"/>
      <c r="II9" s="148"/>
      <c r="IJ9" s="148"/>
      <c r="IK9" s="148"/>
      <c r="IL9" s="148"/>
      <c r="IM9" s="148"/>
      <c r="IN9" s="148"/>
      <c r="IO9" s="148"/>
      <c r="IP9" s="148"/>
      <c r="IQ9" s="148"/>
      <c r="IR9" s="148"/>
      <c r="IS9" s="148"/>
      <c r="IT9" s="148"/>
      <c r="IU9" s="148"/>
      <c r="IV9" s="148"/>
      <c r="IW9" s="148"/>
      <c r="IX9" s="148"/>
      <c r="IY9" s="148"/>
      <c r="IZ9" s="148"/>
      <c r="JA9" s="148"/>
      <c r="JB9" s="148"/>
      <c r="JC9" s="148"/>
      <c r="JD9" s="148"/>
      <c r="JE9" s="148"/>
      <c r="JF9" s="148"/>
      <c r="JG9" s="148"/>
      <c r="JH9" s="148"/>
      <c r="JI9" s="148"/>
      <c r="JJ9" s="148"/>
      <c r="JK9" s="148"/>
      <c r="JL9" s="148"/>
      <c r="JM9" s="148"/>
      <c r="JN9" s="148"/>
      <c r="JO9" s="148"/>
      <c r="JP9" s="148"/>
      <c r="JQ9" s="148"/>
      <c r="JR9" s="148"/>
      <c r="JS9" s="148"/>
      <c r="JT9" s="148"/>
      <c r="JU9" s="148"/>
      <c r="JV9" s="148"/>
      <c r="JW9" s="148"/>
      <c r="JX9" s="148"/>
      <c r="JY9" s="148"/>
      <c r="JZ9" s="148"/>
      <c r="KA9" s="148"/>
      <c r="KB9" s="148"/>
      <c r="KC9" s="148"/>
      <c r="KD9" s="148"/>
      <c r="KE9" s="148"/>
      <c r="KF9" s="148"/>
      <c r="KG9" s="148"/>
      <c r="KH9" s="148"/>
      <c r="KI9" s="148"/>
      <c r="KJ9" s="148"/>
      <c r="KK9" s="148"/>
      <c r="KL9" s="148"/>
      <c r="KM9" s="148"/>
      <c r="KN9" s="148"/>
      <c r="KO9" s="148"/>
      <c r="KP9" s="148"/>
      <c r="KQ9" s="148"/>
      <c r="KR9" s="148"/>
      <c r="KS9" s="148"/>
      <c r="KT9" s="148"/>
      <c r="KU9" s="148"/>
      <c r="KV9" s="148"/>
      <c r="KW9" s="148"/>
      <c r="KX9" s="148"/>
      <c r="KY9" s="148"/>
      <c r="KZ9" s="148"/>
      <c r="LA9" s="148"/>
      <c r="LB9" s="148"/>
      <c r="LC9" s="148"/>
      <c r="LD9" s="148"/>
      <c r="LE9" s="148"/>
      <c r="LF9" s="148"/>
      <c r="LG9" s="148"/>
      <c r="LH9" s="148"/>
      <c r="LI9" s="148"/>
      <c r="LJ9" s="148"/>
      <c r="LK9" s="148"/>
      <c r="LL9" s="148"/>
      <c r="LM9" s="148"/>
      <c r="LN9" s="148"/>
      <c r="LO9" s="148"/>
      <c r="LP9" s="148"/>
      <c r="LQ9" s="148"/>
      <c r="LR9" s="148"/>
      <c r="LS9" s="148"/>
      <c r="LT9" s="148"/>
      <c r="LU9" s="148"/>
      <c r="LV9" s="148"/>
      <c r="LW9" s="148"/>
      <c r="LX9" s="148"/>
      <c r="LY9" s="148"/>
      <c r="LZ9" s="148"/>
      <c r="MA9" s="148"/>
      <c r="MB9" s="148"/>
      <c r="MC9" s="148"/>
      <c r="MD9" s="148"/>
      <c r="ME9" s="148"/>
      <c r="MF9" s="148"/>
      <c r="MG9" s="148"/>
      <c r="MH9" s="148"/>
      <c r="MI9" s="148"/>
      <c r="MJ9" s="148"/>
      <c r="MK9" s="148"/>
      <c r="ML9" s="148"/>
      <c r="MM9" s="148"/>
      <c r="MN9" s="148"/>
      <c r="MO9" s="148"/>
      <c r="MP9" s="148"/>
      <c r="MQ9" s="148"/>
      <c r="MR9" s="148"/>
      <c r="MS9" s="148"/>
      <c r="MT9" s="148"/>
      <c r="MU9" s="148"/>
      <c r="MV9" s="148"/>
      <c r="MW9" s="148"/>
      <c r="MX9" s="148"/>
      <c r="MY9" s="148"/>
      <c r="MZ9" s="148"/>
      <c r="NA9" s="148"/>
      <c r="NB9" s="148"/>
      <c r="NC9" s="148"/>
      <c r="ND9" s="148"/>
      <c r="NE9" s="148"/>
      <c r="NF9" s="148"/>
      <c r="NG9" s="148"/>
      <c r="NH9" s="148"/>
      <c r="NI9" s="148"/>
      <c r="NJ9" s="148"/>
      <c r="NK9" s="148"/>
      <c r="NL9" s="148"/>
      <c r="NM9" s="148"/>
      <c r="NN9" s="148"/>
      <c r="NO9" s="148"/>
      <c r="NP9" s="148"/>
      <c r="NQ9" s="148"/>
      <c r="NR9" s="148"/>
      <c r="NS9" s="148"/>
      <c r="NT9" s="148"/>
      <c r="NU9" s="148"/>
      <c r="NV9" s="148"/>
      <c r="NW9" s="148"/>
      <c r="NX9" s="148"/>
      <c r="NY9" s="148"/>
      <c r="NZ9" s="148"/>
      <c r="OA9" s="148"/>
      <c r="OB9" s="148"/>
      <c r="OC9" s="148"/>
      <c r="OD9" s="148"/>
      <c r="OE9" s="148"/>
      <c r="OF9" s="148"/>
      <c r="OG9" s="148"/>
      <c r="OH9" s="148"/>
      <c r="OI9" s="148"/>
      <c r="OJ9" s="148"/>
      <c r="OK9" s="148"/>
      <c r="OL9" s="148"/>
      <c r="OM9" s="148"/>
      <c r="ON9" s="148"/>
      <c r="OO9" s="148"/>
      <c r="OP9" s="148"/>
      <c r="OQ9" s="148"/>
      <c r="OR9" s="148"/>
      <c r="OS9" s="148"/>
      <c r="OT9" s="148"/>
      <c r="OU9" s="148"/>
      <c r="OV9" s="148"/>
      <c r="OW9" s="148"/>
      <c r="OX9" s="148"/>
      <c r="OY9" s="148"/>
      <c r="OZ9" s="148"/>
      <c r="PA9" s="148"/>
      <c r="PB9" s="148"/>
      <c r="PC9" s="148"/>
      <c r="PD9" s="148"/>
      <c r="PE9" s="148"/>
      <c r="PF9" s="148"/>
      <c r="PG9" s="148"/>
      <c r="PH9" s="148"/>
      <c r="PI9" s="148"/>
      <c r="PJ9" s="148"/>
      <c r="PK9" s="148"/>
      <c r="PL9" s="148"/>
      <c r="PM9" s="148"/>
      <c r="PN9" s="148"/>
      <c r="PO9" s="148"/>
      <c r="PP9" s="148"/>
      <c r="PQ9" s="148"/>
      <c r="PR9" s="148"/>
      <c r="PS9" s="148"/>
      <c r="PT9" s="148"/>
      <c r="PU9" s="148"/>
      <c r="PV9" s="148"/>
      <c r="PW9" s="148"/>
      <c r="PX9" s="148"/>
      <c r="PY9" s="148"/>
      <c r="PZ9" s="148"/>
      <c r="QA9" s="148"/>
      <c r="QB9" s="148"/>
      <c r="QC9" s="148"/>
      <c r="QD9" s="148"/>
      <c r="QE9" s="148"/>
      <c r="QF9" s="148"/>
      <c r="QG9" s="148"/>
      <c r="QH9" s="148"/>
      <c r="QI9" s="148"/>
      <c r="QJ9" s="148"/>
      <c r="QK9" s="148"/>
      <c r="QL9" s="148"/>
      <c r="QM9" s="148"/>
      <c r="QN9" s="148"/>
      <c r="QO9" s="148"/>
      <c r="QP9" s="148"/>
      <c r="QQ9" s="148"/>
      <c r="QR9" s="148"/>
      <c r="QS9" s="148"/>
      <c r="QT9" s="148"/>
      <c r="QU9" s="148"/>
      <c r="QV9" s="148"/>
      <c r="QW9" s="148"/>
      <c r="QX9" s="148"/>
      <c r="QY9" s="148"/>
      <c r="QZ9" s="148"/>
      <c r="RA9" s="148"/>
      <c r="RB9" s="148"/>
      <c r="RC9" s="148"/>
      <c r="RD9" s="148"/>
      <c r="RE9" s="148"/>
      <c r="RF9" s="148"/>
      <c r="RG9" s="148"/>
      <c r="RH9" s="148"/>
      <c r="RI9" s="148"/>
      <c r="RJ9" s="148"/>
      <c r="RK9" s="148"/>
      <c r="RL9" s="148"/>
      <c r="RM9" s="148"/>
      <c r="RN9" s="148"/>
      <c r="RO9" s="148"/>
      <c r="RP9" s="148"/>
      <c r="RQ9" s="148"/>
      <c r="RR9" s="148"/>
      <c r="RS9" s="148"/>
      <c r="RT9" s="148"/>
      <c r="RU9" s="148"/>
      <c r="RV9" s="148"/>
      <c r="RW9" s="148"/>
      <c r="RX9" s="148"/>
      <c r="RY9" s="148"/>
      <c r="RZ9" s="148"/>
      <c r="SA9" s="148"/>
      <c r="SB9" s="148"/>
      <c r="SC9" s="148"/>
      <c r="SD9" s="148"/>
      <c r="SE9" s="148"/>
      <c r="SF9" s="148"/>
      <c r="SG9" s="148"/>
      <c r="SH9" s="148"/>
      <c r="SI9" s="148"/>
      <c r="SJ9" s="148"/>
      <c r="SK9" s="148"/>
      <c r="SL9" s="148"/>
      <c r="SM9" s="148"/>
      <c r="SN9" s="148"/>
      <c r="SO9" s="148"/>
      <c r="SP9" s="148"/>
      <c r="SQ9" s="148"/>
      <c r="SR9" s="148"/>
      <c r="SS9" s="148"/>
      <c r="ST9" s="148"/>
      <c r="SU9" s="148"/>
      <c r="SV9" s="148"/>
      <c r="SW9" s="148"/>
      <c r="SX9" s="148"/>
      <c r="SY9" s="148"/>
      <c r="SZ9" s="148"/>
      <c r="TA9" s="148"/>
      <c r="TB9" s="148"/>
      <c r="TC9" s="148"/>
      <c r="TD9" s="148"/>
      <c r="TE9" s="148"/>
      <c r="TF9" s="148"/>
      <c r="TG9" s="148"/>
      <c r="TH9" s="148"/>
      <c r="TI9" s="148"/>
      <c r="TJ9" s="148"/>
      <c r="TK9" s="148"/>
      <c r="TL9" s="148"/>
      <c r="TM9" s="148"/>
      <c r="TN9" s="148"/>
      <c r="TO9" s="148"/>
      <c r="TP9" s="148"/>
      <c r="TQ9" s="148"/>
      <c r="TR9" s="148"/>
      <c r="TS9" s="148"/>
      <c r="TT9" s="148"/>
      <c r="TU9" s="148"/>
      <c r="TV9" s="148"/>
      <c r="TW9" s="148"/>
      <c r="TX9" s="148"/>
      <c r="TY9" s="148"/>
      <c r="TZ9" s="148"/>
      <c r="UA9" s="148"/>
      <c r="UB9" s="148"/>
      <c r="UC9" s="148"/>
      <c r="UD9" s="148"/>
      <c r="UE9" s="148"/>
      <c r="UF9" s="148"/>
      <c r="UG9" s="148"/>
      <c r="UH9" s="148"/>
      <c r="UI9" s="148"/>
      <c r="UJ9" s="148"/>
      <c r="UK9" s="148"/>
      <c r="UL9" s="148"/>
      <c r="UM9" s="148"/>
      <c r="UN9" s="148"/>
      <c r="UO9" s="148"/>
      <c r="UP9" s="148"/>
      <c r="UQ9" s="148"/>
      <c r="UR9" s="148"/>
      <c r="US9" s="148"/>
      <c r="UT9" s="148"/>
      <c r="UU9" s="148"/>
      <c r="UV9" s="148"/>
      <c r="UW9" s="148"/>
      <c r="UX9" s="148"/>
      <c r="UY9" s="148"/>
      <c r="UZ9" s="148"/>
      <c r="VA9" s="148"/>
      <c r="VB9" s="148"/>
      <c r="VC9" s="148"/>
      <c r="VD9" s="148"/>
      <c r="VE9" s="148"/>
      <c r="VF9" s="148"/>
      <c r="VG9" s="148"/>
      <c r="VH9" s="148"/>
      <c r="VI9" s="148"/>
      <c r="VJ9" s="148"/>
      <c r="VK9" s="148"/>
      <c r="VL9" s="148"/>
      <c r="VM9" s="148"/>
      <c r="VN9" s="148"/>
      <c r="VO9" s="148"/>
      <c r="VP9" s="148"/>
      <c r="VQ9" s="148"/>
      <c r="VR9" s="148"/>
      <c r="VS9" s="148"/>
      <c r="VT9" s="148"/>
      <c r="VU9" s="148"/>
      <c r="VV9" s="148"/>
      <c r="VW9" s="148"/>
      <c r="VX9" s="148"/>
      <c r="VY9" s="148"/>
      <c r="VZ9" s="148"/>
      <c r="WA9" s="148"/>
      <c r="WB9" s="148"/>
      <c r="WC9" s="148"/>
      <c r="WD9" s="148"/>
      <c r="WE9" s="148"/>
      <c r="WF9" s="148"/>
      <c r="WG9" s="148"/>
      <c r="WH9" s="148"/>
      <c r="WI9" s="148"/>
      <c r="WJ9" s="148"/>
      <c r="WK9" s="148"/>
      <c r="WL9" s="148"/>
      <c r="WM9" s="148"/>
      <c r="WN9" s="148"/>
      <c r="WO9" s="148"/>
      <c r="WP9" s="148"/>
      <c r="WQ9" s="148"/>
      <c r="WR9" s="148"/>
      <c r="WS9" s="148"/>
      <c r="WT9" s="148"/>
      <c r="WU9" s="148"/>
      <c r="WV9" s="148"/>
      <c r="WW9" s="148"/>
      <c r="WX9" s="148"/>
      <c r="WY9" s="148"/>
      <c r="WZ9" s="148"/>
      <c r="XA9" s="148"/>
      <c r="XB9" s="148"/>
      <c r="XC9" s="148"/>
      <c r="XD9" s="148"/>
      <c r="XE9" s="148"/>
      <c r="XF9" s="148"/>
      <c r="XG9" s="148"/>
      <c r="XH9" s="148"/>
      <c r="XI9" s="148"/>
      <c r="XJ9" s="148"/>
      <c r="XK9" s="148"/>
      <c r="XL9" s="148"/>
      <c r="XM9" s="148"/>
      <c r="XN9" s="148"/>
      <c r="XO9" s="148"/>
      <c r="XP9" s="148"/>
      <c r="XQ9" s="148"/>
      <c r="XR9" s="148"/>
      <c r="XS9" s="148"/>
      <c r="XT9" s="148"/>
      <c r="XU9" s="148"/>
      <c r="XV9" s="148"/>
      <c r="XW9" s="148"/>
      <c r="XX9" s="148"/>
      <c r="XY9" s="148"/>
      <c r="XZ9" s="148"/>
      <c r="YA9" s="148"/>
      <c r="YB9" s="148"/>
      <c r="YC9" s="148"/>
      <c r="YD9" s="148"/>
      <c r="YE9" s="148"/>
      <c r="YF9" s="148"/>
      <c r="YG9" s="148"/>
      <c r="YH9" s="148"/>
      <c r="YI9" s="148"/>
      <c r="YJ9" s="148"/>
      <c r="YK9" s="148"/>
      <c r="YL9" s="148"/>
      <c r="YM9" s="148"/>
      <c r="YN9" s="148"/>
      <c r="YO9" s="148"/>
      <c r="YP9" s="148"/>
      <c r="YQ9" s="148"/>
      <c r="YR9" s="148"/>
      <c r="YS9" s="148"/>
      <c r="YT9" s="148"/>
      <c r="YU9" s="148"/>
      <c r="YV9" s="148"/>
      <c r="YW9" s="148"/>
      <c r="YX9" s="148"/>
      <c r="YY9" s="148"/>
      <c r="YZ9" s="148"/>
      <c r="ZA9" s="148"/>
      <c r="ZB9" s="148"/>
      <c r="ZC9" s="148"/>
      <c r="ZD9" s="148"/>
      <c r="ZE9" s="148"/>
      <c r="ZF9" s="148"/>
      <c r="ZG9" s="148"/>
      <c r="ZH9" s="148"/>
      <c r="ZI9" s="148"/>
      <c r="ZJ9" s="148"/>
      <c r="ZK9" s="148"/>
      <c r="ZL9" s="148"/>
      <c r="ZM9" s="148"/>
      <c r="ZN9" s="148"/>
      <c r="ZO9" s="148"/>
      <c r="ZP9" s="148"/>
      <c r="ZQ9" s="148"/>
      <c r="ZR9" s="148"/>
      <c r="ZS9" s="148"/>
      <c r="ZT9" s="148"/>
      <c r="ZU9" s="148"/>
      <c r="ZV9" s="148"/>
      <c r="ZW9" s="148"/>
      <c r="ZX9" s="148"/>
      <c r="ZY9" s="148"/>
      <c r="ZZ9" s="148"/>
      <c r="AAA9" s="148"/>
      <c r="AAB9" s="148"/>
      <c r="AAC9" s="148"/>
      <c r="AAD9" s="148"/>
      <c r="AAE9" s="148"/>
      <c r="AAF9" s="148"/>
      <c r="AAG9" s="148"/>
      <c r="AAH9" s="148"/>
      <c r="AAI9" s="148"/>
      <c r="AAJ9" s="148"/>
      <c r="AAK9" s="148"/>
      <c r="AAL9" s="148"/>
      <c r="AAM9" s="148"/>
      <c r="AAN9" s="148"/>
      <c r="AAO9" s="148"/>
      <c r="AAP9" s="148"/>
      <c r="AAQ9" s="148"/>
      <c r="AAR9" s="148"/>
      <c r="AAS9" s="148"/>
      <c r="AAT9" s="148"/>
      <c r="AAU9" s="148"/>
      <c r="AAV9" s="148"/>
      <c r="AAW9" s="148"/>
      <c r="AAX9" s="148"/>
      <c r="AAY9" s="148"/>
      <c r="AAZ9" s="148"/>
      <c r="ABA9" s="148"/>
      <c r="ABB9" s="148"/>
      <c r="ABC9" s="148"/>
      <c r="ABD9" s="148"/>
      <c r="ABE9" s="148"/>
      <c r="ABF9" s="148"/>
      <c r="ABG9" s="148"/>
      <c r="ABH9" s="148"/>
      <c r="ABI9" s="148"/>
      <c r="ABJ9" s="148"/>
      <c r="ABK9" s="148"/>
      <c r="ABL9" s="148"/>
      <c r="ABM9" s="148"/>
      <c r="ABN9" s="148"/>
      <c r="ABO9" s="148"/>
      <c r="ABP9" s="148"/>
      <c r="ABQ9" s="148"/>
      <c r="ABR9" s="148"/>
      <c r="ABS9" s="148"/>
      <c r="ABT9" s="148"/>
      <c r="ABU9" s="148"/>
      <c r="ABV9" s="148"/>
      <c r="ABW9" s="148"/>
      <c r="ABX9" s="148"/>
      <c r="ABY9" s="148"/>
      <c r="ABZ9" s="148"/>
      <c r="ACA9" s="148"/>
      <c r="ACB9" s="148"/>
      <c r="ACC9" s="148"/>
      <c r="ACD9" s="148"/>
      <c r="ACE9" s="148"/>
      <c r="ACF9" s="148"/>
      <c r="ACG9" s="148"/>
      <c r="ACH9" s="148"/>
      <c r="ACI9" s="148"/>
      <c r="ACJ9" s="148"/>
      <c r="ACK9" s="148"/>
      <c r="ACL9" s="148"/>
      <c r="ACM9" s="148"/>
      <c r="ACN9" s="148"/>
      <c r="ACO9" s="148"/>
      <c r="ACP9" s="148"/>
      <c r="ACQ9" s="148"/>
      <c r="ACR9" s="148"/>
      <c r="ACS9" s="148"/>
      <c r="ACT9" s="148"/>
      <c r="ACU9" s="148"/>
      <c r="ACV9" s="148"/>
      <c r="ACW9" s="148"/>
      <c r="ACX9" s="148"/>
      <c r="ACY9" s="148"/>
      <c r="ACZ9" s="148"/>
      <c r="ADA9" s="148"/>
      <c r="ADB9" s="148"/>
      <c r="ADC9" s="148"/>
      <c r="ADD9" s="148"/>
      <c r="ADE9" s="148"/>
      <c r="ADF9" s="148"/>
      <c r="ADG9" s="148"/>
      <c r="ADH9" s="148"/>
      <c r="ADI9" s="148"/>
      <c r="ADJ9" s="148"/>
      <c r="ADK9" s="148"/>
      <c r="ADL9" s="148"/>
      <c r="ADM9" s="148"/>
      <c r="ADN9" s="148"/>
      <c r="ADO9" s="148"/>
      <c r="ADP9" s="148"/>
      <c r="ADQ9" s="148"/>
      <c r="ADR9" s="148"/>
      <c r="ADS9" s="148"/>
      <c r="ADT9" s="148"/>
      <c r="ADU9" s="148"/>
      <c r="ADV9" s="148"/>
      <c r="ADW9" s="148"/>
      <c r="ADX9" s="148"/>
      <c r="ADY9" s="148"/>
      <c r="ADZ9" s="148"/>
      <c r="AEA9" s="148"/>
      <c r="AEB9" s="148"/>
      <c r="AEC9" s="148"/>
      <c r="AED9" s="148"/>
      <c r="AEE9" s="148"/>
      <c r="AEF9" s="148"/>
      <c r="AEG9" s="148"/>
      <c r="AEH9" s="148"/>
      <c r="AEI9" s="148"/>
      <c r="AEJ9" s="148"/>
      <c r="AEK9" s="148"/>
      <c r="AEL9" s="148"/>
      <c r="AEM9" s="148"/>
      <c r="AEN9" s="148"/>
      <c r="AEO9" s="148"/>
      <c r="AEP9" s="148"/>
      <c r="AEQ9" s="148"/>
      <c r="AER9" s="148"/>
      <c r="AES9" s="148"/>
      <c r="AET9" s="148"/>
      <c r="AEU9" s="148"/>
      <c r="AEV9" s="148"/>
      <c r="AEW9" s="148"/>
      <c r="AEX9" s="148"/>
      <c r="AEY9" s="148"/>
      <c r="AEZ9" s="148"/>
      <c r="AFA9" s="148"/>
      <c r="AFB9" s="148"/>
      <c r="AFC9" s="148"/>
      <c r="AFD9" s="148"/>
      <c r="AFE9" s="148"/>
      <c r="AFF9" s="148"/>
      <c r="AFG9" s="148"/>
      <c r="AFH9" s="148"/>
      <c r="AFI9" s="148"/>
      <c r="AFJ9" s="148"/>
      <c r="AFK9" s="148"/>
      <c r="AFL9" s="148"/>
      <c r="AFM9" s="148"/>
      <c r="AFN9" s="148"/>
      <c r="AFO9" s="148"/>
      <c r="AFP9" s="148"/>
      <c r="AFQ9" s="148"/>
      <c r="AFR9" s="148"/>
      <c r="AFS9" s="148"/>
      <c r="AFT9" s="148"/>
      <c r="AFU9" s="148"/>
      <c r="AFV9" s="148"/>
      <c r="AFW9" s="148"/>
      <c r="AFX9" s="148"/>
      <c r="AFY9" s="148"/>
      <c r="AFZ9" s="148"/>
      <c r="AGA9" s="148"/>
      <c r="AGB9" s="148"/>
      <c r="AGC9" s="148"/>
      <c r="AGD9" s="148"/>
      <c r="AGE9" s="148"/>
      <c r="AGF9" s="148"/>
      <c r="AGG9" s="148"/>
      <c r="AGH9" s="148"/>
      <c r="AGI9" s="148"/>
      <c r="AGJ9" s="148"/>
      <c r="AGK9" s="148"/>
      <c r="AGL9" s="148"/>
      <c r="AGM9" s="148"/>
      <c r="AGN9" s="148"/>
      <c r="AGO9" s="148"/>
      <c r="AGP9" s="148"/>
      <c r="AGQ9" s="148"/>
      <c r="AGR9" s="148"/>
      <c r="AGS9" s="148"/>
      <c r="AGT9" s="148"/>
      <c r="AGU9" s="148"/>
      <c r="AGV9" s="148"/>
      <c r="AGW9" s="148"/>
      <c r="AGX9" s="148"/>
      <c r="AGY9" s="148"/>
      <c r="AGZ9" s="148"/>
      <c r="AHA9" s="148"/>
      <c r="AHB9" s="148"/>
      <c r="AHC9" s="148"/>
      <c r="AHD9" s="148"/>
      <c r="AHE9" s="148"/>
      <c r="AHF9" s="148"/>
      <c r="AHG9" s="148"/>
      <c r="AHH9" s="148"/>
      <c r="AHI9" s="148"/>
      <c r="AHJ9" s="148"/>
      <c r="AHK9" s="148"/>
      <c r="AHL9" s="148"/>
      <c r="AHM9" s="148"/>
      <c r="AHN9" s="148"/>
      <c r="AHO9" s="148"/>
      <c r="AHP9" s="148"/>
      <c r="AHQ9" s="148"/>
      <c r="AHR9" s="148"/>
      <c r="AHS9" s="148"/>
      <c r="AHT9" s="148"/>
      <c r="AHU9" s="148"/>
      <c r="AHV9" s="148"/>
      <c r="AHW9" s="148"/>
      <c r="AHX9" s="148"/>
      <c r="AHY9" s="148"/>
      <c r="AHZ9" s="148"/>
      <c r="AIA9" s="148"/>
      <c r="AIB9" s="148"/>
      <c r="AIC9" s="148"/>
      <c r="AID9" s="148"/>
      <c r="AIE9" s="148"/>
      <c r="AIF9" s="148"/>
      <c r="AIG9" s="148"/>
      <c r="AIH9" s="148"/>
      <c r="AII9" s="148"/>
      <c r="AIJ9" s="148"/>
      <c r="AIK9" s="148"/>
      <c r="AIL9" s="148"/>
      <c r="AIM9" s="148"/>
      <c r="AIN9" s="148"/>
      <c r="AIO9" s="148"/>
      <c r="AIP9" s="148"/>
      <c r="AIQ9" s="148"/>
      <c r="AIR9" s="148"/>
      <c r="AIS9" s="148"/>
      <c r="AIT9" s="148"/>
      <c r="AIU9" s="148"/>
      <c r="AIV9" s="148"/>
      <c r="AIW9" s="148"/>
      <c r="AIX9" s="148"/>
      <c r="AIY9" s="148"/>
      <c r="AIZ9" s="148"/>
      <c r="AJA9" s="148"/>
      <c r="AJB9" s="148"/>
      <c r="AJC9" s="148"/>
      <c r="AJD9" s="148"/>
      <c r="AJE9" s="148"/>
      <c r="AJF9" s="148"/>
      <c r="AJG9" s="148"/>
      <c r="AJH9" s="148"/>
      <c r="AJI9" s="148"/>
      <c r="AJJ9" s="148"/>
      <c r="AJK9" s="148"/>
      <c r="AJL9" s="148"/>
      <c r="AJM9" s="148"/>
      <c r="AJN9" s="148"/>
      <c r="AJO9" s="148"/>
      <c r="AJP9" s="148"/>
      <c r="AJQ9" s="148"/>
      <c r="AJR9" s="148"/>
      <c r="AJS9" s="148"/>
      <c r="AJT9" s="148"/>
      <c r="AJU9" s="148"/>
      <c r="AJV9" s="148"/>
      <c r="AJW9" s="148"/>
      <c r="AJX9" s="148"/>
      <c r="AJY9" s="148"/>
      <c r="AJZ9" s="148"/>
      <c r="AKA9" s="148"/>
      <c r="AKB9" s="148"/>
      <c r="AKC9" s="148"/>
      <c r="AKD9" s="148"/>
      <c r="AKE9" s="148"/>
      <c r="AKF9" s="148"/>
      <c r="AKG9" s="148"/>
      <c r="AKH9" s="148"/>
      <c r="AKI9" s="148"/>
      <c r="AKJ9" s="148"/>
      <c r="AKK9" s="148"/>
      <c r="AKL9" s="148"/>
      <c r="AKM9" s="148"/>
      <c r="AKN9" s="148"/>
      <c r="AKO9" s="148"/>
      <c r="AKP9" s="148"/>
      <c r="AKQ9" s="148"/>
      <c r="AKR9" s="148"/>
      <c r="AKS9" s="148"/>
      <c r="AKT9" s="148"/>
      <c r="AKU9" s="148"/>
      <c r="AKV9" s="148"/>
      <c r="AKW9" s="148"/>
      <c r="AKX9" s="148"/>
      <c r="AKY9" s="148"/>
      <c r="AKZ9" s="148"/>
      <c r="ALA9" s="148"/>
      <c r="ALB9" s="148"/>
      <c r="ALC9" s="148"/>
      <c r="ALD9" s="148"/>
      <c r="ALE9" s="148"/>
      <c r="ALF9" s="148"/>
      <c r="ALG9" s="148"/>
      <c r="ALH9" s="148"/>
      <c r="ALI9" s="148"/>
      <c r="ALJ9" s="148"/>
      <c r="ALK9" s="148"/>
      <c r="ALL9" s="148"/>
      <c r="ALM9" s="148"/>
      <c r="ALN9" s="148"/>
      <c r="ALO9" s="148"/>
      <c r="ALP9" s="148"/>
      <c r="ALQ9" s="148"/>
      <c r="ALR9" s="148"/>
      <c r="ALS9" s="148"/>
      <c r="ALT9" s="148"/>
      <c r="ALU9" s="148"/>
      <c r="ALV9" s="148"/>
      <c r="ALW9" s="148"/>
      <c r="ALX9" s="148"/>
      <c r="ALY9" s="148"/>
      <c r="ALZ9" s="148"/>
      <c r="AMA9" s="148"/>
      <c r="AMB9" s="148"/>
      <c r="AMC9" s="148"/>
      <c r="AMD9" s="148"/>
      <c r="AME9" s="148"/>
      <c r="AMF9" s="148"/>
      <c r="AMG9" s="148"/>
      <c r="AMH9" s="148"/>
      <c r="AMI9" s="148"/>
      <c r="AMJ9" s="148"/>
      <c r="AMK9" s="148"/>
      <c r="AML9" s="148"/>
    </row>
    <row r="10" spans="1:1026" s="142" customFormat="1" ht="12.75" customHeight="1">
      <c r="A10" s="148" t="str">
        <f t="shared" si="0"/>
        <v>LOAN.SO_UPDATED</v>
      </c>
      <c r="B10" s="134">
        <f t="shared" si="4"/>
        <v>110006</v>
      </c>
      <c r="C10" s="155">
        <v>0</v>
      </c>
      <c r="D10" s="155">
        <v>1</v>
      </c>
      <c r="E10" s="155">
        <f t="shared" si="1"/>
        <v>100000</v>
      </c>
      <c r="F10" s="155">
        <v>100000</v>
      </c>
      <c r="G10" s="155" t="s">
        <v>34</v>
      </c>
      <c r="H10" s="155">
        <v>100000</v>
      </c>
      <c r="I10" s="148" t="s">
        <v>505</v>
      </c>
      <c r="J10" s="155">
        <f>VLOOKUP(I10,T_FSM_TYPE!$A:$B,2,0)</f>
        <v>110000</v>
      </c>
      <c r="K10" s="142" t="s">
        <v>586</v>
      </c>
      <c r="L10" s="148" t="s">
        <v>37</v>
      </c>
      <c r="M10" s="215" t="str">
        <f t="shared" si="2"/>
        <v>SO_UPDATED</v>
      </c>
      <c r="N10" s="145" t="str">
        <f t="shared" si="3"/>
        <v>INSERT INTO T_FSM_STATE VALUES(110006, 0, 1, 100000, 100000, GETDATE(), 100000, 110000, 'SO_UPDATED', '?' ,'SO_UPDATED')</v>
      </c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  <c r="BW10" s="148"/>
      <c r="BX10" s="148"/>
      <c r="BY10" s="148"/>
      <c r="BZ10" s="148"/>
      <c r="CA10" s="148"/>
      <c r="CB10" s="148"/>
      <c r="CC10" s="148"/>
      <c r="CD10" s="148"/>
      <c r="CE10" s="148"/>
      <c r="CF10" s="148"/>
      <c r="CG10" s="148"/>
      <c r="CH10" s="148"/>
      <c r="CI10" s="148"/>
      <c r="CJ10" s="148"/>
      <c r="CK10" s="148"/>
      <c r="CL10" s="148"/>
      <c r="CM10" s="148"/>
      <c r="CN10" s="148"/>
      <c r="CO10" s="148"/>
      <c r="CP10" s="148"/>
      <c r="CQ10" s="148"/>
      <c r="CR10" s="148"/>
      <c r="CS10" s="148"/>
      <c r="CT10" s="148"/>
      <c r="CU10" s="148"/>
      <c r="CV10" s="148"/>
      <c r="CW10" s="148"/>
      <c r="CX10" s="148"/>
      <c r="CY10" s="148"/>
      <c r="CZ10" s="148"/>
      <c r="DA10" s="148"/>
      <c r="DB10" s="148"/>
      <c r="DC10" s="148"/>
      <c r="DD10" s="148"/>
      <c r="DE10" s="148"/>
      <c r="DF10" s="148"/>
      <c r="DG10" s="148"/>
      <c r="DH10" s="148"/>
      <c r="DI10" s="148"/>
      <c r="DJ10" s="148"/>
      <c r="DK10" s="148"/>
      <c r="DL10" s="148"/>
      <c r="DM10" s="148"/>
      <c r="DN10" s="148"/>
      <c r="DO10" s="148"/>
      <c r="DP10" s="148"/>
      <c r="DQ10" s="148"/>
      <c r="DR10" s="148"/>
      <c r="DS10" s="148"/>
      <c r="DT10" s="148"/>
      <c r="DU10" s="148"/>
      <c r="DV10" s="148"/>
      <c r="DW10" s="148"/>
      <c r="DX10" s="148"/>
      <c r="DY10" s="148"/>
      <c r="DZ10" s="148"/>
      <c r="EA10" s="148"/>
      <c r="EB10" s="148"/>
      <c r="EC10" s="148"/>
      <c r="ED10" s="148"/>
      <c r="EE10" s="148"/>
      <c r="EF10" s="148"/>
      <c r="EG10" s="148"/>
      <c r="EH10" s="148"/>
      <c r="EI10" s="148"/>
      <c r="EJ10" s="148"/>
      <c r="EK10" s="148"/>
      <c r="EL10" s="148"/>
      <c r="EM10" s="148"/>
      <c r="EN10" s="148"/>
      <c r="EO10" s="148"/>
      <c r="EP10" s="148"/>
      <c r="EQ10" s="148"/>
      <c r="ER10" s="148"/>
      <c r="ES10" s="148"/>
      <c r="ET10" s="148"/>
      <c r="EU10" s="148"/>
      <c r="EV10" s="148"/>
      <c r="EW10" s="148"/>
      <c r="EX10" s="148"/>
      <c r="EY10" s="148"/>
      <c r="EZ10" s="148"/>
      <c r="FA10" s="148"/>
      <c r="FB10" s="148"/>
      <c r="FC10" s="148"/>
      <c r="FD10" s="148"/>
      <c r="FE10" s="148"/>
      <c r="FF10" s="148"/>
      <c r="FG10" s="148"/>
      <c r="FH10" s="148"/>
      <c r="FI10" s="148"/>
      <c r="FJ10" s="148"/>
      <c r="FK10" s="148"/>
      <c r="FL10" s="148"/>
      <c r="FM10" s="148"/>
      <c r="FN10" s="148"/>
      <c r="FO10" s="148"/>
      <c r="FP10" s="148"/>
      <c r="FQ10" s="148"/>
      <c r="FR10" s="148"/>
      <c r="FS10" s="148"/>
      <c r="FT10" s="148"/>
      <c r="FU10" s="148"/>
      <c r="FV10" s="148"/>
      <c r="FW10" s="148"/>
      <c r="FX10" s="148"/>
      <c r="FY10" s="148"/>
      <c r="FZ10" s="148"/>
      <c r="GA10" s="148"/>
      <c r="GB10" s="148"/>
      <c r="GC10" s="148"/>
      <c r="GD10" s="148"/>
      <c r="GE10" s="148"/>
      <c r="GF10" s="148"/>
      <c r="GG10" s="148"/>
      <c r="GH10" s="148"/>
      <c r="GI10" s="148"/>
      <c r="GJ10" s="148"/>
      <c r="GK10" s="148"/>
      <c r="GL10" s="148"/>
      <c r="GM10" s="148"/>
      <c r="GN10" s="148"/>
      <c r="GO10" s="148"/>
      <c r="GP10" s="148"/>
      <c r="GQ10" s="148"/>
      <c r="GR10" s="148"/>
      <c r="GS10" s="148"/>
      <c r="GT10" s="148"/>
      <c r="GU10" s="148"/>
      <c r="GV10" s="148"/>
      <c r="GW10" s="148"/>
      <c r="GX10" s="148"/>
      <c r="GY10" s="148"/>
      <c r="GZ10" s="148"/>
      <c r="HA10" s="148"/>
      <c r="HB10" s="148"/>
      <c r="HC10" s="148"/>
      <c r="HD10" s="148"/>
      <c r="HE10" s="148"/>
      <c r="HF10" s="148"/>
      <c r="HG10" s="148"/>
      <c r="HH10" s="148"/>
      <c r="HI10" s="148"/>
      <c r="HJ10" s="148"/>
      <c r="HK10" s="148"/>
      <c r="HL10" s="148"/>
      <c r="HM10" s="148"/>
      <c r="HN10" s="148"/>
      <c r="HO10" s="148"/>
      <c r="HP10" s="148"/>
      <c r="HQ10" s="148"/>
      <c r="HR10" s="148"/>
      <c r="HS10" s="148"/>
      <c r="HT10" s="148"/>
      <c r="HU10" s="148"/>
      <c r="HV10" s="148"/>
      <c r="HW10" s="148"/>
      <c r="HX10" s="148"/>
      <c r="HY10" s="148"/>
      <c r="HZ10" s="148"/>
      <c r="IA10" s="148"/>
      <c r="IB10" s="148"/>
      <c r="IC10" s="148"/>
      <c r="ID10" s="148"/>
      <c r="IE10" s="148"/>
      <c r="IF10" s="148"/>
      <c r="IG10" s="148"/>
      <c r="IH10" s="148"/>
      <c r="II10" s="148"/>
      <c r="IJ10" s="148"/>
      <c r="IK10" s="148"/>
      <c r="IL10" s="148"/>
      <c r="IM10" s="148"/>
      <c r="IN10" s="148"/>
      <c r="IO10" s="148"/>
      <c r="IP10" s="148"/>
      <c r="IQ10" s="148"/>
      <c r="IR10" s="148"/>
      <c r="IS10" s="148"/>
      <c r="IT10" s="148"/>
      <c r="IU10" s="148"/>
      <c r="IV10" s="148"/>
      <c r="IW10" s="148"/>
      <c r="IX10" s="148"/>
      <c r="IY10" s="148"/>
      <c r="IZ10" s="148"/>
      <c r="JA10" s="148"/>
      <c r="JB10" s="148"/>
      <c r="JC10" s="148"/>
      <c r="JD10" s="148"/>
      <c r="JE10" s="148"/>
      <c r="JF10" s="148"/>
      <c r="JG10" s="148"/>
      <c r="JH10" s="148"/>
      <c r="JI10" s="148"/>
      <c r="JJ10" s="148"/>
      <c r="JK10" s="148"/>
      <c r="JL10" s="148"/>
      <c r="JM10" s="148"/>
      <c r="JN10" s="148"/>
      <c r="JO10" s="148"/>
      <c r="JP10" s="148"/>
      <c r="JQ10" s="148"/>
      <c r="JR10" s="148"/>
      <c r="JS10" s="148"/>
      <c r="JT10" s="148"/>
      <c r="JU10" s="148"/>
      <c r="JV10" s="148"/>
      <c r="JW10" s="148"/>
      <c r="JX10" s="148"/>
      <c r="JY10" s="148"/>
      <c r="JZ10" s="148"/>
      <c r="KA10" s="148"/>
      <c r="KB10" s="148"/>
      <c r="KC10" s="148"/>
      <c r="KD10" s="148"/>
      <c r="KE10" s="148"/>
      <c r="KF10" s="148"/>
      <c r="KG10" s="148"/>
      <c r="KH10" s="148"/>
      <c r="KI10" s="148"/>
      <c r="KJ10" s="148"/>
      <c r="KK10" s="148"/>
      <c r="KL10" s="148"/>
      <c r="KM10" s="148"/>
      <c r="KN10" s="148"/>
      <c r="KO10" s="148"/>
      <c r="KP10" s="148"/>
      <c r="KQ10" s="148"/>
      <c r="KR10" s="148"/>
      <c r="KS10" s="148"/>
      <c r="KT10" s="148"/>
      <c r="KU10" s="148"/>
      <c r="KV10" s="148"/>
      <c r="KW10" s="148"/>
      <c r="KX10" s="148"/>
      <c r="KY10" s="148"/>
      <c r="KZ10" s="148"/>
      <c r="LA10" s="148"/>
      <c r="LB10" s="148"/>
      <c r="LC10" s="148"/>
      <c r="LD10" s="148"/>
      <c r="LE10" s="148"/>
      <c r="LF10" s="148"/>
      <c r="LG10" s="148"/>
      <c r="LH10" s="148"/>
      <c r="LI10" s="148"/>
      <c r="LJ10" s="148"/>
      <c r="LK10" s="148"/>
      <c r="LL10" s="148"/>
      <c r="LM10" s="148"/>
      <c r="LN10" s="148"/>
      <c r="LO10" s="148"/>
      <c r="LP10" s="148"/>
      <c r="LQ10" s="148"/>
      <c r="LR10" s="148"/>
      <c r="LS10" s="148"/>
      <c r="LT10" s="148"/>
      <c r="LU10" s="148"/>
      <c r="LV10" s="148"/>
      <c r="LW10" s="148"/>
      <c r="LX10" s="148"/>
      <c r="LY10" s="148"/>
      <c r="LZ10" s="148"/>
      <c r="MA10" s="148"/>
      <c r="MB10" s="148"/>
      <c r="MC10" s="148"/>
      <c r="MD10" s="148"/>
      <c r="ME10" s="148"/>
      <c r="MF10" s="148"/>
      <c r="MG10" s="148"/>
      <c r="MH10" s="148"/>
      <c r="MI10" s="148"/>
      <c r="MJ10" s="148"/>
      <c r="MK10" s="148"/>
      <c r="ML10" s="148"/>
      <c r="MM10" s="148"/>
      <c r="MN10" s="148"/>
      <c r="MO10" s="148"/>
      <c r="MP10" s="148"/>
      <c r="MQ10" s="148"/>
      <c r="MR10" s="148"/>
      <c r="MS10" s="148"/>
      <c r="MT10" s="148"/>
      <c r="MU10" s="148"/>
      <c r="MV10" s="148"/>
      <c r="MW10" s="148"/>
      <c r="MX10" s="148"/>
      <c r="MY10" s="148"/>
      <c r="MZ10" s="148"/>
      <c r="NA10" s="148"/>
      <c r="NB10" s="148"/>
      <c r="NC10" s="148"/>
      <c r="ND10" s="148"/>
      <c r="NE10" s="148"/>
      <c r="NF10" s="148"/>
      <c r="NG10" s="148"/>
      <c r="NH10" s="148"/>
      <c r="NI10" s="148"/>
      <c r="NJ10" s="148"/>
      <c r="NK10" s="148"/>
      <c r="NL10" s="148"/>
      <c r="NM10" s="148"/>
      <c r="NN10" s="148"/>
      <c r="NO10" s="148"/>
      <c r="NP10" s="148"/>
      <c r="NQ10" s="148"/>
      <c r="NR10" s="148"/>
      <c r="NS10" s="148"/>
      <c r="NT10" s="148"/>
      <c r="NU10" s="148"/>
      <c r="NV10" s="148"/>
      <c r="NW10" s="148"/>
      <c r="NX10" s="148"/>
      <c r="NY10" s="148"/>
      <c r="NZ10" s="148"/>
      <c r="OA10" s="148"/>
      <c r="OB10" s="148"/>
      <c r="OC10" s="148"/>
      <c r="OD10" s="148"/>
      <c r="OE10" s="148"/>
      <c r="OF10" s="148"/>
      <c r="OG10" s="148"/>
      <c r="OH10" s="148"/>
      <c r="OI10" s="148"/>
      <c r="OJ10" s="148"/>
      <c r="OK10" s="148"/>
      <c r="OL10" s="148"/>
      <c r="OM10" s="148"/>
      <c r="ON10" s="148"/>
      <c r="OO10" s="148"/>
      <c r="OP10" s="148"/>
      <c r="OQ10" s="148"/>
      <c r="OR10" s="148"/>
      <c r="OS10" s="148"/>
      <c r="OT10" s="148"/>
      <c r="OU10" s="148"/>
      <c r="OV10" s="148"/>
      <c r="OW10" s="148"/>
      <c r="OX10" s="148"/>
      <c r="OY10" s="148"/>
      <c r="OZ10" s="148"/>
      <c r="PA10" s="148"/>
      <c r="PB10" s="148"/>
      <c r="PC10" s="148"/>
      <c r="PD10" s="148"/>
      <c r="PE10" s="148"/>
      <c r="PF10" s="148"/>
      <c r="PG10" s="148"/>
      <c r="PH10" s="148"/>
      <c r="PI10" s="148"/>
      <c r="PJ10" s="148"/>
      <c r="PK10" s="148"/>
      <c r="PL10" s="148"/>
      <c r="PM10" s="148"/>
      <c r="PN10" s="148"/>
      <c r="PO10" s="148"/>
      <c r="PP10" s="148"/>
      <c r="PQ10" s="148"/>
      <c r="PR10" s="148"/>
      <c r="PS10" s="148"/>
      <c r="PT10" s="148"/>
      <c r="PU10" s="148"/>
      <c r="PV10" s="148"/>
      <c r="PW10" s="148"/>
      <c r="PX10" s="148"/>
      <c r="PY10" s="148"/>
      <c r="PZ10" s="148"/>
      <c r="QA10" s="148"/>
      <c r="QB10" s="148"/>
      <c r="QC10" s="148"/>
      <c r="QD10" s="148"/>
      <c r="QE10" s="148"/>
      <c r="QF10" s="148"/>
      <c r="QG10" s="148"/>
      <c r="QH10" s="148"/>
      <c r="QI10" s="148"/>
      <c r="QJ10" s="148"/>
      <c r="QK10" s="148"/>
      <c r="QL10" s="148"/>
      <c r="QM10" s="148"/>
      <c r="QN10" s="148"/>
      <c r="QO10" s="148"/>
      <c r="QP10" s="148"/>
      <c r="QQ10" s="148"/>
      <c r="QR10" s="148"/>
      <c r="QS10" s="148"/>
      <c r="QT10" s="148"/>
      <c r="QU10" s="148"/>
      <c r="QV10" s="148"/>
      <c r="QW10" s="148"/>
      <c r="QX10" s="148"/>
      <c r="QY10" s="148"/>
      <c r="QZ10" s="148"/>
      <c r="RA10" s="148"/>
      <c r="RB10" s="148"/>
      <c r="RC10" s="148"/>
      <c r="RD10" s="148"/>
      <c r="RE10" s="148"/>
      <c r="RF10" s="148"/>
      <c r="RG10" s="148"/>
      <c r="RH10" s="148"/>
      <c r="RI10" s="148"/>
      <c r="RJ10" s="148"/>
      <c r="RK10" s="148"/>
      <c r="RL10" s="148"/>
      <c r="RM10" s="148"/>
      <c r="RN10" s="148"/>
      <c r="RO10" s="148"/>
      <c r="RP10" s="148"/>
      <c r="RQ10" s="148"/>
      <c r="RR10" s="148"/>
      <c r="RS10" s="148"/>
      <c r="RT10" s="148"/>
      <c r="RU10" s="148"/>
      <c r="RV10" s="148"/>
      <c r="RW10" s="148"/>
      <c r="RX10" s="148"/>
      <c r="RY10" s="148"/>
      <c r="RZ10" s="148"/>
      <c r="SA10" s="148"/>
      <c r="SB10" s="148"/>
      <c r="SC10" s="148"/>
      <c r="SD10" s="148"/>
      <c r="SE10" s="148"/>
      <c r="SF10" s="148"/>
      <c r="SG10" s="148"/>
      <c r="SH10" s="148"/>
      <c r="SI10" s="148"/>
      <c r="SJ10" s="148"/>
      <c r="SK10" s="148"/>
      <c r="SL10" s="148"/>
      <c r="SM10" s="148"/>
      <c r="SN10" s="148"/>
      <c r="SO10" s="148"/>
      <c r="SP10" s="148"/>
      <c r="SQ10" s="148"/>
      <c r="SR10" s="148"/>
      <c r="SS10" s="148"/>
      <c r="ST10" s="148"/>
      <c r="SU10" s="148"/>
      <c r="SV10" s="148"/>
      <c r="SW10" s="148"/>
      <c r="SX10" s="148"/>
      <c r="SY10" s="148"/>
      <c r="SZ10" s="148"/>
      <c r="TA10" s="148"/>
      <c r="TB10" s="148"/>
      <c r="TC10" s="148"/>
      <c r="TD10" s="148"/>
      <c r="TE10" s="148"/>
      <c r="TF10" s="148"/>
      <c r="TG10" s="148"/>
      <c r="TH10" s="148"/>
      <c r="TI10" s="148"/>
      <c r="TJ10" s="148"/>
      <c r="TK10" s="148"/>
      <c r="TL10" s="148"/>
      <c r="TM10" s="148"/>
      <c r="TN10" s="148"/>
      <c r="TO10" s="148"/>
      <c r="TP10" s="148"/>
      <c r="TQ10" s="148"/>
      <c r="TR10" s="148"/>
      <c r="TS10" s="148"/>
      <c r="TT10" s="148"/>
      <c r="TU10" s="148"/>
      <c r="TV10" s="148"/>
      <c r="TW10" s="148"/>
      <c r="TX10" s="148"/>
      <c r="TY10" s="148"/>
      <c r="TZ10" s="148"/>
      <c r="UA10" s="148"/>
      <c r="UB10" s="148"/>
      <c r="UC10" s="148"/>
      <c r="UD10" s="148"/>
      <c r="UE10" s="148"/>
      <c r="UF10" s="148"/>
      <c r="UG10" s="148"/>
      <c r="UH10" s="148"/>
      <c r="UI10" s="148"/>
      <c r="UJ10" s="148"/>
      <c r="UK10" s="148"/>
      <c r="UL10" s="148"/>
      <c r="UM10" s="148"/>
      <c r="UN10" s="148"/>
      <c r="UO10" s="148"/>
      <c r="UP10" s="148"/>
      <c r="UQ10" s="148"/>
      <c r="UR10" s="148"/>
      <c r="US10" s="148"/>
      <c r="UT10" s="148"/>
      <c r="UU10" s="148"/>
      <c r="UV10" s="148"/>
      <c r="UW10" s="148"/>
      <c r="UX10" s="148"/>
      <c r="UY10" s="148"/>
      <c r="UZ10" s="148"/>
      <c r="VA10" s="148"/>
      <c r="VB10" s="148"/>
      <c r="VC10" s="148"/>
      <c r="VD10" s="148"/>
      <c r="VE10" s="148"/>
      <c r="VF10" s="148"/>
      <c r="VG10" s="148"/>
      <c r="VH10" s="148"/>
      <c r="VI10" s="148"/>
      <c r="VJ10" s="148"/>
      <c r="VK10" s="148"/>
      <c r="VL10" s="148"/>
      <c r="VM10" s="148"/>
      <c r="VN10" s="148"/>
      <c r="VO10" s="148"/>
      <c r="VP10" s="148"/>
      <c r="VQ10" s="148"/>
      <c r="VR10" s="148"/>
      <c r="VS10" s="148"/>
      <c r="VT10" s="148"/>
      <c r="VU10" s="148"/>
      <c r="VV10" s="148"/>
      <c r="VW10" s="148"/>
      <c r="VX10" s="148"/>
      <c r="VY10" s="148"/>
      <c r="VZ10" s="148"/>
      <c r="WA10" s="148"/>
      <c r="WB10" s="148"/>
      <c r="WC10" s="148"/>
      <c r="WD10" s="148"/>
      <c r="WE10" s="148"/>
      <c r="WF10" s="148"/>
      <c r="WG10" s="148"/>
      <c r="WH10" s="148"/>
      <c r="WI10" s="148"/>
      <c r="WJ10" s="148"/>
      <c r="WK10" s="148"/>
      <c r="WL10" s="148"/>
      <c r="WM10" s="148"/>
      <c r="WN10" s="148"/>
      <c r="WO10" s="148"/>
      <c r="WP10" s="148"/>
      <c r="WQ10" s="148"/>
      <c r="WR10" s="148"/>
      <c r="WS10" s="148"/>
      <c r="WT10" s="148"/>
      <c r="WU10" s="148"/>
      <c r="WV10" s="148"/>
      <c r="WW10" s="148"/>
      <c r="WX10" s="148"/>
      <c r="WY10" s="148"/>
      <c r="WZ10" s="148"/>
      <c r="XA10" s="148"/>
      <c r="XB10" s="148"/>
      <c r="XC10" s="148"/>
      <c r="XD10" s="148"/>
      <c r="XE10" s="148"/>
      <c r="XF10" s="148"/>
      <c r="XG10" s="148"/>
      <c r="XH10" s="148"/>
      <c r="XI10" s="148"/>
      <c r="XJ10" s="148"/>
      <c r="XK10" s="148"/>
      <c r="XL10" s="148"/>
      <c r="XM10" s="148"/>
      <c r="XN10" s="148"/>
      <c r="XO10" s="148"/>
      <c r="XP10" s="148"/>
      <c r="XQ10" s="148"/>
      <c r="XR10" s="148"/>
      <c r="XS10" s="148"/>
      <c r="XT10" s="148"/>
      <c r="XU10" s="148"/>
      <c r="XV10" s="148"/>
      <c r="XW10" s="148"/>
      <c r="XX10" s="148"/>
      <c r="XY10" s="148"/>
      <c r="XZ10" s="148"/>
      <c r="YA10" s="148"/>
      <c r="YB10" s="148"/>
      <c r="YC10" s="148"/>
      <c r="YD10" s="148"/>
      <c r="YE10" s="148"/>
      <c r="YF10" s="148"/>
      <c r="YG10" s="148"/>
      <c r="YH10" s="148"/>
      <c r="YI10" s="148"/>
      <c r="YJ10" s="148"/>
      <c r="YK10" s="148"/>
      <c r="YL10" s="148"/>
      <c r="YM10" s="148"/>
      <c r="YN10" s="148"/>
      <c r="YO10" s="148"/>
      <c r="YP10" s="148"/>
      <c r="YQ10" s="148"/>
      <c r="YR10" s="148"/>
      <c r="YS10" s="148"/>
      <c r="YT10" s="148"/>
      <c r="YU10" s="148"/>
      <c r="YV10" s="148"/>
      <c r="YW10" s="148"/>
      <c r="YX10" s="148"/>
      <c r="YY10" s="148"/>
      <c r="YZ10" s="148"/>
      <c r="ZA10" s="148"/>
      <c r="ZB10" s="148"/>
      <c r="ZC10" s="148"/>
      <c r="ZD10" s="148"/>
      <c r="ZE10" s="148"/>
      <c r="ZF10" s="148"/>
      <c r="ZG10" s="148"/>
      <c r="ZH10" s="148"/>
      <c r="ZI10" s="148"/>
      <c r="ZJ10" s="148"/>
      <c r="ZK10" s="148"/>
      <c r="ZL10" s="148"/>
      <c r="ZM10" s="148"/>
      <c r="ZN10" s="148"/>
      <c r="ZO10" s="148"/>
      <c r="ZP10" s="148"/>
      <c r="ZQ10" s="148"/>
      <c r="ZR10" s="148"/>
      <c r="ZS10" s="148"/>
      <c r="ZT10" s="148"/>
      <c r="ZU10" s="148"/>
      <c r="ZV10" s="148"/>
      <c r="ZW10" s="148"/>
      <c r="ZX10" s="148"/>
      <c r="ZY10" s="148"/>
      <c r="ZZ10" s="148"/>
      <c r="AAA10" s="148"/>
      <c r="AAB10" s="148"/>
      <c r="AAC10" s="148"/>
      <c r="AAD10" s="148"/>
      <c r="AAE10" s="148"/>
      <c r="AAF10" s="148"/>
      <c r="AAG10" s="148"/>
      <c r="AAH10" s="148"/>
      <c r="AAI10" s="148"/>
      <c r="AAJ10" s="148"/>
      <c r="AAK10" s="148"/>
      <c r="AAL10" s="148"/>
      <c r="AAM10" s="148"/>
      <c r="AAN10" s="148"/>
      <c r="AAO10" s="148"/>
      <c r="AAP10" s="148"/>
      <c r="AAQ10" s="148"/>
      <c r="AAR10" s="148"/>
      <c r="AAS10" s="148"/>
      <c r="AAT10" s="148"/>
      <c r="AAU10" s="148"/>
      <c r="AAV10" s="148"/>
      <c r="AAW10" s="148"/>
      <c r="AAX10" s="148"/>
      <c r="AAY10" s="148"/>
      <c r="AAZ10" s="148"/>
      <c r="ABA10" s="148"/>
      <c r="ABB10" s="148"/>
      <c r="ABC10" s="148"/>
      <c r="ABD10" s="148"/>
      <c r="ABE10" s="148"/>
      <c r="ABF10" s="148"/>
      <c r="ABG10" s="148"/>
      <c r="ABH10" s="148"/>
      <c r="ABI10" s="148"/>
      <c r="ABJ10" s="148"/>
      <c r="ABK10" s="148"/>
      <c r="ABL10" s="148"/>
      <c r="ABM10" s="148"/>
      <c r="ABN10" s="148"/>
      <c r="ABO10" s="148"/>
      <c r="ABP10" s="148"/>
      <c r="ABQ10" s="148"/>
      <c r="ABR10" s="148"/>
      <c r="ABS10" s="148"/>
      <c r="ABT10" s="148"/>
      <c r="ABU10" s="148"/>
      <c r="ABV10" s="148"/>
      <c r="ABW10" s="148"/>
      <c r="ABX10" s="148"/>
      <c r="ABY10" s="148"/>
      <c r="ABZ10" s="148"/>
      <c r="ACA10" s="148"/>
      <c r="ACB10" s="148"/>
      <c r="ACC10" s="148"/>
      <c r="ACD10" s="148"/>
      <c r="ACE10" s="148"/>
      <c r="ACF10" s="148"/>
      <c r="ACG10" s="148"/>
      <c r="ACH10" s="148"/>
      <c r="ACI10" s="148"/>
      <c r="ACJ10" s="148"/>
      <c r="ACK10" s="148"/>
      <c r="ACL10" s="148"/>
      <c r="ACM10" s="148"/>
      <c r="ACN10" s="148"/>
      <c r="ACO10" s="148"/>
      <c r="ACP10" s="148"/>
      <c r="ACQ10" s="148"/>
      <c r="ACR10" s="148"/>
      <c r="ACS10" s="148"/>
      <c r="ACT10" s="148"/>
      <c r="ACU10" s="148"/>
      <c r="ACV10" s="148"/>
      <c r="ACW10" s="148"/>
      <c r="ACX10" s="148"/>
      <c r="ACY10" s="148"/>
      <c r="ACZ10" s="148"/>
      <c r="ADA10" s="148"/>
      <c r="ADB10" s="148"/>
      <c r="ADC10" s="148"/>
      <c r="ADD10" s="148"/>
      <c r="ADE10" s="148"/>
      <c r="ADF10" s="148"/>
      <c r="ADG10" s="148"/>
      <c r="ADH10" s="148"/>
      <c r="ADI10" s="148"/>
      <c r="ADJ10" s="148"/>
      <c r="ADK10" s="148"/>
      <c r="ADL10" s="148"/>
      <c r="ADM10" s="148"/>
      <c r="ADN10" s="148"/>
      <c r="ADO10" s="148"/>
      <c r="ADP10" s="148"/>
      <c r="ADQ10" s="148"/>
      <c r="ADR10" s="148"/>
      <c r="ADS10" s="148"/>
      <c r="ADT10" s="148"/>
      <c r="ADU10" s="148"/>
      <c r="ADV10" s="148"/>
      <c r="ADW10" s="148"/>
      <c r="ADX10" s="148"/>
      <c r="ADY10" s="148"/>
      <c r="ADZ10" s="148"/>
      <c r="AEA10" s="148"/>
      <c r="AEB10" s="148"/>
      <c r="AEC10" s="148"/>
      <c r="AED10" s="148"/>
      <c r="AEE10" s="148"/>
      <c r="AEF10" s="148"/>
      <c r="AEG10" s="148"/>
      <c r="AEH10" s="148"/>
      <c r="AEI10" s="148"/>
      <c r="AEJ10" s="148"/>
      <c r="AEK10" s="148"/>
      <c r="AEL10" s="148"/>
      <c r="AEM10" s="148"/>
      <c r="AEN10" s="148"/>
      <c r="AEO10" s="148"/>
      <c r="AEP10" s="148"/>
      <c r="AEQ10" s="148"/>
      <c r="AER10" s="148"/>
      <c r="AES10" s="148"/>
      <c r="AET10" s="148"/>
      <c r="AEU10" s="148"/>
      <c r="AEV10" s="148"/>
      <c r="AEW10" s="148"/>
      <c r="AEX10" s="148"/>
      <c r="AEY10" s="148"/>
      <c r="AEZ10" s="148"/>
      <c r="AFA10" s="148"/>
      <c r="AFB10" s="148"/>
      <c r="AFC10" s="148"/>
      <c r="AFD10" s="148"/>
      <c r="AFE10" s="148"/>
      <c r="AFF10" s="148"/>
      <c r="AFG10" s="148"/>
      <c r="AFH10" s="148"/>
      <c r="AFI10" s="148"/>
      <c r="AFJ10" s="148"/>
      <c r="AFK10" s="148"/>
      <c r="AFL10" s="148"/>
      <c r="AFM10" s="148"/>
      <c r="AFN10" s="148"/>
      <c r="AFO10" s="148"/>
      <c r="AFP10" s="148"/>
      <c r="AFQ10" s="148"/>
      <c r="AFR10" s="148"/>
      <c r="AFS10" s="148"/>
      <c r="AFT10" s="148"/>
      <c r="AFU10" s="148"/>
      <c r="AFV10" s="148"/>
      <c r="AFW10" s="148"/>
      <c r="AFX10" s="148"/>
      <c r="AFY10" s="148"/>
      <c r="AFZ10" s="148"/>
      <c r="AGA10" s="148"/>
      <c r="AGB10" s="148"/>
      <c r="AGC10" s="148"/>
      <c r="AGD10" s="148"/>
      <c r="AGE10" s="148"/>
      <c r="AGF10" s="148"/>
      <c r="AGG10" s="148"/>
      <c r="AGH10" s="148"/>
      <c r="AGI10" s="148"/>
      <c r="AGJ10" s="148"/>
      <c r="AGK10" s="148"/>
      <c r="AGL10" s="148"/>
      <c r="AGM10" s="148"/>
      <c r="AGN10" s="148"/>
      <c r="AGO10" s="148"/>
      <c r="AGP10" s="148"/>
      <c r="AGQ10" s="148"/>
      <c r="AGR10" s="148"/>
      <c r="AGS10" s="148"/>
      <c r="AGT10" s="148"/>
      <c r="AGU10" s="148"/>
      <c r="AGV10" s="148"/>
      <c r="AGW10" s="148"/>
      <c r="AGX10" s="148"/>
      <c r="AGY10" s="148"/>
      <c r="AGZ10" s="148"/>
      <c r="AHA10" s="148"/>
      <c r="AHB10" s="148"/>
      <c r="AHC10" s="148"/>
      <c r="AHD10" s="148"/>
      <c r="AHE10" s="148"/>
      <c r="AHF10" s="148"/>
      <c r="AHG10" s="148"/>
      <c r="AHH10" s="148"/>
      <c r="AHI10" s="148"/>
      <c r="AHJ10" s="148"/>
      <c r="AHK10" s="148"/>
      <c r="AHL10" s="148"/>
      <c r="AHM10" s="148"/>
      <c r="AHN10" s="148"/>
      <c r="AHO10" s="148"/>
      <c r="AHP10" s="148"/>
      <c r="AHQ10" s="148"/>
      <c r="AHR10" s="148"/>
      <c r="AHS10" s="148"/>
      <c r="AHT10" s="148"/>
      <c r="AHU10" s="148"/>
      <c r="AHV10" s="148"/>
      <c r="AHW10" s="148"/>
      <c r="AHX10" s="148"/>
      <c r="AHY10" s="148"/>
      <c r="AHZ10" s="148"/>
      <c r="AIA10" s="148"/>
      <c r="AIB10" s="148"/>
      <c r="AIC10" s="148"/>
      <c r="AID10" s="148"/>
      <c r="AIE10" s="148"/>
      <c r="AIF10" s="148"/>
      <c r="AIG10" s="148"/>
      <c r="AIH10" s="148"/>
      <c r="AII10" s="148"/>
      <c r="AIJ10" s="148"/>
      <c r="AIK10" s="148"/>
      <c r="AIL10" s="148"/>
      <c r="AIM10" s="148"/>
      <c r="AIN10" s="148"/>
      <c r="AIO10" s="148"/>
      <c r="AIP10" s="148"/>
      <c r="AIQ10" s="148"/>
      <c r="AIR10" s="148"/>
      <c r="AIS10" s="148"/>
      <c r="AIT10" s="148"/>
      <c r="AIU10" s="148"/>
      <c r="AIV10" s="148"/>
      <c r="AIW10" s="148"/>
      <c r="AIX10" s="148"/>
      <c r="AIY10" s="148"/>
      <c r="AIZ10" s="148"/>
      <c r="AJA10" s="148"/>
      <c r="AJB10" s="148"/>
      <c r="AJC10" s="148"/>
      <c r="AJD10" s="148"/>
      <c r="AJE10" s="148"/>
      <c r="AJF10" s="148"/>
      <c r="AJG10" s="148"/>
      <c r="AJH10" s="148"/>
      <c r="AJI10" s="148"/>
      <c r="AJJ10" s="148"/>
      <c r="AJK10" s="148"/>
      <c r="AJL10" s="148"/>
      <c r="AJM10" s="148"/>
      <c r="AJN10" s="148"/>
      <c r="AJO10" s="148"/>
      <c r="AJP10" s="148"/>
      <c r="AJQ10" s="148"/>
      <c r="AJR10" s="148"/>
      <c r="AJS10" s="148"/>
      <c r="AJT10" s="148"/>
      <c r="AJU10" s="148"/>
      <c r="AJV10" s="148"/>
      <c r="AJW10" s="148"/>
      <c r="AJX10" s="148"/>
      <c r="AJY10" s="148"/>
      <c r="AJZ10" s="148"/>
      <c r="AKA10" s="148"/>
      <c r="AKB10" s="148"/>
      <c r="AKC10" s="148"/>
      <c r="AKD10" s="148"/>
      <c r="AKE10" s="148"/>
      <c r="AKF10" s="148"/>
      <c r="AKG10" s="148"/>
      <c r="AKH10" s="148"/>
      <c r="AKI10" s="148"/>
      <c r="AKJ10" s="148"/>
      <c r="AKK10" s="148"/>
      <c r="AKL10" s="148"/>
      <c r="AKM10" s="148"/>
      <c r="AKN10" s="148"/>
      <c r="AKO10" s="148"/>
      <c r="AKP10" s="148"/>
      <c r="AKQ10" s="148"/>
      <c r="AKR10" s="148"/>
      <c r="AKS10" s="148"/>
      <c r="AKT10" s="148"/>
      <c r="AKU10" s="148"/>
      <c r="AKV10" s="148"/>
      <c r="AKW10" s="148"/>
      <c r="AKX10" s="148"/>
      <c r="AKY10" s="148"/>
      <c r="AKZ10" s="148"/>
      <c r="ALA10" s="148"/>
      <c r="ALB10" s="148"/>
      <c r="ALC10" s="148"/>
      <c r="ALD10" s="148"/>
      <c r="ALE10" s="148"/>
      <c r="ALF10" s="148"/>
      <c r="ALG10" s="148"/>
      <c r="ALH10" s="148"/>
      <c r="ALI10" s="148"/>
      <c r="ALJ10" s="148"/>
      <c r="ALK10" s="148"/>
      <c r="ALL10" s="148"/>
      <c r="ALM10" s="148"/>
      <c r="ALN10" s="148"/>
      <c r="ALO10" s="148"/>
      <c r="ALP10" s="148"/>
      <c r="ALQ10" s="148"/>
      <c r="ALR10" s="148"/>
      <c r="ALS10" s="148"/>
      <c r="ALT10" s="148"/>
      <c r="ALU10" s="148"/>
      <c r="ALV10" s="148"/>
      <c r="ALW10" s="148"/>
      <c r="ALX10" s="148"/>
      <c r="ALY10" s="148"/>
      <c r="ALZ10" s="148"/>
      <c r="AMA10" s="148"/>
      <c r="AMB10" s="148"/>
      <c r="AMC10" s="148"/>
      <c r="AMD10" s="148"/>
      <c r="AME10" s="148"/>
      <c r="AMF10" s="148"/>
      <c r="AMG10" s="148"/>
      <c r="AMH10" s="148"/>
      <c r="AMI10" s="148"/>
      <c r="AMJ10" s="148"/>
      <c r="AMK10" s="148"/>
      <c r="AML10" s="148"/>
    </row>
    <row r="11" spans="1:1026" s="142" customFormat="1" ht="12.75" customHeight="1">
      <c r="A11" s="148" t="str">
        <f t="shared" si="0"/>
        <v>LOAN.SO_RECOMMENDED</v>
      </c>
      <c r="B11" s="134">
        <f t="shared" si="4"/>
        <v>110007</v>
      </c>
      <c r="C11" s="155">
        <v>0</v>
      </c>
      <c r="D11" s="155">
        <v>1</v>
      </c>
      <c r="E11" s="155">
        <f t="shared" si="1"/>
        <v>100000</v>
      </c>
      <c r="F11" s="155">
        <v>100000</v>
      </c>
      <c r="G11" s="155" t="s">
        <v>34</v>
      </c>
      <c r="H11" s="155">
        <v>100000</v>
      </c>
      <c r="I11" s="148" t="s">
        <v>505</v>
      </c>
      <c r="J11" s="155">
        <f>VLOOKUP(I11,T_FSM_TYPE!$A:$B,2,0)</f>
        <v>110000</v>
      </c>
      <c r="K11" s="142" t="s">
        <v>525</v>
      </c>
      <c r="L11" s="148" t="s">
        <v>37</v>
      </c>
      <c r="M11" s="215" t="str">
        <f t="shared" si="2"/>
        <v>SO_RECOMMENDED</v>
      </c>
      <c r="N11" s="145" t="str">
        <f t="shared" si="3"/>
        <v>INSERT INTO T_FSM_STATE VALUES(110007, 0, 1, 100000, 100000, GETDATE(), 100000, 110000, 'SO_RECOMMENDED', '?' ,'SO_RECOMMENDED')</v>
      </c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  <c r="CE11" s="148"/>
      <c r="CF11" s="148"/>
      <c r="CG11" s="148"/>
      <c r="CH11" s="148"/>
      <c r="CI11" s="148"/>
      <c r="CJ11" s="148"/>
      <c r="CK11" s="148"/>
      <c r="CL11" s="148"/>
      <c r="CM11" s="148"/>
      <c r="CN11" s="148"/>
      <c r="CO11" s="148"/>
      <c r="CP11" s="148"/>
      <c r="CQ11" s="148"/>
      <c r="CR11" s="148"/>
      <c r="CS11" s="148"/>
      <c r="CT11" s="148"/>
      <c r="CU11" s="148"/>
      <c r="CV11" s="148"/>
      <c r="CW11" s="148"/>
      <c r="CX11" s="148"/>
      <c r="CY11" s="148"/>
      <c r="CZ11" s="148"/>
      <c r="DA11" s="148"/>
      <c r="DB11" s="148"/>
      <c r="DC11" s="148"/>
      <c r="DD11" s="148"/>
      <c r="DE11" s="148"/>
      <c r="DF11" s="148"/>
      <c r="DG11" s="148"/>
      <c r="DH11" s="148"/>
      <c r="DI11" s="148"/>
      <c r="DJ11" s="148"/>
      <c r="DK11" s="148"/>
      <c r="DL11" s="148"/>
      <c r="DM11" s="148"/>
      <c r="DN11" s="148"/>
      <c r="DO11" s="148"/>
      <c r="DP11" s="148"/>
      <c r="DQ11" s="148"/>
      <c r="DR11" s="148"/>
      <c r="DS11" s="148"/>
      <c r="DT11" s="148"/>
      <c r="DU11" s="148"/>
      <c r="DV11" s="148"/>
      <c r="DW11" s="148"/>
      <c r="DX11" s="148"/>
      <c r="DY11" s="148"/>
      <c r="DZ11" s="148"/>
      <c r="EA11" s="148"/>
      <c r="EB11" s="148"/>
      <c r="EC11" s="148"/>
      <c r="ED11" s="148"/>
      <c r="EE11" s="148"/>
      <c r="EF11" s="148"/>
      <c r="EG11" s="148"/>
      <c r="EH11" s="148"/>
      <c r="EI11" s="148"/>
      <c r="EJ11" s="148"/>
      <c r="EK11" s="148"/>
      <c r="EL11" s="148"/>
      <c r="EM11" s="148"/>
      <c r="EN11" s="148"/>
      <c r="EO11" s="148"/>
      <c r="EP11" s="148"/>
      <c r="EQ11" s="148"/>
      <c r="ER11" s="148"/>
      <c r="ES11" s="148"/>
      <c r="ET11" s="148"/>
      <c r="EU11" s="148"/>
      <c r="EV11" s="148"/>
      <c r="EW11" s="148"/>
      <c r="EX11" s="148"/>
      <c r="EY11" s="148"/>
      <c r="EZ11" s="148"/>
      <c r="FA11" s="148"/>
      <c r="FB11" s="148"/>
      <c r="FC11" s="148"/>
      <c r="FD11" s="148"/>
      <c r="FE11" s="148"/>
      <c r="FF11" s="148"/>
      <c r="FG11" s="148"/>
      <c r="FH11" s="148"/>
      <c r="FI11" s="148"/>
      <c r="FJ11" s="148"/>
      <c r="FK11" s="148"/>
      <c r="FL11" s="148"/>
      <c r="FM11" s="148"/>
      <c r="FN11" s="148"/>
      <c r="FO11" s="148"/>
      <c r="FP11" s="148"/>
      <c r="FQ11" s="148"/>
      <c r="FR11" s="148"/>
      <c r="FS11" s="148"/>
      <c r="FT11" s="148"/>
      <c r="FU11" s="148"/>
      <c r="FV11" s="148"/>
      <c r="FW11" s="148"/>
      <c r="FX11" s="148"/>
      <c r="FY11" s="148"/>
      <c r="FZ11" s="148"/>
      <c r="GA11" s="148"/>
      <c r="GB11" s="148"/>
      <c r="GC11" s="148"/>
      <c r="GD11" s="148"/>
      <c r="GE11" s="148"/>
      <c r="GF11" s="148"/>
      <c r="GG11" s="148"/>
      <c r="GH11" s="148"/>
      <c r="GI11" s="148"/>
      <c r="GJ11" s="148"/>
      <c r="GK11" s="148"/>
      <c r="GL11" s="148"/>
      <c r="GM11" s="148"/>
      <c r="GN11" s="148"/>
      <c r="GO11" s="148"/>
      <c r="GP11" s="148"/>
      <c r="GQ11" s="148"/>
      <c r="GR11" s="148"/>
      <c r="GS11" s="148"/>
      <c r="GT11" s="148"/>
      <c r="GU11" s="148"/>
      <c r="GV11" s="148"/>
      <c r="GW11" s="148"/>
      <c r="GX11" s="148"/>
      <c r="GY11" s="148"/>
      <c r="GZ11" s="148"/>
      <c r="HA11" s="148"/>
      <c r="HB11" s="148"/>
      <c r="HC11" s="148"/>
      <c r="HD11" s="148"/>
      <c r="HE11" s="148"/>
      <c r="HF11" s="148"/>
      <c r="HG11" s="148"/>
      <c r="HH11" s="148"/>
      <c r="HI11" s="148"/>
      <c r="HJ11" s="148"/>
      <c r="HK11" s="148"/>
      <c r="HL11" s="148"/>
      <c r="HM11" s="148"/>
      <c r="HN11" s="148"/>
      <c r="HO11" s="148"/>
      <c r="HP11" s="148"/>
      <c r="HQ11" s="148"/>
      <c r="HR11" s="148"/>
      <c r="HS11" s="148"/>
      <c r="HT11" s="148"/>
      <c r="HU11" s="148"/>
      <c r="HV11" s="148"/>
      <c r="HW11" s="148"/>
      <c r="HX11" s="148"/>
      <c r="HY11" s="148"/>
      <c r="HZ11" s="148"/>
      <c r="IA11" s="148"/>
      <c r="IB11" s="148"/>
      <c r="IC11" s="148"/>
      <c r="ID11" s="148"/>
      <c r="IE11" s="148"/>
      <c r="IF11" s="148"/>
      <c r="IG11" s="148"/>
      <c r="IH11" s="148"/>
      <c r="II11" s="148"/>
      <c r="IJ11" s="148"/>
      <c r="IK11" s="148"/>
      <c r="IL11" s="148"/>
      <c r="IM11" s="148"/>
      <c r="IN11" s="148"/>
      <c r="IO11" s="148"/>
      <c r="IP11" s="148"/>
      <c r="IQ11" s="148"/>
      <c r="IR11" s="148"/>
      <c r="IS11" s="148"/>
      <c r="IT11" s="148"/>
      <c r="IU11" s="148"/>
      <c r="IV11" s="148"/>
      <c r="IW11" s="148"/>
      <c r="IX11" s="148"/>
      <c r="IY11" s="148"/>
      <c r="IZ11" s="148"/>
      <c r="JA11" s="148"/>
      <c r="JB11" s="148"/>
      <c r="JC11" s="148"/>
      <c r="JD11" s="148"/>
      <c r="JE11" s="148"/>
      <c r="JF11" s="148"/>
      <c r="JG11" s="148"/>
      <c r="JH11" s="148"/>
      <c r="JI11" s="148"/>
      <c r="JJ11" s="148"/>
      <c r="JK11" s="148"/>
      <c r="JL11" s="148"/>
      <c r="JM11" s="148"/>
      <c r="JN11" s="148"/>
      <c r="JO11" s="148"/>
      <c r="JP11" s="148"/>
      <c r="JQ11" s="148"/>
      <c r="JR11" s="148"/>
      <c r="JS11" s="148"/>
      <c r="JT11" s="148"/>
      <c r="JU11" s="148"/>
      <c r="JV11" s="148"/>
      <c r="JW11" s="148"/>
      <c r="JX11" s="148"/>
      <c r="JY11" s="148"/>
      <c r="JZ11" s="148"/>
      <c r="KA11" s="148"/>
      <c r="KB11" s="148"/>
      <c r="KC11" s="148"/>
      <c r="KD11" s="148"/>
      <c r="KE11" s="148"/>
      <c r="KF11" s="148"/>
      <c r="KG11" s="148"/>
      <c r="KH11" s="148"/>
      <c r="KI11" s="148"/>
      <c r="KJ11" s="148"/>
      <c r="KK11" s="148"/>
      <c r="KL11" s="148"/>
      <c r="KM11" s="148"/>
      <c r="KN11" s="148"/>
      <c r="KO11" s="148"/>
      <c r="KP11" s="148"/>
      <c r="KQ11" s="148"/>
      <c r="KR11" s="148"/>
      <c r="KS11" s="148"/>
      <c r="KT11" s="148"/>
      <c r="KU11" s="148"/>
      <c r="KV11" s="148"/>
      <c r="KW11" s="148"/>
      <c r="KX11" s="148"/>
      <c r="KY11" s="148"/>
      <c r="KZ11" s="148"/>
      <c r="LA11" s="148"/>
      <c r="LB11" s="148"/>
      <c r="LC11" s="148"/>
      <c r="LD11" s="148"/>
      <c r="LE11" s="148"/>
      <c r="LF11" s="148"/>
      <c r="LG11" s="148"/>
      <c r="LH11" s="148"/>
      <c r="LI11" s="148"/>
      <c r="LJ11" s="148"/>
      <c r="LK11" s="148"/>
      <c r="LL11" s="148"/>
      <c r="LM11" s="148"/>
      <c r="LN11" s="148"/>
      <c r="LO11" s="148"/>
      <c r="LP11" s="148"/>
      <c r="LQ11" s="148"/>
      <c r="LR11" s="148"/>
      <c r="LS11" s="148"/>
      <c r="LT11" s="148"/>
      <c r="LU11" s="148"/>
      <c r="LV11" s="148"/>
      <c r="LW11" s="148"/>
      <c r="LX11" s="148"/>
      <c r="LY11" s="148"/>
      <c r="LZ11" s="148"/>
      <c r="MA11" s="148"/>
      <c r="MB11" s="148"/>
      <c r="MC11" s="148"/>
      <c r="MD11" s="148"/>
      <c r="ME11" s="148"/>
      <c r="MF11" s="148"/>
      <c r="MG11" s="148"/>
      <c r="MH11" s="148"/>
      <c r="MI11" s="148"/>
      <c r="MJ11" s="148"/>
      <c r="MK11" s="148"/>
      <c r="ML11" s="148"/>
      <c r="MM11" s="148"/>
      <c r="MN11" s="148"/>
      <c r="MO11" s="148"/>
      <c r="MP11" s="148"/>
      <c r="MQ11" s="148"/>
      <c r="MR11" s="148"/>
      <c r="MS11" s="148"/>
      <c r="MT11" s="148"/>
      <c r="MU11" s="148"/>
      <c r="MV11" s="148"/>
      <c r="MW11" s="148"/>
      <c r="MX11" s="148"/>
      <c r="MY11" s="148"/>
      <c r="MZ11" s="148"/>
      <c r="NA11" s="148"/>
      <c r="NB11" s="148"/>
      <c r="NC11" s="148"/>
      <c r="ND11" s="148"/>
      <c r="NE11" s="148"/>
      <c r="NF11" s="148"/>
      <c r="NG11" s="148"/>
      <c r="NH11" s="148"/>
      <c r="NI11" s="148"/>
      <c r="NJ11" s="148"/>
      <c r="NK11" s="148"/>
      <c r="NL11" s="148"/>
      <c r="NM11" s="148"/>
      <c r="NN11" s="148"/>
      <c r="NO11" s="148"/>
      <c r="NP11" s="148"/>
      <c r="NQ11" s="148"/>
      <c r="NR11" s="148"/>
      <c r="NS11" s="148"/>
      <c r="NT11" s="148"/>
      <c r="NU11" s="148"/>
      <c r="NV11" s="148"/>
      <c r="NW11" s="148"/>
      <c r="NX11" s="148"/>
      <c r="NY11" s="148"/>
      <c r="NZ11" s="148"/>
      <c r="OA11" s="148"/>
      <c r="OB11" s="148"/>
      <c r="OC11" s="148"/>
      <c r="OD11" s="148"/>
      <c r="OE11" s="148"/>
      <c r="OF11" s="148"/>
      <c r="OG11" s="148"/>
      <c r="OH11" s="148"/>
      <c r="OI11" s="148"/>
      <c r="OJ11" s="148"/>
      <c r="OK11" s="148"/>
      <c r="OL11" s="148"/>
      <c r="OM11" s="148"/>
      <c r="ON11" s="148"/>
      <c r="OO11" s="148"/>
      <c r="OP11" s="148"/>
      <c r="OQ11" s="148"/>
      <c r="OR11" s="148"/>
      <c r="OS11" s="148"/>
      <c r="OT11" s="148"/>
      <c r="OU11" s="148"/>
      <c r="OV11" s="148"/>
      <c r="OW11" s="148"/>
      <c r="OX11" s="148"/>
      <c r="OY11" s="148"/>
      <c r="OZ11" s="148"/>
      <c r="PA11" s="148"/>
      <c r="PB11" s="148"/>
      <c r="PC11" s="148"/>
      <c r="PD11" s="148"/>
      <c r="PE11" s="148"/>
      <c r="PF11" s="148"/>
      <c r="PG11" s="148"/>
      <c r="PH11" s="148"/>
      <c r="PI11" s="148"/>
      <c r="PJ11" s="148"/>
      <c r="PK11" s="148"/>
      <c r="PL11" s="148"/>
      <c r="PM11" s="148"/>
      <c r="PN11" s="148"/>
      <c r="PO11" s="148"/>
      <c r="PP11" s="148"/>
      <c r="PQ11" s="148"/>
      <c r="PR11" s="148"/>
      <c r="PS11" s="148"/>
      <c r="PT11" s="148"/>
      <c r="PU11" s="148"/>
      <c r="PV11" s="148"/>
      <c r="PW11" s="148"/>
      <c r="PX11" s="148"/>
      <c r="PY11" s="148"/>
      <c r="PZ11" s="148"/>
      <c r="QA11" s="148"/>
      <c r="QB11" s="148"/>
      <c r="QC11" s="148"/>
      <c r="QD11" s="148"/>
      <c r="QE11" s="148"/>
      <c r="QF11" s="148"/>
      <c r="QG11" s="148"/>
      <c r="QH11" s="148"/>
      <c r="QI11" s="148"/>
      <c r="QJ11" s="148"/>
      <c r="QK11" s="148"/>
      <c r="QL11" s="148"/>
      <c r="QM11" s="148"/>
      <c r="QN11" s="148"/>
      <c r="QO11" s="148"/>
      <c r="QP11" s="148"/>
      <c r="QQ11" s="148"/>
      <c r="QR11" s="148"/>
      <c r="QS11" s="148"/>
      <c r="QT11" s="148"/>
      <c r="QU11" s="148"/>
      <c r="QV11" s="148"/>
      <c r="QW11" s="148"/>
      <c r="QX11" s="148"/>
      <c r="QY11" s="148"/>
      <c r="QZ11" s="148"/>
      <c r="RA11" s="148"/>
      <c r="RB11" s="148"/>
      <c r="RC11" s="148"/>
      <c r="RD11" s="148"/>
      <c r="RE11" s="148"/>
      <c r="RF11" s="148"/>
      <c r="RG11" s="148"/>
      <c r="RH11" s="148"/>
      <c r="RI11" s="148"/>
      <c r="RJ11" s="148"/>
      <c r="RK11" s="148"/>
      <c r="RL11" s="148"/>
      <c r="RM11" s="148"/>
      <c r="RN11" s="148"/>
      <c r="RO11" s="148"/>
      <c r="RP11" s="148"/>
      <c r="RQ11" s="148"/>
      <c r="RR11" s="148"/>
      <c r="RS11" s="148"/>
      <c r="RT11" s="148"/>
      <c r="RU11" s="148"/>
      <c r="RV11" s="148"/>
      <c r="RW11" s="148"/>
      <c r="RX11" s="148"/>
      <c r="RY11" s="148"/>
      <c r="RZ11" s="148"/>
      <c r="SA11" s="148"/>
      <c r="SB11" s="148"/>
      <c r="SC11" s="148"/>
      <c r="SD11" s="148"/>
      <c r="SE11" s="148"/>
      <c r="SF11" s="148"/>
      <c r="SG11" s="148"/>
      <c r="SH11" s="148"/>
      <c r="SI11" s="148"/>
      <c r="SJ11" s="148"/>
      <c r="SK11" s="148"/>
      <c r="SL11" s="148"/>
      <c r="SM11" s="148"/>
      <c r="SN11" s="148"/>
      <c r="SO11" s="148"/>
      <c r="SP11" s="148"/>
      <c r="SQ11" s="148"/>
      <c r="SR11" s="148"/>
      <c r="SS11" s="148"/>
      <c r="ST11" s="148"/>
      <c r="SU11" s="148"/>
      <c r="SV11" s="148"/>
      <c r="SW11" s="148"/>
      <c r="SX11" s="148"/>
      <c r="SY11" s="148"/>
      <c r="SZ11" s="148"/>
      <c r="TA11" s="148"/>
      <c r="TB11" s="148"/>
      <c r="TC11" s="148"/>
      <c r="TD11" s="148"/>
      <c r="TE11" s="148"/>
      <c r="TF11" s="148"/>
      <c r="TG11" s="148"/>
      <c r="TH11" s="148"/>
      <c r="TI11" s="148"/>
      <c r="TJ11" s="148"/>
      <c r="TK11" s="148"/>
      <c r="TL11" s="148"/>
      <c r="TM11" s="148"/>
      <c r="TN11" s="148"/>
      <c r="TO11" s="148"/>
      <c r="TP11" s="148"/>
      <c r="TQ11" s="148"/>
      <c r="TR11" s="148"/>
      <c r="TS11" s="148"/>
      <c r="TT11" s="148"/>
      <c r="TU11" s="148"/>
      <c r="TV11" s="148"/>
      <c r="TW11" s="148"/>
      <c r="TX11" s="148"/>
      <c r="TY11" s="148"/>
      <c r="TZ11" s="148"/>
      <c r="UA11" s="148"/>
      <c r="UB11" s="148"/>
      <c r="UC11" s="148"/>
      <c r="UD11" s="148"/>
      <c r="UE11" s="148"/>
      <c r="UF11" s="148"/>
      <c r="UG11" s="148"/>
      <c r="UH11" s="148"/>
      <c r="UI11" s="148"/>
      <c r="UJ11" s="148"/>
      <c r="UK11" s="148"/>
      <c r="UL11" s="148"/>
      <c r="UM11" s="148"/>
      <c r="UN11" s="148"/>
      <c r="UO11" s="148"/>
      <c r="UP11" s="148"/>
      <c r="UQ11" s="148"/>
      <c r="UR11" s="148"/>
      <c r="US11" s="148"/>
      <c r="UT11" s="148"/>
      <c r="UU11" s="148"/>
      <c r="UV11" s="148"/>
      <c r="UW11" s="148"/>
      <c r="UX11" s="148"/>
      <c r="UY11" s="148"/>
      <c r="UZ11" s="148"/>
      <c r="VA11" s="148"/>
      <c r="VB11" s="148"/>
      <c r="VC11" s="148"/>
      <c r="VD11" s="148"/>
      <c r="VE11" s="148"/>
      <c r="VF11" s="148"/>
      <c r="VG11" s="148"/>
      <c r="VH11" s="148"/>
      <c r="VI11" s="148"/>
      <c r="VJ11" s="148"/>
      <c r="VK11" s="148"/>
      <c r="VL11" s="148"/>
      <c r="VM11" s="148"/>
      <c r="VN11" s="148"/>
      <c r="VO11" s="148"/>
      <c r="VP11" s="148"/>
      <c r="VQ11" s="148"/>
      <c r="VR11" s="148"/>
      <c r="VS11" s="148"/>
      <c r="VT11" s="148"/>
      <c r="VU11" s="148"/>
      <c r="VV11" s="148"/>
      <c r="VW11" s="148"/>
      <c r="VX11" s="148"/>
      <c r="VY11" s="148"/>
      <c r="VZ11" s="148"/>
      <c r="WA11" s="148"/>
      <c r="WB11" s="148"/>
      <c r="WC11" s="148"/>
      <c r="WD11" s="148"/>
      <c r="WE11" s="148"/>
      <c r="WF11" s="148"/>
      <c r="WG11" s="148"/>
      <c r="WH11" s="148"/>
      <c r="WI11" s="148"/>
      <c r="WJ11" s="148"/>
      <c r="WK11" s="148"/>
      <c r="WL11" s="148"/>
      <c r="WM11" s="148"/>
      <c r="WN11" s="148"/>
      <c r="WO11" s="148"/>
      <c r="WP11" s="148"/>
      <c r="WQ11" s="148"/>
      <c r="WR11" s="148"/>
      <c r="WS11" s="148"/>
      <c r="WT11" s="148"/>
      <c r="WU11" s="148"/>
      <c r="WV11" s="148"/>
      <c r="WW11" s="148"/>
      <c r="WX11" s="148"/>
      <c r="WY11" s="148"/>
      <c r="WZ11" s="148"/>
      <c r="XA11" s="148"/>
      <c r="XB11" s="148"/>
      <c r="XC11" s="148"/>
      <c r="XD11" s="148"/>
      <c r="XE11" s="148"/>
      <c r="XF11" s="148"/>
      <c r="XG11" s="148"/>
      <c r="XH11" s="148"/>
      <c r="XI11" s="148"/>
      <c r="XJ11" s="148"/>
      <c r="XK11" s="148"/>
      <c r="XL11" s="148"/>
      <c r="XM11" s="148"/>
      <c r="XN11" s="148"/>
      <c r="XO11" s="148"/>
      <c r="XP11" s="148"/>
      <c r="XQ11" s="148"/>
      <c r="XR11" s="148"/>
      <c r="XS11" s="148"/>
      <c r="XT11" s="148"/>
      <c r="XU11" s="148"/>
      <c r="XV11" s="148"/>
      <c r="XW11" s="148"/>
      <c r="XX11" s="148"/>
      <c r="XY11" s="148"/>
      <c r="XZ11" s="148"/>
      <c r="YA11" s="148"/>
      <c r="YB11" s="148"/>
      <c r="YC11" s="148"/>
      <c r="YD11" s="148"/>
      <c r="YE11" s="148"/>
      <c r="YF11" s="148"/>
      <c r="YG11" s="148"/>
      <c r="YH11" s="148"/>
      <c r="YI11" s="148"/>
      <c r="YJ11" s="148"/>
      <c r="YK11" s="148"/>
      <c r="YL11" s="148"/>
      <c r="YM11" s="148"/>
      <c r="YN11" s="148"/>
      <c r="YO11" s="148"/>
      <c r="YP11" s="148"/>
      <c r="YQ11" s="148"/>
      <c r="YR11" s="148"/>
      <c r="YS11" s="148"/>
      <c r="YT11" s="148"/>
      <c r="YU11" s="148"/>
      <c r="YV11" s="148"/>
      <c r="YW11" s="148"/>
      <c r="YX11" s="148"/>
      <c r="YY11" s="148"/>
      <c r="YZ11" s="148"/>
      <c r="ZA11" s="148"/>
      <c r="ZB11" s="148"/>
      <c r="ZC11" s="148"/>
      <c r="ZD11" s="148"/>
      <c r="ZE11" s="148"/>
      <c r="ZF11" s="148"/>
      <c r="ZG11" s="148"/>
      <c r="ZH11" s="148"/>
      <c r="ZI11" s="148"/>
      <c r="ZJ11" s="148"/>
      <c r="ZK11" s="148"/>
      <c r="ZL11" s="148"/>
      <c r="ZM11" s="148"/>
      <c r="ZN11" s="148"/>
      <c r="ZO11" s="148"/>
      <c r="ZP11" s="148"/>
      <c r="ZQ11" s="148"/>
      <c r="ZR11" s="148"/>
      <c r="ZS11" s="148"/>
      <c r="ZT11" s="148"/>
      <c r="ZU11" s="148"/>
      <c r="ZV11" s="148"/>
      <c r="ZW11" s="148"/>
      <c r="ZX11" s="148"/>
      <c r="ZY11" s="148"/>
      <c r="ZZ11" s="148"/>
      <c r="AAA11" s="148"/>
      <c r="AAB11" s="148"/>
      <c r="AAC11" s="148"/>
      <c r="AAD11" s="148"/>
      <c r="AAE11" s="148"/>
      <c r="AAF11" s="148"/>
      <c r="AAG11" s="148"/>
      <c r="AAH11" s="148"/>
      <c r="AAI11" s="148"/>
      <c r="AAJ11" s="148"/>
      <c r="AAK11" s="148"/>
      <c r="AAL11" s="148"/>
      <c r="AAM11" s="148"/>
      <c r="AAN11" s="148"/>
      <c r="AAO11" s="148"/>
      <c r="AAP11" s="148"/>
      <c r="AAQ11" s="148"/>
      <c r="AAR11" s="148"/>
      <c r="AAS11" s="148"/>
      <c r="AAT11" s="148"/>
      <c r="AAU11" s="148"/>
      <c r="AAV11" s="148"/>
      <c r="AAW11" s="148"/>
      <c r="AAX11" s="148"/>
      <c r="AAY11" s="148"/>
      <c r="AAZ11" s="148"/>
      <c r="ABA11" s="148"/>
      <c r="ABB11" s="148"/>
      <c r="ABC11" s="148"/>
      <c r="ABD11" s="148"/>
      <c r="ABE11" s="148"/>
      <c r="ABF11" s="148"/>
      <c r="ABG11" s="148"/>
      <c r="ABH11" s="148"/>
      <c r="ABI11" s="148"/>
      <c r="ABJ11" s="148"/>
      <c r="ABK11" s="148"/>
      <c r="ABL11" s="148"/>
      <c r="ABM11" s="148"/>
      <c r="ABN11" s="148"/>
      <c r="ABO11" s="148"/>
      <c r="ABP11" s="148"/>
      <c r="ABQ11" s="148"/>
      <c r="ABR11" s="148"/>
      <c r="ABS11" s="148"/>
      <c r="ABT11" s="148"/>
      <c r="ABU11" s="148"/>
      <c r="ABV11" s="148"/>
      <c r="ABW11" s="148"/>
      <c r="ABX11" s="148"/>
      <c r="ABY11" s="148"/>
      <c r="ABZ11" s="148"/>
      <c r="ACA11" s="148"/>
      <c r="ACB11" s="148"/>
      <c r="ACC11" s="148"/>
      <c r="ACD11" s="148"/>
      <c r="ACE11" s="148"/>
      <c r="ACF11" s="148"/>
      <c r="ACG11" s="148"/>
      <c r="ACH11" s="148"/>
      <c r="ACI11" s="148"/>
      <c r="ACJ11" s="148"/>
      <c r="ACK11" s="148"/>
      <c r="ACL11" s="148"/>
      <c r="ACM11" s="148"/>
      <c r="ACN11" s="148"/>
      <c r="ACO11" s="148"/>
      <c r="ACP11" s="148"/>
      <c r="ACQ11" s="148"/>
      <c r="ACR11" s="148"/>
      <c r="ACS11" s="148"/>
      <c r="ACT11" s="148"/>
      <c r="ACU11" s="148"/>
      <c r="ACV11" s="148"/>
      <c r="ACW11" s="148"/>
      <c r="ACX11" s="148"/>
      <c r="ACY11" s="148"/>
      <c r="ACZ11" s="148"/>
      <c r="ADA11" s="148"/>
      <c r="ADB11" s="148"/>
      <c r="ADC11" s="148"/>
      <c r="ADD11" s="148"/>
      <c r="ADE11" s="148"/>
      <c r="ADF11" s="148"/>
      <c r="ADG11" s="148"/>
      <c r="ADH11" s="148"/>
      <c r="ADI11" s="148"/>
      <c r="ADJ11" s="148"/>
      <c r="ADK11" s="148"/>
      <c r="ADL11" s="148"/>
      <c r="ADM11" s="148"/>
      <c r="ADN11" s="148"/>
      <c r="ADO11" s="148"/>
      <c r="ADP11" s="148"/>
      <c r="ADQ11" s="148"/>
      <c r="ADR11" s="148"/>
      <c r="ADS11" s="148"/>
      <c r="ADT11" s="148"/>
      <c r="ADU11" s="148"/>
      <c r="ADV11" s="148"/>
      <c r="ADW11" s="148"/>
      <c r="ADX11" s="148"/>
      <c r="ADY11" s="148"/>
      <c r="ADZ11" s="148"/>
      <c r="AEA11" s="148"/>
      <c r="AEB11" s="148"/>
      <c r="AEC11" s="148"/>
      <c r="AED11" s="148"/>
      <c r="AEE11" s="148"/>
      <c r="AEF11" s="148"/>
      <c r="AEG11" s="148"/>
      <c r="AEH11" s="148"/>
      <c r="AEI11" s="148"/>
      <c r="AEJ11" s="148"/>
      <c r="AEK11" s="148"/>
      <c r="AEL11" s="148"/>
      <c r="AEM11" s="148"/>
      <c r="AEN11" s="148"/>
      <c r="AEO11" s="148"/>
      <c r="AEP11" s="148"/>
      <c r="AEQ11" s="148"/>
      <c r="AER11" s="148"/>
      <c r="AES11" s="148"/>
      <c r="AET11" s="148"/>
      <c r="AEU11" s="148"/>
      <c r="AEV11" s="148"/>
      <c r="AEW11" s="148"/>
      <c r="AEX11" s="148"/>
      <c r="AEY11" s="148"/>
      <c r="AEZ11" s="148"/>
      <c r="AFA11" s="148"/>
      <c r="AFB11" s="148"/>
      <c r="AFC11" s="148"/>
      <c r="AFD11" s="148"/>
      <c r="AFE11" s="148"/>
      <c r="AFF11" s="148"/>
      <c r="AFG11" s="148"/>
      <c r="AFH11" s="148"/>
      <c r="AFI11" s="148"/>
      <c r="AFJ11" s="148"/>
      <c r="AFK11" s="148"/>
      <c r="AFL11" s="148"/>
      <c r="AFM11" s="148"/>
      <c r="AFN11" s="148"/>
      <c r="AFO11" s="148"/>
      <c r="AFP11" s="148"/>
      <c r="AFQ11" s="148"/>
      <c r="AFR11" s="148"/>
      <c r="AFS11" s="148"/>
      <c r="AFT11" s="148"/>
      <c r="AFU11" s="148"/>
      <c r="AFV11" s="148"/>
      <c r="AFW11" s="148"/>
      <c r="AFX11" s="148"/>
      <c r="AFY11" s="148"/>
      <c r="AFZ11" s="148"/>
      <c r="AGA11" s="148"/>
      <c r="AGB11" s="148"/>
      <c r="AGC11" s="148"/>
      <c r="AGD11" s="148"/>
      <c r="AGE11" s="148"/>
      <c r="AGF11" s="148"/>
      <c r="AGG11" s="148"/>
      <c r="AGH11" s="148"/>
      <c r="AGI11" s="148"/>
      <c r="AGJ11" s="148"/>
      <c r="AGK11" s="148"/>
      <c r="AGL11" s="148"/>
      <c r="AGM11" s="148"/>
      <c r="AGN11" s="148"/>
      <c r="AGO11" s="148"/>
      <c r="AGP11" s="148"/>
      <c r="AGQ11" s="148"/>
      <c r="AGR11" s="148"/>
      <c r="AGS11" s="148"/>
      <c r="AGT11" s="148"/>
      <c r="AGU11" s="148"/>
      <c r="AGV11" s="148"/>
      <c r="AGW11" s="148"/>
      <c r="AGX11" s="148"/>
      <c r="AGY11" s="148"/>
      <c r="AGZ11" s="148"/>
      <c r="AHA11" s="148"/>
      <c r="AHB11" s="148"/>
      <c r="AHC11" s="148"/>
      <c r="AHD11" s="148"/>
      <c r="AHE11" s="148"/>
      <c r="AHF11" s="148"/>
      <c r="AHG11" s="148"/>
      <c r="AHH11" s="148"/>
      <c r="AHI11" s="148"/>
      <c r="AHJ11" s="148"/>
      <c r="AHK11" s="148"/>
      <c r="AHL11" s="148"/>
      <c r="AHM11" s="148"/>
      <c r="AHN11" s="148"/>
      <c r="AHO11" s="148"/>
      <c r="AHP11" s="148"/>
      <c r="AHQ11" s="148"/>
      <c r="AHR11" s="148"/>
      <c r="AHS11" s="148"/>
      <c r="AHT11" s="148"/>
      <c r="AHU11" s="148"/>
      <c r="AHV11" s="148"/>
      <c r="AHW11" s="148"/>
      <c r="AHX11" s="148"/>
      <c r="AHY11" s="148"/>
      <c r="AHZ11" s="148"/>
      <c r="AIA11" s="148"/>
      <c r="AIB11" s="148"/>
      <c r="AIC11" s="148"/>
      <c r="AID11" s="148"/>
      <c r="AIE11" s="148"/>
      <c r="AIF11" s="148"/>
      <c r="AIG11" s="148"/>
      <c r="AIH11" s="148"/>
      <c r="AII11" s="148"/>
      <c r="AIJ11" s="148"/>
      <c r="AIK11" s="148"/>
      <c r="AIL11" s="148"/>
      <c r="AIM11" s="148"/>
      <c r="AIN11" s="148"/>
      <c r="AIO11" s="148"/>
      <c r="AIP11" s="148"/>
      <c r="AIQ11" s="148"/>
      <c r="AIR11" s="148"/>
      <c r="AIS11" s="148"/>
      <c r="AIT11" s="148"/>
      <c r="AIU11" s="148"/>
      <c r="AIV11" s="148"/>
      <c r="AIW11" s="148"/>
      <c r="AIX11" s="148"/>
      <c r="AIY11" s="148"/>
      <c r="AIZ11" s="148"/>
      <c r="AJA11" s="148"/>
      <c r="AJB11" s="148"/>
      <c r="AJC11" s="148"/>
      <c r="AJD11" s="148"/>
      <c r="AJE11" s="148"/>
      <c r="AJF11" s="148"/>
      <c r="AJG11" s="148"/>
      <c r="AJH11" s="148"/>
      <c r="AJI11" s="148"/>
      <c r="AJJ11" s="148"/>
      <c r="AJK11" s="148"/>
      <c r="AJL11" s="148"/>
      <c r="AJM11" s="148"/>
      <c r="AJN11" s="148"/>
      <c r="AJO11" s="148"/>
      <c r="AJP11" s="148"/>
      <c r="AJQ11" s="148"/>
      <c r="AJR11" s="148"/>
      <c r="AJS11" s="148"/>
      <c r="AJT11" s="148"/>
      <c r="AJU11" s="148"/>
      <c r="AJV11" s="148"/>
      <c r="AJW11" s="148"/>
      <c r="AJX11" s="148"/>
      <c r="AJY11" s="148"/>
      <c r="AJZ11" s="148"/>
      <c r="AKA11" s="148"/>
      <c r="AKB11" s="148"/>
      <c r="AKC11" s="148"/>
      <c r="AKD11" s="148"/>
      <c r="AKE11" s="148"/>
      <c r="AKF11" s="148"/>
      <c r="AKG11" s="148"/>
      <c r="AKH11" s="148"/>
      <c r="AKI11" s="148"/>
      <c r="AKJ11" s="148"/>
      <c r="AKK11" s="148"/>
      <c r="AKL11" s="148"/>
      <c r="AKM11" s="148"/>
      <c r="AKN11" s="148"/>
      <c r="AKO11" s="148"/>
      <c r="AKP11" s="148"/>
      <c r="AKQ11" s="148"/>
      <c r="AKR11" s="148"/>
      <c r="AKS11" s="148"/>
      <c r="AKT11" s="148"/>
      <c r="AKU11" s="148"/>
      <c r="AKV11" s="148"/>
      <c r="AKW11" s="148"/>
      <c r="AKX11" s="148"/>
      <c r="AKY11" s="148"/>
      <c r="AKZ11" s="148"/>
      <c r="ALA11" s="148"/>
      <c r="ALB11" s="148"/>
      <c r="ALC11" s="148"/>
      <c r="ALD11" s="148"/>
      <c r="ALE11" s="148"/>
      <c r="ALF11" s="148"/>
      <c r="ALG11" s="148"/>
      <c r="ALH11" s="148"/>
      <c r="ALI11" s="148"/>
      <c r="ALJ11" s="148"/>
      <c r="ALK11" s="148"/>
      <c r="ALL11" s="148"/>
      <c r="ALM11" s="148"/>
      <c r="ALN11" s="148"/>
      <c r="ALO11" s="148"/>
      <c r="ALP11" s="148"/>
      <c r="ALQ11" s="148"/>
      <c r="ALR11" s="148"/>
      <c r="ALS11" s="148"/>
      <c r="ALT11" s="148"/>
      <c r="ALU11" s="148"/>
      <c r="ALV11" s="148"/>
      <c r="ALW11" s="148"/>
      <c r="ALX11" s="148"/>
      <c r="ALY11" s="148"/>
      <c r="ALZ11" s="148"/>
      <c r="AMA11" s="148"/>
      <c r="AMB11" s="148"/>
      <c r="AMC11" s="148"/>
      <c r="AMD11" s="148"/>
      <c r="AME11" s="148"/>
      <c r="AMF11" s="148"/>
      <c r="AMG11" s="148"/>
      <c r="AMH11" s="148"/>
      <c r="AMI11" s="148"/>
      <c r="AMJ11" s="148"/>
      <c r="AMK11" s="148"/>
      <c r="AML11" s="148"/>
    </row>
    <row r="12" spans="1:1026" s="142" customFormat="1" ht="12.75" customHeight="1">
      <c r="A12" s="148" t="str">
        <f t="shared" si="0"/>
        <v>LOAN.SO_RE_RECOMMENDED</v>
      </c>
      <c r="B12" s="134">
        <f t="shared" si="4"/>
        <v>110008</v>
      </c>
      <c r="C12" s="155">
        <v>0</v>
      </c>
      <c r="D12" s="155">
        <v>1</v>
      </c>
      <c r="E12" s="155">
        <f t="shared" si="1"/>
        <v>100000</v>
      </c>
      <c r="F12" s="155">
        <v>100000</v>
      </c>
      <c r="G12" s="155" t="s">
        <v>34</v>
      </c>
      <c r="H12" s="155">
        <v>100000</v>
      </c>
      <c r="I12" s="148" t="s">
        <v>505</v>
      </c>
      <c r="J12" s="155">
        <f>VLOOKUP(I12,T_FSM_TYPE!$A:$B,2,0)</f>
        <v>110000</v>
      </c>
      <c r="K12" s="142" t="s">
        <v>526</v>
      </c>
      <c r="L12" s="148" t="s">
        <v>37</v>
      </c>
      <c r="M12" s="215" t="str">
        <f t="shared" si="2"/>
        <v>SO_RE_RECOMMENDED</v>
      </c>
      <c r="N12" s="145" t="str">
        <f t="shared" si="3"/>
        <v>INSERT INTO T_FSM_STATE VALUES(110008, 0, 1, 100000, 100000, GETDATE(), 100000, 110000, 'SO_RE_RECOMMENDED', '?' ,'SO_RE_RECOMMENDED')</v>
      </c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  <c r="CE12" s="148"/>
      <c r="CF12" s="148"/>
      <c r="CG12" s="148"/>
      <c r="CH12" s="148"/>
      <c r="CI12" s="148"/>
      <c r="CJ12" s="148"/>
      <c r="CK12" s="148"/>
      <c r="CL12" s="148"/>
      <c r="CM12" s="148"/>
      <c r="CN12" s="148"/>
      <c r="CO12" s="148"/>
      <c r="CP12" s="148"/>
      <c r="CQ12" s="148"/>
      <c r="CR12" s="148"/>
      <c r="CS12" s="148"/>
      <c r="CT12" s="148"/>
      <c r="CU12" s="148"/>
      <c r="CV12" s="148"/>
      <c r="CW12" s="148"/>
      <c r="CX12" s="148"/>
      <c r="CY12" s="148"/>
      <c r="CZ12" s="148"/>
      <c r="DA12" s="148"/>
      <c r="DB12" s="148"/>
      <c r="DC12" s="148"/>
      <c r="DD12" s="148"/>
      <c r="DE12" s="148"/>
      <c r="DF12" s="148"/>
      <c r="DG12" s="148"/>
      <c r="DH12" s="148"/>
      <c r="DI12" s="148"/>
      <c r="DJ12" s="148"/>
      <c r="DK12" s="148"/>
      <c r="DL12" s="148"/>
      <c r="DM12" s="148"/>
      <c r="DN12" s="148"/>
      <c r="DO12" s="148"/>
      <c r="DP12" s="148"/>
      <c r="DQ12" s="148"/>
      <c r="DR12" s="148"/>
      <c r="DS12" s="148"/>
      <c r="DT12" s="148"/>
      <c r="DU12" s="148"/>
      <c r="DV12" s="148"/>
      <c r="DW12" s="148"/>
      <c r="DX12" s="148"/>
      <c r="DY12" s="148"/>
      <c r="DZ12" s="148"/>
      <c r="EA12" s="148"/>
      <c r="EB12" s="148"/>
      <c r="EC12" s="148"/>
      <c r="ED12" s="148"/>
      <c r="EE12" s="148"/>
      <c r="EF12" s="148"/>
      <c r="EG12" s="148"/>
      <c r="EH12" s="148"/>
      <c r="EI12" s="148"/>
      <c r="EJ12" s="148"/>
      <c r="EK12" s="148"/>
      <c r="EL12" s="148"/>
      <c r="EM12" s="148"/>
      <c r="EN12" s="148"/>
      <c r="EO12" s="148"/>
      <c r="EP12" s="148"/>
      <c r="EQ12" s="148"/>
      <c r="ER12" s="148"/>
      <c r="ES12" s="148"/>
      <c r="ET12" s="148"/>
      <c r="EU12" s="148"/>
      <c r="EV12" s="148"/>
      <c r="EW12" s="148"/>
      <c r="EX12" s="148"/>
      <c r="EY12" s="148"/>
      <c r="EZ12" s="148"/>
      <c r="FA12" s="148"/>
      <c r="FB12" s="148"/>
      <c r="FC12" s="148"/>
      <c r="FD12" s="148"/>
      <c r="FE12" s="148"/>
      <c r="FF12" s="148"/>
      <c r="FG12" s="148"/>
      <c r="FH12" s="148"/>
      <c r="FI12" s="148"/>
      <c r="FJ12" s="148"/>
      <c r="FK12" s="148"/>
      <c r="FL12" s="148"/>
      <c r="FM12" s="148"/>
      <c r="FN12" s="148"/>
      <c r="FO12" s="148"/>
      <c r="FP12" s="148"/>
      <c r="FQ12" s="148"/>
      <c r="FR12" s="148"/>
      <c r="FS12" s="148"/>
      <c r="FT12" s="148"/>
      <c r="FU12" s="148"/>
      <c r="FV12" s="148"/>
      <c r="FW12" s="148"/>
      <c r="FX12" s="148"/>
      <c r="FY12" s="148"/>
      <c r="FZ12" s="148"/>
      <c r="GA12" s="148"/>
      <c r="GB12" s="148"/>
      <c r="GC12" s="148"/>
      <c r="GD12" s="148"/>
      <c r="GE12" s="148"/>
      <c r="GF12" s="148"/>
      <c r="GG12" s="148"/>
      <c r="GH12" s="148"/>
      <c r="GI12" s="148"/>
      <c r="GJ12" s="148"/>
      <c r="GK12" s="148"/>
      <c r="GL12" s="148"/>
      <c r="GM12" s="148"/>
      <c r="GN12" s="148"/>
      <c r="GO12" s="148"/>
      <c r="GP12" s="148"/>
      <c r="GQ12" s="148"/>
      <c r="GR12" s="148"/>
      <c r="GS12" s="148"/>
      <c r="GT12" s="148"/>
      <c r="GU12" s="148"/>
      <c r="GV12" s="148"/>
      <c r="GW12" s="148"/>
      <c r="GX12" s="148"/>
      <c r="GY12" s="148"/>
      <c r="GZ12" s="148"/>
      <c r="HA12" s="148"/>
      <c r="HB12" s="148"/>
      <c r="HC12" s="148"/>
      <c r="HD12" s="148"/>
      <c r="HE12" s="148"/>
      <c r="HF12" s="148"/>
      <c r="HG12" s="148"/>
      <c r="HH12" s="148"/>
      <c r="HI12" s="148"/>
      <c r="HJ12" s="148"/>
      <c r="HK12" s="148"/>
      <c r="HL12" s="148"/>
      <c r="HM12" s="148"/>
      <c r="HN12" s="148"/>
      <c r="HO12" s="148"/>
      <c r="HP12" s="148"/>
      <c r="HQ12" s="148"/>
      <c r="HR12" s="148"/>
      <c r="HS12" s="148"/>
      <c r="HT12" s="148"/>
      <c r="HU12" s="148"/>
      <c r="HV12" s="148"/>
      <c r="HW12" s="148"/>
      <c r="HX12" s="148"/>
      <c r="HY12" s="148"/>
      <c r="HZ12" s="148"/>
      <c r="IA12" s="148"/>
      <c r="IB12" s="148"/>
      <c r="IC12" s="148"/>
      <c r="ID12" s="148"/>
      <c r="IE12" s="148"/>
      <c r="IF12" s="148"/>
      <c r="IG12" s="148"/>
      <c r="IH12" s="148"/>
      <c r="II12" s="148"/>
      <c r="IJ12" s="148"/>
      <c r="IK12" s="148"/>
      <c r="IL12" s="148"/>
      <c r="IM12" s="148"/>
      <c r="IN12" s="148"/>
      <c r="IO12" s="148"/>
      <c r="IP12" s="148"/>
      <c r="IQ12" s="148"/>
      <c r="IR12" s="148"/>
      <c r="IS12" s="148"/>
      <c r="IT12" s="148"/>
      <c r="IU12" s="148"/>
      <c r="IV12" s="148"/>
      <c r="IW12" s="148"/>
      <c r="IX12" s="148"/>
      <c r="IY12" s="148"/>
      <c r="IZ12" s="148"/>
      <c r="JA12" s="148"/>
      <c r="JB12" s="148"/>
      <c r="JC12" s="148"/>
      <c r="JD12" s="148"/>
      <c r="JE12" s="148"/>
      <c r="JF12" s="148"/>
      <c r="JG12" s="148"/>
      <c r="JH12" s="148"/>
      <c r="JI12" s="148"/>
      <c r="JJ12" s="148"/>
      <c r="JK12" s="148"/>
      <c r="JL12" s="148"/>
      <c r="JM12" s="148"/>
      <c r="JN12" s="148"/>
      <c r="JO12" s="148"/>
      <c r="JP12" s="148"/>
      <c r="JQ12" s="148"/>
      <c r="JR12" s="148"/>
      <c r="JS12" s="148"/>
      <c r="JT12" s="148"/>
      <c r="JU12" s="148"/>
      <c r="JV12" s="148"/>
      <c r="JW12" s="148"/>
      <c r="JX12" s="148"/>
      <c r="JY12" s="148"/>
      <c r="JZ12" s="148"/>
      <c r="KA12" s="148"/>
      <c r="KB12" s="148"/>
      <c r="KC12" s="148"/>
      <c r="KD12" s="148"/>
      <c r="KE12" s="148"/>
      <c r="KF12" s="148"/>
      <c r="KG12" s="148"/>
      <c r="KH12" s="148"/>
      <c r="KI12" s="148"/>
      <c r="KJ12" s="148"/>
      <c r="KK12" s="148"/>
      <c r="KL12" s="148"/>
      <c r="KM12" s="148"/>
      <c r="KN12" s="148"/>
      <c r="KO12" s="148"/>
      <c r="KP12" s="148"/>
      <c r="KQ12" s="148"/>
      <c r="KR12" s="148"/>
      <c r="KS12" s="148"/>
      <c r="KT12" s="148"/>
      <c r="KU12" s="148"/>
      <c r="KV12" s="148"/>
      <c r="KW12" s="148"/>
      <c r="KX12" s="148"/>
      <c r="KY12" s="148"/>
      <c r="KZ12" s="148"/>
      <c r="LA12" s="148"/>
      <c r="LB12" s="148"/>
      <c r="LC12" s="148"/>
      <c r="LD12" s="148"/>
      <c r="LE12" s="148"/>
      <c r="LF12" s="148"/>
      <c r="LG12" s="148"/>
      <c r="LH12" s="148"/>
      <c r="LI12" s="148"/>
      <c r="LJ12" s="148"/>
      <c r="LK12" s="148"/>
      <c r="LL12" s="148"/>
      <c r="LM12" s="148"/>
      <c r="LN12" s="148"/>
      <c r="LO12" s="148"/>
      <c r="LP12" s="148"/>
      <c r="LQ12" s="148"/>
      <c r="LR12" s="148"/>
      <c r="LS12" s="148"/>
      <c r="LT12" s="148"/>
      <c r="LU12" s="148"/>
      <c r="LV12" s="148"/>
      <c r="LW12" s="148"/>
      <c r="LX12" s="148"/>
      <c r="LY12" s="148"/>
      <c r="LZ12" s="148"/>
      <c r="MA12" s="148"/>
      <c r="MB12" s="148"/>
      <c r="MC12" s="148"/>
      <c r="MD12" s="148"/>
      <c r="ME12" s="148"/>
      <c r="MF12" s="148"/>
      <c r="MG12" s="148"/>
      <c r="MH12" s="148"/>
      <c r="MI12" s="148"/>
      <c r="MJ12" s="148"/>
      <c r="MK12" s="148"/>
      <c r="ML12" s="148"/>
      <c r="MM12" s="148"/>
      <c r="MN12" s="148"/>
      <c r="MO12" s="148"/>
      <c r="MP12" s="148"/>
      <c r="MQ12" s="148"/>
      <c r="MR12" s="148"/>
      <c r="MS12" s="148"/>
      <c r="MT12" s="148"/>
      <c r="MU12" s="148"/>
      <c r="MV12" s="148"/>
      <c r="MW12" s="148"/>
      <c r="MX12" s="148"/>
      <c r="MY12" s="148"/>
      <c r="MZ12" s="148"/>
      <c r="NA12" s="148"/>
      <c r="NB12" s="148"/>
      <c r="NC12" s="148"/>
      <c r="ND12" s="148"/>
      <c r="NE12" s="148"/>
      <c r="NF12" s="148"/>
      <c r="NG12" s="148"/>
      <c r="NH12" s="148"/>
      <c r="NI12" s="148"/>
      <c r="NJ12" s="148"/>
      <c r="NK12" s="148"/>
      <c r="NL12" s="148"/>
      <c r="NM12" s="148"/>
      <c r="NN12" s="148"/>
      <c r="NO12" s="148"/>
      <c r="NP12" s="148"/>
      <c r="NQ12" s="148"/>
      <c r="NR12" s="148"/>
      <c r="NS12" s="148"/>
      <c r="NT12" s="148"/>
      <c r="NU12" s="148"/>
      <c r="NV12" s="148"/>
      <c r="NW12" s="148"/>
      <c r="NX12" s="148"/>
      <c r="NY12" s="148"/>
      <c r="NZ12" s="148"/>
      <c r="OA12" s="148"/>
      <c r="OB12" s="148"/>
      <c r="OC12" s="148"/>
      <c r="OD12" s="148"/>
      <c r="OE12" s="148"/>
      <c r="OF12" s="148"/>
      <c r="OG12" s="148"/>
      <c r="OH12" s="148"/>
      <c r="OI12" s="148"/>
      <c r="OJ12" s="148"/>
      <c r="OK12" s="148"/>
      <c r="OL12" s="148"/>
      <c r="OM12" s="148"/>
      <c r="ON12" s="148"/>
      <c r="OO12" s="148"/>
      <c r="OP12" s="148"/>
      <c r="OQ12" s="148"/>
      <c r="OR12" s="148"/>
      <c r="OS12" s="148"/>
      <c r="OT12" s="148"/>
      <c r="OU12" s="148"/>
      <c r="OV12" s="148"/>
      <c r="OW12" s="148"/>
      <c r="OX12" s="148"/>
      <c r="OY12" s="148"/>
      <c r="OZ12" s="148"/>
      <c r="PA12" s="148"/>
      <c r="PB12" s="148"/>
      <c r="PC12" s="148"/>
      <c r="PD12" s="148"/>
      <c r="PE12" s="148"/>
      <c r="PF12" s="148"/>
      <c r="PG12" s="148"/>
      <c r="PH12" s="148"/>
      <c r="PI12" s="148"/>
      <c r="PJ12" s="148"/>
      <c r="PK12" s="148"/>
      <c r="PL12" s="148"/>
      <c r="PM12" s="148"/>
      <c r="PN12" s="148"/>
      <c r="PO12" s="148"/>
      <c r="PP12" s="148"/>
      <c r="PQ12" s="148"/>
      <c r="PR12" s="148"/>
      <c r="PS12" s="148"/>
      <c r="PT12" s="148"/>
      <c r="PU12" s="148"/>
      <c r="PV12" s="148"/>
      <c r="PW12" s="148"/>
      <c r="PX12" s="148"/>
      <c r="PY12" s="148"/>
      <c r="PZ12" s="148"/>
      <c r="QA12" s="148"/>
      <c r="QB12" s="148"/>
      <c r="QC12" s="148"/>
      <c r="QD12" s="148"/>
      <c r="QE12" s="148"/>
      <c r="QF12" s="148"/>
      <c r="QG12" s="148"/>
      <c r="QH12" s="148"/>
      <c r="QI12" s="148"/>
      <c r="QJ12" s="148"/>
      <c r="QK12" s="148"/>
      <c r="QL12" s="148"/>
      <c r="QM12" s="148"/>
      <c r="QN12" s="148"/>
      <c r="QO12" s="148"/>
      <c r="QP12" s="148"/>
      <c r="QQ12" s="148"/>
      <c r="QR12" s="148"/>
      <c r="QS12" s="148"/>
      <c r="QT12" s="148"/>
      <c r="QU12" s="148"/>
      <c r="QV12" s="148"/>
      <c r="QW12" s="148"/>
      <c r="QX12" s="148"/>
      <c r="QY12" s="148"/>
      <c r="QZ12" s="148"/>
      <c r="RA12" s="148"/>
      <c r="RB12" s="148"/>
      <c r="RC12" s="148"/>
      <c r="RD12" s="148"/>
      <c r="RE12" s="148"/>
      <c r="RF12" s="148"/>
      <c r="RG12" s="148"/>
      <c r="RH12" s="148"/>
      <c r="RI12" s="148"/>
      <c r="RJ12" s="148"/>
      <c r="RK12" s="148"/>
      <c r="RL12" s="148"/>
      <c r="RM12" s="148"/>
      <c r="RN12" s="148"/>
      <c r="RO12" s="148"/>
      <c r="RP12" s="148"/>
      <c r="RQ12" s="148"/>
      <c r="RR12" s="148"/>
      <c r="RS12" s="148"/>
      <c r="RT12" s="148"/>
      <c r="RU12" s="148"/>
      <c r="RV12" s="148"/>
      <c r="RW12" s="148"/>
      <c r="RX12" s="148"/>
      <c r="RY12" s="148"/>
      <c r="RZ12" s="148"/>
      <c r="SA12" s="148"/>
      <c r="SB12" s="148"/>
      <c r="SC12" s="148"/>
      <c r="SD12" s="148"/>
      <c r="SE12" s="148"/>
      <c r="SF12" s="148"/>
      <c r="SG12" s="148"/>
      <c r="SH12" s="148"/>
      <c r="SI12" s="148"/>
      <c r="SJ12" s="148"/>
      <c r="SK12" s="148"/>
      <c r="SL12" s="148"/>
      <c r="SM12" s="148"/>
      <c r="SN12" s="148"/>
      <c r="SO12" s="148"/>
      <c r="SP12" s="148"/>
      <c r="SQ12" s="148"/>
      <c r="SR12" s="148"/>
      <c r="SS12" s="148"/>
      <c r="ST12" s="148"/>
      <c r="SU12" s="148"/>
      <c r="SV12" s="148"/>
      <c r="SW12" s="148"/>
      <c r="SX12" s="148"/>
      <c r="SY12" s="148"/>
      <c r="SZ12" s="148"/>
      <c r="TA12" s="148"/>
      <c r="TB12" s="148"/>
      <c r="TC12" s="148"/>
      <c r="TD12" s="148"/>
      <c r="TE12" s="148"/>
      <c r="TF12" s="148"/>
      <c r="TG12" s="148"/>
      <c r="TH12" s="148"/>
      <c r="TI12" s="148"/>
      <c r="TJ12" s="148"/>
      <c r="TK12" s="148"/>
      <c r="TL12" s="148"/>
      <c r="TM12" s="148"/>
      <c r="TN12" s="148"/>
      <c r="TO12" s="148"/>
      <c r="TP12" s="148"/>
      <c r="TQ12" s="148"/>
      <c r="TR12" s="148"/>
      <c r="TS12" s="148"/>
      <c r="TT12" s="148"/>
      <c r="TU12" s="148"/>
      <c r="TV12" s="148"/>
      <c r="TW12" s="148"/>
      <c r="TX12" s="148"/>
      <c r="TY12" s="148"/>
      <c r="TZ12" s="148"/>
      <c r="UA12" s="148"/>
      <c r="UB12" s="148"/>
      <c r="UC12" s="148"/>
      <c r="UD12" s="148"/>
      <c r="UE12" s="148"/>
      <c r="UF12" s="148"/>
      <c r="UG12" s="148"/>
      <c r="UH12" s="148"/>
      <c r="UI12" s="148"/>
      <c r="UJ12" s="148"/>
      <c r="UK12" s="148"/>
      <c r="UL12" s="148"/>
      <c r="UM12" s="148"/>
      <c r="UN12" s="148"/>
      <c r="UO12" s="148"/>
      <c r="UP12" s="148"/>
      <c r="UQ12" s="148"/>
      <c r="UR12" s="148"/>
      <c r="US12" s="148"/>
      <c r="UT12" s="148"/>
      <c r="UU12" s="148"/>
      <c r="UV12" s="148"/>
      <c r="UW12" s="148"/>
      <c r="UX12" s="148"/>
      <c r="UY12" s="148"/>
      <c r="UZ12" s="148"/>
      <c r="VA12" s="148"/>
      <c r="VB12" s="148"/>
      <c r="VC12" s="148"/>
      <c r="VD12" s="148"/>
      <c r="VE12" s="148"/>
      <c r="VF12" s="148"/>
      <c r="VG12" s="148"/>
      <c r="VH12" s="148"/>
      <c r="VI12" s="148"/>
      <c r="VJ12" s="148"/>
      <c r="VK12" s="148"/>
      <c r="VL12" s="148"/>
      <c r="VM12" s="148"/>
      <c r="VN12" s="148"/>
      <c r="VO12" s="148"/>
      <c r="VP12" s="148"/>
      <c r="VQ12" s="148"/>
      <c r="VR12" s="148"/>
      <c r="VS12" s="148"/>
      <c r="VT12" s="148"/>
      <c r="VU12" s="148"/>
      <c r="VV12" s="148"/>
      <c r="VW12" s="148"/>
      <c r="VX12" s="148"/>
      <c r="VY12" s="148"/>
      <c r="VZ12" s="148"/>
      <c r="WA12" s="148"/>
      <c r="WB12" s="148"/>
      <c r="WC12" s="148"/>
      <c r="WD12" s="148"/>
      <c r="WE12" s="148"/>
      <c r="WF12" s="148"/>
      <c r="WG12" s="148"/>
      <c r="WH12" s="148"/>
      <c r="WI12" s="148"/>
      <c r="WJ12" s="148"/>
      <c r="WK12" s="148"/>
      <c r="WL12" s="148"/>
      <c r="WM12" s="148"/>
      <c r="WN12" s="148"/>
      <c r="WO12" s="148"/>
      <c r="WP12" s="148"/>
      <c r="WQ12" s="148"/>
      <c r="WR12" s="148"/>
      <c r="WS12" s="148"/>
      <c r="WT12" s="148"/>
      <c r="WU12" s="148"/>
      <c r="WV12" s="148"/>
      <c r="WW12" s="148"/>
      <c r="WX12" s="148"/>
      <c r="WY12" s="148"/>
      <c r="WZ12" s="148"/>
      <c r="XA12" s="148"/>
      <c r="XB12" s="148"/>
      <c r="XC12" s="148"/>
      <c r="XD12" s="148"/>
      <c r="XE12" s="148"/>
      <c r="XF12" s="148"/>
      <c r="XG12" s="148"/>
      <c r="XH12" s="148"/>
      <c r="XI12" s="148"/>
      <c r="XJ12" s="148"/>
      <c r="XK12" s="148"/>
      <c r="XL12" s="148"/>
      <c r="XM12" s="148"/>
      <c r="XN12" s="148"/>
      <c r="XO12" s="148"/>
      <c r="XP12" s="148"/>
      <c r="XQ12" s="148"/>
      <c r="XR12" s="148"/>
      <c r="XS12" s="148"/>
      <c r="XT12" s="148"/>
      <c r="XU12" s="148"/>
      <c r="XV12" s="148"/>
      <c r="XW12" s="148"/>
      <c r="XX12" s="148"/>
      <c r="XY12" s="148"/>
      <c r="XZ12" s="148"/>
      <c r="YA12" s="148"/>
      <c r="YB12" s="148"/>
      <c r="YC12" s="148"/>
      <c r="YD12" s="148"/>
      <c r="YE12" s="148"/>
      <c r="YF12" s="148"/>
      <c r="YG12" s="148"/>
      <c r="YH12" s="148"/>
      <c r="YI12" s="148"/>
      <c r="YJ12" s="148"/>
      <c r="YK12" s="148"/>
      <c r="YL12" s="148"/>
      <c r="YM12" s="148"/>
      <c r="YN12" s="148"/>
      <c r="YO12" s="148"/>
      <c r="YP12" s="148"/>
      <c r="YQ12" s="148"/>
      <c r="YR12" s="148"/>
      <c r="YS12" s="148"/>
      <c r="YT12" s="148"/>
      <c r="YU12" s="148"/>
      <c r="YV12" s="148"/>
      <c r="YW12" s="148"/>
      <c r="YX12" s="148"/>
      <c r="YY12" s="148"/>
      <c r="YZ12" s="148"/>
      <c r="ZA12" s="148"/>
      <c r="ZB12" s="148"/>
      <c r="ZC12" s="148"/>
      <c r="ZD12" s="148"/>
      <c r="ZE12" s="148"/>
      <c r="ZF12" s="148"/>
      <c r="ZG12" s="148"/>
      <c r="ZH12" s="148"/>
      <c r="ZI12" s="148"/>
      <c r="ZJ12" s="148"/>
      <c r="ZK12" s="148"/>
      <c r="ZL12" s="148"/>
      <c r="ZM12" s="148"/>
      <c r="ZN12" s="148"/>
      <c r="ZO12" s="148"/>
      <c r="ZP12" s="148"/>
      <c r="ZQ12" s="148"/>
      <c r="ZR12" s="148"/>
      <c r="ZS12" s="148"/>
      <c r="ZT12" s="148"/>
      <c r="ZU12" s="148"/>
      <c r="ZV12" s="148"/>
      <c r="ZW12" s="148"/>
      <c r="ZX12" s="148"/>
      <c r="ZY12" s="148"/>
      <c r="ZZ12" s="148"/>
      <c r="AAA12" s="148"/>
      <c r="AAB12" s="148"/>
      <c r="AAC12" s="148"/>
      <c r="AAD12" s="148"/>
      <c r="AAE12" s="148"/>
      <c r="AAF12" s="148"/>
      <c r="AAG12" s="148"/>
      <c r="AAH12" s="148"/>
      <c r="AAI12" s="148"/>
      <c r="AAJ12" s="148"/>
      <c r="AAK12" s="148"/>
      <c r="AAL12" s="148"/>
      <c r="AAM12" s="148"/>
      <c r="AAN12" s="148"/>
      <c r="AAO12" s="148"/>
      <c r="AAP12" s="148"/>
      <c r="AAQ12" s="148"/>
      <c r="AAR12" s="148"/>
      <c r="AAS12" s="148"/>
      <c r="AAT12" s="148"/>
      <c r="AAU12" s="148"/>
      <c r="AAV12" s="148"/>
      <c r="AAW12" s="148"/>
      <c r="AAX12" s="148"/>
      <c r="AAY12" s="148"/>
      <c r="AAZ12" s="148"/>
      <c r="ABA12" s="148"/>
      <c r="ABB12" s="148"/>
      <c r="ABC12" s="148"/>
      <c r="ABD12" s="148"/>
      <c r="ABE12" s="148"/>
      <c r="ABF12" s="148"/>
      <c r="ABG12" s="148"/>
      <c r="ABH12" s="148"/>
      <c r="ABI12" s="148"/>
      <c r="ABJ12" s="148"/>
      <c r="ABK12" s="148"/>
      <c r="ABL12" s="148"/>
      <c r="ABM12" s="148"/>
      <c r="ABN12" s="148"/>
      <c r="ABO12" s="148"/>
      <c r="ABP12" s="148"/>
      <c r="ABQ12" s="148"/>
      <c r="ABR12" s="148"/>
      <c r="ABS12" s="148"/>
      <c r="ABT12" s="148"/>
      <c r="ABU12" s="148"/>
      <c r="ABV12" s="148"/>
      <c r="ABW12" s="148"/>
      <c r="ABX12" s="148"/>
      <c r="ABY12" s="148"/>
      <c r="ABZ12" s="148"/>
      <c r="ACA12" s="148"/>
      <c r="ACB12" s="148"/>
      <c r="ACC12" s="148"/>
      <c r="ACD12" s="148"/>
      <c r="ACE12" s="148"/>
      <c r="ACF12" s="148"/>
      <c r="ACG12" s="148"/>
      <c r="ACH12" s="148"/>
      <c r="ACI12" s="148"/>
      <c r="ACJ12" s="148"/>
      <c r="ACK12" s="148"/>
      <c r="ACL12" s="148"/>
      <c r="ACM12" s="148"/>
      <c r="ACN12" s="148"/>
      <c r="ACO12" s="148"/>
      <c r="ACP12" s="148"/>
      <c r="ACQ12" s="148"/>
      <c r="ACR12" s="148"/>
      <c r="ACS12" s="148"/>
      <c r="ACT12" s="148"/>
      <c r="ACU12" s="148"/>
      <c r="ACV12" s="148"/>
      <c r="ACW12" s="148"/>
      <c r="ACX12" s="148"/>
      <c r="ACY12" s="148"/>
      <c r="ACZ12" s="148"/>
      <c r="ADA12" s="148"/>
      <c r="ADB12" s="148"/>
      <c r="ADC12" s="148"/>
      <c r="ADD12" s="148"/>
      <c r="ADE12" s="148"/>
      <c r="ADF12" s="148"/>
      <c r="ADG12" s="148"/>
      <c r="ADH12" s="148"/>
      <c r="ADI12" s="148"/>
      <c r="ADJ12" s="148"/>
      <c r="ADK12" s="148"/>
      <c r="ADL12" s="148"/>
      <c r="ADM12" s="148"/>
      <c r="ADN12" s="148"/>
      <c r="ADO12" s="148"/>
      <c r="ADP12" s="148"/>
      <c r="ADQ12" s="148"/>
      <c r="ADR12" s="148"/>
      <c r="ADS12" s="148"/>
      <c r="ADT12" s="148"/>
      <c r="ADU12" s="148"/>
      <c r="ADV12" s="148"/>
      <c r="ADW12" s="148"/>
      <c r="ADX12" s="148"/>
      <c r="ADY12" s="148"/>
      <c r="ADZ12" s="148"/>
      <c r="AEA12" s="148"/>
      <c r="AEB12" s="148"/>
      <c r="AEC12" s="148"/>
      <c r="AED12" s="148"/>
      <c r="AEE12" s="148"/>
      <c r="AEF12" s="148"/>
      <c r="AEG12" s="148"/>
      <c r="AEH12" s="148"/>
      <c r="AEI12" s="148"/>
      <c r="AEJ12" s="148"/>
      <c r="AEK12" s="148"/>
      <c r="AEL12" s="148"/>
      <c r="AEM12" s="148"/>
      <c r="AEN12" s="148"/>
      <c r="AEO12" s="148"/>
      <c r="AEP12" s="148"/>
      <c r="AEQ12" s="148"/>
      <c r="AER12" s="148"/>
      <c r="AES12" s="148"/>
      <c r="AET12" s="148"/>
      <c r="AEU12" s="148"/>
      <c r="AEV12" s="148"/>
      <c r="AEW12" s="148"/>
      <c r="AEX12" s="148"/>
      <c r="AEY12" s="148"/>
      <c r="AEZ12" s="148"/>
      <c r="AFA12" s="148"/>
      <c r="AFB12" s="148"/>
      <c r="AFC12" s="148"/>
      <c r="AFD12" s="148"/>
      <c r="AFE12" s="148"/>
      <c r="AFF12" s="148"/>
      <c r="AFG12" s="148"/>
      <c r="AFH12" s="148"/>
      <c r="AFI12" s="148"/>
      <c r="AFJ12" s="148"/>
      <c r="AFK12" s="148"/>
      <c r="AFL12" s="148"/>
      <c r="AFM12" s="148"/>
      <c r="AFN12" s="148"/>
      <c r="AFO12" s="148"/>
      <c r="AFP12" s="148"/>
      <c r="AFQ12" s="148"/>
      <c r="AFR12" s="148"/>
      <c r="AFS12" s="148"/>
      <c r="AFT12" s="148"/>
      <c r="AFU12" s="148"/>
      <c r="AFV12" s="148"/>
      <c r="AFW12" s="148"/>
      <c r="AFX12" s="148"/>
      <c r="AFY12" s="148"/>
      <c r="AFZ12" s="148"/>
      <c r="AGA12" s="148"/>
      <c r="AGB12" s="148"/>
      <c r="AGC12" s="148"/>
      <c r="AGD12" s="148"/>
      <c r="AGE12" s="148"/>
      <c r="AGF12" s="148"/>
      <c r="AGG12" s="148"/>
      <c r="AGH12" s="148"/>
      <c r="AGI12" s="148"/>
      <c r="AGJ12" s="148"/>
      <c r="AGK12" s="148"/>
      <c r="AGL12" s="148"/>
      <c r="AGM12" s="148"/>
      <c r="AGN12" s="148"/>
      <c r="AGO12" s="148"/>
      <c r="AGP12" s="148"/>
      <c r="AGQ12" s="148"/>
      <c r="AGR12" s="148"/>
      <c r="AGS12" s="148"/>
      <c r="AGT12" s="148"/>
      <c r="AGU12" s="148"/>
      <c r="AGV12" s="148"/>
      <c r="AGW12" s="148"/>
      <c r="AGX12" s="148"/>
      <c r="AGY12" s="148"/>
      <c r="AGZ12" s="148"/>
      <c r="AHA12" s="148"/>
      <c r="AHB12" s="148"/>
      <c r="AHC12" s="148"/>
      <c r="AHD12" s="148"/>
      <c r="AHE12" s="148"/>
      <c r="AHF12" s="148"/>
      <c r="AHG12" s="148"/>
      <c r="AHH12" s="148"/>
      <c r="AHI12" s="148"/>
      <c r="AHJ12" s="148"/>
      <c r="AHK12" s="148"/>
      <c r="AHL12" s="148"/>
      <c r="AHM12" s="148"/>
      <c r="AHN12" s="148"/>
      <c r="AHO12" s="148"/>
      <c r="AHP12" s="148"/>
      <c r="AHQ12" s="148"/>
      <c r="AHR12" s="148"/>
      <c r="AHS12" s="148"/>
      <c r="AHT12" s="148"/>
      <c r="AHU12" s="148"/>
      <c r="AHV12" s="148"/>
      <c r="AHW12" s="148"/>
      <c r="AHX12" s="148"/>
      <c r="AHY12" s="148"/>
      <c r="AHZ12" s="148"/>
      <c r="AIA12" s="148"/>
      <c r="AIB12" s="148"/>
      <c r="AIC12" s="148"/>
      <c r="AID12" s="148"/>
      <c r="AIE12" s="148"/>
      <c r="AIF12" s="148"/>
      <c r="AIG12" s="148"/>
      <c r="AIH12" s="148"/>
      <c r="AII12" s="148"/>
      <c r="AIJ12" s="148"/>
      <c r="AIK12" s="148"/>
      <c r="AIL12" s="148"/>
      <c r="AIM12" s="148"/>
      <c r="AIN12" s="148"/>
      <c r="AIO12" s="148"/>
      <c r="AIP12" s="148"/>
      <c r="AIQ12" s="148"/>
      <c r="AIR12" s="148"/>
      <c r="AIS12" s="148"/>
      <c r="AIT12" s="148"/>
      <c r="AIU12" s="148"/>
      <c r="AIV12" s="148"/>
      <c r="AIW12" s="148"/>
      <c r="AIX12" s="148"/>
      <c r="AIY12" s="148"/>
      <c r="AIZ12" s="148"/>
      <c r="AJA12" s="148"/>
      <c r="AJB12" s="148"/>
      <c r="AJC12" s="148"/>
      <c r="AJD12" s="148"/>
      <c r="AJE12" s="148"/>
      <c r="AJF12" s="148"/>
      <c r="AJG12" s="148"/>
      <c r="AJH12" s="148"/>
      <c r="AJI12" s="148"/>
      <c r="AJJ12" s="148"/>
      <c r="AJK12" s="148"/>
      <c r="AJL12" s="148"/>
      <c r="AJM12" s="148"/>
      <c r="AJN12" s="148"/>
      <c r="AJO12" s="148"/>
      <c r="AJP12" s="148"/>
      <c r="AJQ12" s="148"/>
      <c r="AJR12" s="148"/>
      <c r="AJS12" s="148"/>
      <c r="AJT12" s="148"/>
      <c r="AJU12" s="148"/>
      <c r="AJV12" s="148"/>
      <c r="AJW12" s="148"/>
      <c r="AJX12" s="148"/>
      <c r="AJY12" s="148"/>
      <c r="AJZ12" s="148"/>
      <c r="AKA12" s="148"/>
      <c r="AKB12" s="148"/>
      <c r="AKC12" s="148"/>
      <c r="AKD12" s="148"/>
      <c r="AKE12" s="148"/>
      <c r="AKF12" s="148"/>
      <c r="AKG12" s="148"/>
      <c r="AKH12" s="148"/>
      <c r="AKI12" s="148"/>
      <c r="AKJ12" s="148"/>
      <c r="AKK12" s="148"/>
      <c r="AKL12" s="148"/>
      <c r="AKM12" s="148"/>
      <c r="AKN12" s="148"/>
      <c r="AKO12" s="148"/>
      <c r="AKP12" s="148"/>
      <c r="AKQ12" s="148"/>
      <c r="AKR12" s="148"/>
      <c r="AKS12" s="148"/>
      <c r="AKT12" s="148"/>
      <c r="AKU12" s="148"/>
      <c r="AKV12" s="148"/>
      <c r="AKW12" s="148"/>
      <c r="AKX12" s="148"/>
      <c r="AKY12" s="148"/>
      <c r="AKZ12" s="148"/>
      <c r="ALA12" s="148"/>
      <c r="ALB12" s="148"/>
      <c r="ALC12" s="148"/>
      <c r="ALD12" s="148"/>
      <c r="ALE12" s="148"/>
      <c r="ALF12" s="148"/>
      <c r="ALG12" s="148"/>
      <c r="ALH12" s="148"/>
      <c r="ALI12" s="148"/>
      <c r="ALJ12" s="148"/>
      <c r="ALK12" s="148"/>
      <c r="ALL12" s="148"/>
      <c r="ALM12" s="148"/>
      <c r="ALN12" s="148"/>
      <c r="ALO12" s="148"/>
      <c r="ALP12" s="148"/>
      <c r="ALQ12" s="148"/>
      <c r="ALR12" s="148"/>
      <c r="ALS12" s="148"/>
      <c r="ALT12" s="148"/>
      <c r="ALU12" s="148"/>
      <c r="ALV12" s="148"/>
      <c r="ALW12" s="148"/>
      <c r="ALX12" s="148"/>
      <c r="ALY12" s="148"/>
      <c r="ALZ12" s="148"/>
      <c r="AMA12" s="148"/>
      <c r="AMB12" s="148"/>
      <c r="AMC12" s="148"/>
      <c r="AMD12" s="148"/>
      <c r="AME12" s="148"/>
      <c r="AMF12" s="148"/>
      <c r="AMG12" s="148"/>
      <c r="AMH12" s="148"/>
      <c r="AMI12" s="148"/>
      <c r="AMJ12" s="148"/>
      <c r="AMK12" s="148"/>
      <c r="AML12" s="148"/>
    </row>
    <row r="13" spans="1:1026" s="142" customFormat="1" ht="12.75" customHeight="1">
      <c r="A13" s="148" t="str">
        <f t="shared" si="0"/>
        <v>LOAN.SO_DELETED</v>
      </c>
      <c r="B13" s="134">
        <f t="shared" si="4"/>
        <v>110009</v>
      </c>
      <c r="C13" s="155">
        <v>0</v>
      </c>
      <c r="D13" s="155">
        <v>1</v>
      </c>
      <c r="E13" s="155">
        <f t="shared" si="1"/>
        <v>100000</v>
      </c>
      <c r="F13" s="155">
        <v>100000</v>
      </c>
      <c r="G13" s="155" t="s">
        <v>34</v>
      </c>
      <c r="H13" s="155">
        <v>100000</v>
      </c>
      <c r="I13" s="148" t="s">
        <v>505</v>
      </c>
      <c r="J13" s="155">
        <f>VLOOKUP(I13,T_FSM_TYPE!$A:$B,2,0)</f>
        <v>110000</v>
      </c>
      <c r="K13" s="142" t="s">
        <v>587</v>
      </c>
      <c r="L13" s="148" t="s">
        <v>37</v>
      </c>
      <c r="M13" s="215" t="str">
        <f t="shared" si="2"/>
        <v>SO_DELETED</v>
      </c>
      <c r="N13" s="145" t="str">
        <f t="shared" si="3"/>
        <v>INSERT INTO T_FSM_STATE VALUES(110009, 0, 1, 100000, 100000, GETDATE(), 100000, 110000, 'SO_DELETED', '?' ,'SO_DELETED')</v>
      </c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  <c r="CE13" s="148"/>
      <c r="CF13" s="148"/>
      <c r="CG13" s="148"/>
      <c r="CH13" s="148"/>
      <c r="CI13" s="148"/>
      <c r="CJ13" s="148"/>
      <c r="CK13" s="148"/>
      <c r="CL13" s="148"/>
      <c r="CM13" s="148"/>
      <c r="CN13" s="148"/>
      <c r="CO13" s="148"/>
      <c r="CP13" s="148"/>
      <c r="CQ13" s="148"/>
      <c r="CR13" s="148"/>
      <c r="CS13" s="148"/>
      <c r="CT13" s="148"/>
      <c r="CU13" s="148"/>
      <c r="CV13" s="148"/>
      <c r="CW13" s="148"/>
      <c r="CX13" s="148"/>
      <c r="CY13" s="148"/>
      <c r="CZ13" s="148"/>
      <c r="DA13" s="148"/>
      <c r="DB13" s="148"/>
      <c r="DC13" s="148"/>
      <c r="DD13" s="148"/>
      <c r="DE13" s="148"/>
      <c r="DF13" s="148"/>
      <c r="DG13" s="148"/>
      <c r="DH13" s="148"/>
      <c r="DI13" s="148"/>
      <c r="DJ13" s="148"/>
      <c r="DK13" s="148"/>
      <c r="DL13" s="148"/>
      <c r="DM13" s="148"/>
      <c r="DN13" s="148"/>
      <c r="DO13" s="148"/>
      <c r="DP13" s="148"/>
      <c r="DQ13" s="148"/>
      <c r="DR13" s="148"/>
      <c r="DS13" s="148"/>
      <c r="DT13" s="148"/>
      <c r="DU13" s="148"/>
      <c r="DV13" s="148"/>
      <c r="DW13" s="148"/>
      <c r="DX13" s="148"/>
      <c r="DY13" s="148"/>
      <c r="DZ13" s="148"/>
      <c r="EA13" s="148"/>
      <c r="EB13" s="148"/>
      <c r="EC13" s="148"/>
      <c r="ED13" s="148"/>
      <c r="EE13" s="148"/>
      <c r="EF13" s="148"/>
      <c r="EG13" s="148"/>
      <c r="EH13" s="148"/>
      <c r="EI13" s="148"/>
      <c r="EJ13" s="148"/>
      <c r="EK13" s="148"/>
      <c r="EL13" s="148"/>
      <c r="EM13" s="148"/>
      <c r="EN13" s="148"/>
      <c r="EO13" s="148"/>
      <c r="EP13" s="148"/>
      <c r="EQ13" s="148"/>
      <c r="ER13" s="148"/>
      <c r="ES13" s="148"/>
      <c r="ET13" s="148"/>
      <c r="EU13" s="148"/>
      <c r="EV13" s="148"/>
      <c r="EW13" s="148"/>
      <c r="EX13" s="148"/>
      <c r="EY13" s="148"/>
      <c r="EZ13" s="148"/>
      <c r="FA13" s="148"/>
      <c r="FB13" s="148"/>
      <c r="FC13" s="148"/>
      <c r="FD13" s="148"/>
      <c r="FE13" s="148"/>
      <c r="FF13" s="148"/>
      <c r="FG13" s="148"/>
      <c r="FH13" s="148"/>
      <c r="FI13" s="148"/>
      <c r="FJ13" s="148"/>
      <c r="FK13" s="148"/>
      <c r="FL13" s="148"/>
      <c r="FM13" s="148"/>
      <c r="FN13" s="148"/>
      <c r="FO13" s="148"/>
      <c r="FP13" s="148"/>
      <c r="FQ13" s="148"/>
      <c r="FR13" s="148"/>
      <c r="FS13" s="148"/>
      <c r="FT13" s="148"/>
      <c r="FU13" s="148"/>
      <c r="FV13" s="148"/>
      <c r="FW13" s="148"/>
      <c r="FX13" s="148"/>
      <c r="FY13" s="148"/>
      <c r="FZ13" s="148"/>
      <c r="GA13" s="148"/>
      <c r="GB13" s="148"/>
      <c r="GC13" s="148"/>
      <c r="GD13" s="148"/>
      <c r="GE13" s="148"/>
      <c r="GF13" s="148"/>
      <c r="GG13" s="148"/>
      <c r="GH13" s="148"/>
      <c r="GI13" s="148"/>
      <c r="GJ13" s="148"/>
      <c r="GK13" s="148"/>
      <c r="GL13" s="148"/>
      <c r="GM13" s="148"/>
      <c r="GN13" s="148"/>
      <c r="GO13" s="148"/>
      <c r="GP13" s="148"/>
      <c r="GQ13" s="148"/>
      <c r="GR13" s="148"/>
      <c r="GS13" s="148"/>
      <c r="GT13" s="148"/>
      <c r="GU13" s="148"/>
      <c r="GV13" s="148"/>
      <c r="GW13" s="148"/>
      <c r="GX13" s="148"/>
      <c r="GY13" s="148"/>
      <c r="GZ13" s="148"/>
      <c r="HA13" s="148"/>
      <c r="HB13" s="148"/>
      <c r="HC13" s="148"/>
      <c r="HD13" s="148"/>
      <c r="HE13" s="148"/>
      <c r="HF13" s="148"/>
      <c r="HG13" s="148"/>
      <c r="HH13" s="148"/>
      <c r="HI13" s="148"/>
      <c r="HJ13" s="148"/>
      <c r="HK13" s="148"/>
      <c r="HL13" s="148"/>
      <c r="HM13" s="148"/>
      <c r="HN13" s="148"/>
      <c r="HO13" s="148"/>
      <c r="HP13" s="148"/>
      <c r="HQ13" s="148"/>
      <c r="HR13" s="148"/>
      <c r="HS13" s="148"/>
      <c r="HT13" s="148"/>
      <c r="HU13" s="148"/>
      <c r="HV13" s="148"/>
      <c r="HW13" s="148"/>
      <c r="HX13" s="148"/>
      <c r="HY13" s="148"/>
      <c r="HZ13" s="148"/>
      <c r="IA13" s="148"/>
      <c r="IB13" s="148"/>
      <c r="IC13" s="148"/>
      <c r="ID13" s="148"/>
      <c r="IE13" s="148"/>
      <c r="IF13" s="148"/>
      <c r="IG13" s="148"/>
      <c r="IH13" s="148"/>
      <c r="II13" s="148"/>
      <c r="IJ13" s="148"/>
      <c r="IK13" s="148"/>
      <c r="IL13" s="148"/>
      <c r="IM13" s="148"/>
      <c r="IN13" s="148"/>
      <c r="IO13" s="148"/>
      <c r="IP13" s="148"/>
      <c r="IQ13" s="148"/>
      <c r="IR13" s="148"/>
      <c r="IS13" s="148"/>
      <c r="IT13" s="148"/>
      <c r="IU13" s="148"/>
      <c r="IV13" s="148"/>
      <c r="IW13" s="148"/>
      <c r="IX13" s="148"/>
      <c r="IY13" s="148"/>
      <c r="IZ13" s="148"/>
      <c r="JA13" s="148"/>
      <c r="JB13" s="148"/>
      <c r="JC13" s="148"/>
      <c r="JD13" s="148"/>
      <c r="JE13" s="148"/>
      <c r="JF13" s="148"/>
      <c r="JG13" s="148"/>
      <c r="JH13" s="148"/>
      <c r="JI13" s="148"/>
      <c r="JJ13" s="148"/>
      <c r="JK13" s="148"/>
      <c r="JL13" s="148"/>
      <c r="JM13" s="148"/>
      <c r="JN13" s="148"/>
      <c r="JO13" s="148"/>
      <c r="JP13" s="148"/>
      <c r="JQ13" s="148"/>
      <c r="JR13" s="148"/>
      <c r="JS13" s="148"/>
      <c r="JT13" s="148"/>
      <c r="JU13" s="148"/>
      <c r="JV13" s="148"/>
      <c r="JW13" s="148"/>
      <c r="JX13" s="148"/>
      <c r="JY13" s="148"/>
      <c r="JZ13" s="148"/>
      <c r="KA13" s="148"/>
      <c r="KB13" s="148"/>
      <c r="KC13" s="148"/>
      <c r="KD13" s="148"/>
      <c r="KE13" s="148"/>
      <c r="KF13" s="148"/>
      <c r="KG13" s="148"/>
      <c r="KH13" s="148"/>
      <c r="KI13" s="148"/>
      <c r="KJ13" s="148"/>
      <c r="KK13" s="148"/>
      <c r="KL13" s="148"/>
      <c r="KM13" s="148"/>
      <c r="KN13" s="148"/>
      <c r="KO13" s="148"/>
      <c r="KP13" s="148"/>
      <c r="KQ13" s="148"/>
      <c r="KR13" s="148"/>
      <c r="KS13" s="148"/>
      <c r="KT13" s="148"/>
      <c r="KU13" s="148"/>
      <c r="KV13" s="148"/>
      <c r="KW13" s="148"/>
      <c r="KX13" s="148"/>
      <c r="KY13" s="148"/>
      <c r="KZ13" s="148"/>
      <c r="LA13" s="148"/>
      <c r="LB13" s="148"/>
      <c r="LC13" s="148"/>
      <c r="LD13" s="148"/>
      <c r="LE13" s="148"/>
      <c r="LF13" s="148"/>
      <c r="LG13" s="148"/>
      <c r="LH13" s="148"/>
      <c r="LI13" s="148"/>
      <c r="LJ13" s="148"/>
      <c r="LK13" s="148"/>
      <c r="LL13" s="148"/>
      <c r="LM13" s="148"/>
      <c r="LN13" s="148"/>
      <c r="LO13" s="148"/>
      <c r="LP13" s="148"/>
      <c r="LQ13" s="148"/>
      <c r="LR13" s="148"/>
      <c r="LS13" s="148"/>
      <c r="LT13" s="148"/>
      <c r="LU13" s="148"/>
      <c r="LV13" s="148"/>
      <c r="LW13" s="148"/>
      <c r="LX13" s="148"/>
      <c r="LY13" s="148"/>
      <c r="LZ13" s="148"/>
      <c r="MA13" s="148"/>
      <c r="MB13" s="148"/>
      <c r="MC13" s="148"/>
      <c r="MD13" s="148"/>
      <c r="ME13" s="148"/>
      <c r="MF13" s="148"/>
      <c r="MG13" s="148"/>
      <c r="MH13" s="148"/>
      <c r="MI13" s="148"/>
      <c r="MJ13" s="148"/>
      <c r="MK13" s="148"/>
      <c r="ML13" s="148"/>
      <c r="MM13" s="148"/>
      <c r="MN13" s="148"/>
      <c r="MO13" s="148"/>
      <c r="MP13" s="148"/>
      <c r="MQ13" s="148"/>
      <c r="MR13" s="148"/>
      <c r="MS13" s="148"/>
      <c r="MT13" s="148"/>
      <c r="MU13" s="148"/>
      <c r="MV13" s="148"/>
      <c r="MW13" s="148"/>
      <c r="MX13" s="148"/>
      <c r="MY13" s="148"/>
      <c r="MZ13" s="148"/>
      <c r="NA13" s="148"/>
      <c r="NB13" s="148"/>
      <c r="NC13" s="148"/>
      <c r="ND13" s="148"/>
      <c r="NE13" s="148"/>
      <c r="NF13" s="148"/>
      <c r="NG13" s="148"/>
      <c r="NH13" s="148"/>
      <c r="NI13" s="148"/>
      <c r="NJ13" s="148"/>
      <c r="NK13" s="148"/>
      <c r="NL13" s="148"/>
      <c r="NM13" s="148"/>
      <c r="NN13" s="148"/>
      <c r="NO13" s="148"/>
      <c r="NP13" s="148"/>
      <c r="NQ13" s="148"/>
      <c r="NR13" s="148"/>
      <c r="NS13" s="148"/>
      <c r="NT13" s="148"/>
      <c r="NU13" s="148"/>
      <c r="NV13" s="148"/>
      <c r="NW13" s="148"/>
      <c r="NX13" s="148"/>
      <c r="NY13" s="148"/>
      <c r="NZ13" s="148"/>
      <c r="OA13" s="148"/>
      <c r="OB13" s="148"/>
      <c r="OC13" s="148"/>
      <c r="OD13" s="148"/>
      <c r="OE13" s="148"/>
      <c r="OF13" s="148"/>
      <c r="OG13" s="148"/>
      <c r="OH13" s="148"/>
      <c r="OI13" s="148"/>
      <c r="OJ13" s="148"/>
      <c r="OK13" s="148"/>
      <c r="OL13" s="148"/>
      <c r="OM13" s="148"/>
      <c r="ON13" s="148"/>
      <c r="OO13" s="148"/>
      <c r="OP13" s="148"/>
      <c r="OQ13" s="148"/>
      <c r="OR13" s="148"/>
      <c r="OS13" s="148"/>
      <c r="OT13" s="148"/>
      <c r="OU13" s="148"/>
      <c r="OV13" s="148"/>
      <c r="OW13" s="148"/>
      <c r="OX13" s="148"/>
      <c r="OY13" s="148"/>
      <c r="OZ13" s="148"/>
      <c r="PA13" s="148"/>
      <c r="PB13" s="148"/>
      <c r="PC13" s="148"/>
      <c r="PD13" s="148"/>
      <c r="PE13" s="148"/>
      <c r="PF13" s="148"/>
      <c r="PG13" s="148"/>
      <c r="PH13" s="148"/>
      <c r="PI13" s="148"/>
      <c r="PJ13" s="148"/>
      <c r="PK13" s="148"/>
      <c r="PL13" s="148"/>
      <c r="PM13" s="148"/>
      <c r="PN13" s="148"/>
      <c r="PO13" s="148"/>
      <c r="PP13" s="148"/>
      <c r="PQ13" s="148"/>
      <c r="PR13" s="148"/>
      <c r="PS13" s="148"/>
      <c r="PT13" s="148"/>
      <c r="PU13" s="148"/>
      <c r="PV13" s="148"/>
      <c r="PW13" s="148"/>
      <c r="PX13" s="148"/>
      <c r="PY13" s="148"/>
      <c r="PZ13" s="148"/>
      <c r="QA13" s="148"/>
      <c r="QB13" s="148"/>
      <c r="QC13" s="148"/>
      <c r="QD13" s="148"/>
      <c r="QE13" s="148"/>
      <c r="QF13" s="148"/>
      <c r="QG13" s="148"/>
      <c r="QH13" s="148"/>
      <c r="QI13" s="148"/>
      <c r="QJ13" s="148"/>
      <c r="QK13" s="148"/>
      <c r="QL13" s="148"/>
      <c r="QM13" s="148"/>
      <c r="QN13" s="148"/>
      <c r="QO13" s="148"/>
      <c r="QP13" s="148"/>
      <c r="QQ13" s="148"/>
      <c r="QR13" s="148"/>
      <c r="QS13" s="148"/>
      <c r="QT13" s="148"/>
      <c r="QU13" s="148"/>
      <c r="QV13" s="148"/>
      <c r="QW13" s="148"/>
      <c r="QX13" s="148"/>
      <c r="QY13" s="148"/>
      <c r="QZ13" s="148"/>
      <c r="RA13" s="148"/>
      <c r="RB13" s="148"/>
      <c r="RC13" s="148"/>
      <c r="RD13" s="148"/>
      <c r="RE13" s="148"/>
      <c r="RF13" s="148"/>
      <c r="RG13" s="148"/>
      <c r="RH13" s="148"/>
      <c r="RI13" s="148"/>
      <c r="RJ13" s="148"/>
      <c r="RK13" s="148"/>
      <c r="RL13" s="148"/>
      <c r="RM13" s="148"/>
      <c r="RN13" s="148"/>
      <c r="RO13" s="148"/>
      <c r="RP13" s="148"/>
      <c r="RQ13" s="148"/>
      <c r="RR13" s="148"/>
      <c r="RS13" s="148"/>
      <c r="RT13" s="148"/>
      <c r="RU13" s="148"/>
      <c r="RV13" s="148"/>
      <c r="RW13" s="148"/>
      <c r="RX13" s="148"/>
      <c r="RY13" s="148"/>
      <c r="RZ13" s="148"/>
      <c r="SA13" s="148"/>
      <c r="SB13" s="148"/>
      <c r="SC13" s="148"/>
      <c r="SD13" s="148"/>
      <c r="SE13" s="148"/>
      <c r="SF13" s="148"/>
      <c r="SG13" s="148"/>
      <c r="SH13" s="148"/>
      <c r="SI13" s="148"/>
      <c r="SJ13" s="148"/>
      <c r="SK13" s="148"/>
      <c r="SL13" s="148"/>
      <c r="SM13" s="148"/>
      <c r="SN13" s="148"/>
      <c r="SO13" s="148"/>
      <c r="SP13" s="148"/>
      <c r="SQ13" s="148"/>
      <c r="SR13" s="148"/>
      <c r="SS13" s="148"/>
      <c r="ST13" s="148"/>
      <c r="SU13" s="148"/>
      <c r="SV13" s="148"/>
      <c r="SW13" s="148"/>
      <c r="SX13" s="148"/>
      <c r="SY13" s="148"/>
      <c r="SZ13" s="148"/>
      <c r="TA13" s="148"/>
      <c r="TB13" s="148"/>
      <c r="TC13" s="148"/>
      <c r="TD13" s="148"/>
      <c r="TE13" s="148"/>
      <c r="TF13" s="148"/>
      <c r="TG13" s="148"/>
      <c r="TH13" s="148"/>
      <c r="TI13" s="148"/>
      <c r="TJ13" s="148"/>
      <c r="TK13" s="148"/>
      <c r="TL13" s="148"/>
      <c r="TM13" s="148"/>
      <c r="TN13" s="148"/>
      <c r="TO13" s="148"/>
      <c r="TP13" s="148"/>
      <c r="TQ13" s="148"/>
      <c r="TR13" s="148"/>
      <c r="TS13" s="148"/>
      <c r="TT13" s="148"/>
      <c r="TU13" s="148"/>
      <c r="TV13" s="148"/>
      <c r="TW13" s="148"/>
      <c r="TX13" s="148"/>
      <c r="TY13" s="148"/>
      <c r="TZ13" s="148"/>
      <c r="UA13" s="148"/>
      <c r="UB13" s="148"/>
      <c r="UC13" s="148"/>
      <c r="UD13" s="148"/>
      <c r="UE13" s="148"/>
      <c r="UF13" s="148"/>
      <c r="UG13" s="148"/>
      <c r="UH13" s="148"/>
      <c r="UI13" s="148"/>
      <c r="UJ13" s="148"/>
      <c r="UK13" s="148"/>
      <c r="UL13" s="148"/>
      <c r="UM13" s="148"/>
      <c r="UN13" s="148"/>
      <c r="UO13" s="148"/>
      <c r="UP13" s="148"/>
      <c r="UQ13" s="148"/>
      <c r="UR13" s="148"/>
      <c r="US13" s="148"/>
      <c r="UT13" s="148"/>
      <c r="UU13" s="148"/>
      <c r="UV13" s="148"/>
      <c r="UW13" s="148"/>
      <c r="UX13" s="148"/>
      <c r="UY13" s="148"/>
      <c r="UZ13" s="148"/>
      <c r="VA13" s="148"/>
      <c r="VB13" s="148"/>
      <c r="VC13" s="148"/>
      <c r="VD13" s="148"/>
      <c r="VE13" s="148"/>
      <c r="VF13" s="148"/>
      <c r="VG13" s="148"/>
      <c r="VH13" s="148"/>
      <c r="VI13" s="148"/>
      <c r="VJ13" s="148"/>
      <c r="VK13" s="148"/>
      <c r="VL13" s="148"/>
      <c r="VM13" s="148"/>
      <c r="VN13" s="148"/>
      <c r="VO13" s="148"/>
      <c r="VP13" s="148"/>
      <c r="VQ13" s="148"/>
      <c r="VR13" s="148"/>
      <c r="VS13" s="148"/>
      <c r="VT13" s="148"/>
      <c r="VU13" s="148"/>
      <c r="VV13" s="148"/>
      <c r="VW13" s="148"/>
      <c r="VX13" s="148"/>
      <c r="VY13" s="148"/>
      <c r="VZ13" s="148"/>
      <c r="WA13" s="148"/>
      <c r="WB13" s="148"/>
      <c r="WC13" s="148"/>
      <c r="WD13" s="148"/>
      <c r="WE13" s="148"/>
      <c r="WF13" s="148"/>
      <c r="WG13" s="148"/>
      <c r="WH13" s="148"/>
      <c r="WI13" s="148"/>
      <c r="WJ13" s="148"/>
      <c r="WK13" s="148"/>
      <c r="WL13" s="148"/>
      <c r="WM13" s="148"/>
      <c r="WN13" s="148"/>
      <c r="WO13" s="148"/>
      <c r="WP13" s="148"/>
      <c r="WQ13" s="148"/>
      <c r="WR13" s="148"/>
      <c r="WS13" s="148"/>
      <c r="WT13" s="148"/>
      <c r="WU13" s="148"/>
      <c r="WV13" s="148"/>
      <c r="WW13" s="148"/>
      <c r="WX13" s="148"/>
      <c r="WY13" s="148"/>
      <c r="WZ13" s="148"/>
      <c r="XA13" s="148"/>
      <c r="XB13" s="148"/>
      <c r="XC13" s="148"/>
      <c r="XD13" s="148"/>
      <c r="XE13" s="148"/>
      <c r="XF13" s="148"/>
      <c r="XG13" s="148"/>
      <c r="XH13" s="148"/>
      <c r="XI13" s="148"/>
      <c r="XJ13" s="148"/>
      <c r="XK13" s="148"/>
      <c r="XL13" s="148"/>
      <c r="XM13" s="148"/>
      <c r="XN13" s="148"/>
      <c r="XO13" s="148"/>
      <c r="XP13" s="148"/>
      <c r="XQ13" s="148"/>
      <c r="XR13" s="148"/>
      <c r="XS13" s="148"/>
      <c r="XT13" s="148"/>
      <c r="XU13" s="148"/>
      <c r="XV13" s="148"/>
      <c r="XW13" s="148"/>
      <c r="XX13" s="148"/>
      <c r="XY13" s="148"/>
      <c r="XZ13" s="148"/>
      <c r="YA13" s="148"/>
      <c r="YB13" s="148"/>
      <c r="YC13" s="148"/>
      <c r="YD13" s="148"/>
      <c r="YE13" s="148"/>
      <c r="YF13" s="148"/>
      <c r="YG13" s="148"/>
      <c r="YH13" s="148"/>
      <c r="YI13" s="148"/>
      <c r="YJ13" s="148"/>
      <c r="YK13" s="148"/>
      <c r="YL13" s="148"/>
      <c r="YM13" s="148"/>
      <c r="YN13" s="148"/>
      <c r="YO13" s="148"/>
      <c r="YP13" s="148"/>
      <c r="YQ13" s="148"/>
      <c r="YR13" s="148"/>
      <c r="YS13" s="148"/>
      <c r="YT13" s="148"/>
      <c r="YU13" s="148"/>
      <c r="YV13" s="148"/>
      <c r="YW13" s="148"/>
      <c r="YX13" s="148"/>
      <c r="YY13" s="148"/>
      <c r="YZ13" s="148"/>
      <c r="ZA13" s="148"/>
      <c r="ZB13" s="148"/>
      <c r="ZC13" s="148"/>
      <c r="ZD13" s="148"/>
      <c r="ZE13" s="148"/>
      <c r="ZF13" s="148"/>
      <c r="ZG13" s="148"/>
      <c r="ZH13" s="148"/>
      <c r="ZI13" s="148"/>
      <c r="ZJ13" s="148"/>
      <c r="ZK13" s="148"/>
      <c r="ZL13" s="148"/>
      <c r="ZM13" s="148"/>
      <c r="ZN13" s="148"/>
      <c r="ZO13" s="148"/>
      <c r="ZP13" s="148"/>
      <c r="ZQ13" s="148"/>
      <c r="ZR13" s="148"/>
      <c r="ZS13" s="148"/>
      <c r="ZT13" s="148"/>
      <c r="ZU13" s="148"/>
      <c r="ZV13" s="148"/>
      <c r="ZW13" s="148"/>
      <c r="ZX13" s="148"/>
      <c r="ZY13" s="148"/>
      <c r="ZZ13" s="148"/>
      <c r="AAA13" s="148"/>
      <c r="AAB13" s="148"/>
      <c r="AAC13" s="148"/>
      <c r="AAD13" s="148"/>
      <c r="AAE13" s="148"/>
      <c r="AAF13" s="148"/>
      <c r="AAG13" s="148"/>
      <c r="AAH13" s="148"/>
      <c r="AAI13" s="148"/>
      <c r="AAJ13" s="148"/>
      <c r="AAK13" s="148"/>
      <c r="AAL13" s="148"/>
      <c r="AAM13" s="148"/>
      <c r="AAN13" s="148"/>
      <c r="AAO13" s="148"/>
      <c r="AAP13" s="148"/>
      <c r="AAQ13" s="148"/>
      <c r="AAR13" s="148"/>
      <c r="AAS13" s="148"/>
      <c r="AAT13" s="148"/>
      <c r="AAU13" s="148"/>
      <c r="AAV13" s="148"/>
      <c r="AAW13" s="148"/>
      <c r="AAX13" s="148"/>
      <c r="AAY13" s="148"/>
      <c r="AAZ13" s="148"/>
      <c r="ABA13" s="148"/>
      <c r="ABB13" s="148"/>
      <c r="ABC13" s="148"/>
      <c r="ABD13" s="148"/>
      <c r="ABE13" s="148"/>
      <c r="ABF13" s="148"/>
      <c r="ABG13" s="148"/>
      <c r="ABH13" s="148"/>
      <c r="ABI13" s="148"/>
      <c r="ABJ13" s="148"/>
      <c r="ABK13" s="148"/>
      <c r="ABL13" s="148"/>
      <c r="ABM13" s="148"/>
      <c r="ABN13" s="148"/>
      <c r="ABO13" s="148"/>
      <c r="ABP13" s="148"/>
      <c r="ABQ13" s="148"/>
      <c r="ABR13" s="148"/>
      <c r="ABS13" s="148"/>
      <c r="ABT13" s="148"/>
      <c r="ABU13" s="148"/>
      <c r="ABV13" s="148"/>
      <c r="ABW13" s="148"/>
      <c r="ABX13" s="148"/>
      <c r="ABY13" s="148"/>
      <c r="ABZ13" s="148"/>
      <c r="ACA13" s="148"/>
      <c r="ACB13" s="148"/>
      <c r="ACC13" s="148"/>
      <c r="ACD13" s="148"/>
      <c r="ACE13" s="148"/>
      <c r="ACF13" s="148"/>
      <c r="ACG13" s="148"/>
      <c r="ACH13" s="148"/>
      <c r="ACI13" s="148"/>
      <c r="ACJ13" s="148"/>
      <c r="ACK13" s="148"/>
      <c r="ACL13" s="148"/>
      <c r="ACM13" s="148"/>
      <c r="ACN13" s="148"/>
      <c r="ACO13" s="148"/>
      <c r="ACP13" s="148"/>
      <c r="ACQ13" s="148"/>
      <c r="ACR13" s="148"/>
      <c r="ACS13" s="148"/>
      <c r="ACT13" s="148"/>
      <c r="ACU13" s="148"/>
      <c r="ACV13" s="148"/>
      <c r="ACW13" s="148"/>
      <c r="ACX13" s="148"/>
      <c r="ACY13" s="148"/>
      <c r="ACZ13" s="148"/>
      <c r="ADA13" s="148"/>
      <c r="ADB13" s="148"/>
      <c r="ADC13" s="148"/>
      <c r="ADD13" s="148"/>
      <c r="ADE13" s="148"/>
      <c r="ADF13" s="148"/>
      <c r="ADG13" s="148"/>
      <c r="ADH13" s="148"/>
      <c r="ADI13" s="148"/>
      <c r="ADJ13" s="148"/>
      <c r="ADK13" s="148"/>
      <c r="ADL13" s="148"/>
      <c r="ADM13" s="148"/>
      <c r="ADN13" s="148"/>
      <c r="ADO13" s="148"/>
      <c r="ADP13" s="148"/>
      <c r="ADQ13" s="148"/>
      <c r="ADR13" s="148"/>
      <c r="ADS13" s="148"/>
      <c r="ADT13" s="148"/>
      <c r="ADU13" s="148"/>
      <c r="ADV13" s="148"/>
      <c r="ADW13" s="148"/>
      <c r="ADX13" s="148"/>
      <c r="ADY13" s="148"/>
      <c r="ADZ13" s="148"/>
      <c r="AEA13" s="148"/>
      <c r="AEB13" s="148"/>
      <c r="AEC13" s="148"/>
      <c r="AED13" s="148"/>
      <c r="AEE13" s="148"/>
      <c r="AEF13" s="148"/>
      <c r="AEG13" s="148"/>
      <c r="AEH13" s="148"/>
      <c r="AEI13" s="148"/>
      <c r="AEJ13" s="148"/>
      <c r="AEK13" s="148"/>
      <c r="AEL13" s="148"/>
      <c r="AEM13" s="148"/>
      <c r="AEN13" s="148"/>
      <c r="AEO13" s="148"/>
      <c r="AEP13" s="148"/>
      <c r="AEQ13" s="148"/>
      <c r="AER13" s="148"/>
      <c r="AES13" s="148"/>
      <c r="AET13" s="148"/>
      <c r="AEU13" s="148"/>
      <c r="AEV13" s="148"/>
      <c r="AEW13" s="148"/>
      <c r="AEX13" s="148"/>
      <c r="AEY13" s="148"/>
      <c r="AEZ13" s="148"/>
      <c r="AFA13" s="148"/>
      <c r="AFB13" s="148"/>
      <c r="AFC13" s="148"/>
      <c r="AFD13" s="148"/>
      <c r="AFE13" s="148"/>
      <c r="AFF13" s="148"/>
      <c r="AFG13" s="148"/>
      <c r="AFH13" s="148"/>
      <c r="AFI13" s="148"/>
      <c r="AFJ13" s="148"/>
      <c r="AFK13" s="148"/>
      <c r="AFL13" s="148"/>
      <c r="AFM13" s="148"/>
      <c r="AFN13" s="148"/>
      <c r="AFO13" s="148"/>
      <c r="AFP13" s="148"/>
      <c r="AFQ13" s="148"/>
      <c r="AFR13" s="148"/>
      <c r="AFS13" s="148"/>
      <c r="AFT13" s="148"/>
      <c r="AFU13" s="148"/>
      <c r="AFV13" s="148"/>
      <c r="AFW13" s="148"/>
      <c r="AFX13" s="148"/>
      <c r="AFY13" s="148"/>
      <c r="AFZ13" s="148"/>
      <c r="AGA13" s="148"/>
      <c r="AGB13" s="148"/>
      <c r="AGC13" s="148"/>
      <c r="AGD13" s="148"/>
      <c r="AGE13" s="148"/>
      <c r="AGF13" s="148"/>
      <c r="AGG13" s="148"/>
      <c r="AGH13" s="148"/>
      <c r="AGI13" s="148"/>
      <c r="AGJ13" s="148"/>
      <c r="AGK13" s="148"/>
      <c r="AGL13" s="148"/>
      <c r="AGM13" s="148"/>
      <c r="AGN13" s="148"/>
      <c r="AGO13" s="148"/>
      <c r="AGP13" s="148"/>
      <c r="AGQ13" s="148"/>
      <c r="AGR13" s="148"/>
      <c r="AGS13" s="148"/>
      <c r="AGT13" s="148"/>
      <c r="AGU13" s="148"/>
      <c r="AGV13" s="148"/>
      <c r="AGW13" s="148"/>
      <c r="AGX13" s="148"/>
      <c r="AGY13" s="148"/>
      <c r="AGZ13" s="148"/>
      <c r="AHA13" s="148"/>
      <c r="AHB13" s="148"/>
      <c r="AHC13" s="148"/>
      <c r="AHD13" s="148"/>
      <c r="AHE13" s="148"/>
      <c r="AHF13" s="148"/>
      <c r="AHG13" s="148"/>
      <c r="AHH13" s="148"/>
      <c r="AHI13" s="148"/>
      <c r="AHJ13" s="148"/>
      <c r="AHK13" s="148"/>
      <c r="AHL13" s="148"/>
      <c r="AHM13" s="148"/>
      <c r="AHN13" s="148"/>
      <c r="AHO13" s="148"/>
      <c r="AHP13" s="148"/>
      <c r="AHQ13" s="148"/>
      <c r="AHR13" s="148"/>
      <c r="AHS13" s="148"/>
      <c r="AHT13" s="148"/>
      <c r="AHU13" s="148"/>
      <c r="AHV13" s="148"/>
      <c r="AHW13" s="148"/>
      <c r="AHX13" s="148"/>
      <c r="AHY13" s="148"/>
      <c r="AHZ13" s="148"/>
      <c r="AIA13" s="148"/>
      <c r="AIB13" s="148"/>
      <c r="AIC13" s="148"/>
      <c r="AID13" s="148"/>
      <c r="AIE13" s="148"/>
      <c r="AIF13" s="148"/>
      <c r="AIG13" s="148"/>
      <c r="AIH13" s="148"/>
      <c r="AII13" s="148"/>
      <c r="AIJ13" s="148"/>
      <c r="AIK13" s="148"/>
      <c r="AIL13" s="148"/>
      <c r="AIM13" s="148"/>
      <c r="AIN13" s="148"/>
      <c r="AIO13" s="148"/>
      <c r="AIP13" s="148"/>
      <c r="AIQ13" s="148"/>
      <c r="AIR13" s="148"/>
      <c r="AIS13" s="148"/>
      <c r="AIT13" s="148"/>
      <c r="AIU13" s="148"/>
      <c r="AIV13" s="148"/>
      <c r="AIW13" s="148"/>
      <c r="AIX13" s="148"/>
      <c r="AIY13" s="148"/>
      <c r="AIZ13" s="148"/>
      <c r="AJA13" s="148"/>
      <c r="AJB13" s="148"/>
      <c r="AJC13" s="148"/>
      <c r="AJD13" s="148"/>
      <c r="AJE13" s="148"/>
      <c r="AJF13" s="148"/>
      <c r="AJG13" s="148"/>
      <c r="AJH13" s="148"/>
      <c r="AJI13" s="148"/>
      <c r="AJJ13" s="148"/>
      <c r="AJK13" s="148"/>
      <c r="AJL13" s="148"/>
      <c r="AJM13" s="148"/>
      <c r="AJN13" s="148"/>
      <c r="AJO13" s="148"/>
      <c r="AJP13" s="148"/>
      <c r="AJQ13" s="148"/>
      <c r="AJR13" s="148"/>
      <c r="AJS13" s="148"/>
      <c r="AJT13" s="148"/>
      <c r="AJU13" s="148"/>
      <c r="AJV13" s="148"/>
      <c r="AJW13" s="148"/>
      <c r="AJX13" s="148"/>
      <c r="AJY13" s="148"/>
      <c r="AJZ13" s="148"/>
      <c r="AKA13" s="148"/>
      <c r="AKB13" s="148"/>
      <c r="AKC13" s="148"/>
      <c r="AKD13" s="148"/>
      <c r="AKE13" s="148"/>
      <c r="AKF13" s="148"/>
      <c r="AKG13" s="148"/>
      <c r="AKH13" s="148"/>
      <c r="AKI13" s="148"/>
      <c r="AKJ13" s="148"/>
      <c r="AKK13" s="148"/>
      <c r="AKL13" s="148"/>
      <c r="AKM13" s="148"/>
      <c r="AKN13" s="148"/>
      <c r="AKO13" s="148"/>
      <c r="AKP13" s="148"/>
      <c r="AKQ13" s="148"/>
      <c r="AKR13" s="148"/>
      <c r="AKS13" s="148"/>
      <c r="AKT13" s="148"/>
      <c r="AKU13" s="148"/>
      <c r="AKV13" s="148"/>
      <c r="AKW13" s="148"/>
      <c r="AKX13" s="148"/>
      <c r="AKY13" s="148"/>
      <c r="AKZ13" s="148"/>
      <c r="ALA13" s="148"/>
      <c r="ALB13" s="148"/>
      <c r="ALC13" s="148"/>
      <c r="ALD13" s="148"/>
      <c r="ALE13" s="148"/>
      <c r="ALF13" s="148"/>
      <c r="ALG13" s="148"/>
      <c r="ALH13" s="148"/>
      <c r="ALI13" s="148"/>
      <c r="ALJ13" s="148"/>
      <c r="ALK13" s="148"/>
      <c r="ALL13" s="148"/>
      <c r="ALM13" s="148"/>
      <c r="ALN13" s="148"/>
      <c r="ALO13" s="148"/>
      <c r="ALP13" s="148"/>
      <c r="ALQ13" s="148"/>
      <c r="ALR13" s="148"/>
      <c r="ALS13" s="148"/>
      <c r="ALT13" s="148"/>
      <c r="ALU13" s="148"/>
      <c r="ALV13" s="148"/>
      <c r="ALW13" s="148"/>
      <c r="ALX13" s="148"/>
      <c r="ALY13" s="148"/>
      <c r="ALZ13" s="148"/>
      <c r="AMA13" s="148"/>
      <c r="AMB13" s="148"/>
      <c r="AMC13" s="148"/>
      <c r="AMD13" s="148"/>
      <c r="AME13" s="148"/>
      <c r="AMF13" s="148"/>
      <c r="AMG13" s="148"/>
      <c r="AMH13" s="148"/>
      <c r="AMI13" s="148"/>
      <c r="AMJ13" s="148"/>
      <c r="AMK13" s="148"/>
      <c r="AML13" s="148"/>
    </row>
    <row r="14" spans="1:1026" s="131" customFormat="1">
      <c r="A14" s="145" t="str">
        <f t="shared" si="0"/>
        <v>LOAN.BM_RECOMMENDED</v>
      </c>
      <c r="B14" s="134">
        <f t="shared" si="4"/>
        <v>110010</v>
      </c>
      <c r="C14" s="146">
        <v>0</v>
      </c>
      <c r="D14" s="146">
        <v>1</v>
      </c>
      <c r="E14" s="146">
        <f t="shared" si="1"/>
        <v>100000</v>
      </c>
      <c r="F14" s="146">
        <v>100000</v>
      </c>
      <c r="G14" s="146" t="s">
        <v>34</v>
      </c>
      <c r="H14" s="146">
        <v>100000</v>
      </c>
      <c r="I14" s="145" t="s">
        <v>505</v>
      </c>
      <c r="J14" s="146">
        <f>VLOOKUP(I14,T_FSM_TYPE!$A:$B,2,0)</f>
        <v>110000</v>
      </c>
      <c r="K14" s="131" t="s">
        <v>588</v>
      </c>
      <c r="L14" s="145" t="s">
        <v>37</v>
      </c>
      <c r="M14" s="215" t="str">
        <f t="shared" si="2"/>
        <v>BM_RECOMMENDED</v>
      </c>
      <c r="N14" s="145" t="str">
        <f t="shared" si="3"/>
        <v>INSERT INTO T_FSM_STATE VALUES(110010, 0, 1, 100000, 100000, GETDATE(), 100000, 110000, 'BM_RECOMMENDED', '?' ,'BM_RECOMMENDED')</v>
      </c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45"/>
      <c r="CM14" s="145"/>
      <c r="CN14" s="145"/>
      <c r="CO14" s="145"/>
      <c r="CP14" s="145"/>
      <c r="CQ14" s="145"/>
      <c r="CR14" s="145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45"/>
      <c r="DD14" s="145"/>
      <c r="DE14" s="145"/>
      <c r="DF14" s="145"/>
      <c r="DG14" s="145"/>
      <c r="DH14" s="145"/>
      <c r="DI14" s="145"/>
      <c r="DJ14" s="145"/>
      <c r="DK14" s="145"/>
      <c r="DL14" s="145"/>
      <c r="DM14" s="145"/>
      <c r="DN14" s="145"/>
      <c r="DO14" s="145"/>
      <c r="DP14" s="145"/>
      <c r="DQ14" s="145"/>
      <c r="DR14" s="145"/>
      <c r="DS14" s="145"/>
      <c r="DT14" s="145"/>
      <c r="DU14" s="145"/>
      <c r="DV14" s="145"/>
      <c r="DW14" s="145"/>
      <c r="DX14" s="145"/>
      <c r="DY14" s="145"/>
      <c r="DZ14" s="145"/>
      <c r="EA14" s="145"/>
      <c r="EB14" s="145"/>
      <c r="EC14" s="145"/>
      <c r="ED14" s="145"/>
      <c r="EE14" s="145"/>
      <c r="EF14" s="145"/>
      <c r="EG14" s="145"/>
      <c r="EH14" s="145"/>
      <c r="EI14" s="145"/>
      <c r="EJ14" s="145"/>
      <c r="EK14" s="145"/>
      <c r="EL14" s="145"/>
      <c r="EM14" s="145"/>
      <c r="EN14" s="145"/>
      <c r="EO14" s="145"/>
      <c r="EP14" s="145"/>
      <c r="EQ14" s="145"/>
      <c r="ER14" s="145"/>
      <c r="ES14" s="145"/>
      <c r="ET14" s="145"/>
      <c r="EU14" s="145"/>
      <c r="EV14" s="145"/>
      <c r="EW14" s="145"/>
      <c r="EX14" s="145"/>
      <c r="EY14" s="145"/>
      <c r="EZ14" s="145"/>
      <c r="FA14" s="145"/>
      <c r="FB14" s="145"/>
      <c r="FC14" s="145"/>
      <c r="FD14" s="145"/>
      <c r="FE14" s="145"/>
      <c r="FF14" s="145"/>
      <c r="FG14" s="145"/>
      <c r="FH14" s="145"/>
      <c r="FI14" s="145"/>
      <c r="FJ14" s="145"/>
      <c r="FK14" s="145"/>
      <c r="FL14" s="145"/>
      <c r="FM14" s="145"/>
      <c r="FN14" s="145"/>
      <c r="FO14" s="145"/>
      <c r="FP14" s="145"/>
      <c r="FQ14" s="145"/>
      <c r="FR14" s="145"/>
      <c r="FS14" s="145"/>
      <c r="FT14" s="145"/>
      <c r="FU14" s="145"/>
      <c r="FV14" s="145"/>
      <c r="FW14" s="145"/>
      <c r="FX14" s="145"/>
      <c r="FY14" s="145"/>
      <c r="FZ14" s="145"/>
      <c r="GA14" s="145"/>
      <c r="GB14" s="145"/>
      <c r="GC14" s="145"/>
      <c r="GD14" s="145"/>
      <c r="GE14" s="145"/>
      <c r="GF14" s="145"/>
      <c r="GG14" s="145"/>
      <c r="GH14" s="145"/>
      <c r="GI14" s="145"/>
      <c r="GJ14" s="145"/>
      <c r="GK14" s="145"/>
      <c r="GL14" s="145"/>
      <c r="GM14" s="145"/>
      <c r="GN14" s="145"/>
      <c r="GO14" s="145"/>
      <c r="GP14" s="145"/>
      <c r="GQ14" s="145"/>
      <c r="GR14" s="145"/>
      <c r="GS14" s="145"/>
      <c r="GT14" s="145"/>
      <c r="GU14" s="145"/>
      <c r="GV14" s="145"/>
      <c r="GW14" s="145"/>
      <c r="GX14" s="145"/>
      <c r="GY14" s="145"/>
      <c r="GZ14" s="145"/>
      <c r="HA14" s="145"/>
      <c r="HB14" s="145"/>
      <c r="HC14" s="145"/>
      <c r="HD14" s="145"/>
      <c r="HE14" s="145"/>
      <c r="HF14" s="145"/>
      <c r="HG14" s="145"/>
      <c r="HH14" s="145"/>
      <c r="HI14" s="145"/>
      <c r="HJ14" s="145"/>
      <c r="HK14" s="145"/>
      <c r="HL14" s="145"/>
      <c r="HM14" s="145"/>
      <c r="HN14" s="145"/>
      <c r="HO14" s="145"/>
      <c r="HP14" s="145"/>
      <c r="HQ14" s="145"/>
      <c r="HR14" s="145"/>
      <c r="HS14" s="145"/>
      <c r="HT14" s="145"/>
      <c r="HU14" s="145"/>
      <c r="HV14" s="145"/>
      <c r="HW14" s="145"/>
      <c r="HX14" s="145"/>
      <c r="HY14" s="145"/>
      <c r="HZ14" s="145"/>
      <c r="IA14" s="145"/>
      <c r="IB14" s="145"/>
      <c r="IC14" s="145"/>
      <c r="ID14" s="145"/>
      <c r="IE14" s="145"/>
      <c r="IF14" s="145"/>
      <c r="IG14" s="145"/>
      <c r="IH14" s="145"/>
      <c r="II14" s="145"/>
      <c r="IJ14" s="145"/>
      <c r="IK14" s="145"/>
      <c r="IL14" s="145"/>
      <c r="IM14" s="145"/>
      <c r="IN14" s="145"/>
      <c r="IO14" s="145"/>
      <c r="IP14" s="145"/>
      <c r="IQ14" s="145"/>
      <c r="IR14" s="145"/>
      <c r="IS14" s="145"/>
      <c r="IT14" s="145"/>
      <c r="IU14" s="145"/>
      <c r="IV14" s="145"/>
      <c r="IW14" s="145"/>
      <c r="IX14" s="145"/>
      <c r="IY14" s="145"/>
      <c r="IZ14" s="145"/>
      <c r="JA14" s="145"/>
      <c r="JB14" s="145"/>
      <c r="JC14" s="145"/>
      <c r="JD14" s="145"/>
      <c r="JE14" s="145"/>
      <c r="JF14" s="145"/>
      <c r="JG14" s="145"/>
      <c r="JH14" s="145"/>
      <c r="JI14" s="145"/>
      <c r="JJ14" s="145"/>
      <c r="JK14" s="145"/>
      <c r="JL14" s="145"/>
      <c r="JM14" s="145"/>
      <c r="JN14" s="145"/>
      <c r="JO14" s="145"/>
      <c r="JP14" s="145"/>
      <c r="JQ14" s="145"/>
      <c r="JR14" s="145"/>
      <c r="JS14" s="145"/>
      <c r="JT14" s="145"/>
      <c r="JU14" s="145"/>
      <c r="JV14" s="145"/>
      <c r="JW14" s="145"/>
      <c r="JX14" s="145"/>
      <c r="JY14" s="145"/>
      <c r="JZ14" s="145"/>
      <c r="KA14" s="145"/>
      <c r="KB14" s="145"/>
      <c r="KC14" s="145"/>
      <c r="KD14" s="145"/>
      <c r="KE14" s="145"/>
      <c r="KF14" s="145"/>
      <c r="KG14" s="145"/>
      <c r="KH14" s="145"/>
      <c r="KI14" s="145"/>
      <c r="KJ14" s="145"/>
      <c r="KK14" s="145"/>
      <c r="KL14" s="145"/>
      <c r="KM14" s="145"/>
      <c r="KN14" s="145"/>
      <c r="KO14" s="145"/>
      <c r="KP14" s="145"/>
      <c r="KQ14" s="145"/>
      <c r="KR14" s="145"/>
      <c r="KS14" s="145"/>
      <c r="KT14" s="145"/>
      <c r="KU14" s="145"/>
      <c r="KV14" s="145"/>
      <c r="KW14" s="145"/>
      <c r="KX14" s="145"/>
      <c r="KY14" s="145"/>
      <c r="KZ14" s="145"/>
      <c r="LA14" s="145"/>
      <c r="LB14" s="145"/>
      <c r="LC14" s="145"/>
      <c r="LD14" s="145"/>
      <c r="LE14" s="145"/>
      <c r="LF14" s="145"/>
      <c r="LG14" s="145"/>
      <c r="LH14" s="145"/>
      <c r="LI14" s="145"/>
      <c r="LJ14" s="145"/>
      <c r="LK14" s="145"/>
      <c r="LL14" s="145"/>
      <c r="LM14" s="145"/>
      <c r="LN14" s="145"/>
      <c r="LO14" s="145"/>
      <c r="LP14" s="145"/>
      <c r="LQ14" s="145"/>
      <c r="LR14" s="145"/>
      <c r="LS14" s="145"/>
      <c r="LT14" s="145"/>
      <c r="LU14" s="145"/>
      <c r="LV14" s="145"/>
      <c r="LW14" s="145"/>
      <c r="LX14" s="145"/>
      <c r="LY14" s="145"/>
      <c r="LZ14" s="145"/>
      <c r="MA14" s="145"/>
      <c r="MB14" s="145"/>
      <c r="MC14" s="145"/>
      <c r="MD14" s="145"/>
      <c r="ME14" s="145"/>
      <c r="MF14" s="145"/>
      <c r="MG14" s="145"/>
      <c r="MH14" s="145"/>
      <c r="MI14" s="145"/>
      <c r="MJ14" s="145"/>
      <c r="MK14" s="145"/>
      <c r="ML14" s="145"/>
      <c r="MM14" s="145"/>
      <c r="MN14" s="145"/>
      <c r="MO14" s="145"/>
      <c r="MP14" s="145"/>
      <c r="MQ14" s="145"/>
      <c r="MR14" s="145"/>
      <c r="MS14" s="145"/>
      <c r="MT14" s="145"/>
      <c r="MU14" s="145"/>
      <c r="MV14" s="145"/>
      <c r="MW14" s="145"/>
      <c r="MX14" s="145"/>
      <c r="MY14" s="145"/>
      <c r="MZ14" s="145"/>
      <c r="NA14" s="145"/>
      <c r="NB14" s="145"/>
      <c r="NC14" s="145"/>
      <c r="ND14" s="145"/>
      <c r="NE14" s="145"/>
      <c r="NF14" s="145"/>
      <c r="NG14" s="145"/>
      <c r="NH14" s="145"/>
      <c r="NI14" s="145"/>
      <c r="NJ14" s="145"/>
      <c r="NK14" s="145"/>
      <c r="NL14" s="145"/>
      <c r="NM14" s="145"/>
      <c r="NN14" s="145"/>
      <c r="NO14" s="145"/>
      <c r="NP14" s="145"/>
      <c r="NQ14" s="145"/>
      <c r="NR14" s="145"/>
      <c r="NS14" s="145"/>
      <c r="NT14" s="145"/>
      <c r="NU14" s="145"/>
      <c r="NV14" s="145"/>
      <c r="NW14" s="145"/>
      <c r="NX14" s="145"/>
      <c r="NY14" s="145"/>
      <c r="NZ14" s="145"/>
      <c r="OA14" s="145"/>
      <c r="OB14" s="145"/>
      <c r="OC14" s="145"/>
      <c r="OD14" s="145"/>
      <c r="OE14" s="145"/>
      <c r="OF14" s="145"/>
      <c r="OG14" s="145"/>
      <c r="OH14" s="145"/>
      <c r="OI14" s="145"/>
      <c r="OJ14" s="145"/>
      <c r="OK14" s="145"/>
      <c r="OL14" s="145"/>
      <c r="OM14" s="145"/>
      <c r="ON14" s="145"/>
      <c r="OO14" s="145"/>
      <c r="OP14" s="145"/>
      <c r="OQ14" s="145"/>
      <c r="OR14" s="145"/>
      <c r="OS14" s="145"/>
      <c r="OT14" s="145"/>
      <c r="OU14" s="145"/>
      <c r="OV14" s="145"/>
      <c r="OW14" s="145"/>
      <c r="OX14" s="145"/>
      <c r="OY14" s="145"/>
      <c r="OZ14" s="145"/>
      <c r="PA14" s="145"/>
      <c r="PB14" s="145"/>
      <c r="PC14" s="145"/>
      <c r="PD14" s="145"/>
      <c r="PE14" s="145"/>
      <c r="PF14" s="145"/>
      <c r="PG14" s="145"/>
      <c r="PH14" s="145"/>
      <c r="PI14" s="145"/>
      <c r="PJ14" s="145"/>
      <c r="PK14" s="145"/>
      <c r="PL14" s="145"/>
      <c r="PM14" s="145"/>
      <c r="PN14" s="145"/>
      <c r="PO14" s="145"/>
      <c r="PP14" s="145"/>
      <c r="PQ14" s="145"/>
      <c r="PR14" s="145"/>
      <c r="PS14" s="145"/>
      <c r="PT14" s="145"/>
      <c r="PU14" s="145"/>
      <c r="PV14" s="145"/>
      <c r="PW14" s="145"/>
      <c r="PX14" s="145"/>
      <c r="PY14" s="145"/>
      <c r="PZ14" s="145"/>
      <c r="QA14" s="145"/>
      <c r="QB14" s="145"/>
      <c r="QC14" s="145"/>
      <c r="QD14" s="145"/>
      <c r="QE14" s="145"/>
      <c r="QF14" s="145"/>
      <c r="QG14" s="145"/>
      <c r="QH14" s="145"/>
      <c r="QI14" s="145"/>
      <c r="QJ14" s="145"/>
      <c r="QK14" s="145"/>
      <c r="QL14" s="145"/>
      <c r="QM14" s="145"/>
      <c r="QN14" s="145"/>
      <c r="QO14" s="145"/>
      <c r="QP14" s="145"/>
      <c r="QQ14" s="145"/>
      <c r="QR14" s="145"/>
      <c r="QS14" s="145"/>
      <c r="QT14" s="145"/>
      <c r="QU14" s="145"/>
      <c r="QV14" s="145"/>
      <c r="QW14" s="145"/>
      <c r="QX14" s="145"/>
      <c r="QY14" s="145"/>
      <c r="QZ14" s="145"/>
      <c r="RA14" s="145"/>
      <c r="RB14" s="145"/>
      <c r="RC14" s="145"/>
      <c r="RD14" s="145"/>
      <c r="RE14" s="145"/>
      <c r="RF14" s="145"/>
      <c r="RG14" s="145"/>
      <c r="RH14" s="145"/>
      <c r="RI14" s="145"/>
      <c r="RJ14" s="145"/>
      <c r="RK14" s="145"/>
      <c r="RL14" s="145"/>
      <c r="RM14" s="145"/>
      <c r="RN14" s="145"/>
      <c r="RO14" s="145"/>
      <c r="RP14" s="145"/>
      <c r="RQ14" s="145"/>
      <c r="RR14" s="145"/>
      <c r="RS14" s="145"/>
      <c r="RT14" s="145"/>
      <c r="RU14" s="145"/>
      <c r="RV14" s="145"/>
      <c r="RW14" s="145"/>
      <c r="RX14" s="145"/>
      <c r="RY14" s="145"/>
      <c r="RZ14" s="145"/>
      <c r="SA14" s="145"/>
      <c r="SB14" s="145"/>
      <c r="SC14" s="145"/>
      <c r="SD14" s="145"/>
      <c r="SE14" s="145"/>
      <c r="SF14" s="145"/>
      <c r="SG14" s="145"/>
      <c r="SH14" s="145"/>
      <c r="SI14" s="145"/>
      <c r="SJ14" s="145"/>
      <c r="SK14" s="145"/>
      <c r="SL14" s="145"/>
      <c r="SM14" s="145"/>
      <c r="SN14" s="145"/>
      <c r="SO14" s="145"/>
      <c r="SP14" s="145"/>
      <c r="SQ14" s="145"/>
      <c r="SR14" s="145"/>
      <c r="SS14" s="145"/>
      <c r="ST14" s="145"/>
      <c r="SU14" s="145"/>
      <c r="SV14" s="145"/>
      <c r="SW14" s="145"/>
      <c r="SX14" s="145"/>
      <c r="SY14" s="145"/>
      <c r="SZ14" s="145"/>
      <c r="TA14" s="145"/>
      <c r="TB14" s="145"/>
      <c r="TC14" s="145"/>
      <c r="TD14" s="145"/>
      <c r="TE14" s="145"/>
      <c r="TF14" s="145"/>
      <c r="TG14" s="145"/>
      <c r="TH14" s="145"/>
      <c r="TI14" s="145"/>
      <c r="TJ14" s="145"/>
      <c r="TK14" s="145"/>
      <c r="TL14" s="145"/>
      <c r="TM14" s="145"/>
      <c r="TN14" s="145"/>
      <c r="TO14" s="145"/>
      <c r="TP14" s="145"/>
      <c r="TQ14" s="145"/>
      <c r="TR14" s="145"/>
      <c r="TS14" s="145"/>
      <c r="TT14" s="145"/>
      <c r="TU14" s="145"/>
      <c r="TV14" s="145"/>
      <c r="TW14" s="145"/>
      <c r="TX14" s="145"/>
      <c r="TY14" s="145"/>
      <c r="TZ14" s="145"/>
      <c r="UA14" s="145"/>
      <c r="UB14" s="145"/>
      <c r="UC14" s="145"/>
      <c r="UD14" s="145"/>
      <c r="UE14" s="145"/>
      <c r="UF14" s="145"/>
      <c r="UG14" s="145"/>
      <c r="UH14" s="145"/>
      <c r="UI14" s="145"/>
      <c r="UJ14" s="145"/>
      <c r="UK14" s="145"/>
      <c r="UL14" s="145"/>
      <c r="UM14" s="145"/>
      <c r="UN14" s="145"/>
      <c r="UO14" s="145"/>
      <c r="UP14" s="145"/>
      <c r="UQ14" s="145"/>
      <c r="UR14" s="145"/>
      <c r="US14" s="145"/>
      <c r="UT14" s="145"/>
      <c r="UU14" s="145"/>
      <c r="UV14" s="145"/>
      <c r="UW14" s="145"/>
      <c r="UX14" s="145"/>
      <c r="UY14" s="145"/>
      <c r="UZ14" s="145"/>
      <c r="VA14" s="145"/>
      <c r="VB14" s="145"/>
      <c r="VC14" s="145"/>
      <c r="VD14" s="145"/>
      <c r="VE14" s="145"/>
      <c r="VF14" s="145"/>
      <c r="VG14" s="145"/>
      <c r="VH14" s="145"/>
      <c r="VI14" s="145"/>
      <c r="VJ14" s="145"/>
      <c r="VK14" s="145"/>
      <c r="VL14" s="145"/>
      <c r="VM14" s="145"/>
      <c r="VN14" s="145"/>
      <c r="VO14" s="145"/>
      <c r="VP14" s="145"/>
      <c r="VQ14" s="145"/>
      <c r="VR14" s="145"/>
      <c r="VS14" s="145"/>
      <c r="VT14" s="145"/>
      <c r="VU14" s="145"/>
      <c r="VV14" s="145"/>
      <c r="VW14" s="145"/>
      <c r="VX14" s="145"/>
      <c r="VY14" s="145"/>
      <c r="VZ14" s="145"/>
      <c r="WA14" s="145"/>
      <c r="WB14" s="145"/>
      <c r="WC14" s="145"/>
      <c r="WD14" s="145"/>
      <c r="WE14" s="145"/>
      <c r="WF14" s="145"/>
      <c r="WG14" s="145"/>
      <c r="WH14" s="145"/>
      <c r="WI14" s="145"/>
      <c r="WJ14" s="145"/>
      <c r="WK14" s="145"/>
      <c r="WL14" s="145"/>
      <c r="WM14" s="145"/>
      <c r="WN14" s="145"/>
      <c r="WO14" s="145"/>
      <c r="WP14" s="145"/>
      <c r="WQ14" s="145"/>
      <c r="WR14" s="145"/>
      <c r="WS14" s="145"/>
      <c r="WT14" s="145"/>
      <c r="WU14" s="145"/>
      <c r="WV14" s="145"/>
      <c r="WW14" s="145"/>
      <c r="WX14" s="145"/>
      <c r="WY14" s="145"/>
      <c r="WZ14" s="145"/>
      <c r="XA14" s="145"/>
      <c r="XB14" s="145"/>
      <c r="XC14" s="145"/>
      <c r="XD14" s="145"/>
      <c r="XE14" s="145"/>
      <c r="XF14" s="145"/>
      <c r="XG14" s="145"/>
      <c r="XH14" s="145"/>
      <c r="XI14" s="145"/>
      <c r="XJ14" s="145"/>
      <c r="XK14" s="145"/>
      <c r="XL14" s="145"/>
      <c r="XM14" s="145"/>
      <c r="XN14" s="145"/>
      <c r="XO14" s="145"/>
      <c r="XP14" s="145"/>
      <c r="XQ14" s="145"/>
      <c r="XR14" s="145"/>
      <c r="XS14" s="145"/>
      <c r="XT14" s="145"/>
      <c r="XU14" s="145"/>
      <c r="XV14" s="145"/>
      <c r="XW14" s="145"/>
      <c r="XX14" s="145"/>
      <c r="XY14" s="145"/>
      <c r="XZ14" s="145"/>
      <c r="YA14" s="145"/>
      <c r="YB14" s="145"/>
      <c r="YC14" s="145"/>
      <c r="YD14" s="145"/>
      <c r="YE14" s="145"/>
      <c r="YF14" s="145"/>
      <c r="YG14" s="145"/>
      <c r="YH14" s="145"/>
      <c r="YI14" s="145"/>
      <c r="YJ14" s="145"/>
      <c r="YK14" s="145"/>
      <c r="YL14" s="145"/>
      <c r="YM14" s="145"/>
      <c r="YN14" s="145"/>
      <c r="YO14" s="145"/>
      <c r="YP14" s="145"/>
      <c r="YQ14" s="145"/>
      <c r="YR14" s="145"/>
      <c r="YS14" s="145"/>
      <c r="YT14" s="145"/>
      <c r="YU14" s="145"/>
      <c r="YV14" s="145"/>
      <c r="YW14" s="145"/>
      <c r="YX14" s="145"/>
      <c r="YY14" s="145"/>
      <c r="YZ14" s="145"/>
      <c r="ZA14" s="145"/>
      <c r="ZB14" s="145"/>
      <c r="ZC14" s="145"/>
      <c r="ZD14" s="145"/>
      <c r="ZE14" s="145"/>
      <c r="ZF14" s="145"/>
      <c r="ZG14" s="145"/>
      <c r="ZH14" s="145"/>
      <c r="ZI14" s="145"/>
      <c r="ZJ14" s="145"/>
      <c r="ZK14" s="145"/>
      <c r="ZL14" s="145"/>
      <c r="ZM14" s="145"/>
      <c r="ZN14" s="145"/>
      <c r="ZO14" s="145"/>
      <c r="ZP14" s="145"/>
      <c r="ZQ14" s="145"/>
      <c r="ZR14" s="145"/>
      <c r="ZS14" s="145"/>
      <c r="ZT14" s="145"/>
      <c r="ZU14" s="145"/>
      <c r="ZV14" s="145"/>
      <c r="ZW14" s="145"/>
      <c r="ZX14" s="145"/>
      <c r="ZY14" s="145"/>
      <c r="ZZ14" s="145"/>
      <c r="AAA14" s="145"/>
      <c r="AAB14" s="145"/>
      <c r="AAC14" s="145"/>
      <c r="AAD14" s="145"/>
      <c r="AAE14" s="145"/>
      <c r="AAF14" s="145"/>
      <c r="AAG14" s="145"/>
      <c r="AAH14" s="145"/>
      <c r="AAI14" s="145"/>
      <c r="AAJ14" s="145"/>
      <c r="AAK14" s="145"/>
      <c r="AAL14" s="145"/>
      <c r="AAM14" s="145"/>
      <c r="AAN14" s="145"/>
      <c r="AAO14" s="145"/>
      <c r="AAP14" s="145"/>
      <c r="AAQ14" s="145"/>
      <c r="AAR14" s="145"/>
      <c r="AAS14" s="145"/>
      <c r="AAT14" s="145"/>
      <c r="AAU14" s="145"/>
      <c r="AAV14" s="145"/>
      <c r="AAW14" s="145"/>
      <c r="AAX14" s="145"/>
      <c r="AAY14" s="145"/>
      <c r="AAZ14" s="145"/>
      <c r="ABA14" s="145"/>
      <c r="ABB14" s="145"/>
      <c r="ABC14" s="145"/>
      <c r="ABD14" s="145"/>
      <c r="ABE14" s="145"/>
      <c r="ABF14" s="145"/>
      <c r="ABG14" s="145"/>
      <c r="ABH14" s="145"/>
      <c r="ABI14" s="145"/>
      <c r="ABJ14" s="145"/>
      <c r="ABK14" s="145"/>
      <c r="ABL14" s="145"/>
      <c r="ABM14" s="145"/>
      <c r="ABN14" s="145"/>
      <c r="ABO14" s="145"/>
      <c r="ABP14" s="145"/>
      <c r="ABQ14" s="145"/>
      <c r="ABR14" s="145"/>
      <c r="ABS14" s="145"/>
      <c r="ABT14" s="145"/>
      <c r="ABU14" s="145"/>
      <c r="ABV14" s="145"/>
      <c r="ABW14" s="145"/>
      <c r="ABX14" s="145"/>
      <c r="ABY14" s="145"/>
      <c r="ABZ14" s="145"/>
      <c r="ACA14" s="145"/>
      <c r="ACB14" s="145"/>
      <c r="ACC14" s="145"/>
      <c r="ACD14" s="145"/>
      <c r="ACE14" s="145"/>
      <c r="ACF14" s="145"/>
      <c r="ACG14" s="145"/>
      <c r="ACH14" s="145"/>
      <c r="ACI14" s="145"/>
      <c r="ACJ14" s="145"/>
      <c r="ACK14" s="145"/>
      <c r="ACL14" s="145"/>
      <c r="ACM14" s="145"/>
      <c r="ACN14" s="145"/>
      <c r="ACO14" s="145"/>
      <c r="ACP14" s="145"/>
      <c r="ACQ14" s="145"/>
      <c r="ACR14" s="145"/>
      <c r="ACS14" s="145"/>
      <c r="ACT14" s="145"/>
      <c r="ACU14" s="145"/>
      <c r="ACV14" s="145"/>
      <c r="ACW14" s="145"/>
      <c r="ACX14" s="145"/>
      <c r="ACY14" s="145"/>
      <c r="ACZ14" s="145"/>
      <c r="ADA14" s="145"/>
      <c r="ADB14" s="145"/>
      <c r="ADC14" s="145"/>
      <c r="ADD14" s="145"/>
      <c r="ADE14" s="145"/>
      <c r="ADF14" s="145"/>
      <c r="ADG14" s="145"/>
      <c r="ADH14" s="145"/>
      <c r="ADI14" s="145"/>
      <c r="ADJ14" s="145"/>
      <c r="ADK14" s="145"/>
      <c r="ADL14" s="145"/>
      <c r="ADM14" s="145"/>
      <c r="ADN14" s="145"/>
      <c r="ADO14" s="145"/>
      <c r="ADP14" s="145"/>
      <c r="ADQ14" s="145"/>
      <c r="ADR14" s="145"/>
      <c r="ADS14" s="145"/>
      <c r="ADT14" s="145"/>
      <c r="ADU14" s="145"/>
      <c r="ADV14" s="145"/>
      <c r="ADW14" s="145"/>
      <c r="ADX14" s="145"/>
      <c r="ADY14" s="145"/>
      <c r="ADZ14" s="145"/>
      <c r="AEA14" s="145"/>
      <c r="AEB14" s="145"/>
      <c r="AEC14" s="145"/>
      <c r="AED14" s="145"/>
      <c r="AEE14" s="145"/>
      <c r="AEF14" s="145"/>
      <c r="AEG14" s="145"/>
      <c r="AEH14" s="145"/>
      <c r="AEI14" s="145"/>
      <c r="AEJ14" s="145"/>
      <c r="AEK14" s="145"/>
      <c r="AEL14" s="145"/>
      <c r="AEM14" s="145"/>
      <c r="AEN14" s="145"/>
      <c r="AEO14" s="145"/>
      <c r="AEP14" s="145"/>
      <c r="AEQ14" s="145"/>
      <c r="AER14" s="145"/>
      <c r="AES14" s="145"/>
      <c r="AET14" s="145"/>
      <c r="AEU14" s="145"/>
      <c r="AEV14" s="145"/>
      <c r="AEW14" s="145"/>
      <c r="AEX14" s="145"/>
      <c r="AEY14" s="145"/>
      <c r="AEZ14" s="145"/>
      <c r="AFA14" s="145"/>
      <c r="AFB14" s="145"/>
      <c r="AFC14" s="145"/>
      <c r="AFD14" s="145"/>
      <c r="AFE14" s="145"/>
      <c r="AFF14" s="145"/>
      <c r="AFG14" s="145"/>
      <c r="AFH14" s="145"/>
      <c r="AFI14" s="145"/>
      <c r="AFJ14" s="145"/>
      <c r="AFK14" s="145"/>
      <c r="AFL14" s="145"/>
      <c r="AFM14" s="145"/>
      <c r="AFN14" s="145"/>
      <c r="AFO14" s="145"/>
      <c r="AFP14" s="145"/>
      <c r="AFQ14" s="145"/>
      <c r="AFR14" s="145"/>
      <c r="AFS14" s="145"/>
      <c r="AFT14" s="145"/>
      <c r="AFU14" s="145"/>
      <c r="AFV14" s="145"/>
      <c r="AFW14" s="145"/>
      <c r="AFX14" s="145"/>
      <c r="AFY14" s="145"/>
      <c r="AFZ14" s="145"/>
      <c r="AGA14" s="145"/>
      <c r="AGB14" s="145"/>
      <c r="AGC14" s="145"/>
      <c r="AGD14" s="145"/>
      <c r="AGE14" s="145"/>
      <c r="AGF14" s="145"/>
      <c r="AGG14" s="145"/>
      <c r="AGH14" s="145"/>
      <c r="AGI14" s="145"/>
      <c r="AGJ14" s="145"/>
      <c r="AGK14" s="145"/>
      <c r="AGL14" s="145"/>
      <c r="AGM14" s="145"/>
      <c r="AGN14" s="145"/>
      <c r="AGO14" s="145"/>
      <c r="AGP14" s="145"/>
      <c r="AGQ14" s="145"/>
      <c r="AGR14" s="145"/>
      <c r="AGS14" s="145"/>
      <c r="AGT14" s="145"/>
      <c r="AGU14" s="145"/>
      <c r="AGV14" s="145"/>
      <c r="AGW14" s="145"/>
      <c r="AGX14" s="145"/>
      <c r="AGY14" s="145"/>
      <c r="AGZ14" s="145"/>
      <c r="AHA14" s="145"/>
      <c r="AHB14" s="145"/>
      <c r="AHC14" s="145"/>
      <c r="AHD14" s="145"/>
      <c r="AHE14" s="145"/>
      <c r="AHF14" s="145"/>
      <c r="AHG14" s="145"/>
      <c r="AHH14" s="145"/>
      <c r="AHI14" s="145"/>
      <c r="AHJ14" s="145"/>
      <c r="AHK14" s="145"/>
      <c r="AHL14" s="145"/>
      <c r="AHM14" s="145"/>
      <c r="AHN14" s="145"/>
      <c r="AHO14" s="145"/>
      <c r="AHP14" s="145"/>
      <c r="AHQ14" s="145"/>
      <c r="AHR14" s="145"/>
      <c r="AHS14" s="145"/>
      <c r="AHT14" s="145"/>
      <c r="AHU14" s="145"/>
      <c r="AHV14" s="145"/>
      <c r="AHW14" s="145"/>
      <c r="AHX14" s="145"/>
      <c r="AHY14" s="145"/>
      <c r="AHZ14" s="145"/>
      <c r="AIA14" s="145"/>
      <c r="AIB14" s="145"/>
      <c r="AIC14" s="145"/>
      <c r="AID14" s="145"/>
      <c r="AIE14" s="145"/>
      <c r="AIF14" s="145"/>
      <c r="AIG14" s="145"/>
      <c r="AIH14" s="145"/>
      <c r="AII14" s="145"/>
      <c r="AIJ14" s="145"/>
      <c r="AIK14" s="145"/>
      <c r="AIL14" s="145"/>
      <c r="AIM14" s="145"/>
      <c r="AIN14" s="145"/>
      <c r="AIO14" s="145"/>
      <c r="AIP14" s="145"/>
      <c r="AIQ14" s="145"/>
      <c r="AIR14" s="145"/>
      <c r="AIS14" s="145"/>
      <c r="AIT14" s="145"/>
      <c r="AIU14" s="145"/>
      <c r="AIV14" s="145"/>
      <c r="AIW14" s="145"/>
      <c r="AIX14" s="145"/>
      <c r="AIY14" s="145"/>
      <c r="AIZ14" s="145"/>
      <c r="AJA14" s="145"/>
      <c r="AJB14" s="145"/>
      <c r="AJC14" s="145"/>
      <c r="AJD14" s="145"/>
      <c r="AJE14" s="145"/>
      <c r="AJF14" s="145"/>
      <c r="AJG14" s="145"/>
      <c r="AJH14" s="145"/>
      <c r="AJI14" s="145"/>
      <c r="AJJ14" s="145"/>
      <c r="AJK14" s="145"/>
      <c r="AJL14" s="145"/>
      <c r="AJM14" s="145"/>
      <c r="AJN14" s="145"/>
      <c r="AJO14" s="145"/>
      <c r="AJP14" s="145"/>
      <c r="AJQ14" s="145"/>
      <c r="AJR14" s="145"/>
      <c r="AJS14" s="145"/>
      <c r="AJT14" s="145"/>
      <c r="AJU14" s="145"/>
      <c r="AJV14" s="145"/>
      <c r="AJW14" s="145"/>
      <c r="AJX14" s="145"/>
      <c r="AJY14" s="145"/>
      <c r="AJZ14" s="145"/>
      <c r="AKA14" s="145"/>
      <c r="AKB14" s="145"/>
      <c r="AKC14" s="145"/>
      <c r="AKD14" s="145"/>
      <c r="AKE14" s="145"/>
      <c r="AKF14" s="145"/>
      <c r="AKG14" s="145"/>
      <c r="AKH14" s="145"/>
      <c r="AKI14" s="145"/>
      <c r="AKJ14" s="145"/>
      <c r="AKK14" s="145"/>
      <c r="AKL14" s="145"/>
      <c r="AKM14" s="145"/>
      <c r="AKN14" s="145"/>
      <c r="AKO14" s="145"/>
      <c r="AKP14" s="145"/>
      <c r="AKQ14" s="145"/>
      <c r="AKR14" s="145"/>
      <c r="AKS14" s="145"/>
      <c r="AKT14" s="145"/>
      <c r="AKU14" s="145"/>
      <c r="AKV14" s="145"/>
      <c r="AKW14" s="145"/>
      <c r="AKX14" s="145"/>
      <c r="AKY14" s="145"/>
      <c r="AKZ14" s="145"/>
      <c r="ALA14" s="145"/>
      <c r="ALB14" s="145"/>
      <c r="ALC14" s="145"/>
      <c r="ALD14" s="145"/>
      <c r="ALE14" s="145"/>
      <c r="ALF14" s="145"/>
      <c r="ALG14" s="145"/>
      <c r="ALH14" s="145"/>
      <c r="ALI14" s="145"/>
      <c r="ALJ14" s="145"/>
      <c r="ALK14" s="145"/>
      <c r="ALL14" s="145"/>
      <c r="ALM14" s="145"/>
      <c r="ALN14" s="145"/>
      <c r="ALO14" s="145"/>
      <c r="ALP14" s="145"/>
      <c r="ALQ14" s="145"/>
      <c r="ALR14" s="145"/>
      <c r="ALS14" s="145"/>
      <c r="ALT14" s="145"/>
      <c r="ALU14" s="145"/>
      <c r="ALV14" s="145"/>
      <c r="ALW14" s="145"/>
      <c r="ALX14" s="145"/>
      <c r="ALY14" s="145"/>
      <c r="ALZ14" s="145"/>
      <c r="AMA14" s="145"/>
      <c r="AMB14" s="145"/>
      <c r="AMC14" s="145"/>
      <c r="AMD14" s="145"/>
      <c r="AME14" s="145"/>
      <c r="AMF14" s="145"/>
      <c r="AMG14" s="145"/>
      <c r="AMH14" s="145"/>
      <c r="AMI14" s="145"/>
      <c r="AMJ14" s="145"/>
      <c r="AMK14" s="145"/>
      <c r="AML14" s="145"/>
    </row>
    <row r="15" spans="1:1026" s="131" customFormat="1">
      <c r="A15" s="145" t="str">
        <f t="shared" si="0"/>
        <v>LOAN.BM_RETURNED</v>
      </c>
      <c r="B15" s="134">
        <f t="shared" si="4"/>
        <v>110011</v>
      </c>
      <c r="C15" s="146">
        <v>0</v>
      </c>
      <c r="D15" s="146">
        <v>1</v>
      </c>
      <c r="E15" s="146">
        <f t="shared" si="1"/>
        <v>100000</v>
      </c>
      <c r="F15" s="146">
        <v>100000</v>
      </c>
      <c r="G15" s="146" t="s">
        <v>34</v>
      </c>
      <c r="H15" s="146">
        <v>100000</v>
      </c>
      <c r="I15" s="145" t="s">
        <v>505</v>
      </c>
      <c r="J15" s="146">
        <f>VLOOKUP(I15,T_FSM_TYPE!$A:$B,2,0)</f>
        <v>110000</v>
      </c>
      <c r="K15" s="131" t="s">
        <v>528</v>
      </c>
      <c r="L15" s="145" t="s">
        <v>37</v>
      </c>
      <c r="M15" s="215" t="str">
        <f t="shared" si="2"/>
        <v>BM_RETURNED</v>
      </c>
      <c r="N15" s="145" t="str">
        <f t="shared" si="3"/>
        <v>INSERT INTO T_FSM_STATE VALUES(110011, 0, 1, 100000, 100000, GETDATE(), 100000, 110000, 'BM_RETURNED', '?' ,'BM_RETURNED')</v>
      </c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  <c r="CT15" s="145"/>
      <c r="CU15" s="145"/>
      <c r="CV15" s="145"/>
      <c r="CW15" s="145"/>
      <c r="CX15" s="145"/>
      <c r="CY15" s="145"/>
      <c r="CZ15" s="145"/>
      <c r="DA15" s="145"/>
      <c r="DB15" s="145"/>
      <c r="DC15" s="145"/>
      <c r="DD15" s="145"/>
      <c r="DE15" s="145"/>
      <c r="DF15" s="145"/>
      <c r="DG15" s="145"/>
      <c r="DH15" s="145"/>
      <c r="DI15" s="145"/>
      <c r="DJ15" s="145"/>
      <c r="DK15" s="145"/>
      <c r="DL15" s="145"/>
      <c r="DM15" s="145"/>
      <c r="DN15" s="145"/>
      <c r="DO15" s="145"/>
      <c r="DP15" s="145"/>
      <c r="DQ15" s="145"/>
      <c r="DR15" s="145"/>
      <c r="DS15" s="145"/>
      <c r="DT15" s="145"/>
      <c r="DU15" s="145"/>
      <c r="DV15" s="145"/>
      <c r="DW15" s="145"/>
      <c r="DX15" s="145"/>
      <c r="DY15" s="145"/>
      <c r="DZ15" s="145"/>
      <c r="EA15" s="145"/>
      <c r="EB15" s="145"/>
      <c r="EC15" s="145"/>
      <c r="ED15" s="145"/>
      <c r="EE15" s="145"/>
      <c r="EF15" s="145"/>
      <c r="EG15" s="145"/>
      <c r="EH15" s="145"/>
      <c r="EI15" s="145"/>
      <c r="EJ15" s="145"/>
      <c r="EK15" s="145"/>
      <c r="EL15" s="145"/>
      <c r="EM15" s="145"/>
      <c r="EN15" s="145"/>
      <c r="EO15" s="145"/>
      <c r="EP15" s="145"/>
      <c r="EQ15" s="145"/>
      <c r="ER15" s="145"/>
      <c r="ES15" s="145"/>
      <c r="ET15" s="145"/>
      <c r="EU15" s="145"/>
      <c r="EV15" s="145"/>
      <c r="EW15" s="145"/>
      <c r="EX15" s="145"/>
      <c r="EY15" s="145"/>
      <c r="EZ15" s="145"/>
      <c r="FA15" s="145"/>
      <c r="FB15" s="145"/>
      <c r="FC15" s="145"/>
      <c r="FD15" s="145"/>
      <c r="FE15" s="145"/>
      <c r="FF15" s="145"/>
      <c r="FG15" s="145"/>
      <c r="FH15" s="145"/>
      <c r="FI15" s="145"/>
      <c r="FJ15" s="145"/>
      <c r="FK15" s="145"/>
      <c r="FL15" s="145"/>
      <c r="FM15" s="145"/>
      <c r="FN15" s="145"/>
      <c r="FO15" s="145"/>
      <c r="FP15" s="145"/>
      <c r="FQ15" s="145"/>
      <c r="FR15" s="145"/>
      <c r="FS15" s="145"/>
      <c r="FT15" s="145"/>
      <c r="FU15" s="145"/>
      <c r="FV15" s="145"/>
      <c r="FW15" s="145"/>
      <c r="FX15" s="145"/>
      <c r="FY15" s="145"/>
      <c r="FZ15" s="145"/>
      <c r="GA15" s="145"/>
      <c r="GB15" s="145"/>
      <c r="GC15" s="145"/>
      <c r="GD15" s="145"/>
      <c r="GE15" s="145"/>
      <c r="GF15" s="145"/>
      <c r="GG15" s="145"/>
      <c r="GH15" s="145"/>
      <c r="GI15" s="145"/>
      <c r="GJ15" s="145"/>
      <c r="GK15" s="145"/>
      <c r="GL15" s="145"/>
      <c r="GM15" s="145"/>
      <c r="GN15" s="145"/>
      <c r="GO15" s="145"/>
      <c r="GP15" s="145"/>
      <c r="GQ15" s="145"/>
      <c r="GR15" s="145"/>
      <c r="GS15" s="145"/>
      <c r="GT15" s="145"/>
      <c r="GU15" s="145"/>
      <c r="GV15" s="145"/>
      <c r="GW15" s="145"/>
      <c r="GX15" s="145"/>
      <c r="GY15" s="145"/>
      <c r="GZ15" s="145"/>
      <c r="HA15" s="145"/>
      <c r="HB15" s="145"/>
      <c r="HC15" s="145"/>
      <c r="HD15" s="145"/>
      <c r="HE15" s="145"/>
      <c r="HF15" s="145"/>
      <c r="HG15" s="145"/>
      <c r="HH15" s="145"/>
      <c r="HI15" s="145"/>
      <c r="HJ15" s="145"/>
      <c r="HK15" s="145"/>
      <c r="HL15" s="145"/>
      <c r="HM15" s="145"/>
      <c r="HN15" s="145"/>
      <c r="HO15" s="145"/>
      <c r="HP15" s="145"/>
      <c r="HQ15" s="145"/>
      <c r="HR15" s="145"/>
      <c r="HS15" s="145"/>
      <c r="HT15" s="145"/>
      <c r="HU15" s="145"/>
      <c r="HV15" s="145"/>
      <c r="HW15" s="145"/>
      <c r="HX15" s="145"/>
      <c r="HY15" s="145"/>
      <c r="HZ15" s="145"/>
      <c r="IA15" s="145"/>
      <c r="IB15" s="145"/>
      <c r="IC15" s="145"/>
      <c r="ID15" s="145"/>
      <c r="IE15" s="145"/>
      <c r="IF15" s="145"/>
      <c r="IG15" s="145"/>
      <c r="IH15" s="145"/>
      <c r="II15" s="145"/>
      <c r="IJ15" s="145"/>
      <c r="IK15" s="145"/>
      <c r="IL15" s="145"/>
      <c r="IM15" s="145"/>
      <c r="IN15" s="145"/>
      <c r="IO15" s="145"/>
      <c r="IP15" s="145"/>
      <c r="IQ15" s="145"/>
      <c r="IR15" s="145"/>
      <c r="IS15" s="145"/>
      <c r="IT15" s="145"/>
      <c r="IU15" s="145"/>
      <c r="IV15" s="145"/>
      <c r="IW15" s="145"/>
      <c r="IX15" s="145"/>
      <c r="IY15" s="145"/>
      <c r="IZ15" s="145"/>
      <c r="JA15" s="145"/>
      <c r="JB15" s="145"/>
      <c r="JC15" s="145"/>
      <c r="JD15" s="145"/>
      <c r="JE15" s="145"/>
      <c r="JF15" s="145"/>
      <c r="JG15" s="145"/>
      <c r="JH15" s="145"/>
      <c r="JI15" s="145"/>
      <c r="JJ15" s="145"/>
      <c r="JK15" s="145"/>
      <c r="JL15" s="145"/>
      <c r="JM15" s="145"/>
      <c r="JN15" s="145"/>
      <c r="JO15" s="145"/>
      <c r="JP15" s="145"/>
      <c r="JQ15" s="145"/>
      <c r="JR15" s="145"/>
      <c r="JS15" s="145"/>
      <c r="JT15" s="145"/>
      <c r="JU15" s="145"/>
      <c r="JV15" s="145"/>
      <c r="JW15" s="145"/>
      <c r="JX15" s="145"/>
      <c r="JY15" s="145"/>
      <c r="JZ15" s="145"/>
      <c r="KA15" s="145"/>
      <c r="KB15" s="145"/>
      <c r="KC15" s="145"/>
      <c r="KD15" s="145"/>
      <c r="KE15" s="145"/>
      <c r="KF15" s="145"/>
      <c r="KG15" s="145"/>
      <c r="KH15" s="145"/>
      <c r="KI15" s="145"/>
      <c r="KJ15" s="145"/>
      <c r="KK15" s="145"/>
      <c r="KL15" s="145"/>
      <c r="KM15" s="145"/>
      <c r="KN15" s="145"/>
      <c r="KO15" s="145"/>
      <c r="KP15" s="145"/>
      <c r="KQ15" s="145"/>
      <c r="KR15" s="145"/>
      <c r="KS15" s="145"/>
      <c r="KT15" s="145"/>
      <c r="KU15" s="145"/>
      <c r="KV15" s="145"/>
      <c r="KW15" s="145"/>
      <c r="KX15" s="145"/>
      <c r="KY15" s="145"/>
      <c r="KZ15" s="145"/>
      <c r="LA15" s="145"/>
      <c r="LB15" s="145"/>
      <c r="LC15" s="145"/>
      <c r="LD15" s="145"/>
      <c r="LE15" s="145"/>
      <c r="LF15" s="145"/>
      <c r="LG15" s="145"/>
      <c r="LH15" s="145"/>
      <c r="LI15" s="145"/>
      <c r="LJ15" s="145"/>
      <c r="LK15" s="145"/>
      <c r="LL15" s="145"/>
      <c r="LM15" s="145"/>
      <c r="LN15" s="145"/>
      <c r="LO15" s="145"/>
      <c r="LP15" s="145"/>
      <c r="LQ15" s="145"/>
      <c r="LR15" s="145"/>
      <c r="LS15" s="145"/>
      <c r="LT15" s="145"/>
      <c r="LU15" s="145"/>
      <c r="LV15" s="145"/>
      <c r="LW15" s="145"/>
      <c r="LX15" s="145"/>
      <c r="LY15" s="145"/>
      <c r="LZ15" s="145"/>
      <c r="MA15" s="145"/>
      <c r="MB15" s="145"/>
      <c r="MC15" s="145"/>
      <c r="MD15" s="145"/>
      <c r="ME15" s="145"/>
      <c r="MF15" s="145"/>
      <c r="MG15" s="145"/>
      <c r="MH15" s="145"/>
      <c r="MI15" s="145"/>
      <c r="MJ15" s="145"/>
      <c r="MK15" s="145"/>
      <c r="ML15" s="145"/>
      <c r="MM15" s="145"/>
      <c r="MN15" s="145"/>
      <c r="MO15" s="145"/>
      <c r="MP15" s="145"/>
      <c r="MQ15" s="145"/>
      <c r="MR15" s="145"/>
      <c r="MS15" s="145"/>
      <c r="MT15" s="145"/>
      <c r="MU15" s="145"/>
      <c r="MV15" s="145"/>
      <c r="MW15" s="145"/>
      <c r="MX15" s="145"/>
      <c r="MY15" s="145"/>
      <c r="MZ15" s="145"/>
      <c r="NA15" s="145"/>
      <c r="NB15" s="145"/>
      <c r="NC15" s="145"/>
      <c r="ND15" s="145"/>
      <c r="NE15" s="145"/>
      <c r="NF15" s="145"/>
      <c r="NG15" s="145"/>
      <c r="NH15" s="145"/>
      <c r="NI15" s="145"/>
      <c r="NJ15" s="145"/>
      <c r="NK15" s="145"/>
      <c r="NL15" s="145"/>
      <c r="NM15" s="145"/>
      <c r="NN15" s="145"/>
      <c r="NO15" s="145"/>
      <c r="NP15" s="145"/>
      <c r="NQ15" s="145"/>
      <c r="NR15" s="145"/>
      <c r="NS15" s="145"/>
      <c r="NT15" s="145"/>
      <c r="NU15" s="145"/>
      <c r="NV15" s="145"/>
      <c r="NW15" s="145"/>
      <c r="NX15" s="145"/>
      <c r="NY15" s="145"/>
      <c r="NZ15" s="145"/>
      <c r="OA15" s="145"/>
      <c r="OB15" s="145"/>
      <c r="OC15" s="145"/>
      <c r="OD15" s="145"/>
      <c r="OE15" s="145"/>
      <c r="OF15" s="145"/>
      <c r="OG15" s="145"/>
      <c r="OH15" s="145"/>
      <c r="OI15" s="145"/>
      <c r="OJ15" s="145"/>
      <c r="OK15" s="145"/>
      <c r="OL15" s="145"/>
      <c r="OM15" s="145"/>
      <c r="ON15" s="145"/>
      <c r="OO15" s="145"/>
      <c r="OP15" s="145"/>
      <c r="OQ15" s="145"/>
      <c r="OR15" s="145"/>
      <c r="OS15" s="145"/>
      <c r="OT15" s="145"/>
      <c r="OU15" s="145"/>
      <c r="OV15" s="145"/>
      <c r="OW15" s="145"/>
      <c r="OX15" s="145"/>
      <c r="OY15" s="145"/>
      <c r="OZ15" s="145"/>
      <c r="PA15" s="145"/>
      <c r="PB15" s="145"/>
      <c r="PC15" s="145"/>
      <c r="PD15" s="145"/>
      <c r="PE15" s="145"/>
      <c r="PF15" s="145"/>
      <c r="PG15" s="145"/>
      <c r="PH15" s="145"/>
      <c r="PI15" s="145"/>
      <c r="PJ15" s="145"/>
      <c r="PK15" s="145"/>
      <c r="PL15" s="145"/>
      <c r="PM15" s="145"/>
      <c r="PN15" s="145"/>
      <c r="PO15" s="145"/>
      <c r="PP15" s="145"/>
      <c r="PQ15" s="145"/>
      <c r="PR15" s="145"/>
      <c r="PS15" s="145"/>
      <c r="PT15" s="145"/>
      <c r="PU15" s="145"/>
      <c r="PV15" s="145"/>
      <c r="PW15" s="145"/>
      <c r="PX15" s="145"/>
      <c r="PY15" s="145"/>
      <c r="PZ15" s="145"/>
      <c r="QA15" s="145"/>
      <c r="QB15" s="145"/>
      <c r="QC15" s="145"/>
      <c r="QD15" s="145"/>
      <c r="QE15" s="145"/>
      <c r="QF15" s="145"/>
      <c r="QG15" s="145"/>
      <c r="QH15" s="145"/>
      <c r="QI15" s="145"/>
      <c r="QJ15" s="145"/>
      <c r="QK15" s="145"/>
      <c r="QL15" s="145"/>
      <c r="QM15" s="145"/>
      <c r="QN15" s="145"/>
      <c r="QO15" s="145"/>
      <c r="QP15" s="145"/>
      <c r="QQ15" s="145"/>
      <c r="QR15" s="145"/>
      <c r="QS15" s="145"/>
      <c r="QT15" s="145"/>
      <c r="QU15" s="145"/>
      <c r="QV15" s="145"/>
      <c r="QW15" s="145"/>
      <c r="QX15" s="145"/>
      <c r="QY15" s="145"/>
      <c r="QZ15" s="145"/>
      <c r="RA15" s="145"/>
      <c r="RB15" s="145"/>
      <c r="RC15" s="145"/>
      <c r="RD15" s="145"/>
      <c r="RE15" s="145"/>
      <c r="RF15" s="145"/>
      <c r="RG15" s="145"/>
      <c r="RH15" s="145"/>
      <c r="RI15" s="145"/>
      <c r="RJ15" s="145"/>
      <c r="RK15" s="145"/>
      <c r="RL15" s="145"/>
      <c r="RM15" s="145"/>
      <c r="RN15" s="145"/>
      <c r="RO15" s="145"/>
      <c r="RP15" s="145"/>
      <c r="RQ15" s="145"/>
      <c r="RR15" s="145"/>
      <c r="RS15" s="145"/>
      <c r="RT15" s="145"/>
      <c r="RU15" s="145"/>
      <c r="RV15" s="145"/>
      <c r="RW15" s="145"/>
      <c r="RX15" s="145"/>
      <c r="RY15" s="145"/>
      <c r="RZ15" s="145"/>
      <c r="SA15" s="145"/>
      <c r="SB15" s="145"/>
      <c r="SC15" s="145"/>
      <c r="SD15" s="145"/>
      <c r="SE15" s="145"/>
      <c r="SF15" s="145"/>
      <c r="SG15" s="145"/>
      <c r="SH15" s="145"/>
      <c r="SI15" s="145"/>
      <c r="SJ15" s="145"/>
      <c r="SK15" s="145"/>
      <c r="SL15" s="145"/>
      <c r="SM15" s="145"/>
      <c r="SN15" s="145"/>
      <c r="SO15" s="145"/>
      <c r="SP15" s="145"/>
      <c r="SQ15" s="145"/>
      <c r="SR15" s="145"/>
      <c r="SS15" s="145"/>
      <c r="ST15" s="145"/>
      <c r="SU15" s="145"/>
      <c r="SV15" s="145"/>
      <c r="SW15" s="145"/>
      <c r="SX15" s="145"/>
      <c r="SY15" s="145"/>
      <c r="SZ15" s="145"/>
      <c r="TA15" s="145"/>
      <c r="TB15" s="145"/>
      <c r="TC15" s="145"/>
      <c r="TD15" s="145"/>
      <c r="TE15" s="145"/>
      <c r="TF15" s="145"/>
      <c r="TG15" s="145"/>
      <c r="TH15" s="145"/>
      <c r="TI15" s="145"/>
      <c r="TJ15" s="145"/>
      <c r="TK15" s="145"/>
      <c r="TL15" s="145"/>
      <c r="TM15" s="145"/>
      <c r="TN15" s="145"/>
      <c r="TO15" s="145"/>
      <c r="TP15" s="145"/>
      <c r="TQ15" s="145"/>
      <c r="TR15" s="145"/>
      <c r="TS15" s="145"/>
      <c r="TT15" s="145"/>
      <c r="TU15" s="145"/>
      <c r="TV15" s="145"/>
      <c r="TW15" s="145"/>
      <c r="TX15" s="145"/>
      <c r="TY15" s="145"/>
      <c r="TZ15" s="145"/>
      <c r="UA15" s="145"/>
      <c r="UB15" s="145"/>
      <c r="UC15" s="145"/>
      <c r="UD15" s="145"/>
      <c r="UE15" s="145"/>
      <c r="UF15" s="145"/>
      <c r="UG15" s="145"/>
      <c r="UH15" s="145"/>
      <c r="UI15" s="145"/>
      <c r="UJ15" s="145"/>
      <c r="UK15" s="145"/>
      <c r="UL15" s="145"/>
      <c r="UM15" s="145"/>
      <c r="UN15" s="145"/>
      <c r="UO15" s="145"/>
      <c r="UP15" s="145"/>
      <c r="UQ15" s="145"/>
      <c r="UR15" s="145"/>
      <c r="US15" s="145"/>
      <c r="UT15" s="145"/>
      <c r="UU15" s="145"/>
      <c r="UV15" s="145"/>
      <c r="UW15" s="145"/>
      <c r="UX15" s="145"/>
      <c r="UY15" s="145"/>
      <c r="UZ15" s="145"/>
      <c r="VA15" s="145"/>
      <c r="VB15" s="145"/>
      <c r="VC15" s="145"/>
      <c r="VD15" s="145"/>
      <c r="VE15" s="145"/>
      <c r="VF15" s="145"/>
      <c r="VG15" s="145"/>
      <c r="VH15" s="145"/>
      <c r="VI15" s="145"/>
      <c r="VJ15" s="145"/>
      <c r="VK15" s="145"/>
      <c r="VL15" s="145"/>
      <c r="VM15" s="145"/>
      <c r="VN15" s="145"/>
      <c r="VO15" s="145"/>
      <c r="VP15" s="145"/>
      <c r="VQ15" s="145"/>
      <c r="VR15" s="145"/>
      <c r="VS15" s="145"/>
      <c r="VT15" s="145"/>
      <c r="VU15" s="145"/>
      <c r="VV15" s="145"/>
      <c r="VW15" s="145"/>
      <c r="VX15" s="145"/>
      <c r="VY15" s="145"/>
      <c r="VZ15" s="145"/>
      <c r="WA15" s="145"/>
      <c r="WB15" s="145"/>
      <c r="WC15" s="145"/>
      <c r="WD15" s="145"/>
      <c r="WE15" s="145"/>
      <c r="WF15" s="145"/>
      <c r="WG15" s="145"/>
      <c r="WH15" s="145"/>
      <c r="WI15" s="145"/>
      <c r="WJ15" s="145"/>
      <c r="WK15" s="145"/>
      <c r="WL15" s="145"/>
      <c r="WM15" s="145"/>
      <c r="WN15" s="145"/>
      <c r="WO15" s="145"/>
      <c r="WP15" s="145"/>
      <c r="WQ15" s="145"/>
      <c r="WR15" s="145"/>
      <c r="WS15" s="145"/>
      <c r="WT15" s="145"/>
      <c r="WU15" s="145"/>
      <c r="WV15" s="145"/>
      <c r="WW15" s="145"/>
      <c r="WX15" s="145"/>
      <c r="WY15" s="145"/>
      <c r="WZ15" s="145"/>
      <c r="XA15" s="145"/>
      <c r="XB15" s="145"/>
      <c r="XC15" s="145"/>
      <c r="XD15" s="145"/>
      <c r="XE15" s="145"/>
      <c r="XF15" s="145"/>
      <c r="XG15" s="145"/>
      <c r="XH15" s="145"/>
      <c r="XI15" s="145"/>
      <c r="XJ15" s="145"/>
      <c r="XK15" s="145"/>
      <c r="XL15" s="145"/>
      <c r="XM15" s="145"/>
      <c r="XN15" s="145"/>
      <c r="XO15" s="145"/>
      <c r="XP15" s="145"/>
      <c r="XQ15" s="145"/>
      <c r="XR15" s="145"/>
      <c r="XS15" s="145"/>
      <c r="XT15" s="145"/>
      <c r="XU15" s="145"/>
      <c r="XV15" s="145"/>
      <c r="XW15" s="145"/>
      <c r="XX15" s="145"/>
      <c r="XY15" s="145"/>
      <c r="XZ15" s="145"/>
      <c r="YA15" s="145"/>
      <c r="YB15" s="145"/>
      <c r="YC15" s="145"/>
      <c r="YD15" s="145"/>
      <c r="YE15" s="145"/>
      <c r="YF15" s="145"/>
      <c r="YG15" s="145"/>
      <c r="YH15" s="145"/>
      <c r="YI15" s="145"/>
      <c r="YJ15" s="145"/>
      <c r="YK15" s="145"/>
      <c r="YL15" s="145"/>
      <c r="YM15" s="145"/>
      <c r="YN15" s="145"/>
      <c r="YO15" s="145"/>
      <c r="YP15" s="145"/>
      <c r="YQ15" s="145"/>
      <c r="YR15" s="145"/>
      <c r="YS15" s="145"/>
      <c r="YT15" s="145"/>
      <c r="YU15" s="145"/>
      <c r="YV15" s="145"/>
      <c r="YW15" s="145"/>
      <c r="YX15" s="145"/>
      <c r="YY15" s="145"/>
      <c r="YZ15" s="145"/>
      <c r="ZA15" s="145"/>
      <c r="ZB15" s="145"/>
      <c r="ZC15" s="145"/>
      <c r="ZD15" s="145"/>
      <c r="ZE15" s="145"/>
      <c r="ZF15" s="145"/>
      <c r="ZG15" s="145"/>
      <c r="ZH15" s="145"/>
      <c r="ZI15" s="145"/>
      <c r="ZJ15" s="145"/>
      <c r="ZK15" s="145"/>
      <c r="ZL15" s="145"/>
      <c r="ZM15" s="145"/>
      <c r="ZN15" s="145"/>
      <c r="ZO15" s="145"/>
      <c r="ZP15" s="145"/>
      <c r="ZQ15" s="145"/>
      <c r="ZR15" s="145"/>
      <c r="ZS15" s="145"/>
      <c r="ZT15" s="145"/>
      <c r="ZU15" s="145"/>
      <c r="ZV15" s="145"/>
      <c r="ZW15" s="145"/>
      <c r="ZX15" s="145"/>
      <c r="ZY15" s="145"/>
      <c r="ZZ15" s="145"/>
      <c r="AAA15" s="145"/>
      <c r="AAB15" s="145"/>
      <c r="AAC15" s="145"/>
      <c r="AAD15" s="145"/>
      <c r="AAE15" s="145"/>
      <c r="AAF15" s="145"/>
      <c r="AAG15" s="145"/>
      <c r="AAH15" s="145"/>
      <c r="AAI15" s="145"/>
      <c r="AAJ15" s="145"/>
      <c r="AAK15" s="145"/>
      <c r="AAL15" s="145"/>
      <c r="AAM15" s="145"/>
      <c r="AAN15" s="145"/>
      <c r="AAO15" s="145"/>
      <c r="AAP15" s="145"/>
      <c r="AAQ15" s="145"/>
      <c r="AAR15" s="145"/>
      <c r="AAS15" s="145"/>
      <c r="AAT15" s="145"/>
      <c r="AAU15" s="145"/>
      <c r="AAV15" s="145"/>
      <c r="AAW15" s="145"/>
      <c r="AAX15" s="145"/>
      <c r="AAY15" s="145"/>
      <c r="AAZ15" s="145"/>
      <c r="ABA15" s="145"/>
      <c r="ABB15" s="145"/>
      <c r="ABC15" s="145"/>
      <c r="ABD15" s="145"/>
      <c r="ABE15" s="145"/>
      <c r="ABF15" s="145"/>
      <c r="ABG15" s="145"/>
      <c r="ABH15" s="145"/>
      <c r="ABI15" s="145"/>
      <c r="ABJ15" s="145"/>
      <c r="ABK15" s="145"/>
      <c r="ABL15" s="145"/>
      <c r="ABM15" s="145"/>
      <c r="ABN15" s="145"/>
      <c r="ABO15" s="145"/>
      <c r="ABP15" s="145"/>
      <c r="ABQ15" s="145"/>
      <c r="ABR15" s="145"/>
      <c r="ABS15" s="145"/>
      <c r="ABT15" s="145"/>
      <c r="ABU15" s="145"/>
      <c r="ABV15" s="145"/>
      <c r="ABW15" s="145"/>
      <c r="ABX15" s="145"/>
      <c r="ABY15" s="145"/>
      <c r="ABZ15" s="145"/>
      <c r="ACA15" s="145"/>
      <c r="ACB15" s="145"/>
      <c r="ACC15" s="145"/>
      <c r="ACD15" s="145"/>
      <c r="ACE15" s="145"/>
      <c r="ACF15" s="145"/>
      <c r="ACG15" s="145"/>
      <c r="ACH15" s="145"/>
      <c r="ACI15" s="145"/>
      <c r="ACJ15" s="145"/>
      <c r="ACK15" s="145"/>
      <c r="ACL15" s="145"/>
      <c r="ACM15" s="145"/>
      <c r="ACN15" s="145"/>
      <c r="ACO15" s="145"/>
      <c r="ACP15" s="145"/>
      <c r="ACQ15" s="145"/>
      <c r="ACR15" s="145"/>
      <c r="ACS15" s="145"/>
      <c r="ACT15" s="145"/>
      <c r="ACU15" s="145"/>
      <c r="ACV15" s="145"/>
      <c r="ACW15" s="145"/>
      <c r="ACX15" s="145"/>
      <c r="ACY15" s="145"/>
      <c r="ACZ15" s="145"/>
      <c r="ADA15" s="145"/>
      <c r="ADB15" s="145"/>
      <c r="ADC15" s="145"/>
      <c r="ADD15" s="145"/>
      <c r="ADE15" s="145"/>
      <c r="ADF15" s="145"/>
      <c r="ADG15" s="145"/>
      <c r="ADH15" s="145"/>
      <c r="ADI15" s="145"/>
      <c r="ADJ15" s="145"/>
      <c r="ADK15" s="145"/>
      <c r="ADL15" s="145"/>
      <c r="ADM15" s="145"/>
      <c r="ADN15" s="145"/>
      <c r="ADO15" s="145"/>
      <c r="ADP15" s="145"/>
      <c r="ADQ15" s="145"/>
      <c r="ADR15" s="145"/>
      <c r="ADS15" s="145"/>
      <c r="ADT15" s="145"/>
      <c r="ADU15" s="145"/>
      <c r="ADV15" s="145"/>
      <c r="ADW15" s="145"/>
      <c r="ADX15" s="145"/>
      <c r="ADY15" s="145"/>
      <c r="ADZ15" s="145"/>
      <c r="AEA15" s="145"/>
      <c r="AEB15" s="145"/>
      <c r="AEC15" s="145"/>
      <c r="AED15" s="145"/>
      <c r="AEE15" s="145"/>
      <c r="AEF15" s="145"/>
      <c r="AEG15" s="145"/>
      <c r="AEH15" s="145"/>
      <c r="AEI15" s="145"/>
      <c r="AEJ15" s="145"/>
      <c r="AEK15" s="145"/>
      <c r="AEL15" s="145"/>
      <c r="AEM15" s="145"/>
      <c r="AEN15" s="145"/>
      <c r="AEO15" s="145"/>
      <c r="AEP15" s="145"/>
      <c r="AEQ15" s="145"/>
      <c r="AER15" s="145"/>
      <c r="AES15" s="145"/>
      <c r="AET15" s="145"/>
      <c r="AEU15" s="145"/>
      <c r="AEV15" s="145"/>
      <c r="AEW15" s="145"/>
      <c r="AEX15" s="145"/>
      <c r="AEY15" s="145"/>
      <c r="AEZ15" s="145"/>
      <c r="AFA15" s="145"/>
      <c r="AFB15" s="145"/>
      <c r="AFC15" s="145"/>
      <c r="AFD15" s="145"/>
      <c r="AFE15" s="145"/>
      <c r="AFF15" s="145"/>
      <c r="AFG15" s="145"/>
      <c r="AFH15" s="145"/>
      <c r="AFI15" s="145"/>
      <c r="AFJ15" s="145"/>
      <c r="AFK15" s="145"/>
      <c r="AFL15" s="145"/>
      <c r="AFM15" s="145"/>
      <c r="AFN15" s="145"/>
      <c r="AFO15" s="145"/>
      <c r="AFP15" s="145"/>
      <c r="AFQ15" s="145"/>
      <c r="AFR15" s="145"/>
      <c r="AFS15" s="145"/>
      <c r="AFT15" s="145"/>
      <c r="AFU15" s="145"/>
      <c r="AFV15" s="145"/>
      <c r="AFW15" s="145"/>
      <c r="AFX15" s="145"/>
      <c r="AFY15" s="145"/>
      <c r="AFZ15" s="145"/>
      <c r="AGA15" s="145"/>
      <c r="AGB15" s="145"/>
      <c r="AGC15" s="145"/>
      <c r="AGD15" s="145"/>
      <c r="AGE15" s="145"/>
      <c r="AGF15" s="145"/>
      <c r="AGG15" s="145"/>
      <c r="AGH15" s="145"/>
      <c r="AGI15" s="145"/>
      <c r="AGJ15" s="145"/>
      <c r="AGK15" s="145"/>
      <c r="AGL15" s="145"/>
      <c r="AGM15" s="145"/>
      <c r="AGN15" s="145"/>
      <c r="AGO15" s="145"/>
      <c r="AGP15" s="145"/>
      <c r="AGQ15" s="145"/>
      <c r="AGR15" s="145"/>
      <c r="AGS15" s="145"/>
      <c r="AGT15" s="145"/>
      <c r="AGU15" s="145"/>
      <c r="AGV15" s="145"/>
      <c r="AGW15" s="145"/>
      <c r="AGX15" s="145"/>
      <c r="AGY15" s="145"/>
      <c r="AGZ15" s="145"/>
      <c r="AHA15" s="145"/>
      <c r="AHB15" s="145"/>
      <c r="AHC15" s="145"/>
      <c r="AHD15" s="145"/>
      <c r="AHE15" s="145"/>
      <c r="AHF15" s="145"/>
      <c r="AHG15" s="145"/>
      <c r="AHH15" s="145"/>
      <c r="AHI15" s="145"/>
      <c r="AHJ15" s="145"/>
      <c r="AHK15" s="145"/>
      <c r="AHL15" s="145"/>
      <c r="AHM15" s="145"/>
      <c r="AHN15" s="145"/>
      <c r="AHO15" s="145"/>
      <c r="AHP15" s="145"/>
      <c r="AHQ15" s="145"/>
      <c r="AHR15" s="145"/>
      <c r="AHS15" s="145"/>
      <c r="AHT15" s="145"/>
      <c r="AHU15" s="145"/>
      <c r="AHV15" s="145"/>
      <c r="AHW15" s="145"/>
      <c r="AHX15" s="145"/>
      <c r="AHY15" s="145"/>
      <c r="AHZ15" s="145"/>
      <c r="AIA15" s="145"/>
      <c r="AIB15" s="145"/>
      <c r="AIC15" s="145"/>
      <c r="AID15" s="145"/>
      <c r="AIE15" s="145"/>
      <c r="AIF15" s="145"/>
      <c r="AIG15" s="145"/>
      <c r="AIH15" s="145"/>
      <c r="AII15" s="145"/>
      <c r="AIJ15" s="145"/>
      <c r="AIK15" s="145"/>
      <c r="AIL15" s="145"/>
      <c r="AIM15" s="145"/>
      <c r="AIN15" s="145"/>
      <c r="AIO15" s="145"/>
      <c r="AIP15" s="145"/>
      <c r="AIQ15" s="145"/>
      <c r="AIR15" s="145"/>
      <c r="AIS15" s="145"/>
      <c r="AIT15" s="145"/>
      <c r="AIU15" s="145"/>
      <c r="AIV15" s="145"/>
      <c r="AIW15" s="145"/>
      <c r="AIX15" s="145"/>
      <c r="AIY15" s="145"/>
      <c r="AIZ15" s="145"/>
      <c r="AJA15" s="145"/>
      <c r="AJB15" s="145"/>
      <c r="AJC15" s="145"/>
      <c r="AJD15" s="145"/>
      <c r="AJE15" s="145"/>
      <c r="AJF15" s="145"/>
      <c r="AJG15" s="145"/>
      <c r="AJH15" s="145"/>
      <c r="AJI15" s="145"/>
      <c r="AJJ15" s="145"/>
      <c r="AJK15" s="145"/>
      <c r="AJL15" s="145"/>
      <c r="AJM15" s="145"/>
      <c r="AJN15" s="145"/>
      <c r="AJO15" s="145"/>
      <c r="AJP15" s="145"/>
      <c r="AJQ15" s="145"/>
      <c r="AJR15" s="145"/>
      <c r="AJS15" s="145"/>
      <c r="AJT15" s="145"/>
      <c r="AJU15" s="145"/>
      <c r="AJV15" s="145"/>
      <c r="AJW15" s="145"/>
      <c r="AJX15" s="145"/>
      <c r="AJY15" s="145"/>
      <c r="AJZ15" s="145"/>
      <c r="AKA15" s="145"/>
      <c r="AKB15" s="145"/>
      <c r="AKC15" s="145"/>
      <c r="AKD15" s="145"/>
      <c r="AKE15" s="145"/>
      <c r="AKF15" s="145"/>
      <c r="AKG15" s="145"/>
      <c r="AKH15" s="145"/>
      <c r="AKI15" s="145"/>
      <c r="AKJ15" s="145"/>
      <c r="AKK15" s="145"/>
      <c r="AKL15" s="145"/>
      <c r="AKM15" s="145"/>
      <c r="AKN15" s="145"/>
      <c r="AKO15" s="145"/>
      <c r="AKP15" s="145"/>
      <c r="AKQ15" s="145"/>
      <c r="AKR15" s="145"/>
      <c r="AKS15" s="145"/>
      <c r="AKT15" s="145"/>
      <c r="AKU15" s="145"/>
      <c r="AKV15" s="145"/>
      <c r="AKW15" s="145"/>
      <c r="AKX15" s="145"/>
      <c r="AKY15" s="145"/>
      <c r="AKZ15" s="145"/>
      <c r="ALA15" s="145"/>
      <c r="ALB15" s="145"/>
      <c r="ALC15" s="145"/>
      <c r="ALD15" s="145"/>
      <c r="ALE15" s="145"/>
      <c r="ALF15" s="145"/>
      <c r="ALG15" s="145"/>
      <c r="ALH15" s="145"/>
      <c r="ALI15" s="145"/>
      <c r="ALJ15" s="145"/>
      <c r="ALK15" s="145"/>
      <c r="ALL15" s="145"/>
      <c r="ALM15" s="145"/>
      <c r="ALN15" s="145"/>
      <c r="ALO15" s="145"/>
      <c r="ALP15" s="145"/>
      <c r="ALQ15" s="145"/>
      <c r="ALR15" s="145"/>
      <c r="ALS15" s="145"/>
      <c r="ALT15" s="145"/>
      <c r="ALU15" s="145"/>
      <c r="ALV15" s="145"/>
      <c r="ALW15" s="145"/>
      <c r="ALX15" s="145"/>
      <c r="ALY15" s="145"/>
      <c r="ALZ15" s="145"/>
      <c r="AMA15" s="145"/>
      <c r="AMB15" s="145"/>
      <c r="AMC15" s="145"/>
      <c r="AMD15" s="145"/>
      <c r="AME15" s="145"/>
      <c r="AMF15" s="145"/>
      <c r="AMG15" s="145"/>
      <c r="AMH15" s="145"/>
      <c r="AMI15" s="145"/>
      <c r="AMJ15" s="145"/>
      <c r="AMK15" s="145"/>
      <c r="AML15" s="145"/>
    </row>
    <row r="16" spans="1:1026" s="142" customFormat="1">
      <c r="A16" s="148" t="str">
        <f t="shared" si="0"/>
        <v>LOAN.BOM_RECOMMENDED</v>
      </c>
      <c r="B16" s="134">
        <f t="shared" si="4"/>
        <v>110012</v>
      </c>
      <c r="C16" s="155">
        <v>0</v>
      </c>
      <c r="D16" s="155">
        <v>1</v>
      </c>
      <c r="E16" s="155">
        <f t="shared" si="1"/>
        <v>100000</v>
      </c>
      <c r="F16" s="155">
        <v>100000</v>
      </c>
      <c r="G16" s="155" t="s">
        <v>34</v>
      </c>
      <c r="H16" s="155">
        <v>100000</v>
      </c>
      <c r="I16" s="148" t="s">
        <v>505</v>
      </c>
      <c r="J16" s="155">
        <f>VLOOKUP(I16,T_FSM_TYPE!$A:$B,2,0)</f>
        <v>110000</v>
      </c>
      <c r="K16" s="142" t="s">
        <v>589</v>
      </c>
      <c r="L16" s="148" t="s">
        <v>37</v>
      </c>
      <c r="M16" s="215" t="str">
        <f t="shared" si="2"/>
        <v>BOM_RECOMMENDED</v>
      </c>
      <c r="N16" s="145" t="str">
        <f t="shared" si="3"/>
        <v>INSERT INTO T_FSM_STATE VALUES(110012, 0, 1, 100000, 100000, GETDATE(), 100000, 110000, 'BOM_RECOMMENDED', '?' ,'BOM_RECOMMENDED')</v>
      </c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8"/>
      <c r="EL16" s="148"/>
      <c r="EM16" s="148"/>
      <c r="EN16" s="148"/>
      <c r="EO16" s="148"/>
      <c r="EP16" s="148"/>
      <c r="EQ16" s="148"/>
      <c r="ER16" s="148"/>
      <c r="ES16" s="148"/>
      <c r="ET16" s="148"/>
      <c r="EU16" s="148"/>
      <c r="EV16" s="148"/>
      <c r="EW16" s="148"/>
      <c r="EX16" s="148"/>
      <c r="EY16" s="148"/>
      <c r="EZ16" s="148"/>
      <c r="FA16" s="148"/>
      <c r="FB16" s="148"/>
      <c r="FC16" s="148"/>
      <c r="FD16" s="148"/>
      <c r="FE16" s="148"/>
      <c r="FF16" s="148"/>
      <c r="FG16" s="148"/>
      <c r="FH16" s="148"/>
      <c r="FI16" s="148"/>
      <c r="FJ16" s="148"/>
      <c r="FK16" s="148"/>
      <c r="FL16" s="148"/>
      <c r="FM16" s="148"/>
      <c r="FN16" s="148"/>
      <c r="FO16" s="148"/>
      <c r="FP16" s="148"/>
      <c r="FQ16" s="148"/>
      <c r="FR16" s="148"/>
      <c r="FS16" s="148"/>
      <c r="FT16" s="148"/>
      <c r="FU16" s="148"/>
      <c r="FV16" s="148"/>
      <c r="FW16" s="148"/>
      <c r="FX16" s="148"/>
      <c r="FY16" s="148"/>
      <c r="FZ16" s="148"/>
      <c r="GA16" s="148"/>
      <c r="GB16" s="148"/>
      <c r="GC16" s="148"/>
      <c r="GD16" s="148"/>
      <c r="GE16" s="148"/>
      <c r="GF16" s="148"/>
      <c r="GG16" s="148"/>
      <c r="GH16" s="148"/>
      <c r="GI16" s="148"/>
      <c r="GJ16" s="148"/>
      <c r="GK16" s="148"/>
      <c r="GL16" s="148"/>
      <c r="GM16" s="148"/>
      <c r="GN16" s="148"/>
      <c r="GO16" s="148"/>
      <c r="GP16" s="148"/>
      <c r="GQ16" s="148"/>
      <c r="GR16" s="148"/>
      <c r="GS16" s="148"/>
      <c r="GT16" s="148"/>
      <c r="GU16" s="148"/>
      <c r="GV16" s="148"/>
      <c r="GW16" s="148"/>
      <c r="GX16" s="148"/>
      <c r="GY16" s="148"/>
      <c r="GZ16" s="148"/>
      <c r="HA16" s="148"/>
      <c r="HB16" s="148"/>
      <c r="HC16" s="148"/>
      <c r="HD16" s="148"/>
      <c r="HE16" s="148"/>
      <c r="HF16" s="148"/>
      <c r="HG16" s="148"/>
      <c r="HH16" s="148"/>
      <c r="HI16" s="148"/>
      <c r="HJ16" s="148"/>
      <c r="HK16" s="148"/>
      <c r="HL16" s="148"/>
      <c r="HM16" s="148"/>
      <c r="HN16" s="148"/>
      <c r="HO16" s="148"/>
      <c r="HP16" s="148"/>
      <c r="HQ16" s="148"/>
      <c r="HR16" s="148"/>
      <c r="HS16" s="148"/>
      <c r="HT16" s="148"/>
      <c r="HU16" s="148"/>
      <c r="HV16" s="148"/>
      <c r="HW16" s="148"/>
      <c r="HX16" s="148"/>
      <c r="HY16" s="148"/>
      <c r="HZ16" s="148"/>
      <c r="IA16" s="148"/>
      <c r="IB16" s="148"/>
      <c r="IC16" s="148"/>
      <c r="ID16" s="148"/>
      <c r="IE16" s="148"/>
      <c r="IF16" s="148"/>
      <c r="IG16" s="148"/>
      <c r="IH16" s="148"/>
      <c r="II16" s="148"/>
      <c r="IJ16" s="148"/>
      <c r="IK16" s="148"/>
      <c r="IL16" s="148"/>
      <c r="IM16" s="148"/>
      <c r="IN16" s="148"/>
      <c r="IO16" s="148"/>
      <c r="IP16" s="148"/>
      <c r="IQ16" s="148"/>
      <c r="IR16" s="148"/>
      <c r="IS16" s="148"/>
      <c r="IT16" s="148"/>
      <c r="IU16" s="148"/>
      <c r="IV16" s="148"/>
      <c r="IW16" s="148"/>
      <c r="IX16" s="148"/>
      <c r="IY16" s="148"/>
      <c r="IZ16" s="148"/>
      <c r="JA16" s="148"/>
      <c r="JB16" s="148"/>
      <c r="JC16" s="148"/>
      <c r="JD16" s="148"/>
      <c r="JE16" s="148"/>
      <c r="JF16" s="148"/>
      <c r="JG16" s="148"/>
      <c r="JH16" s="148"/>
      <c r="JI16" s="148"/>
      <c r="JJ16" s="148"/>
      <c r="JK16" s="148"/>
      <c r="JL16" s="148"/>
      <c r="JM16" s="148"/>
      <c r="JN16" s="148"/>
      <c r="JO16" s="148"/>
      <c r="JP16" s="148"/>
      <c r="JQ16" s="148"/>
      <c r="JR16" s="148"/>
      <c r="JS16" s="148"/>
      <c r="JT16" s="148"/>
      <c r="JU16" s="148"/>
      <c r="JV16" s="148"/>
      <c r="JW16" s="148"/>
      <c r="JX16" s="148"/>
      <c r="JY16" s="148"/>
      <c r="JZ16" s="148"/>
      <c r="KA16" s="148"/>
      <c r="KB16" s="148"/>
      <c r="KC16" s="148"/>
      <c r="KD16" s="148"/>
      <c r="KE16" s="148"/>
      <c r="KF16" s="148"/>
      <c r="KG16" s="148"/>
      <c r="KH16" s="148"/>
      <c r="KI16" s="148"/>
      <c r="KJ16" s="148"/>
      <c r="KK16" s="148"/>
      <c r="KL16" s="148"/>
      <c r="KM16" s="148"/>
      <c r="KN16" s="148"/>
      <c r="KO16" s="148"/>
      <c r="KP16" s="148"/>
      <c r="KQ16" s="148"/>
      <c r="KR16" s="148"/>
      <c r="KS16" s="148"/>
      <c r="KT16" s="148"/>
      <c r="KU16" s="148"/>
      <c r="KV16" s="148"/>
      <c r="KW16" s="148"/>
      <c r="KX16" s="148"/>
      <c r="KY16" s="148"/>
      <c r="KZ16" s="148"/>
      <c r="LA16" s="148"/>
      <c r="LB16" s="148"/>
      <c r="LC16" s="148"/>
      <c r="LD16" s="148"/>
      <c r="LE16" s="148"/>
      <c r="LF16" s="148"/>
      <c r="LG16" s="148"/>
      <c r="LH16" s="148"/>
      <c r="LI16" s="148"/>
      <c r="LJ16" s="148"/>
      <c r="LK16" s="148"/>
      <c r="LL16" s="148"/>
      <c r="LM16" s="148"/>
      <c r="LN16" s="148"/>
      <c r="LO16" s="148"/>
      <c r="LP16" s="148"/>
      <c r="LQ16" s="148"/>
      <c r="LR16" s="148"/>
      <c r="LS16" s="148"/>
      <c r="LT16" s="148"/>
      <c r="LU16" s="148"/>
      <c r="LV16" s="148"/>
      <c r="LW16" s="148"/>
      <c r="LX16" s="148"/>
      <c r="LY16" s="148"/>
      <c r="LZ16" s="148"/>
      <c r="MA16" s="148"/>
      <c r="MB16" s="148"/>
      <c r="MC16" s="148"/>
      <c r="MD16" s="148"/>
      <c r="ME16" s="148"/>
      <c r="MF16" s="148"/>
      <c r="MG16" s="148"/>
      <c r="MH16" s="148"/>
      <c r="MI16" s="148"/>
      <c r="MJ16" s="148"/>
      <c r="MK16" s="148"/>
      <c r="ML16" s="148"/>
      <c r="MM16" s="148"/>
      <c r="MN16" s="148"/>
      <c r="MO16" s="148"/>
      <c r="MP16" s="148"/>
      <c r="MQ16" s="148"/>
      <c r="MR16" s="148"/>
      <c r="MS16" s="148"/>
      <c r="MT16" s="148"/>
      <c r="MU16" s="148"/>
      <c r="MV16" s="148"/>
      <c r="MW16" s="148"/>
      <c r="MX16" s="148"/>
      <c r="MY16" s="148"/>
      <c r="MZ16" s="148"/>
      <c r="NA16" s="148"/>
      <c r="NB16" s="148"/>
      <c r="NC16" s="148"/>
      <c r="ND16" s="148"/>
      <c r="NE16" s="148"/>
      <c r="NF16" s="148"/>
      <c r="NG16" s="148"/>
      <c r="NH16" s="148"/>
      <c r="NI16" s="148"/>
      <c r="NJ16" s="148"/>
      <c r="NK16" s="148"/>
      <c r="NL16" s="148"/>
      <c r="NM16" s="148"/>
      <c r="NN16" s="148"/>
      <c r="NO16" s="148"/>
      <c r="NP16" s="148"/>
      <c r="NQ16" s="148"/>
      <c r="NR16" s="148"/>
      <c r="NS16" s="148"/>
      <c r="NT16" s="148"/>
      <c r="NU16" s="148"/>
      <c r="NV16" s="148"/>
      <c r="NW16" s="148"/>
      <c r="NX16" s="148"/>
      <c r="NY16" s="148"/>
      <c r="NZ16" s="148"/>
      <c r="OA16" s="148"/>
      <c r="OB16" s="148"/>
      <c r="OC16" s="148"/>
      <c r="OD16" s="148"/>
      <c r="OE16" s="148"/>
      <c r="OF16" s="148"/>
      <c r="OG16" s="148"/>
      <c r="OH16" s="148"/>
      <c r="OI16" s="148"/>
      <c r="OJ16" s="148"/>
      <c r="OK16" s="148"/>
      <c r="OL16" s="148"/>
      <c r="OM16" s="148"/>
      <c r="ON16" s="148"/>
      <c r="OO16" s="148"/>
      <c r="OP16" s="148"/>
      <c r="OQ16" s="148"/>
      <c r="OR16" s="148"/>
      <c r="OS16" s="148"/>
      <c r="OT16" s="148"/>
      <c r="OU16" s="148"/>
      <c r="OV16" s="148"/>
      <c r="OW16" s="148"/>
      <c r="OX16" s="148"/>
      <c r="OY16" s="148"/>
      <c r="OZ16" s="148"/>
      <c r="PA16" s="148"/>
      <c r="PB16" s="148"/>
      <c r="PC16" s="148"/>
      <c r="PD16" s="148"/>
      <c r="PE16" s="148"/>
      <c r="PF16" s="148"/>
      <c r="PG16" s="148"/>
      <c r="PH16" s="148"/>
      <c r="PI16" s="148"/>
      <c r="PJ16" s="148"/>
      <c r="PK16" s="148"/>
      <c r="PL16" s="148"/>
      <c r="PM16" s="148"/>
      <c r="PN16" s="148"/>
      <c r="PO16" s="148"/>
      <c r="PP16" s="148"/>
      <c r="PQ16" s="148"/>
      <c r="PR16" s="148"/>
      <c r="PS16" s="148"/>
      <c r="PT16" s="148"/>
      <c r="PU16" s="148"/>
      <c r="PV16" s="148"/>
      <c r="PW16" s="148"/>
      <c r="PX16" s="148"/>
      <c r="PY16" s="148"/>
      <c r="PZ16" s="148"/>
      <c r="QA16" s="148"/>
      <c r="QB16" s="148"/>
      <c r="QC16" s="148"/>
      <c r="QD16" s="148"/>
      <c r="QE16" s="148"/>
      <c r="QF16" s="148"/>
      <c r="QG16" s="148"/>
      <c r="QH16" s="148"/>
      <c r="QI16" s="148"/>
      <c r="QJ16" s="148"/>
      <c r="QK16" s="148"/>
      <c r="QL16" s="148"/>
      <c r="QM16" s="148"/>
      <c r="QN16" s="148"/>
      <c r="QO16" s="148"/>
      <c r="QP16" s="148"/>
      <c r="QQ16" s="148"/>
      <c r="QR16" s="148"/>
      <c r="QS16" s="148"/>
      <c r="QT16" s="148"/>
      <c r="QU16" s="148"/>
      <c r="QV16" s="148"/>
      <c r="QW16" s="148"/>
      <c r="QX16" s="148"/>
      <c r="QY16" s="148"/>
      <c r="QZ16" s="148"/>
      <c r="RA16" s="148"/>
      <c r="RB16" s="148"/>
      <c r="RC16" s="148"/>
      <c r="RD16" s="148"/>
      <c r="RE16" s="148"/>
      <c r="RF16" s="148"/>
      <c r="RG16" s="148"/>
      <c r="RH16" s="148"/>
      <c r="RI16" s="148"/>
      <c r="RJ16" s="148"/>
      <c r="RK16" s="148"/>
      <c r="RL16" s="148"/>
      <c r="RM16" s="148"/>
      <c r="RN16" s="148"/>
      <c r="RO16" s="148"/>
      <c r="RP16" s="148"/>
      <c r="RQ16" s="148"/>
      <c r="RR16" s="148"/>
      <c r="RS16" s="148"/>
      <c r="RT16" s="148"/>
      <c r="RU16" s="148"/>
      <c r="RV16" s="148"/>
      <c r="RW16" s="148"/>
      <c r="RX16" s="148"/>
      <c r="RY16" s="148"/>
      <c r="RZ16" s="148"/>
      <c r="SA16" s="148"/>
      <c r="SB16" s="148"/>
      <c r="SC16" s="148"/>
      <c r="SD16" s="148"/>
      <c r="SE16" s="148"/>
      <c r="SF16" s="148"/>
      <c r="SG16" s="148"/>
      <c r="SH16" s="148"/>
      <c r="SI16" s="148"/>
      <c r="SJ16" s="148"/>
      <c r="SK16" s="148"/>
      <c r="SL16" s="148"/>
      <c r="SM16" s="148"/>
      <c r="SN16" s="148"/>
      <c r="SO16" s="148"/>
      <c r="SP16" s="148"/>
      <c r="SQ16" s="148"/>
      <c r="SR16" s="148"/>
      <c r="SS16" s="148"/>
      <c r="ST16" s="148"/>
      <c r="SU16" s="148"/>
      <c r="SV16" s="148"/>
      <c r="SW16" s="148"/>
      <c r="SX16" s="148"/>
      <c r="SY16" s="148"/>
      <c r="SZ16" s="148"/>
      <c r="TA16" s="148"/>
      <c r="TB16" s="148"/>
      <c r="TC16" s="148"/>
      <c r="TD16" s="148"/>
      <c r="TE16" s="148"/>
      <c r="TF16" s="148"/>
      <c r="TG16" s="148"/>
      <c r="TH16" s="148"/>
      <c r="TI16" s="148"/>
      <c r="TJ16" s="148"/>
      <c r="TK16" s="148"/>
      <c r="TL16" s="148"/>
      <c r="TM16" s="148"/>
      <c r="TN16" s="148"/>
      <c r="TO16" s="148"/>
      <c r="TP16" s="148"/>
      <c r="TQ16" s="148"/>
      <c r="TR16" s="148"/>
      <c r="TS16" s="148"/>
      <c r="TT16" s="148"/>
      <c r="TU16" s="148"/>
      <c r="TV16" s="148"/>
      <c r="TW16" s="148"/>
      <c r="TX16" s="148"/>
      <c r="TY16" s="148"/>
      <c r="TZ16" s="148"/>
      <c r="UA16" s="148"/>
      <c r="UB16" s="148"/>
      <c r="UC16" s="148"/>
      <c r="UD16" s="148"/>
      <c r="UE16" s="148"/>
      <c r="UF16" s="148"/>
      <c r="UG16" s="148"/>
      <c r="UH16" s="148"/>
      <c r="UI16" s="148"/>
      <c r="UJ16" s="148"/>
      <c r="UK16" s="148"/>
      <c r="UL16" s="148"/>
      <c r="UM16" s="148"/>
      <c r="UN16" s="148"/>
      <c r="UO16" s="148"/>
      <c r="UP16" s="148"/>
      <c r="UQ16" s="148"/>
      <c r="UR16" s="148"/>
      <c r="US16" s="148"/>
      <c r="UT16" s="148"/>
      <c r="UU16" s="148"/>
      <c r="UV16" s="148"/>
      <c r="UW16" s="148"/>
      <c r="UX16" s="148"/>
      <c r="UY16" s="148"/>
      <c r="UZ16" s="148"/>
      <c r="VA16" s="148"/>
      <c r="VB16" s="148"/>
      <c r="VC16" s="148"/>
      <c r="VD16" s="148"/>
      <c r="VE16" s="148"/>
      <c r="VF16" s="148"/>
      <c r="VG16" s="148"/>
      <c r="VH16" s="148"/>
      <c r="VI16" s="148"/>
      <c r="VJ16" s="148"/>
      <c r="VK16" s="148"/>
      <c r="VL16" s="148"/>
      <c r="VM16" s="148"/>
      <c r="VN16" s="148"/>
      <c r="VO16" s="148"/>
      <c r="VP16" s="148"/>
      <c r="VQ16" s="148"/>
      <c r="VR16" s="148"/>
      <c r="VS16" s="148"/>
      <c r="VT16" s="148"/>
      <c r="VU16" s="148"/>
      <c r="VV16" s="148"/>
      <c r="VW16" s="148"/>
      <c r="VX16" s="148"/>
      <c r="VY16" s="148"/>
      <c r="VZ16" s="148"/>
      <c r="WA16" s="148"/>
      <c r="WB16" s="148"/>
      <c r="WC16" s="148"/>
      <c r="WD16" s="148"/>
      <c r="WE16" s="148"/>
      <c r="WF16" s="148"/>
      <c r="WG16" s="148"/>
      <c r="WH16" s="148"/>
      <c r="WI16" s="148"/>
      <c r="WJ16" s="148"/>
      <c r="WK16" s="148"/>
      <c r="WL16" s="148"/>
      <c r="WM16" s="148"/>
      <c r="WN16" s="148"/>
      <c r="WO16" s="148"/>
      <c r="WP16" s="148"/>
      <c r="WQ16" s="148"/>
      <c r="WR16" s="148"/>
      <c r="WS16" s="148"/>
      <c r="WT16" s="148"/>
      <c r="WU16" s="148"/>
      <c r="WV16" s="148"/>
      <c r="WW16" s="148"/>
      <c r="WX16" s="148"/>
      <c r="WY16" s="148"/>
      <c r="WZ16" s="148"/>
      <c r="XA16" s="148"/>
      <c r="XB16" s="148"/>
      <c r="XC16" s="148"/>
      <c r="XD16" s="148"/>
      <c r="XE16" s="148"/>
      <c r="XF16" s="148"/>
      <c r="XG16" s="148"/>
      <c r="XH16" s="148"/>
      <c r="XI16" s="148"/>
      <c r="XJ16" s="148"/>
      <c r="XK16" s="148"/>
      <c r="XL16" s="148"/>
      <c r="XM16" s="148"/>
      <c r="XN16" s="148"/>
      <c r="XO16" s="148"/>
      <c r="XP16" s="148"/>
      <c r="XQ16" s="148"/>
      <c r="XR16" s="148"/>
      <c r="XS16" s="148"/>
      <c r="XT16" s="148"/>
      <c r="XU16" s="148"/>
      <c r="XV16" s="148"/>
      <c r="XW16" s="148"/>
      <c r="XX16" s="148"/>
      <c r="XY16" s="148"/>
      <c r="XZ16" s="148"/>
      <c r="YA16" s="148"/>
      <c r="YB16" s="148"/>
      <c r="YC16" s="148"/>
      <c r="YD16" s="148"/>
      <c r="YE16" s="148"/>
      <c r="YF16" s="148"/>
      <c r="YG16" s="148"/>
      <c r="YH16" s="148"/>
      <c r="YI16" s="148"/>
      <c r="YJ16" s="148"/>
      <c r="YK16" s="148"/>
      <c r="YL16" s="148"/>
      <c r="YM16" s="148"/>
      <c r="YN16" s="148"/>
      <c r="YO16" s="148"/>
      <c r="YP16" s="148"/>
      <c r="YQ16" s="148"/>
      <c r="YR16" s="148"/>
      <c r="YS16" s="148"/>
      <c r="YT16" s="148"/>
      <c r="YU16" s="148"/>
      <c r="YV16" s="148"/>
      <c r="YW16" s="148"/>
      <c r="YX16" s="148"/>
      <c r="YY16" s="148"/>
      <c r="YZ16" s="148"/>
      <c r="ZA16" s="148"/>
      <c r="ZB16" s="148"/>
      <c r="ZC16" s="148"/>
      <c r="ZD16" s="148"/>
      <c r="ZE16" s="148"/>
      <c r="ZF16" s="148"/>
      <c r="ZG16" s="148"/>
      <c r="ZH16" s="148"/>
      <c r="ZI16" s="148"/>
      <c r="ZJ16" s="148"/>
      <c r="ZK16" s="148"/>
      <c r="ZL16" s="148"/>
      <c r="ZM16" s="148"/>
      <c r="ZN16" s="148"/>
      <c r="ZO16" s="148"/>
      <c r="ZP16" s="148"/>
      <c r="ZQ16" s="148"/>
      <c r="ZR16" s="148"/>
      <c r="ZS16" s="148"/>
      <c r="ZT16" s="148"/>
      <c r="ZU16" s="148"/>
      <c r="ZV16" s="148"/>
      <c r="ZW16" s="148"/>
      <c r="ZX16" s="148"/>
      <c r="ZY16" s="148"/>
      <c r="ZZ16" s="148"/>
      <c r="AAA16" s="148"/>
      <c r="AAB16" s="148"/>
      <c r="AAC16" s="148"/>
      <c r="AAD16" s="148"/>
      <c r="AAE16" s="148"/>
      <c r="AAF16" s="148"/>
      <c r="AAG16" s="148"/>
      <c r="AAH16" s="148"/>
      <c r="AAI16" s="148"/>
      <c r="AAJ16" s="148"/>
      <c r="AAK16" s="148"/>
      <c r="AAL16" s="148"/>
      <c r="AAM16" s="148"/>
      <c r="AAN16" s="148"/>
      <c r="AAO16" s="148"/>
      <c r="AAP16" s="148"/>
      <c r="AAQ16" s="148"/>
      <c r="AAR16" s="148"/>
      <c r="AAS16" s="148"/>
      <c r="AAT16" s="148"/>
      <c r="AAU16" s="148"/>
      <c r="AAV16" s="148"/>
      <c r="AAW16" s="148"/>
      <c r="AAX16" s="148"/>
      <c r="AAY16" s="148"/>
      <c r="AAZ16" s="148"/>
      <c r="ABA16" s="148"/>
      <c r="ABB16" s="148"/>
      <c r="ABC16" s="148"/>
      <c r="ABD16" s="148"/>
      <c r="ABE16" s="148"/>
      <c r="ABF16" s="148"/>
      <c r="ABG16" s="148"/>
      <c r="ABH16" s="148"/>
      <c r="ABI16" s="148"/>
      <c r="ABJ16" s="148"/>
      <c r="ABK16" s="148"/>
      <c r="ABL16" s="148"/>
      <c r="ABM16" s="148"/>
      <c r="ABN16" s="148"/>
      <c r="ABO16" s="148"/>
      <c r="ABP16" s="148"/>
      <c r="ABQ16" s="148"/>
      <c r="ABR16" s="148"/>
      <c r="ABS16" s="148"/>
      <c r="ABT16" s="148"/>
      <c r="ABU16" s="148"/>
      <c r="ABV16" s="148"/>
      <c r="ABW16" s="148"/>
      <c r="ABX16" s="148"/>
      <c r="ABY16" s="148"/>
      <c r="ABZ16" s="148"/>
      <c r="ACA16" s="148"/>
      <c r="ACB16" s="148"/>
      <c r="ACC16" s="148"/>
      <c r="ACD16" s="148"/>
      <c r="ACE16" s="148"/>
      <c r="ACF16" s="148"/>
      <c r="ACG16" s="148"/>
      <c r="ACH16" s="148"/>
      <c r="ACI16" s="148"/>
      <c r="ACJ16" s="148"/>
      <c r="ACK16" s="148"/>
      <c r="ACL16" s="148"/>
      <c r="ACM16" s="148"/>
      <c r="ACN16" s="148"/>
      <c r="ACO16" s="148"/>
      <c r="ACP16" s="148"/>
      <c r="ACQ16" s="148"/>
      <c r="ACR16" s="148"/>
      <c r="ACS16" s="148"/>
      <c r="ACT16" s="148"/>
      <c r="ACU16" s="148"/>
      <c r="ACV16" s="148"/>
      <c r="ACW16" s="148"/>
      <c r="ACX16" s="148"/>
      <c r="ACY16" s="148"/>
      <c r="ACZ16" s="148"/>
      <c r="ADA16" s="148"/>
      <c r="ADB16" s="148"/>
      <c r="ADC16" s="148"/>
      <c r="ADD16" s="148"/>
      <c r="ADE16" s="148"/>
      <c r="ADF16" s="148"/>
      <c r="ADG16" s="148"/>
      <c r="ADH16" s="148"/>
      <c r="ADI16" s="148"/>
      <c r="ADJ16" s="148"/>
      <c r="ADK16" s="148"/>
      <c r="ADL16" s="148"/>
      <c r="ADM16" s="148"/>
      <c r="ADN16" s="148"/>
      <c r="ADO16" s="148"/>
      <c r="ADP16" s="148"/>
      <c r="ADQ16" s="148"/>
      <c r="ADR16" s="148"/>
      <c r="ADS16" s="148"/>
      <c r="ADT16" s="148"/>
      <c r="ADU16" s="148"/>
      <c r="ADV16" s="148"/>
      <c r="ADW16" s="148"/>
      <c r="ADX16" s="148"/>
      <c r="ADY16" s="148"/>
      <c r="ADZ16" s="148"/>
      <c r="AEA16" s="148"/>
      <c r="AEB16" s="148"/>
      <c r="AEC16" s="148"/>
      <c r="AED16" s="148"/>
      <c r="AEE16" s="148"/>
      <c r="AEF16" s="148"/>
      <c r="AEG16" s="148"/>
      <c r="AEH16" s="148"/>
      <c r="AEI16" s="148"/>
      <c r="AEJ16" s="148"/>
      <c r="AEK16" s="148"/>
      <c r="AEL16" s="148"/>
      <c r="AEM16" s="148"/>
      <c r="AEN16" s="148"/>
      <c r="AEO16" s="148"/>
      <c r="AEP16" s="148"/>
      <c r="AEQ16" s="148"/>
      <c r="AER16" s="148"/>
      <c r="AES16" s="148"/>
      <c r="AET16" s="148"/>
      <c r="AEU16" s="148"/>
      <c r="AEV16" s="148"/>
      <c r="AEW16" s="148"/>
      <c r="AEX16" s="148"/>
      <c r="AEY16" s="148"/>
      <c r="AEZ16" s="148"/>
      <c r="AFA16" s="148"/>
      <c r="AFB16" s="148"/>
      <c r="AFC16" s="148"/>
      <c r="AFD16" s="148"/>
      <c r="AFE16" s="148"/>
      <c r="AFF16" s="148"/>
      <c r="AFG16" s="148"/>
      <c r="AFH16" s="148"/>
      <c r="AFI16" s="148"/>
      <c r="AFJ16" s="148"/>
      <c r="AFK16" s="148"/>
      <c r="AFL16" s="148"/>
      <c r="AFM16" s="148"/>
      <c r="AFN16" s="148"/>
      <c r="AFO16" s="148"/>
      <c r="AFP16" s="148"/>
      <c r="AFQ16" s="148"/>
      <c r="AFR16" s="148"/>
      <c r="AFS16" s="148"/>
      <c r="AFT16" s="148"/>
      <c r="AFU16" s="148"/>
      <c r="AFV16" s="148"/>
      <c r="AFW16" s="148"/>
      <c r="AFX16" s="148"/>
      <c r="AFY16" s="148"/>
      <c r="AFZ16" s="148"/>
      <c r="AGA16" s="148"/>
      <c r="AGB16" s="148"/>
      <c r="AGC16" s="148"/>
      <c r="AGD16" s="148"/>
      <c r="AGE16" s="148"/>
      <c r="AGF16" s="148"/>
      <c r="AGG16" s="148"/>
      <c r="AGH16" s="148"/>
      <c r="AGI16" s="148"/>
      <c r="AGJ16" s="148"/>
      <c r="AGK16" s="148"/>
      <c r="AGL16" s="148"/>
      <c r="AGM16" s="148"/>
      <c r="AGN16" s="148"/>
      <c r="AGO16" s="148"/>
      <c r="AGP16" s="148"/>
      <c r="AGQ16" s="148"/>
      <c r="AGR16" s="148"/>
      <c r="AGS16" s="148"/>
      <c r="AGT16" s="148"/>
      <c r="AGU16" s="148"/>
      <c r="AGV16" s="148"/>
      <c r="AGW16" s="148"/>
      <c r="AGX16" s="148"/>
      <c r="AGY16" s="148"/>
      <c r="AGZ16" s="148"/>
      <c r="AHA16" s="148"/>
      <c r="AHB16" s="148"/>
      <c r="AHC16" s="148"/>
      <c r="AHD16" s="148"/>
      <c r="AHE16" s="148"/>
      <c r="AHF16" s="148"/>
      <c r="AHG16" s="148"/>
      <c r="AHH16" s="148"/>
      <c r="AHI16" s="148"/>
      <c r="AHJ16" s="148"/>
      <c r="AHK16" s="148"/>
      <c r="AHL16" s="148"/>
      <c r="AHM16" s="148"/>
      <c r="AHN16" s="148"/>
      <c r="AHO16" s="148"/>
      <c r="AHP16" s="148"/>
      <c r="AHQ16" s="148"/>
      <c r="AHR16" s="148"/>
      <c r="AHS16" s="148"/>
      <c r="AHT16" s="148"/>
      <c r="AHU16" s="148"/>
      <c r="AHV16" s="148"/>
      <c r="AHW16" s="148"/>
      <c r="AHX16" s="148"/>
      <c r="AHY16" s="148"/>
      <c r="AHZ16" s="148"/>
      <c r="AIA16" s="148"/>
      <c r="AIB16" s="148"/>
      <c r="AIC16" s="148"/>
      <c r="AID16" s="148"/>
      <c r="AIE16" s="148"/>
      <c r="AIF16" s="148"/>
      <c r="AIG16" s="148"/>
      <c r="AIH16" s="148"/>
      <c r="AII16" s="148"/>
      <c r="AIJ16" s="148"/>
      <c r="AIK16" s="148"/>
      <c r="AIL16" s="148"/>
      <c r="AIM16" s="148"/>
      <c r="AIN16" s="148"/>
      <c r="AIO16" s="148"/>
      <c r="AIP16" s="148"/>
      <c r="AIQ16" s="148"/>
      <c r="AIR16" s="148"/>
      <c r="AIS16" s="148"/>
      <c r="AIT16" s="148"/>
      <c r="AIU16" s="148"/>
      <c r="AIV16" s="148"/>
      <c r="AIW16" s="148"/>
      <c r="AIX16" s="148"/>
      <c r="AIY16" s="148"/>
      <c r="AIZ16" s="148"/>
      <c r="AJA16" s="148"/>
      <c r="AJB16" s="148"/>
      <c r="AJC16" s="148"/>
      <c r="AJD16" s="148"/>
      <c r="AJE16" s="148"/>
      <c r="AJF16" s="148"/>
      <c r="AJG16" s="148"/>
      <c r="AJH16" s="148"/>
      <c r="AJI16" s="148"/>
      <c r="AJJ16" s="148"/>
      <c r="AJK16" s="148"/>
      <c r="AJL16" s="148"/>
      <c r="AJM16" s="148"/>
      <c r="AJN16" s="148"/>
      <c r="AJO16" s="148"/>
      <c r="AJP16" s="148"/>
      <c r="AJQ16" s="148"/>
      <c r="AJR16" s="148"/>
      <c r="AJS16" s="148"/>
      <c r="AJT16" s="148"/>
      <c r="AJU16" s="148"/>
      <c r="AJV16" s="148"/>
      <c r="AJW16" s="148"/>
      <c r="AJX16" s="148"/>
      <c r="AJY16" s="148"/>
      <c r="AJZ16" s="148"/>
      <c r="AKA16" s="148"/>
      <c r="AKB16" s="148"/>
      <c r="AKC16" s="148"/>
      <c r="AKD16" s="148"/>
      <c r="AKE16" s="148"/>
      <c r="AKF16" s="148"/>
      <c r="AKG16" s="148"/>
      <c r="AKH16" s="148"/>
      <c r="AKI16" s="148"/>
      <c r="AKJ16" s="148"/>
      <c r="AKK16" s="148"/>
      <c r="AKL16" s="148"/>
      <c r="AKM16" s="148"/>
      <c r="AKN16" s="148"/>
      <c r="AKO16" s="148"/>
      <c r="AKP16" s="148"/>
      <c r="AKQ16" s="148"/>
      <c r="AKR16" s="148"/>
      <c r="AKS16" s="148"/>
      <c r="AKT16" s="148"/>
      <c r="AKU16" s="148"/>
      <c r="AKV16" s="148"/>
      <c r="AKW16" s="148"/>
      <c r="AKX16" s="148"/>
      <c r="AKY16" s="148"/>
      <c r="AKZ16" s="148"/>
      <c r="ALA16" s="148"/>
      <c r="ALB16" s="148"/>
      <c r="ALC16" s="148"/>
      <c r="ALD16" s="148"/>
      <c r="ALE16" s="148"/>
      <c r="ALF16" s="148"/>
      <c r="ALG16" s="148"/>
      <c r="ALH16" s="148"/>
      <c r="ALI16" s="148"/>
      <c r="ALJ16" s="148"/>
      <c r="ALK16" s="148"/>
      <c r="ALL16" s="148"/>
      <c r="ALM16" s="148"/>
      <c r="ALN16" s="148"/>
      <c r="ALO16" s="148"/>
      <c r="ALP16" s="148"/>
      <c r="ALQ16" s="148"/>
      <c r="ALR16" s="148"/>
      <c r="ALS16" s="148"/>
      <c r="ALT16" s="148"/>
      <c r="ALU16" s="148"/>
      <c r="ALV16" s="148"/>
      <c r="ALW16" s="148"/>
      <c r="ALX16" s="148"/>
      <c r="ALY16" s="148"/>
      <c r="ALZ16" s="148"/>
      <c r="AMA16" s="148"/>
      <c r="AMB16" s="148"/>
      <c r="AMC16" s="148"/>
      <c r="AMD16" s="148"/>
      <c r="AME16" s="148"/>
      <c r="AMF16" s="148"/>
      <c r="AMG16" s="148"/>
      <c r="AMH16" s="148"/>
      <c r="AMI16" s="148"/>
      <c r="AMJ16" s="148"/>
      <c r="AMK16" s="148"/>
      <c r="AML16" s="148"/>
    </row>
    <row r="17" spans="1:1026" s="142" customFormat="1">
      <c r="A17" s="148" t="str">
        <f t="shared" si="0"/>
        <v>LOAN.BOM_RETURNED</v>
      </c>
      <c r="B17" s="134">
        <f t="shared" si="4"/>
        <v>110013</v>
      </c>
      <c r="C17" s="155">
        <v>0</v>
      </c>
      <c r="D17" s="155">
        <v>1</v>
      </c>
      <c r="E17" s="155">
        <f t="shared" si="1"/>
        <v>100000</v>
      </c>
      <c r="F17" s="155">
        <v>100000</v>
      </c>
      <c r="G17" s="155" t="s">
        <v>34</v>
      </c>
      <c r="H17" s="155">
        <v>100000</v>
      </c>
      <c r="I17" s="148" t="s">
        <v>505</v>
      </c>
      <c r="J17" s="155">
        <f>VLOOKUP(I17,T_FSM_TYPE!$A:$B,2,0)</f>
        <v>110000</v>
      </c>
      <c r="K17" s="142" t="s">
        <v>529</v>
      </c>
      <c r="L17" s="148" t="s">
        <v>37</v>
      </c>
      <c r="M17" s="215" t="str">
        <f t="shared" si="2"/>
        <v>BOM_RETURNED</v>
      </c>
      <c r="N17" s="145" t="str">
        <f t="shared" si="3"/>
        <v>INSERT INTO T_FSM_STATE VALUES(110013, 0, 1, 100000, 100000, GETDATE(), 100000, 110000, 'BOM_RETURNED', '?' ,'BOM_RETURNED')</v>
      </c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148"/>
      <c r="CB17" s="148"/>
      <c r="CC17" s="148"/>
      <c r="CD17" s="148"/>
      <c r="CE17" s="148"/>
      <c r="CF17" s="148"/>
      <c r="CG17" s="148"/>
      <c r="CH17" s="148"/>
      <c r="CI17" s="148"/>
      <c r="CJ17" s="148"/>
      <c r="CK17" s="148"/>
      <c r="CL17" s="148"/>
      <c r="CM17" s="148"/>
      <c r="CN17" s="148"/>
      <c r="CO17" s="148"/>
      <c r="CP17" s="148"/>
      <c r="CQ17" s="148"/>
      <c r="CR17" s="148"/>
      <c r="CS17" s="148"/>
      <c r="CT17" s="148"/>
      <c r="CU17" s="148"/>
      <c r="CV17" s="148"/>
      <c r="CW17" s="148"/>
      <c r="CX17" s="148"/>
      <c r="CY17" s="148"/>
      <c r="CZ17" s="148"/>
      <c r="DA17" s="148"/>
      <c r="DB17" s="148"/>
      <c r="DC17" s="148"/>
      <c r="DD17" s="148"/>
      <c r="DE17" s="148"/>
      <c r="DF17" s="148"/>
      <c r="DG17" s="148"/>
      <c r="DH17" s="148"/>
      <c r="DI17" s="148"/>
      <c r="DJ17" s="148"/>
      <c r="DK17" s="148"/>
      <c r="DL17" s="148"/>
      <c r="DM17" s="148"/>
      <c r="DN17" s="148"/>
      <c r="DO17" s="148"/>
      <c r="DP17" s="148"/>
      <c r="DQ17" s="148"/>
      <c r="DR17" s="148"/>
      <c r="DS17" s="148"/>
      <c r="DT17" s="148"/>
      <c r="DU17" s="148"/>
      <c r="DV17" s="148"/>
      <c r="DW17" s="148"/>
      <c r="DX17" s="148"/>
      <c r="DY17" s="148"/>
      <c r="DZ17" s="148"/>
      <c r="EA17" s="148"/>
      <c r="EB17" s="148"/>
      <c r="EC17" s="148"/>
      <c r="ED17" s="148"/>
      <c r="EE17" s="148"/>
      <c r="EF17" s="148"/>
      <c r="EG17" s="148"/>
      <c r="EH17" s="148"/>
      <c r="EI17" s="148"/>
      <c r="EJ17" s="148"/>
      <c r="EK17" s="148"/>
      <c r="EL17" s="148"/>
      <c r="EM17" s="148"/>
      <c r="EN17" s="148"/>
      <c r="EO17" s="148"/>
      <c r="EP17" s="148"/>
      <c r="EQ17" s="148"/>
      <c r="ER17" s="148"/>
      <c r="ES17" s="148"/>
      <c r="ET17" s="148"/>
      <c r="EU17" s="148"/>
      <c r="EV17" s="148"/>
      <c r="EW17" s="148"/>
      <c r="EX17" s="148"/>
      <c r="EY17" s="148"/>
      <c r="EZ17" s="148"/>
      <c r="FA17" s="148"/>
      <c r="FB17" s="148"/>
      <c r="FC17" s="148"/>
      <c r="FD17" s="148"/>
      <c r="FE17" s="148"/>
      <c r="FF17" s="148"/>
      <c r="FG17" s="148"/>
      <c r="FH17" s="148"/>
      <c r="FI17" s="148"/>
      <c r="FJ17" s="148"/>
      <c r="FK17" s="148"/>
      <c r="FL17" s="148"/>
      <c r="FM17" s="148"/>
      <c r="FN17" s="148"/>
      <c r="FO17" s="148"/>
      <c r="FP17" s="148"/>
      <c r="FQ17" s="148"/>
      <c r="FR17" s="148"/>
      <c r="FS17" s="148"/>
      <c r="FT17" s="148"/>
      <c r="FU17" s="148"/>
      <c r="FV17" s="148"/>
      <c r="FW17" s="148"/>
      <c r="FX17" s="148"/>
      <c r="FY17" s="148"/>
      <c r="FZ17" s="148"/>
      <c r="GA17" s="148"/>
      <c r="GB17" s="148"/>
      <c r="GC17" s="148"/>
      <c r="GD17" s="148"/>
      <c r="GE17" s="148"/>
      <c r="GF17" s="148"/>
      <c r="GG17" s="148"/>
      <c r="GH17" s="148"/>
      <c r="GI17" s="148"/>
      <c r="GJ17" s="148"/>
      <c r="GK17" s="148"/>
      <c r="GL17" s="148"/>
      <c r="GM17" s="148"/>
      <c r="GN17" s="148"/>
      <c r="GO17" s="148"/>
      <c r="GP17" s="148"/>
      <c r="GQ17" s="148"/>
      <c r="GR17" s="148"/>
      <c r="GS17" s="148"/>
      <c r="GT17" s="148"/>
      <c r="GU17" s="148"/>
      <c r="GV17" s="148"/>
      <c r="GW17" s="148"/>
      <c r="GX17" s="148"/>
      <c r="GY17" s="148"/>
      <c r="GZ17" s="148"/>
      <c r="HA17" s="148"/>
      <c r="HB17" s="148"/>
      <c r="HC17" s="148"/>
      <c r="HD17" s="148"/>
      <c r="HE17" s="148"/>
      <c r="HF17" s="148"/>
      <c r="HG17" s="148"/>
      <c r="HH17" s="148"/>
      <c r="HI17" s="148"/>
      <c r="HJ17" s="148"/>
      <c r="HK17" s="148"/>
      <c r="HL17" s="148"/>
      <c r="HM17" s="148"/>
      <c r="HN17" s="148"/>
      <c r="HO17" s="148"/>
      <c r="HP17" s="148"/>
      <c r="HQ17" s="148"/>
      <c r="HR17" s="148"/>
      <c r="HS17" s="148"/>
      <c r="HT17" s="148"/>
      <c r="HU17" s="148"/>
      <c r="HV17" s="148"/>
      <c r="HW17" s="148"/>
      <c r="HX17" s="148"/>
      <c r="HY17" s="148"/>
      <c r="HZ17" s="148"/>
      <c r="IA17" s="148"/>
      <c r="IB17" s="148"/>
      <c r="IC17" s="148"/>
      <c r="ID17" s="148"/>
      <c r="IE17" s="148"/>
      <c r="IF17" s="148"/>
      <c r="IG17" s="148"/>
      <c r="IH17" s="148"/>
      <c r="II17" s="148"/>
      <c r="IJ17" s="148"/>
      <c r="IK17" s="148"/>
      <c r="IL17" s="148"/>
      <c r="IM17" s="148"/>
      <c r="IN17" s="148"/>
      <c r="IO17" s="148"/>
      <c r="IP17" s="148"/>
      <c r="IQ17" s="148"/>
      <c r="IR17" s="148"/>
      <c r="IS17" s="148"/>
      <c r="IT17" s="148"/>
      <c r="IU17" s="148"/>
      <c r="IV17" s="148"/>
      <c r="IW17" s="148"/>
      <c r="IX17" s="148"/>
      <c r="IY17" s="148"/>
      <c r="IZ17" s="148"/>
      <c r="JA17" s="148"/>
      <c r="JB17" s="148"/>
      <c r="JC17" s="148"/>
      <c r="JD17" s="148"/>
      <c r="JE17" s="148"/>
      <c r="JF17" s="148"/>
      <c r="JG17" s="148"/>
      <c r="JH17" s="148"/>
      <c r="JI17" s="148"/>
      <c r="JJ17" s="148"/>
      <c r="JK17" s="148"/>
      <c r="JL17" s="148"/>
      <c r="JM17" s="148"/>
      <c r="JN17" s="148"/>
      <c r="JO17" s="148"/>
      <c r="JP17" s="148"/>
      <c r="JQ17" s="148"/>
      <c r="JR17" s="148"/>
      <c r="JS17" s="148"/>
      <c r="JT17" s="148"/>
      <c r="JU17" s="148"/>
      <c r="JV17" s="148"/>
      <c r="JW17" s="148"/>
      <c r="JX17" s="148"/>
      <c r="JY17" s="148"/>
      <c r="JZ17" s="148"/>
      <c r="KA17" s="148"/>
      <c r="KB17" s="148"/>
      <c r="KC17" s="148"/>
      <c r="KD17" s="148"/>
      <c r="KE17" s="148"/>
      <c r="KF17" s="148"/>
      <c r="KG17" s="148"/>
      <c r="KH17" s="148"/>
      <c r="KI17" s="148"/>
      <c r="KJ17" s="148"/>
      <c r="KK17" s="148"/>
      <c r="KL17" s="148"/>
      <c r="KM17" s="148"/>
      <c r="KN17" s="148"/>
      <c r="KO17" s="148"/>
      <c r="KP17" s="148"/>
      <c r="KQ17" s="148"/>
      <c r="KR17" s="148"/>
      <c r="KS17" s="148"/>
      <c r="KT17" s="148"/>
      <c r="KU17" s="148"/>
      <c r="KV17" s="148"/>
      <c r="KW17" s="148"/>
      <c r="KX17" s="148"/>
      <c r="KY17" s="148"/>
      <c r="KZ17" s="148"/>
      <c r="LA17" s="148"/>
      <c r="LB17" s="148"/>
      <c r="LC17" s="148"/>
      <c r="LD17" s="148"/>
      <c r="LE17" s="148"/>
      <c r="LF17" s="148"/>
      <c r="LG17" s="148"/>
      <c r="LH17" s="148"/>
      <c r="LI17" s="148"/>
      <c r="LJ17" s="148"/>
      <c r="LK17" s="148"/>
      <c r="LL17" s="148"/>
      <c r="LM17" s="148"/>
      <c r="LN17" s="148"/>
      <c r="LO17" s="148"/>
      <c r="LP17" s="148"/>
      <c r="LQ17" s="148"/>
      <c r="LR17" s="148"/>
      <c r="LS17" s="148"/>
      <c r="LT17" s="148"/>
      <c r="LU17" s="148"/>
      <c r="LV17" s="148"/>
      <c r="LW17" s="148"/>
      <c r="LX17" s="148"/>
      <c r="LY17" s="148"/>
      <c r="LZ17" s="148"/>
      <c r="MA17" s="148"/>
      <c r="MB17" s="148"/>
      <c r="MC17" s="148"/>
      <c r="MD17" s="148"/>
      <c r="ME17" s="148"/>
      <c r="MF17" s="148"/>
      <c r="MG17" s="148"/>
      <c r="MH17" s="148"/>
      <c r="MI17" s="148"/>
      <c r="MJ17" s="148"/>
      <c r="MK17" s="148"/>
      <c r="ML17" s="148"/>
      <c r="MM17" s="148"/>
      <c r="MN17" s="148"/>
      <c r="MO17" s="148"/>
      <c r="MP17" s="148"/>
      <c r="MQ17" s="148"/>
      <c r="MR17" s="148"/>
      <c r="MS17" s="148"/>
      <c r="MT17" s="148"/>
      <c r="MU17" s="148"/>
      <c r="MV17" s="148"/>
      <c r="MW17" s="148"/>
      <c r="MX17" s="148"/>
      <c r="MY17" s="148"/>
      <c r="MZ17" s="148"/>
      <c r="NA17" s="148"/>
      <c r="NB17" s="148"/>
      <c r="NC17" s="148"/>
      <c r="ND17" s="148"/>
      <c r="NE17" s="148"/>
      <c r="NF17" s="148"/>
      <c r="NG17" s="148"/>
      <c r="NH17" s="148"/>
      <c r="NI17" s="148"/>
      <c r="NJ17" s="148"/>
      <c r="NK17" s="148"/>
      <c r="NL17" s="148"/>
      <c r="NM17" s="148"/>
      <c r="NN17" s="148"/>
      <c r="NO17" s="148"/>
      <c r="NP17" s="148"/>
      <c r="NQ17" s="148"/>
      <c r="NR17" s="148"/>
      <c r="NS17" s="148"/>
      <c r="NT17" s="148"/>
      <c r="NU17" s="148"/>
      <c r="NV17" s="148"/>
      <c r="NW17" s="148"/>
      <c r="NX17" s="148"/>
      <c r="NY17" s="148"/>
      <c r="NZ17" s="148"/>
      <c r="OA17" s="148"/>
      <c r="OB17" s="148"/>
      <c r="OC17" s="148"/>
      <c r="OD17" s="148"/>
      <c r="OE17" s="148"/>
      <c r="OF17" s="148"/>
      <c r="OG17" s="148"/>
      <c r="OH17" s="148"/>
      <c r="OI17" s="148"/>
      <c r="OJ17" s="148"/>
      <c r="OK17" s="148"/>
      <c r="OL17" s="148"/>
      <c r="OM17" s="148"/>
      <c r="ON17" s="148"/>
      <c r="OO17" s="148"/>
      <c r="OP17" s="148"/>
      <c r="OQ17" s="148"/>
      <c r="OR17" s="148"/>
      <c r="OS17" s="148"/>
      <c r="OT17" s="148"/>
      <c r="OU17" s="148"/>
      <c r="OV17" s="148"/>
      <c r="OW17" s="148"/>
      <c r="OX17" s="148"/>
      <c r="OY17" s="148"/>
      <c r="OZ17" s="148"/>
      <c r="PA17" s="148"/>
      <c r="PB17" s="148"/>
      <c r="PC17" s="148"/>
      <c r="PD17" s="148"/>
      <c r="PE17" s="148"/>
      <c r="PF17" s="148"/>
      <c r="PG17" s="148"/>
      <c r="PH17" s="148"/>
      <c r="PI17" s="148"/>
      <c r="PJ17" s="148"/>
      <c r="PK17" s="148"/>
      <c r="PL17" s="148"/>
      <c r="PM17" s="148"/>
      <c r="PN17" s="148"/>
      <c r="PO17" s="148"/>
      <c r="PP17" s="148"/>
      <c r="PQ17" s="148"/>
      <c r="PR17" s="148"/>
      <c r="PS17" s="148"/>
      <c r="PT17" s="148"/>
      <c r="PU17" s="148"/>
      <c r="PV17" s="148"/>
      <c r="PW17" s="148"/>
      <c r="PX17" s="148"/>
      <c r="PY17" s="148"/>
      <c r="PZ17" s="148"/>
      <c r="QA17" s="148"/>
      <c r="QB17" s="148"/>
      <c r="QC17" s="148"/>
      <c r="QD17" s="148"/>
      <c r="QE17" s="148"/>
      <c r="QF17" s="148"/>
      <c r="QG17" s="148"/>
      <c r="QH17" s="148"/>
      <c r="QI17" s="148"/>
      <c r="QJ17" s="148"/>
      <c r="QK17" s="148"/>
      <c r="QL17" s="148"/>
      <c r="QM17" s="148"/>
      <c r="QN17" s="148"/>
      <c r="QO17" s="148"/>
      <c r="QP17" s="148"/>
      <c r="QQ17" s="148"/>
      <c r="QR17" s="148"/>
      <c r="QS17" s="148"/>
      <c r="QT17" s="148"/>
      <c r="QU17" s="148"/>
      <c r="QV17" s="148"/>
      <c r="QW17" s="148"/>
      <c r="QX17" s="148"/>
      <c r="QY17" s="148"/>
      <c r="QZ17" s="148"/>
      <c r="RA17" s="148"/>
      <c r="RB17" s="148"/>
      <c r="RC17" s="148"/>
      <c r="RD17" s="148"/>
      <c r="RE17" s="148"/>
      <c r="RF17" s="148"/>
      <c r="RG17" s="148"/>
      <c r="RH17" s="148"/>
      <c r="RI17" s="148"/>
      <c r="RJ17" s="148"/>
      <c r="RK17" s="148"/>
      <c r="RL17" s="148"/>
      <c r="RM17" s="148"/>
      <c r="RN17" s="148"/>
      <c r="RO17" s="148"/>
      <c r="RP17" s="148"/>
      <c r="RQ17" s="148"/>
      <c r="RR17" s="148"/>
      <c r="RS17" s="148"/>
      <c r="RT17" s="148"/>
      <c r="RU17" s="148"/>
      <c r="RV17" s="148"/>
      <c r="RW17" s="148"/>
      <c r="RX17" s="148"/>
      <c r="RY17" s="148"/>
      <c r="RZ17" s="148"/>
      <c r="SA17" s="148"/>
      <c r="SB17" s="148"/>
      <c r="SC17" s="148"/>
      <c r="SD17" s="148"/>
      <c r="SE17" s="148"/>
      <c r="SF17" s="148"/>
      <c r="SG17" s="148"/>
      <c r="SH17" s="148"/>
      <c r="SI17" s="148"/>
      <c r="SJ17" s="148"/>
      <c r="SK17" s="148"/>
      <c r="SL17" s="148"/>
      <c r="SM17" s="148"/>
      <c r="SN17" s="148"/>
      <c r="SO17" s="148"/>
      <c r="SP17" s="148"/>
      <c r="SQ17" s="148"/>
      <c r="SR17" s="148"/>
      <c r="SS17" s="148"/>
      <c r="ST17" s="148"/>
      <c r="SU17" s="148"/>
      <c r="SV17" s="148"/>
      <c r="SW17" s="148"/>
      <c r="SX17" s="148"/>
      <c r="SY17" s="148"/>
      <c r="SZ17" s="148"/>
      <c r="TA17" s="148"/>
      <c r="TB17" s="148"/>
      <c r="TC17" s="148"/>
      <c r="TD17" s="148"/>
      <c r="TE17" s="148"/>
      <c r="TF17" s="148"/>
      <c r="TG17" s="148"/>
      <c r="TH17" s="148"/>
      <c r="TI17" s="148"/>
      <c r="TJ17" s="148"/>
      <c r="TK17" s="148"/>
      <c r="TL17" s="148"/>
      <c r="TM17" s="148"/>
      <c r="TN17" s="148"/>
      <c r="TO17" s="148"/>
      <c r="TP17" s="148"/>
      <c r="TQ17" s="148"/>
      <c r="TR17" s="148"/>
      <c r="TS17" s="148"/>
      <c r="TT17" s="148"/>
      <c r="TU17" s="148"/>
      <c r="TV17" s="148"/>
      <c r="TW17" s="148"/>
      <c r="TX17" s="148"/>
      <c r="TY17" s="148"/>
      <c r="TZ17" s="148"/>
      <c r="UA17" s="148"/>
      <c r="UB17" s="148"/>
      <c r="UC17" s="148"/>
      <c r="UD17" s="148"/>
      <c r="UE17" s="148"/>
      <c r="UF17" s="148"/>
      <c r="UG17" s="148"/>
      <c r="UH17" s="148"/>
      <c r="UI17" s="148"/>
      <c r="UJ17" s="148"/>
      <c r="UK17" s="148"/>
      <c r="UL17" s="148"/>
      <c r="UM17" s="148"/>
      <c r="UN17" s="148"/>
      <c r="UO17" s="148"/>
      <c r="UP17" s="148"/>
      <c r="UQ17" s="148"/>
      <c r="UR17" s="148"/>
      <c r="US17" s="148"/>
      <c r="UT17" s="148"/>
      <c r="UU17" s="148"/>
      <c r="UV17" s="148"/>
      <c r="UW17" s="148"/>
      <c r="UX17" s="148"/>
      <c r="UY17" s="148"/>
      <c r="UZ17" s="148"/>
      <c r="VA17" s="148"/>
      <c r="VB17" s="148"/>
      <c r="VC17" s="148"/>
      <c r="VD17" s="148"/>
      <c r="VE17" s="148"/>
      <c r="VF17" s="148"/>
      <c r="VG17" s="148"/>
      <c r="VH17" s="148"/>
      <c r="VI17" s="148"/>
      <c r="VJ17" s="148"/>
      <c r="VK17" s="148"/>
      <c r="VL17" s="148"/>
      <c r="VM17" s="148"/>
      <c r="VN17" s="148"/>
      <c r="VO17" s="148"/>
      <c r="VP17" s="148"/>
      <c r="VQ17" s="148"/>
      <c r="VR17" s="148"/>
      <c r="VS17" s="148"/>
      <c r="VT17" s="148"/>
      <c r="VU17" s="148"/>
      <c r="VV17" s="148"/>
      <c r="VW17" s="148"/>
      <c r="VX17" s="148"/>
      <c r="VY17" s="148"/>
      <c r="VZ17" s="148"/>
      <c r="WA17" s="148"/>
      <c r="WB17" s="148"/>
      <c r="WC17" s="148"/>
      <c r="WD17" s="148"/>
      <c r="WE17" s="148"/>
      <c r="WF17" s="148"/>
      <c r="WG17" s="148"/>
      <c r="WH17" s="148"/>
      <c r="WI17" s="148"/>
      <c r="WJ17" s="148"/>
      <c r="WK17" s="148"/>
      <c r="WL17" s="148"/>
      <c r="WM17" s="148"/>
      <c r="WN17" s="148"/>
      <c r="WO17" s="148"/>
      <c r="WP17" s="148"/>
      <c r="WQ17" s="148"/>
      <c r="WR17" s="148"/>
      <c r="WS17" s="148"/>
      <c r="WT17" s="148"/>
      <c r="WU17" s="148"/>
      <c r="WV17" s="148"/>
      <c r="WW17" s="148"/>
      <c r="WX17" s="148"/>
      <c r="WY17" s="148"/>
      <c r="WZ17" s="148"/>
      <c r="XA17" s="148"/>
      <c r="XB17" s="148"/>
      <c r="XC17" s="148"/>
      <c r="XD17" s="148"/>
      <c r="XE17" s="148"/>
      <c r="XF17" s="148"/>
      <c r="XG17" s="148"/>
      <c r="XH17" s="148"/>
      <c r="XI17" s="148"/>
      <c r="XJ17" s="148"/>
      <c r="XK17" s="148"/>
      <c r="XL17" s="148"/>
      <c r="XM17" s="148"/>
      <c r="XN17" s="148"/>
      <c r="XO17" s="148"/>
      <c r="XP17" s="148"/>
      <c r="XQ17" s="148"/>
      <c r="XR17" s="148"/>
      <c r="XS17" s="148"/>
      <c r="XT17" s="148"/>
      <c r="XU17" s="148"/>
      <c r="XV17" s="148"/>
      <c r="XW17" s="148"/>
      <c r="XX17" s="148"/>
      <c r="XY17" s="148"/>
      <c r="XZ17" s="148"/>
      <c r="YA17" s="148"/>
      <c r="YB17" s="148"/>
      <c r="YC17" s="148"/>
      <c r="YD17" s="148"/>
      <c r="YE17" s="148"/>
      <c r="YF17" s="148"/>
      <c r="YG17" s="148"/>
      <c r="YH17" s="148"/>
      <c r="YI17" s="148"/>
      <c r="YJ17" s="148"/>
      <c r="YK17" s="148"/>
      <c r="YL17" s="148"/>
      <c r="YM17" s="148"/>
      <c r="YN17" s="148"/>
      <c r="YO17" s="148"/>
      <c r="YP17" s="148"/>
      <c r="YQ17" s="148"/>
      <c r="YR17" s="148"/>
      <c r="YS17" s="148"/>
      <c r="YT17" s="148"/>
      <c r="YU17" s="148"/>
      <c r="YV17" s="148"/>
      <c r="YW17" s="148"/>
      <c r="YX17" s="148"/>
      <c r="YY17" s="148"/>
      <c r="YZ17" s="148"/>
      <c r="ZA17" s="148"/>
      <c r="ZB17" s="148"/>
      <c r="ZC17" s="148"/>
      <c r="ZD17" s="148"/>
      <c r="ZE17" s="148"/>
      <c r="ZF17" s="148"/>
      <c r="ZG17" s="148"/>
      <c r="ZH17" s="148"/>
      <c r="ZI17" s="148"/>
      <c r="ZJ17" s="148"/>
      <c r="ZK17" s="148"/>
      <c r="ZL17" s="148"/>
      <c r="ZM17" s="148"/>
      <c r="ZN17" s="148"/>
      <c r="ZO17" s="148"/>
      <c r="ZP17" s="148"/>
      <c r="ZQ17" s="148"/>
      <c r="ZR17" s="148"/>
      <c r="ZS17" s="148"/>
      <c r="ZT17" s="148"/>
      <c r="ZU17" s="148"/>
      <c r="ZV17" s="148"/>
      <c r="ZW17" s="148"/>
      <c r="ZX17" s="148"/>
      <c r="ZY17" s="148"/>
      <c r="ZZ17" s="148"/>
      <c r="AAA17" s="148"/>
      <c r="AAB17" s="148"/>
      <c r="AAC17" s="148"/>
      <c r="AAD17" s="148"/>
      <c r="AAE17" s="148"/>
      <c r="AAF17" s="148"/>
      <c r="AAG17" s="148"/>
      <c r="AAH17" s="148"/>
      <c r="AAI17" s="148"/>
      <c r="AAJ17" s="148"/>
      <c r="AAK17" s="148"/>
      <c r="AAL17" s="148"/>
      <c r="AAM17" s="148"/>
      <c r="AAN17" s="148"/>
      <c r="AAO17" s="148"/>
      <c r="AAP17" s="148"/>
      <c r="AAQ17" s="148"/>
      <c r="AAR17" s="148"/>
      <c r="AAS17" s="148"/>
      <c r="AAT17" s="148"/>
      <c r="AAU17" s="148"/>
      <c r="AAV17" s="148"/>
      <c r="AAW17" s="148"/>
      <c r="AAX17" s="148"/>
      <c r="AAY17" s="148"/>
      <c r="AAZ17" s="148"/>
      <c r="ABA17" s="148"/>
      <c r="ABB17" s="148"/>
      <c r="ABC17" s="148"/>
      <c r="ABD17" s="148"/>
      <c r="ABE17" s="148"/>
      <c r="ABF17" s="148"/>
      <c r="ABG17" s="148"/>
      <c r="ABH17" s="148"/>
      <c r="ABI17" s="148"/>
      <c r="ABJ17" s="148"/>
      <c r="ABK17" s="148"/>
      <c r="ABL17" s="148"/>
      <c r="ABM17" s="148"/>
      <c r="ABN17" s="148"/>
      <c r="ABO17" s="148"/>
      <c r="ABP17" s="148"/>
      <c r="ABQ17" s="148"/>
      <c r="ABR17" s="148"/>
      <c r="ABS17" s="148"/>
      <c r="ABT17" s="148"/>
      <c r="ABU17" s="148"/>
      <c r="ABV17" s="148"/>
      <c r="ABW17" s="148"/>
      <c r="ABX17" s="148"/>
      <c r="ABY17" s="148"/>
      <c r="ABZ17" s="148"/>
      <c r="ACA17" s="148"/>
      <c r="ACB17" s="148"/>
      <c r="ACC17" s="148"/>
      <c r="ACD17" s="148"/>
      <c r="ACE17" s="148"/>
      <c r="ACF17" s="148"/>
      <c r="ACG17" s="148"/>
      <c r="ACH17" s="148"/>
      <c r="ACI17" s="148"/>
      <c r="ACJ17" s="148"/>
      <c r="ACK17" s="148"/>
      <c r="ACL17" s="148"/>
      <c r="ACM17" s="148"/>
      <c r="ACN17" s="148"/>
      <c r="ACO17" s="148"/>
      <c r="ACP17" s="148"/>
      <c r="ACQ17" s="148"/>
      <c r="ACR17" s="148"/>
      <c r="ACS17" s="148"/>
      <c r="ACT17" s="148"/>
      <c r="ACU17" s="148"/>
      <c r="ACV17" s="148"/>
      <c r="ACW17" s="148"/>
      <c r="ACX17" s="148"/>
      <c r="ACY17" s="148"/>
      <c r="ACZ17" s="148"/>
      <c r="ADA17" s="148"/>
      <c r="ADB17" s="148"/>
      <c r="ADC17" s="148"/>
      <c r="ADD17" s="148"/>
      <c r="ADE17" s="148"/>
      <c r="ADF17" s="148"/>
      <c r="ADG17" s="148"/>
      <c r="ADH17" s="148"/>
      <c r="ADI17" s="148"/>
      <c r="ADJ17" s="148"/>
      <c r="ADK17" s="148"/>
      <c r="ADL17" s="148"/>
      <c r="ADM17" s="148"/>
      <c r="ADN17" s="148"/>
      <c r="ADO17" s="148"/>
      <c r="ADP17" s="148"/>
      <c r="ADQ17" s="148"/>
      <c r="ADR17" s="148"/>
      <c r="ADS17" s="148"/>
      <c r="ADT17" s="148"/>
      <c r="ADU17" s="148"/>
      <c r="ADV17" s="148"/>
      <c r="ADW17" s="148"/>
      <c r="ADX17" s="148"/>
      <c r="ADY17" s="148"/>
      <c r="ADZ17" s="148"/>
      <c r="AEA17" s="148"/>
      <c r="AEB17" s="148"/>
      <c r="AEC17" s="148"/>
      <c r="AED17" s="148"/>
      <c r="AEE17" s="148"/>
      <c r="AEF17" s="148"/>
      <c r="AEG17" s="148"/>
      <c r="AEH17" s="148"/>
      <c r="AEI17" s="148"/>
      <c r="AEJ17" s="148"/>
      <c r="AEK17" s="148"/>
      <c r="AEL17" s="148"/>
      <c r="AEM17" s="148"/>
      <c r="AEN17" s="148"/>
      <c r="AEO17" s="148"/>
      <c r="AEP17" s="148"/>
      <c r="AEQ17" s="148"/>
      <c r="AER17" s="148"/>
      <c r="AES17" s="148"/>
      <c r="AET17" s="148"/>
      <c r="AEU17" s="148"/>
      <c r="AEV17" s="148"/>
      <c r="AEW17" s="148"/>
      <c r="AEX17" s="148"/>
      <c r="AEY17" s="148"/>
      <c r="AEZ17" s="148"/>
      <c r="AFA17" s="148"/>
      <c r="AFB17" s="148"/>
      <c r="AFC17" s="148"/>
      <c r="AFD17" s="148"/>
      <c r="AFE17" s="148"/>
      <c r="AFF17" s="148"/>
      <c r="AFG17" s="148"/>
      <c r="AFH17" s="148"/>
      <c r="AFI17" s="148"/>
      <c r="AFJ17" s="148"/>
      <c r="AFK17" s="148"/>
      <c r="AFL17" s="148"/>
      <c r="AFM17" s="148"/>
      <c r="AFN17" s="148"/>
      <c r="AFO17" s="148"/>
      <c r="AFP17" s="148"/>
      <c r="AFQ17" s="148"/>
      <c r="AFR17" s="148"/>
      <c r="AFS17" s="148"/>
      <c r="AFT17" s="148"/>
      <c r="AFU17" s="148"/>
      <c r="AFV17" s="148"/>
      <c r="AFW17" s="148"/>
      <c r="AFX17" s="148"/>
      <c r="AFY17" s="148"/>
      <c r="AFZ17" s="148"/>
      <c r="AGA17" s="148"/>
      <c r="AGB17" s="148"/>
      <c r="AGC17" s="148"/>
      <c r="AGD17" s="148"/>
      <c r="AGE17" s="148"/>
      <c r="AGF17" s="148"/>
      <c r="AGG17" s="148"/>
      <c r="AGH17" s="148"/>
      <c r="AGI17" s="148"/>
      <c r="AGJ17" s="148"/>
      <c r="AGK17" s="148"/>
      <c r="AGL17" s="148"/>
      <c r="AGM17" s="148"/>
      <c r="AGN17" s="148"/>
      <c r="AGO17" s="148"/>
      <c r="AGP17" s="148"/>
      <c r="AGQ17" s="148"/>
      <c r="AGR17" s="148"/>
      <c r="AGS17" s="148"/>
      <c r="AGT17" s="148"/>
      <c r="AGU17" s="148"/>
      <c r="AGV17" s="148"/>
      <c r="AGW17" s="148"/>
      <c r="AGX17" s="148"/>
      <c r="AGY17" s="148"/>
      <c r="AGZ17" s="148"/>
      <c r="AHA17" s="148"/>
      <c r="AHB17" s="148"/>
      <c r="AHC17" s="148"/>
      <c r="AHD17" s="148"/>
      <c r="AHE17" s="148"/>
      <c r="AHF17" s="148"/>
      <c r="AHG17" s="148"/>
      <c r="AHH17" s="148"/>
      <c r="AHI17" s="148"/>
      <c r="AHJ17" s="148"/>
      <c r="AHK17" s="148"/>
      <c r="AHL17" s="148"/>
      <c r="AHM17" s="148"/>
      <c r="AHN17" s="148"/>
      <c r="AHO17" s="148"/>
      <c r="AHP17" s="148"/>
      <c r="AHQ17" s="148"/>
      <c r="AHR17" s="148"/>
      <c r="AHS17" s="148"/>
      <c r="AHT17" s="148"/>
      <c r="AHU17" s="148"/>
      <c r="AHV17" s="148"/>
      <c r="AHW17" s="148"/>
      <c r="AHX17" s="148"/>
      <c r="AHY17" s="148"/>
      <c r="AHZ17" s="148"/>
      <c r="AIA17" s="148"/>
      <c r="AIB17" s="148"/>
      <c r="AIC17" s="148"/>
      <c r="AID17" s="148"/>
      <c r="AIE17" s="148"/>
      <c r="AIF17" s="148"/>
      <c r="AIG17" s="148"/>
      <c r="AIH17" s="148"/>
      <c r="AII17" s="148"/>
      <c r="AIJ17" s="148"/>
      <c r="AIK17" s="148"/>
      <c r="AIL17" s="148"/>
      <c r="AIM17" s="148"/>
      <c r="AIN17" s="148"/>
      <c r="AIO17" s="148"/>
      <c r="AIP17" s="148"/>
      <c r="AIQ17" s="148"/>
      <c r="AIR17" s="148"/>
      <c r="AIS17" s="148"/>
      <c r="AIT17" s="148"/>
      <c r="AIU17" s="148"/>
      <c r="AIV17" s="148"/>
      <c r="AIW17" s="148"/>
      <c r="AIX17" s="148"/>
      <c r="AIY17" s="148"/>
      <c r="AIZ17" s="148"/>
      <c r="AJA17" s="148"/>
      <c r="AJB17" s="148"/>
      <c r="AJC17" s="148"/>
      <c r="AJD17" s="148"/>
      <c r="AJE17" s="148"/>
      <c r="AJF17" s="148"/>
      <c r="AJG17" s="148"/>
      <c r="AJH17" s="148"/>
      <c r="AJI17" s="148"/>
      <c r="AJJ17" s="148"/>
      <c r="AJK17" s="148"/>
      <c r="AJL17" s="148"/>
      <c r="AJM17" s="148"/>
      <c r="AJN17" s="148"/>
      <c r="AJO17" s="148"/>
      <c r="AJP17" s="148"/>
      <c r="AJQ17" s="148"/>
      <c r="AJR17" s="148"/>
      <c r="AJS17" s="148"/>
      <c r="AJT17" s="148"/>
      <c r="AJU17" s="148"/>
      <c r="AJV17" s="148"/>
      <c r="AJW17" s="148"/>
      <c r="AJX17" s="148"/>
      <c r="AJY17" s="148"/>
      <c r="AJZ17" s="148"/>
      <c r="AKA17" s="148"/>
      <c r="AKB17" s="148"/>
      <c r="AKC17" s="148"/>
      <c r="AKD17" s="148"/>
      <c r="AKE17" s="148"/>
      <c r="AKF17" s="148"/>
      <c r="AKG17" s="148"/>
      <c r="AKH17" s="148"/>
      <c r="AKI17" s="148"/>
      <c r="AKJ17" s="148"/>
      <c r="AKK17" s="148"/>
      <c r="AKL17" s="148"/>
      <c r="AKM17" s="148"/>
      <c r="AKN17" s="148"/>
      <c r="AKO17" s="148"/>
      <c r="AKP17" s="148"/>
      <c r="AKQ17" s="148"/>
      <c r="AKR17" s="148"/>
      <c r="AKS17" s="148"/>
      <c r="AKT17" s="148"/>
      <c r="AKU17" s="148"/>
      <c r="AKV17" s="148"/>
      <c r="AKW17" s="148"/>
      <c r="AKX17" s="148"/>
      <c r="AKY17" s="148"/>
      <c r="AKZ17" s="148"/>
      <c r="ALA17" s="148"/>
      <c r="ALB17" s="148"/>
      <c r="ALC17" s="148"/>
      <c r="ALD17" s="148"/>
      <c r="ALE17" s="148"/>
      <c r="ALF17" s="148"/>
      <c r="ALG17" s="148"/>
      <c r="ALH17" s="148"/>
      <c r="ALI17" s="148"/>
      <c r="ALJ17" s="148"/>
      <c r="ALK17" s="148"/>
      <c r="ALL17" s="148"/>
      <c r="ALM17" s="148"/>
      <c r="ALN17" s="148"/>
      <c r="ALO17" s="148"/>
      <c r="ALP17" s="148"/>
      <c r="ALQ17" s="148"/>
      <c r="ALR17" s="148"/>
      <c r="ALS17" s="148"/>
      <c r="ALT17" s="148"/>
      <c r="ALU17" s="148"/>
      <c r="ALV17" s="148"/>
      <c r="ALW17" s="148"/>
      <c r="ALX17" s="148"/>
      <c r="ALY17" s="148"/>
      <c r="ALZ17" s="148"/>
      <c r="AMA17" s="148"/>
      <c r="AMB17" s="148"/>
      <c r="AMC17" s="148"/>
      <c r="AMD17" s="148"/>
      <c r="AME17" s="148"/>
      <c r="AMF17" s="148"/>
      <c r="AMG17" s="148"/>
      <c r="AMH17" s="148"/>
      <c r="AMI17" s="148"/>
      <c r="AMJ17" s="148"/>
      <c r="AMK17" s="148"/>
      <c r="AML17" s="148"/>
    </row>
    <row r="18" spans="1:1026" s="131" customFormat="1">
      <c r="A18" s="145" t="str">
        <f t="shared" si="0"/>
        <v>LOAN.PPC_RECOMMENDED</v>
      </c>
      <c r="B18" s="134">
        <f t="shared" si="4"/>
        <v>110014</v>
      </c>
      <c r="C18" s="146">
        <v>0</v>
      </c>
      <c r="D18" s="146">
        <v>1</v>
      </c>
      <c r="E18" s="146">
        <f t="shared" si="1"/>
        <v>100000</v>
      </c>
      <c r="F18" s="146">
        <v>100000</v>
      </c>
      <c r="G18" s="146" t="s">
        <v>34</v>
      </c>
      <c r="H18" s="146">
        <v>100000</v>
      </c>
      <c r="I18" s="145" t="s">
        <v>505</v>
      </c>
      <c r="J18" s="146">
        <f>VLOOKUP(I18,T_FSM_TYPE!$A:$B,2,0)</f>
        <v>110000</v>
      </c>
      <c r="K18" s="131" t="s">
        <v>590</v>
      </c>
      <c r="L18" s="145" t="s">
        <v>37</v>
      </c>
      <c r="M18" s="215" t="str">
        <f t="shared" si="2"/>
        <v>PPC_RECOMMENDED</v>
      </c>
      <c r="N18" s="145" t="str">
        <f t="shared" si="3"/>
        <v>INSERT INTO T_FSM_STATE VALUES(110014, 0, 1, 100000, 100000, GETDATE(), 100000, 110000, 'PPC_RECOMMENDED', '?' ,'PPC_RECOMMENDED')</v>
      </c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145"/>
      <c r="CA18" s="145"/>
      <c r="CB18" s="145"/>
      <c r="CC18" s="145"/>
      <c r="CD18" s="145"/>
      <c r="CE18" s="145"/>
      <c r="CF18" s="145"/>
      <c r="CG18" s="145"/>
      <c r="CH18" s="145"/>
      <c r="CI18" s="145"/>
      <c r="CJ18" s="145"/>
      <c r="CK18" s="145"/>
      <c r="CL18" s="145"/>
      <c r="CM18" s="145"/>
      <c r="CN18" s="145"/>
      <c r="CO18" s="145"/>
      <c r="CP18" s="145"/>
      <c r="CQ18" s="145"/>
      <c r="CR18" s="145"/>
      <c r="CS18" s="145"/>
      <c r="CT18" s="145"/>
      <c r="CU18" s="145"/>
      <c r="CV18" s="145"/>
      <c r="CW18" s="145"/>
      <c r="CX18" s="145"/>
      <c r="CY18" s="145"/>
      <c r="CZ18" s="145"/>
      <c r="DA18" s="145"/>
      <c r="DB18" s="145"/>
      <c r="DC18" s="145"/>
      <c r="DD18" s="145"/>
      <c r="DE18" s="145"/>
      <c r="DF18" s="145"/>
      <c r="DG18" s="145"/>
      <c r="DH18" s="145"/>
      <c r="DI18" s="145"/>
      <c r="DJ18" s="145"/>
      <c r="DK18" s="145"/>
      <c r="DL18" s="145"/>
      <c r="DM18" s="145"/>
      <c r="DN18" s="145"/>
      <c r="DO18" s="145"/>
      <c r="DP18" s="145"/>
      <c r="DQ18" s="145"/>
      <c r="DR18" s="145"/>
      <c r="DS18" s="145"/>
      <c r="DT18" s="145"/>
      <c r="DU18" s="145"/>
      <c r="DV18" s="145"/>
      <c r="DW18" s="145"/>
      <c r="DX18" s="145"/>
      <c r="DY18" s="145"/>
      <c r="DZ18" s="145"/>
      <c r="EA18" s="145"/>
      <c r="EB18" s="145"/>
      <c r="EC18" s="145"/>
      <c r="ED18" s="145"/>
      <c r="EE18" s="145"/>
      <c r="EF18" s="145"/>
      <c r="EG18" s="145"/>
      <c r="EH18" s="145"/>
      <c r="EI18" s="145"/>
      <c r="EJ18" s="145"/>
      <c r="EK18" s="145"/>
      <c r="EL18" s="145"/>
      <c r="EM18" s="145"/>
      <c r="EN18" s="145"/>
      <c r="EO18" s="145"/>
      <c r="EP18" s="145"/>
      <c r="EQ18" s="145"/>
      <c r="ER18" s="145"/>
      <c r="ES18" s="145"/>
      <c r="ET18" s="145"/>
      <c r="EU18" s="145"/>
      <c r="EV18" s="145"/>
      <c r="EW18" s="145"/>
      <c r="EX18" s="145"/>
      <c r="EY18" s="145"/>
      <c r="EZ18" s="145"/>
      <c r="FA18" s="145"/>
      <c r="FB18" s="145"/>
      <c r="FC18" s="145"/>
      <c r="FD18" s="145"/>
      <c r="FE18" s="145"/>
      <c r="FF18" s="145"/>
      <c r="FG18" s="145"/>
      <c r="FH18" s="145"/>
      <c r="FI18" s="145"/>
      <c r="FJ18" s="145"/>
      <c r="FK18" s="145"/>
      <c r="FL18" s="145"/>
      <c r="FM18" s="145"/>
      <c r="FN18" s="145"/>
      <c r="FO18" s="145"/>
      <c r="FP18" s="145"/>
      <c r="FQ18" s="145"/>
      <c r="FR18" s="145"/>
      <c r="FS18" s="145"/>
      <c r="FT18" s="145"/>
      <c r="FU18" s="145"/>
      <c r="FV18" s="145"/>
      <c r="FW18" s="145"/>
      <c r="FX18" s="145"/>
      <c r="FY18" s="145"/>
      <c r="FZ18" s="145"/>
      <c r="GA18" s="145"/>
      <c r="GB18" s="145"/>
      <c r="GC18" s="145"/>
      <c r="GD18" s="145"/>
      <c r="GE18" s="145"/>
      <c r="GF18" s="145"/>
      <c r="GG18" s="145"/>
      <c r="GH18" s="145"/>
      <c r="GI18" s="145"/>
      <c r="GJ18" s="145"/>
      <c r="GK18" s="145"/>
      <c r="GL18" s="145"/>
      <c r="GM18" s="145"/>
      <c r="GN18" s="145"/>
      <c r="GO18" s="145"/>
      <c r="GP18" s="145"/>
      <c r="GQ18" s="145"/>
      <c r="GR18" s="145"/>
      <c r="GS18" s="145"/>
      <c r="GT18" s="145"/>
      <c r="GU18" s="145"/>
      <c r="GV18" s="145"/>
      <c r="GW18" s="145"/>
      <c r="GX18" s="145"/>
      <c r="GY18" s="145"/>
      <c r="GZ18" s="145"/>
      <c r="HA18" s="145"/>
      <c r="HB18" s="145"/>
      <c r="HC18" s="145"/>
      <c r="HD18" s="145"/>
      <c r="HE18" s="145"/>
      <c r="HF18" s="145"/>
      <c r="HG18" s="145"/>
      <c r="HH18" s="145"/>
      <c r="HI18" s="145"/>
      <c r="HJ18" s="145"/>
      <c r="HK18" s="145"/>
      <c r="HL18" s="145"/>
      <c r="HM18" s="145"/>
      <c r="HN18" s="145"/>
      <c r="HO18" s="145"/>
      <c r="HP18" s="145"/>
      <c r="HQ18" s="145"/>
      <c r="HR18" s="145"/>
      <c r="HS18" s="145"/>
      <c r="HT18" s="145"/>
      <c r="HU18" s="145"/>
      <c r="HV18" s="145"/>
      <c r="HW18" s="145"/>
      <c r="HX18" s="145"/>
      <c r="HY18" s="145"/>
      <c r="HZ18" s="145"/>
      <c r="IA18" s="145"/>
      <c r="IB18" s="145"/>
      <c r="IC18" s="145"/>
      <c r="ID18" s="145"/>
      <c r="IE18" s="145"/>
      <c r="IF18" s="145"/>
      <c r="IG18" s="145"/>
      <c r="IH18" s="145"/>
      <c r="II18" s="145"/>
      <c r="IJ18" s="145"/>
      <c r="IK18" s="145"/>
      <c r="IL18" s="145"/>
      <c r="IM18" s="145"/>
      <c r="IN18" s="145"/>
      <c r="IO18" s="145"/>
      <c r="IP18" s="145"/>
      <c r="IQ18" s="145"/>
      <c r="IR18" s="145"/>
      <c r="IS18" s="145"/>
      <c r="IT18" s="145"/>
      <c r="IU18" s="145"/>
      <c r="IV18" s="145"/>
      <c r="IW18" s="145"/>
      <c r="IX18" s="145"/>
      <c r="IY18" s="145"/>
      <c r="IZ18" s="145"/>
      <c r="JA18" s="145"/>
      <c r="JB18" s="145"/>
      <c r="JC18" s="145"/>
      <c r="JD18" s="145"/>
      <c r="JE18" s="145"/>
      <c r="JF18" s="145"/>
      <c r="JG18" s="145"/>
      <c r="JH18" s="145"/>
      <c r="JI18" s="145"/>
      <c r="JJ18" s="145"/>
      <c r="JK18" s="145"/>
      <c r="JL18" s="145"/>
      <c r="JM18" s="145"/>
      <c r="JN18" s="145"/>
      <c r="JO18" s="145"/>
      <c r="JP18" s="145"/>
      <c r="JQ18" s="145"/>
      <c r="JR18" s="145"/>
      <c r="JS18" s="145"/>
      <c r="JT18" s="145"/>
      <c r="JU18" s="145"/>
      <c r="JV18" s="145"/>
      <c r="JW18" s="145"/>
      <c r="JX18" s="145"/>
      <c r="JY18" s="145"/>
      <c r="JZ18" s="145"/>
      <c r="KA18" s="145"/>
      <c r="KB18" s="145"/>
      <c r="KC18" s="145"/>
      <c r="KD18" s="145"/>
      <c r="KE18" s="145"/>
      <c r="KF18" s="145"/>
      <c r="KG18" s="145"/>
      <c r="KH18" s="145"/>
      <c r="KI18" s="145"/>
      <c r="KJ18" s="145"/>
      <c r="KK18" s="145"/>
      <c r="KL18" s="145"/>
      <c r="KM18" s="145"/>
      <c r="KN18" s="145"/>
      <c r="KO18" s="145"/>
      <c r="KP18" s="145"/>
      <c r="KQ18" s="145"/>
      <c r="KR18" s="145"/>
      <c r="KS18" s="145"/>
      <c r="KT18" s="145"/>
      <c r="KU18" s="145"/>
      <c r="KV18" s="145"/>
      <c r="KW18" s="145"/>
      <c r="KX18" s="145"/>
      <c r="KY18" s="145"/>
      <c r="KZ18" s="145"/>
      <c r="LA18" s="145"/>
      <c r="LB18" s="145"/>
      <c r="LC18" s="145"/>
      <c r="LD18" s="145"/>
      <c r="LE18" s="145"/>
      <c r="LF18" s="145"/>
      <c r="LG18" s="145"/>
      <c r="LH18" s="145"/>
      <c r="LI18" s="145"/>
      <c r="LJ18" s="145"/>
      <c r="LK18" s="145"/>
      <c r="LL18" s="145"/>
      <c r="LM18" s="145"/>
      <c r="LN18" s="145"/>
      <c r="LO18" s="145"/>
      <c r="LP18" s="145"/>
      <c r="LQ18" s="145"/>
      <c r="LR18" s="145"/>
      <c r="LS18" s="145"/>
      <c r="LT18" s="145"/>
      <c r="LU18" s="145"/>
      <c r="LV18" s="145"/>
      <c r="LW18" s="145"/>
      <c r="LX18" s="145"/>
      <c r="LY18" s="145"/>
      <c r="LZ18" s="145"/>
      <c r="MA18" s="145"/>
      <c r="MB18" s="145"/>
      <c r="MC18" s="145"/>
      <c r="MD18" s="145"/>
      <c r="ME18" s="145"/>
      <c r="MF18" s="145"/>
      <c r="MG18" s="145"/>
      <c r="MH18" s="145"/>
      <c r="MI18" s="145"/>
      <c r="MJ18" s="145"/>
      <c r="MK18" s="145"/>
      <c r="ML18" s="145"/>
      <c r="MM18" s="145"/>
      <c r="MN18" s="145"/>
      <c r="MO18" s="145"/>
      <c r="MP18" s="145"/>
      <c r="MQ18" s="145"/>
      <c r="MR18" s="145"/>
      <c r="MS18" s="145"/>
      <c r="MT18" s="145"/>
      <c r="MU18" s="145"/>
      <c r="MV18" s="145"/>
      <c r="MW18" s="145"/>
      <c r="MX18" s="145"/>
      <c r="MY18" s="145"/>
      <c r="MZ18" s="145"/>
      <c r="NA18" s="145"/>
      <c r="NB18" s="145"/>
      <c r="NC18" s="145"/>
      <c r="ND18" s="145"/>
      <c r="NE18" s="145"/>
      <c r="NF18" s="145"/>
      <c r="NG18" s="145"/>
      <c r="NH18" s="145"/>
      <c r="NI18" s="145"/>
      <c r="NJ18" s="145"/>
      <c r="NK18" s="145"/>
      <c r="NL18" s="145"/>
      <c r="NM18" s="145"/>
      <c r="NN18" s="145"/>
      <c r="NO18" s="145"/>
      <c r="NP18" s="145"/>
      <c r="NQ18" s="145"/>
      <c r="NR18" s="145"/>
      <c r="NS18" s="145"/>
      <c r="NT18" s="145"/>
      <c r="NU18" s="145"/>
      <c r="NV18" s="145"/>
      <c r="NW18" s="145"/>
      <c r="NX18" s="145"/>
      <c r="NY18" s="145"/>
      <c r="NZ18" s="145"/>
      <c r="OA18" s="145"/>
      <c r="OB18" s="145"/>
      <c r="OC18" s="145"/>
      <c r="OD18" s="145"/>
      <c r="OE18" s="145"/>
      <c r="OF18" s="145"/>
      <c r="OG18" s="145"/>
      <c r="OH18" s="145"/>
      <c r="OI18" s="145"/>
      <c r="OJ18" s="145"/>
      <c r="OK18" s="145"/>
      <c r="OL18" s="145"/>
      <c r="OM18" s="145"/>
      <c r="ON18" s="145"/>
      <c r="OO18" s="145"/>
      <c r="OP18" s="145"/>
      <c r="OQ18" s="145"/>
      <c r="OR18" s="145"/>
      <c r="OS18" s="145"/>
      <c r="OT18" s="145"/>
      <c r="OU18" s="145"/>
      <c r="OV18" s="145"/>
      <c r="OW18" s="145"/>
      <c r="OX18" s="145"/>
      <c r="OY18" s="145"/>
      <c r="OZ18" s="145"/>
      <c r="PA18" s="145"/>
      <c r="PB18" s="145"/>
      <c r="PC18" s="145"/>
      <c r="PD18" s="145"/>
      <c r="PE18" s="145"/>
      <c r="PF18" s="145"/>
      <c r="PG18" s="145"/>
      <c r="PH18" s="145"/>
      <c r="PI18" s="145"/>
      <c r="PJ18" s="145"/>
      <c r="PK18" s="145"/>
      <c r="PL18" s="145"/>
      <c r="PM18" s="145"/>
      <c r="PN18" s="145"/>
      <c r="PO18" s="145"/>
      <c r="PP18" s="145"/>
      <c r="PQ18" s="145"/>
      <c r="PR18" s="145"/>
      <c r="PS18" s="145"/>
      <c r="PT18" s="145"/>
      <c r="PU18" s="145"/>
      <c r="PV18" s="145"/>
      <c r="PW18" s="145"/>
      <c r="PX18" s="145"/>
      <c r="PY18" s="145"/>
      <c r="PZ18" s="145"/>
      <c r="QA18" s="145"/>
      <c r="QB18" s="145"/>
      <c r="QC18" s="145"/>
      <c r="QD18" s="145"/>
      <c r="QE18" s="145"/>
      <c r="QF18" s="145"/>
      <c r="QG18" s="145"/>
      <c r="QH18" s="145"/>
      <c r="QI18" s="145"/>
      <c r="QJ18" s="145"/>
      <c r="QK18" s="145"/>
      <c r="QL18" s="145"/>
      <c r="QM18" s="145"/>
      <c r="QN18" s="145"/>
      <c r="QO18" s="145"/>
      <c r="QP18" s="145"/>
      <c r="QQ18" s="145"/>
      <c r="QR18" s="145"/>
      <c r="QS18" s="145"/>
      <c r="QT18" s="145"/>
      <c r="QU18" s="145"/>
      <c r="QV18" s="145"/>
      <c r="QW18" s="145"/>
      <c r="QX18" s="145"/>
      <c r="QY18" s="145"/>
      <c r="QZ18" s="145"/>
      <c r="RA18" s="145"/>
      <c r="RB18" s="145"/>
      <c r="RC18" s="145"/>
      <c r="RD18" s="145"/>
      <c r="RE18" s="145"/>
      <c r="RF18" s="145"/>
      <c r="RG18" s="145"/>
      <c r="RH18" s="145"/>
      <c r="RI18" s="145"/>
      <c r="RJ18" s="145"/>
      <c r="RK18" s="145"/>
      <c r="RL18" s="145"/>
      <c r="RM18" s="145"/>
      <c r="RN18" s="145"/>
      <c r="RO18" s="145"/>
      <c r="RP18" s="145"/>
      <c r="RQ18" s="145"/>
      <c r="RR18" s="145"/>
      <c r="RS18" s="145"/>
      <c r="RT18" s="145"/>
      <c r="RU18" s="145"/>
      <c r="RV18" s="145"/>
      <c r="RW18" s="145"/>
      <c r="RX18" s="145"/>
      <c r="RY18" s="145"/>
      <c r="RZ18" s="145"/>
      <c r="SA18" s="145"/>
      <c r="SB18" s="145"/>
      <c r="SC18" s="145"/>
      <c r="SD18" s="145"/>
      <c r="SE18" s="145"/>
      <c r="SF18" s="145"/>
      <c r="SG18" s="145"/>
      <c r="SH18" s="145"/>
      <c r="SI18" s="145"/>
      <c r="SJ18" s="145"/>
      <c r="SK18" s="145"/>
      <c r="SL18" s="145"/>
      <c r="SM18" s="145"/>
      <c r="SN18" s="145"/>
      <c r="SO18" s="145"/>
      <c r="SP18" s="145"/>
      <c r="SQ18" s="145"/>
      <c r="SR18" s="145"/>
      <c r="SS18" s="145"/>
      <c r="ST18" s="145"/>
      <c r="SU18" s="145"/>
      <c r="SV18" s="145"/>
      <c r="SW18" s="145"/>
      <c r="SX18" s="145"/>
      <c r="SY18" s="145"/>
      <c r="SZ18" s="145"/>
      <c r="TA18" s="145"/>
      <c r="TB18" s="145"/>
      <c r="TC18" s="145"/>
      <c r="TD18" s="145"/>
      <c r="TE18" s="145"/>
      <c r="TF18" s="145"/>
      <c r="TG18" s="145"/>
      <c r="TH18" s="145"/>
      <c r="TI18" s="145"/>
      <c r="TJ18" s="145"/>
      <c r="TK18" s="145"/>
      <c r="TL18" s="145"/>
      <c r="TM18" s="145"/>
      <c r="TN18" s="145"/>
      <c r="TO18" s="145"/>
      <c r="TP18" s="145"/>
      <c r="TQ18" s="145"/>
      <c r="TR18" s="145"/>
      <c r="TS18" s="145"/>
      <c r="TT18" s="145"/>
      <c r="TU18" s="145"/>
      <c r="TV18" s="145"/>
      <c r="TW18" s="145"/>
      <c r="TX18" s="145"/>
      <c r="TY18" s="145"/>
      <c r="TZ18" s="145"/>
      <c r="UA18" s="145"/>
      <c r="UB18" s="145"/>
      <c r="UC18" s="145"/>
      <c r="UD18" s="145"/>
      <c r="UE18" s="145"/>
      <c r="UF18" s="145"/>
      <c r="UG18" s="145"/>
      <c r="UH18" s="145"/>
      <c r="UI18" s="145"/>
      <c r="UJ18" s="145"/>
      <c r="UK18" s="145"/>
      <c r="UL18" s="145"/>
      <c r="UM18" s="145"/>
      <c r="UN18" s="145"/>
      <c r="UO18" s="145"/>
      <c r="UP18" s="145"/>
      <c r="UQ18" s="145"/>
      <c r="UR18" s="145"/>
      <c r="US18" s="145"/>
      <c r="UT18" s="145"/>
      <c r="UU18" s="145"/>
      <c r="UV18" s="145"/>
      <c r="UW18" s="145"/>
      <c r="UX18" s="145"/>
      <c r="UY18" s="145"/>
      <c r="UZ18" s="145"/>
      <c r="VA18" s="145"/>
      <c r="VB18" s="145"/>
      <c r="VC18" s="145"/>
      <c r="VD18" s="145"/>
      <c r="VE18" s="145"/>
      <c r="VF18" s="145"/>
      <c r="VG18" s="145"/>
      <c r="VH18" s="145"/>
      <c r="VI18" s="145"/>
      <c r="VJ18" s="145"/>
      <c r="VK18" s="145"/>
      <c r="VL18" s="145"/>
      <c r="VM18" s="145"/>
      <c r="VN18" s="145"/>
      <c r="VO18" s="145"/>
      <c r="VP18" s="145"/>
      <c r="VQ18" s="145"/>
      <c r="VR18" s="145"/>
      <c r="VS18" s="145"/>
      <c r="VT18" s="145"/>
      <c r="VU18" s="145"/>
      <c r="VV18" s="145"/>
      <c r="VW18" s="145"/>
      <c r="VX18" s="145"/>
      <c r="VY18" s="145"/>
      <c r="VZ18" s="145"/>
      <c r="WA18" s="145"/>
      <c r="WB18" s="145"/>
      <c r="WC18" s="145"/>
      <c r="WD18" s="145"/>
      <c r="WE18" s="145"/>
      <c r="WF18" s="145"/>
      <c r="WG18" s="145"/>
      <c r="WH18" s="145"/>
      <c r="WI18" s="145"/>
      <c r="WJ18" s="145"/>
      <c r="WK18" s="145"/>
      <c r="WL18" s="145"/>
      <c r="WM18" s="145"/>
      <c r="WN18" s="145"/>
      <c r="WO18" s="145"/>
      <c r="WP18" s="145"/>
      <c r="WQ18" s="145"/>
      <c r="WR18" s="145"/>
      <c r="WS18" s="145"/>
      <c r="WT18" s="145"/>
      <c r="WU18" s="145"/>
      <c r="WV18" s="145"/>
      <c r="WW18" s="145"/>
      <c r="WX18" s="145"/>
      <c r="WY18" s="145"/>
      <c r="WZ18" s="145"/>
      <c r="XA18" s="145"/>
      <c r="XB18" s="145"/>
      <c r="XC18" s="145"/>
      <c r="XD18" s="145"/>
      <c r="XE18" s="145"/>
      <c r="XF18" s="145"/>
      <c r="XG18" s="145"/>
      <c r="XH18" s="145"/>
      <c r="XI18" s="145"/>
      <c r="XJ18" s="145"/>
      <c r="XK18" s="145"/>
      <c r="XL18" s="145"/>
      <c r="XM18" s="145"/>
      <c r="XN18" s="145"/>
      <c r="XO18" s="145"/>
      <c r="XP18" s="145"/>
      <c r="XQ18" s="145"/>
      <c r="XR18" s="145"/>
      <c r="XS18" s="145"/>
      <c r="XT18" s="145"/>
      <c r="XU18" s="145"/>
      <c r="XV18" s="145"/>
      <c r="XW18" s="145"/>
      <c r="XX18" s="145"/>
      <c r="XY18" s="145"/>
      <c r="XZ18" s="145"/>
      <c r="YA18" s="145"/>
      <c r="YB18" s="145"/>
      <c r="YC18" s="145"/>
      <c r="YD18" s="145"/>
      <c r="YE18" s="145"/>
      <c r="YF18" s="145"/>
      <c r="YG18" s="145"/>
      <c r="YH18" s="145"/>
      <c r="YI18" s="145"/>
      <c r="YJ18" s="145"/>
      <c r="YK18" s="145"/>
      <c r="YL18" s="145"/>
      <c r="YM18" s="145"/>
      <c r="YN18" s="145"/>
      <c r="YO18" s="145"/>
      <c r="YP18" s="145"/>
      <c r="YQ18" s="145"/>
      <c r="YR18" s="145"/>
      <c r="YS18" s="145"/>
      <c r="YT18" s="145"/>
      <c r="YU18" s="145"/>
      <c r="YV18" s="145"/>
      <c r="YW18" s="145"/>
      <c r="YX18" s="145"/>
      <c r="YY18" s="145"/>
      <c r="YZ18" s="145"/>
      <c r="ZA18" s="145"/>
      <c r="ZB18" s="145"/>
      <c r="ZC18" s="145"/>
      <c r="ZD18" s="145"/>
      <c r="ZE18" s="145"/>
      <c r="ZF18" s="145"/>
      <c r="ZG18" s="145"/>
      <c r="ZH18" s="145"/>
      <c r="ZI18" s="145"/>
      <c r="ZJ18" s="145"/>
      <c r="ZK18" s="145"/>
      <c r="ZL18" s="145"/>
      <c r="ZM18" s="145"/>
      <c r="ZN18" s="145"/>
      <c r="ZO18" s="145"/>
      <c r="ZP18" s="145"/>
      <c r="ZQ18" s="145"/>
      <c r="ZR18" s="145"/>
      <c r="ZS18" s="145"/>
      <c r="ZT18" s="145"/>
      <c r="ZU18" s="145"/>
      <c r="ZV18" s="145"/>
      <c r="ZW18" s="145"/>
      <c r="ZX18" s="145"/>
      <c r="ZY18" s="145"/>
      <c r="ZZ18" s="145"/>
      <c r="AAA18" s="145"/>
      <c r="AAB18" s="145"/>
      <c r="AAC18" s="145"/>
      <c r="AAD18" s="145"/>
      <c r="AAE18" s="145"/>
      <c r="AAF18" s="145"/>
      <c r="AAG18" s="145"/>
      <c r="AAH18" s="145"/>
      <c r="AAI18" s="145"/>
      <c r="AAJ18" s="145"/>
      <c r="AAK18" s="145"/>
      <c r="AAL18" s="145"/>
      <c r="AAM18" s="145"/>
      <c r="AAN18" s="145"/>
      <c r="AAO18" s="145"/>
      <c r="AAP18" s="145"/>
      <c r="AAQ18" s="145"/>
      <c r="AAR18" s="145"/>
      <c r="AAS18" s="145"/>
      <c r="AAT18" s="145"/>
      <c r="AAU18" s="145"/>
      <c r="AAV18" s="145"/>
      <c r="AAW18" s="145"/>
      <c r="AAX18" s="145"/>
      <c r="AAY18" s="145"/>
      <c r="AAZ18" s="145"/>
      <c r="ABA18" s="145"/>
      <c r="ABB18" s="145"/>
      <c r="ABC18" s="145"/>
      <c r="ABD18" s="145"/>
      <c r="ABE18" s="145"/>
      <c r="ABF18" s="145"/>
      <c r="ABG18" s="145"/>
      <c r="ABH18" s="145"/>
      <c r="ABI18" s="145"/>
      <c r="ABJ18" s="145"/>
      <c r="ABK18" s="145"/>
      <c r="ABL18" s="145"/>
      <c r="ABM18" s="145"/>
      <c r="ABN18" s="145"/>
      <c r="ABO18" s="145"/>
      <c r="ABP18" s="145"/>
      <c r="ABQ18" s="145"/>
      <c r="ABR18" s="145"/>
      <c r="ABS18" s="145"/>
      <c r="ABT18" s="145"/>
      <c r="ABU18" s="145"/>
      <c r="ABV18" s="145"/>
      <c r="ABW18" s="145"/>
      <c r="ABX18" s="145"/>
      <c r="ABY18" s="145"/>
      <c r="ABZ18" s="145"/>
      <c r="ACA18" s="145"/>
      <c r="ACB18" s="145"/>
      <c r="ACC18" s="145"/>
      <c r="ACD18" s="145"/>
      <c r="ACE18" s="145"/>
      <c r="ACF18" s="145"/>
      <c r="ACG18" s="145"/>
      <c r="ACH18" s="145"/>
      <c r="ACI18" s="145"/>
      <c r="ACJ18" s="145"/>
      <c r="ACK18" s="145"/>
      <c r="ACL18" s="145"/>
      <c r="ACM18" s="145"/>
      <c r="ACN18" s="145"/>
      <c r="ACO18" s="145"/>
      <c r="ACP18" s="145"/>
      <c r="ACQ18" s="145"/>
      <c r="ACR18" s="145"/>
      <c r="ACS18" s="145"/>
      <c r="ACT18" s="145"/>
      <c r="ACU18" s="145"/>
      <c r="ACV18" s="145"/>
      <c r="ACW18" s="145"/>
      <c r="ACX18" s="145"/>
      <c r="ACY18" s="145"/>
      <c r="ACZ18" s="145"/>
      <c r="ADA18" s="145"/>
      <c r="ADB18" s="145"/>
      <c r="ADC18" s="145"/>
      <c r="ADD18" s="145"/>
      <c r="ADE18" s="145"/>
      <c r="ADF18" s="145"/>
      <c r="ADG18" s="145"/>
      <c r="ADH18" s="145"/>
      <c r="ADI18" s="145"/>
      <c r="ADJ18" s="145"/>
      <c r="ADK18" s="145"/>
      <c r="ADL18" s="145"/>
      <c r="ADM18" s="145"/>
      <c r="ADN18" s="145"/>
      <c r="ADO18" s="145"/>
      <c r="ADP18" s="145"/>
      <c r="ADQ18" s="145"/>
      <c r="ADR18" s="145"/>
      <c r="ADS18" s="145"/>
      <c r="ADT18" s="145"/>
      <c r="ADU18" s="145"/>
      <c r="ADV18" s="145"/>
      <c r="ADW18" s="145"/>
      <c r="ADX18" s="145"/>
      <c r="ADY18" s="145"/>
      <c r="ADZ18" s="145"/>
      <c r="AEA18" s="145"/>
      <c r="AEB18" s="145"/>
      <c r="AEC18" s="145"/>
      <c r="AED18" s="145"/>
      <c r="AEE18" s="145"/>
      <c r="AEF18" s="145"/>
      <c r="AEG18" s="145"/>
      <c r="AEH18" s="145"/>
      <c r="AEI18" s="145"/>
      <c r="AEJ18" s="145"/>
      <c r="AEK18" s="145"/>
      <c r="AEL18" s="145"/>
      <c r="AEM18" s="145"/>
      <c r="AEN18" s="145"/>
      <c r="AEO18" s="145"/>
      <c r="AEP18" s="145"/>
      <c r="AEQ18" s="145"/>
      <c r="AER18" s="145"/>
      <c r="AES18" s="145"/>
      <c r="AET18" s="145"/>
      <c r="AEU18" s="145"/>
      <c r="AEV18" s="145"/>
      <c r="AEW18" s="145"/>
      <c r="AEX18" s="145"/>
      <c r="AEY18" s="145"/>
      <c r="AEZ18" s="145"/>
      <c r="AFA18" s="145"/>
      <c r="AFB18" s="145"/>
      <c r="AFC18" s="145"/>
      <c r="AFD18" s="145"/>
      <c r="AFE18" s="145"/>
      <c r="AFF18" s="145"/>
      <c r="AFG18" s="145"/>
      <c r="AFH18" s="145"/>
      <c r="AFI18" s="145"/>
      <c r="AFJ18" s="145"/>
      <c r="AFK18" s="145"/>
      <c r="AFL18" s="145"/>
      <c r="AFM18" s="145"/>
      <c r="AFN18" s="145"/>
      <c r="AFO18" s="145"/>
      <c r="AFP18" s="145"/>
      <c r="AFQ18" s="145"/>
      <c r="AFR18" s="145"/>
      <c r="AFS18" s="145"/>
      <c r="AFT18" s="145"/>
      <c r="AFU18" s="145"/>
      <c r="AFV18" s="145"/>
      <c r="AFW18" s="145"/>
      <c r="AFX18" s="145"/>
      <c r="AFY18" s="145"/>
      <c r="AFZ18" s="145"/>
      <c r="AGA18" s="145"/>
      <c r="AGB18" s="145"/>
      <c r="AGC18" s="145"/>
      <c r="AGD18" s="145"/>
      <c r="AGE18" s="145"/>
      <c r="AGF18" s="145"/>
      <c r="AGG18" s="145"/>
      <c r="AGH18" s="145"/>
      <c r="AGI18" s="145"/>
      <c r="AGJ18" s="145"/>
      <c r="AGK18" s="145"/>
      <c r="AGL18" s="145"/>
      <c r="AGM18" s="145"/>
      <c r="AGN18" s="145"/>
      <c r="AGO18" s="145"/>
      <c r="AGP18" s="145"/>
      <c r="AGQ18" s="145"/>
      <c r="AGR18" s="145"/>
      <c r="AGS18" s="145"/>
      <c r="AGT18" s="145"/>
      <c r="AGU18" s="145"/>
      <c r="AGV18" s="145"/>
      <c r="AGW18" s="145"/>
      <c r="AGX18" s="145"/>
      <c r="AGY18" s="145"/>
      <c r="AGZ18" s="145"/>
      <c r="AHA18" s="145"/>
      <c r="AHB18" s="145"/>
      <c r="AHC18" s="145"/>
      <c r="AHD18" s="145"/>
      <c r="AHE18" s="145"/>
      <c r="AHF18" s="145"/>
      <c r="AHG18" s="145"/>
      <c r="AHH18" s="145"/>
      <c r="AHI18" s="145"/>
      <c r="AHJ18" s="145"/>
      <c r="AHK18" s="145"/>
      <c r="AHL18" s="145"/>
      <c r="AHM18" s="145"/>
      <c r="AHN18" s="145"/>
      <c r="AHO18" s="145"/>
      <c r="AHP18" s="145"/>
      <c r="AHQ18" s="145"/>
      <c r="AHR18" s="145"/>
      <c r="AHS18" s="145"/>
      <c r="AHT18" s="145"/>
      <c r="AHU18" s="145"/>
      <c r="AHV18" s="145"/>
      <c r="AHW18" s="145"/>
      <c r="AHX18" s="145"/>
      <c r="AHY18" s="145"/>
      <c r="AHZ18" s="145"/>
      <c r="AIA18" s="145"/>
      <c r="AIB18" s="145"/>
      <c r="AIC18" s="145"/>
      <c r="AID18" s="145"/>
      <c r="AIE18" s="145"/>
      <c r="AIF18" s="145"/>
      <c r="AIG18" s="145"/>
      <c r="AIH18" s="145"/>
      <c r="AII18" s="145"/>
      <c r="AIJ18" s="145"/>
      <c r="AIK18" s="145"/>
      <c r="AIL18" s="145"/>
      <c r="AIM18" s="145"/>
      <c r="AIN18" s="145"/>
      <c r="AIO18" s="145"/>
      <c r="AIP18" s="145"/>
      <c r="AIQ18" s="145"/>
      <c r="AIR18" s="145"/>
      <c r="AIS18" s="145"/>
      <c r="AIT18" s="145"/>
      <c r="AIU18" s="145"/>
      <c r="AIV18" s="145"/>
      <c r="AIW18" s="145"/>
      <c r="AIX18" s="145"/>
      <c r="AIY18" s="145"/>
      <c r="AIZ18" s="145"/>
      <c r="AJA18" s="145"/>
      <c r="AJB18" s="145"/>
      <c r="AJC18" s="145"/>
      <c r="AJD18" s="145"/>
      <c r="AJE18" s="145"/>
      <c r="AJF18" s="145"/>
      <c r="AJG18" s="145"/>
      <c r="AJH18" s="145"/>
      <c r="AJI18" s="145"/>
      <c r="AJJ18" s="145"/>
      <c r="AJK18" s="145"/>
      <c r="AJL18" s="145"/>
      <c r="AJM18" s="145"/>
      <c r="AJN18" s="145"/>
      <c r="AJO18" s="145"/>
      <c r="AJP18" s="145"/>
      <c r="AJQ18" s="145"/>
      <c r="AJR18" s="145"/>
      <c r="AJS18" s="145"/>
      <c r="AJT18" s="145"/>
      <c r="AJU18" s="145"/>
      <c r="AJV18" s="145"/>
      <c r="AJW18" s="145"/>
      <c r="AJX18" s="145"/>
      <c r="AJY18" s="145"/>
      <c r="AJZ18" s="145"/>
      <c r="AKA18" s="145"/>
      <c r="AKB18" s="145"/>
      <c r="AKC18" s="145"/>
      <c r="AKD18" s="145"/>
      <c r="AKE18" s="145"/>
      <c r="AKF18" s="145"/>
      <c r="AKG18" s="145"/>
      <c r="AKH18" s="145"/>
      <c r="AKI18" s="145"/>
      <c r="AKJ18" s="145"/>
      <c r="AKK18" s="145"/>
      <c r="AKL18" s="145"/>
      <c r="AKM18" s="145"/>
      <c r="AKN18" s="145"/>
      <c r="AKO18" s="145"/>
      <c r="AKP18" s="145"/>
      <c r="AKQ18" s="145"/>
      <c r="AKR18" s="145"/>
      <c r="AKS18" s="145"/>
      <c r="AKT18" s="145"/>
      <c r="AKU18" s="145"/>
      <c r="AKV18" s="145"/>
      <c r="AKW18" s="145"/>
      <c r="AKX18" s="145"/>
      <c r="AKY18" s="145"/>
      <c r="AKZ18" s="145"/>
      <c r="ALA18" s="145"/>
      <c r="ALB18" s="145"/>
      <c r="ALC18" s="145"/>
      <c r="ALD18" s="145"/>
      <c r="ALE18" s="145"/>
      <c r="ALF18" s="145"/>
      <c r="ALG18" s="145"/>
      <c r="ALH18" s="145"/>
      <c r="ALI18" s="145"/>
      <c r="ALJ18" s="145"/>
      <c r="ALK18" s="145"/>
      <c r="ALL18" s="145"/>
      <c r="ALM18" s="145"/>
      <c r="ALN18" s="145"/>
      <c r="ALO18" s="145"/>
      <c r="ALP18" s="145"/>
      <c r="ALQ18" s="145"/>
      <c r="ALR18" s="145"/>
      <c r="ALS18" s="145"/>
      <c r="ALT18" s="145"/>
      <c r="ALU18" s="145"/>
      <c r="ALV18" s="145"/>
      <c r="ALW18" s="145"/>
      <c r="ALX18" s="145"/>
      <c r="ALY18" s="145"/>
      <c r="ALZ18" s="145"/>
      <c r="AMA18" s="145"/>
      <c r="AMB18" s="145"/>
      <c r="AMC18" s="145"/>
      <c r="AMD18" s="145"/>
      <c r="AME18" s="145"/>
      <c r="AMF18" s="145"/>
      <c r="AMG18" s="145"/>
      <c r="AMH18" s="145"/>
      <c r="AMI18" s="145"/>
      <c r="AMJ18" s="145"/>
      <c r="AMK18" s="145"/>
      <c r="AML18" s="145"/>
    </row>
    <row r="19" spans="1:1026" s="131" customFormat="1">
      <c r="A19" s="145" t="str">
        <f t="shared" si="0"/>
        <v>LOAN.PPC_RETURNED</v>
      </c>
      <c r="B19" s="134">
        <f t="shared" si="4"/>
        <v>110015</v>
      </c>
      <c r="C19" s="146">
        <v>0</v>
      </c>
      <c r="D19" s="146">
        <v>1</v>
      </c>
      <c r="E19" s="146">
        <f t="shared" si="1"/>
        <v>100000</v>
      </c>
      <c r="F19" s="146">
        <v>100000</v>
      </c>
      <c r="G19" s="146" t="s">
        <v>34</v>
      </c>
      <c r="H19" s="146">
        <v>100000</v>
      </c>
      <c r="I19" s="145" t="s">
        <v>505</v>
      </c>
      <c r="J19" s="146">
        <f>VLOOKUP(I19,T_FSM_TYPE!$A:$B,2,0)</f>
        <v>110000</v>
      </c>
      <c r="K19" s="131" t="s">
        <v>553</v>
      </c>
      <c r="L19" s="145" t="s">
        <v>37</v>
      </c>
      <c r="M19" s="215" t="str">
        <f t="shared" si="2"/>
        <v>PPC_RETURNED</v>
      </c>
      <c r="N19" s="145" t="str">
        <f t="shared" si="3"/>
        <v>INSERT INTO T_FSM_STATE VALUES(110015, 0, 1, 100000, 100000, GETDATE(), 100000, 110000, 'PPC_RETURNED', '?' ,'PPC_RETURNED')</v>
      </c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  <c r="CS19" s="145"/>
      <c r="CT19" s="145"/>
      <c r="CU19" s="145"/>
      <c r="CV19" s="145"/>
      <c r="CW19" s="145"/>
      <c r="CX19" s="145"/>
      <c r="CY19" s="145"/>
      <c r="CZ19" s="145"/>
      <c r="DA19" s="145"/>
      <c r="DB19" s="145"/>
      <c r="DC19" s="145"/>
      <c r="DD19" s="145"/>
      <c r="DE19" s="145"/>
      <c r="DF19" s="145"/>
      <c r="DG19" s="145"/>
      <c r="DH19" s="145"/>
      <c r="DI19" s="145"/>
      <c r="DJ19" s="145"/>
      <c r="DK19" s="145"/>
      <c r="DL19" s="145"/>
      <c r="DM19" s="145"/>
      <c r="DN19" s="145"/>
      <c r="DO19" s="145"/>
      <c r="DP19" s="145"/>
      <c r="DQ19" s="145"/>
      <c r="DR19" s="145"/>
      <c r="DS19" s="145"/>
      <c r="DT19" s="145"/>
      <c r="DU19" s="145"/>
      <c r="DV19" s="145"/>
      <c r="DW19" s="145"/>
      <c r="DX19" s="145"/>
      <c r="DY19" s="145"/>
      <c r="DZ19" s="145"/>
      <c r="EA19" s="145"/>
      <c r="EB19" s="145"/>
      <c r="EC19" s="145"/>
      <c r="ED19" s="145"/>
      <c r="EE19" s="145"/>
      <c r="EF19" s="145"/>
      <c r="EG19" s="145"/>
      <c r="EH19" s="145"/>
      <c r="EI19" s="145"/>
      <c r="EJ19" s="145"/>
      <c r="EK19" s="145"/>
      <c r="EL19" s="145"/>
      <c r="EM19" s="145"/>
      <c r="EN19" s="145"/>
      <c r="EO19" s="145"/>
      <c r="EP19" s="145"/>
      <c r="EQ19" s="145"/>
      <c r="ER19" s="145"/>
      <c r="ES19" s="145"/>
      <c r="ET19" s="145"/>
      <c r="EU19" s="145"/>
      <c r="EV19" s="145"/>
      <c r="EW19" s="145"/>
      <c r="EX19" s="145"/>
      <c r="EY19" s="145"/>
      <c r="EZ19" s="145"/>
      <c r="FA19" s="145"/>
      <c r="FB19" s="145"/>
      <c r="FC19" s="145"/>
      <c r="FD19" s="145"/>
      <c r="FE19" s="145"/>
      <c r="FF19" s="145"/>
      <c r="FG19" s="145"/>
      <c r="FH19" s="145"/>
      <c r="FI19" s="145"/>
      <c r="FJ19" s="145"/>
      <c r="FK19" s="145"/>
      <c r="FL19" s="145"/>
      <c r="FM19" s="145"/>
      <c r="FN19" s="145"/>
      <c r="FO19" s="145"/>
      <c r="FP19" s="145"/>
      <c r="FQ19" s="145"/>
      <c r="FR19" s="145"/>
      <c r="FS19" s="145"/>
      <c r="FT19" s="145"/>
      <c r="FU19" s="145"/>
      <c r="FV19" s="145"/>
      <c r="FW19" s="145"/>
      <c r="FX19" s="145"/>
      <c r="FY19" s="145"/>
      <c r="FZ19" s="145"/>
      <c r="GA19" s="145"/>
      <c r="GB19" s="145"/>
      <c r="GC19" s="145"/>
      <c r="GD19" s="145"/>
      <c r="GE19" s="145"/>
      <c r="GF19" s="145"/>
      <c r="GG19" s="145"/>
      <c r="GH19" s="145"/>
      <c r="GI19" s="145"/>
      <c r="GJ19" s="145"/>
      <c r="GK19" s="145"/>
      <c r="GL19" s="145"/>
      <c r="GM19" s="145"/>
      <c r="GN19" s="145"/>
      <c r="GO19" s="145"/>
      <c r="GP19" s="145"/>
      <c r="GQ19" s="145"/>
      <c r="GR19" s="145"/>
      <c r="GS19" s="145"/>
      <c r="GT19" s="145"/>
      <c r="GU19" s="145"/>
      <c r="GV19" s="145"/>
      <c r="GW19" s="145"/>
      <c r="GX19" s="145"/>
      <c r="GY19" s="145"/>
      <c r="GZ19" s="145"/>
      <c r="HA19" s="145"/>
      <c r="HB19" s="145"/>
      <c r="HC19" s="145"/>
      <c r="HD19" s="145"/>
      <c r="HE19" s="145"/>
      <c r="HF19" s="145"/>
      <c r="HG19" s="145"/>
      <c r="HH19" s="145"/>
      <c r="HI19" s="145"/>
      <c r="HJ19" s="145"/>
      <c r="HK19" s="145"/>
      <c r="HL19" s="145"/>
      <c r="HM19" s="145"/>
      <c r="HN19" s="145"/>
      <c r="HO19" s="145"/>
      <c r="HP19" s="145"/>
      <c r="HQ19" s="145"/>
      <c r="HR19" s="145"/>
      <c r="HS19" s="145"/>
      <c r="HT19" s="145"/>
      <c r="HU19" s="145"/>
      <c r="HV19" s="145"/>
      <c r="HW19" s="145"/>
      <c r="HX19" s="145"/>
      <c r="HY19" s="145"/>
      <c r="HZ19" s="145"/>
      <c r="IA19" s="145"/>
      <c r="IB19" s="145"/>
      <c r="IC19" s="145"/>
      <c r="ID19" s="145"/>
      <c r="IE19" s="145"/>
      <c r="IF19" s="145"/>
      <c r="IG19" s="145"/>
      <c r="IH19" s="145"/>
      <c r="II19" s="145"/>
      <c r="IJ19" s="145"/>
      <c r="IK19" s="145"/>
      <c r="IL19" s="145"/>
      <c r="IM19" s="145"/>
      <c r="IN19" s="145"/>
      <c r="IO19" s="145"/>
      <c r="IP19" s="145"/>
      <c r="IQ19" s="145"/>
      <c r="IR19" s="145"/>
      <c r="IS19" s="145"/>
      <c r="IT19" s="145"/>
      <c r="IU19" s="145"/>
      <c r="IV19" s="145"/>
      <c r="IW19" s="145"/>
      <c r="IX19" s="145"/>
      <c r="IY19" s="145"/>
      <c r="IZ19" s="145"/>
      <c r="JA19" s="145"/>
      <c r="JB19" s="145"/>
      <c r="JC19" s="145"/>
      <c r="JD19" s="145"/>
      <c r="JE19" s="145"/>
      <c r="JF19" s="145"/>
      <c r="JG19" s="145"/>
      <c r="JH19" s="145"/>
      <c r="JI19" s="145"/>
      <c r="JJ19" s="145"/>
      <c r="JK19" s="145"/>
      <c r="JL19" s="145"/>
      <c r="JM19" s="145"/>
      <c r="JN19" s="145"/>
      <c r="JO19" s="145"/>
      <c r="JP19" s="145"/>
      <c r="JQ19" s="145"/>
      <c r="JR19" s="145"/>
      <c r="JS19" s="145"/>
      <c r="JT19" s="145"/>
      <c r="JU19" s="145"/>
      <c r="JV19" s="145"/>
      <c r="JW19" s="145"/>
      <c r="JX19" s="145"/>
      <c r="JY19" s="145"/>
      <c r="JZ19" s="145"/>
      <c r="KA19" s="145"/>
      <c r="KB19" s="145"/>
      <c r="KC19" s="145"/>
      <c r="KD19" s="145"/>
      <c r="KE19" s="145"/>
      <c r="KF19" s="145"/>
      <c r="KG19" s="145"/>
      <c r="KH19" s="145"/>
      <c r="KI19" s="145"/>
      <c r="KJ19" s="145"/>
      <c r="KK19" s="145"/>
      <c r="KL19" s="145"/>
      <c r="KM19" s="145"/>
      <c r="KN19" s="145"/>
      <c r="KO19" s="145"/>
      <c r="KP19" s="145"/>
      <c r="KQ19" s="145"/>
      <c r="KR19" s="145"/>
      <c r="KS19" s="145"/>
      <c r="KT19" s="145"/>
      <c r="KU19" s="145"/>
      <c r="KV19" s="145"/>
      <c r="KW19" s="145"/>
      <c r="KX19" s="145"/>
      <c r="KY19" s="145"/>
      <c r="KZ19" s="145"/>
      <c r="LA19" s="145"/>
      <c r="LB19" s="145"/>
      <c r="LC19" s="145"/>
      <c r="LD19" s="145"/>
      <c r="LE19" s="145"/>
      <c r="LF19" s="145"/>
      <c r="LG19" s="145"/>
      <c r="LH19" s="145"/>
      <c r="LI19" s="145"/>
      <c r="LJ19" s="145"/>
      <c r="LK19" s="145"/>
      <c r="LL19" s="145"/>
      <c r="LM19" s="145"/>
      <c r="LN19" s="145"/>
      <c r="LO19" s="145"/>
      <c r="LP19" s="145"/>
      <c r="LQ19" s="145"/>
      <c r="LR19" s="145"/>
      <c r="LS19" s="145"/>
      <c r="LT19" s="145"/>
      <c r="LU19" s="145"/>
      <c r="LV19" s="145"/>
      <c r="LW19" s="145"/>
      <c r="LX19" s="145"/>
      <c r="LY19" s="145"/>
      <c r="LZ19" s="145"/>
      <c r="MA19" s="145"/>
      <c r="MB19" s="145"/>
      <c r="MC19" s="145"/>
      <c r="MD19" s="145"/>
      <c r="ME19" s="145"/>
      <c r="MF19" s="145"/>
      <c r="MG19" s="145"/>
      <c r="MH19" s="145"/>
      <c r="MI19" s="145"/>
      <c r="MJ19" s="145"/>
      <c r="MK19" s="145"/>
      <c r="ML19" s="145"/>
      <c r="MM19" s="145"/>
      <c r="MN19" s="145"/>
      <c r="MO19" s="145"/>
      <c r="MP19" s="145"/>
      <c r="MQ19" s="145"/>
      <c r="MR19" s="145"/>
      <c r="MS19" s="145"/>
      <c r="MT19" s="145"/>
      <c r="MU19" s="145"/>
      <c r="MV19" s="145"/>
      <c r="MW19" s="145"/>
      <c r="MX19" s="145"/>
      <c r="MY19" s="145"/>
      <c r="MZ19" s="145"/>
      <c r="NA19" s="145"/>
      <c r="NB19" s="145"/>
      <c r="NC19" s="145"/>
      <c r="ND19" s="145"/>
      <c r="NE19" s="145"/>
      <c r="NF19" s="145"/>
      <c r="NG19" s="145"/>
      <c r="NH19" s="145"/>
      <c r="NI19" s="145"/>
      <c r="NJ19" s="145"/>
      <c r="NK19" s="145"/>
      <c r="NL19" s="145"/>
      <c r="NM19" s="145"/>
      <c r="NN19" s="145"/>
      <c r="NO19" s="145"/>
      <c r="NP19" s="145"/>
      <c r="NQ19" s="145"/>
      <c r="NR19" s="145"/>
      <c r="NS19" s="145"/>
      <c r="NT19" s="145"/>
      <c r="NU19" s="145"/>
      <c r="NV19" s="145"/>
      <c r="NW19" s="145"/>
      <c r="NX19" s="145"/>
      <c r="NY19" s="145"/>
      <c r="NZ19" s="145"/>
      <c r="OA19" s="145"/>
      <c r="OB19" s="145"/>
      <c r="OC19" s="145"/>
      <c r="OD19" s="145"/>
      <c r="OE19" s="145"/>
      <c r="OF19" s="145"/>
      <c r="OG19" s="145"/>
      <c r="OH19" s="145"/>
      <c r="OI19" s="145"/>
      <c r="OJ19" s="145"/>
      <c r="OK19" s="145"/>
      <c r="OL19" s="145"/>
      <c r="OM19" s="145"/>
      <c r="ON19" s="145"/>
      <c r="OO19" s="145"/>
      <c r="OP19" s="145"/>
      <c r="OQ19" s="145"/>
      <c r="OR19" s="145"/>
      <c r="OS19" s="145"/>
      <c r="OT19" s="145"/>
      <c r="OU19" s="145"/>
      <c r="OV19" s="145"/>
      <c r="OW19" s="145"/>
      <c r="OX19" s="145"/>
      <c r="OY19" s="145"/>
      <c r="OZ19" s="145"/>
      <c r="PA19" s="145"/>
      <c r="PB19" s="145"/>
      <c r="PC19" s="145"/>
      <c r="PD19" s="145"/>
      <c r="PE19" s="145"/>
      <c r="PF19" s="145"/>
      <c r="PG19" s="145"/>
      <c r="PH19" s="145"/>
      <c r="PI19" s="145"/>
      <c r="PJ19" s="145"/>
      <c r="PK19" s="145"/>
      <c r="PL19" s="145"/>
      <c r="PM19" s="145"/>
      <c r="PN19" s="145"/>
      <c r="PO19" s="145"/>
      <c r="PP19" s="145"/>
      <c r="PQ19" s="145"/>
      <c r="PR19" s="145"/>
      <c r="PS19" s="145"/>
      <c r="PT19" s="145"/>
      <c r="PU19" s="145"/>
      <c r="PV19" s="145"/>
      <c r="PW19" s="145"/>
      <c r="PX19" s="145"/>
      <c r="PY19" s="145"/>
      <c r="PZ19" s="145"/>
      <c r="QA19" s="145"/>
      <c r="QB19" s="145"/>
      <c r="QC19" s="145"/>
      <c r="QD19" s="145"/>
      <c r="QE19" s="145"/>
      <c r="QF19" s="145"/>
      <c r="QG19" s="145"/>
      <c r="QH19" s="145"/>
      <c r="QI19" s="145"/>
      <c r="QJ19" s="145"/>
      <c r="QK19" s="145"/>
      <c r="QL19" s="145"/>
      <c r="QM19" s="145"/>
      <c r="QN19" s="145"/>
      <c r="QO19" s="145"/>
      <c r="QP19" s="145"/>
      <c r="QQ19" s="145"/>
      <c r="QR19" s="145"/>
      <c r="QS19" s="145"/>
      <c r="QT19" s="145"/>
      <c r="QU19" s="145"/>
      <c r="QV19" s="145"/>
      <c r="QW19" s="145"/>
      <c r="QX19" s="145"/>
      <c r="QY19" s="145"/>
      <c r="QZ19" s="145"/>
      <c r="RA19" s="145"/>
      <c r="RB19" s="145"/>
      <c r="RC19" s="145"/>
      <c r="RD19" s="145"/>
      <c r="RE19" s="145"/>
      <c r="RF19" s="145"/>
      <c r="RG19" s="145"/>
      <c r="RH19" s="145"/>
      <c r="RI19" s="145"/>
      <c r="RJ19" s="145"/>
      <c r="RK19" s="145"/>
      <c r="RL19" s="145"/>
      <c r="RM19" s="145"/>
      <c r="RN19" s="145"/>
      <c r="RO19" s="145"/>
      <c r="RP19" s="145"/>
      <c r="RQ19" s="145"/>
      <c r="RR19" s="145"/>
      <c r="RS19" s="145"/>
      <c r="RT19" s="145"/>
      <c r="RU19" s="145"/>
      <c r="RV19" s="145"/>
      <c r="RW19" s="145"/>
      <c r="RX19" s="145"/>
      <c r="RY19" s="145"/>
      <c r="RZ19" s="145"/>
      <c r="SA19" s="145"/>
      <c r="SB19" s="145"/>
      <c r="SC19" s="145"/>
      <c r="SD19" s="145"/>
      <c r="SE19" s="145"/>
      <c r="SF19" s="145"/>
      <c r="SG19" s="145"/>
      <c r="SH19" s="145"/>
      <c r="SI19" s="145"/>
      <c r="SJ19" s="145"/>
      <c r="SK19" s="145"/>
      <c r="SL19" s="145"/>
      <c r="SM19" s="145"/>
      <c r="SN19" s="145"/>
      <c r="SO19" s="145"/>
      <c r="SP19" s="145"/>
      <c r="SQ19" s="145"/>
      <c r="SR19" s="145"/>
      <c r="SS19" s="145"/>
      <c r="ST19" s="145"/>
      <c r="SU19" s="145"/>
      <c r="SV19" s="145"/>
      <c r="SW19" s="145"/>
      <c r="SX19" s="145"/>
      <c r="SY19" s="145"/>
      <c r="SZ19" s="145"/>
      <c r="TA19" s="145"/>
      <c r="TB19" s="145"/>
      <c r="TC19" s="145"/>
      <c r="TD19" s="145"/>
      <c r="TE19" s="145"/>
      <c r="TF19" s="145"/>
      <c r="TG19" s="145"/>
      <c r="TH19" s="145"/>
      <c r="TI19" s="145"/>
      <c r="TJ19" s="145"/>
      <c r="TK19" s="145"/>
      <c r="TL19" s="145"/>
      <c r="TM19" s="145"/>
      <c r="TN19" s="145"/>
      <c r="TO19" s="145"/>
      <c r="TP19" s="145"/>
      <c r="TQ19" s="145"/>
      <c r="TR19" s="145"/>
      <c r="TS19" s="145"/>
      <c r="TT19" s="145"/>
      <c r="TU19" s="145"/>
      <c r="TV19" s="145"/>
      <c r="TW19" s="145"/>
      <c r="TX19" s="145"/>
      <c r="TY19" s="145"/>
      <c r="TZ19" s="145"/>
      <c r="UA19" s="145"/>
      <c r="UB19" s="145"/>
      <c r="UC19" s="145"/>
      <c r="UD19" s="145"/>
      <c r="UE19" s="145"/>
      <c r="UF19" s="145"/>
      <c r="UG19" s="145"/>
      <c r="UH19" s="145"/>
      <c r="UI19" s="145"/>
      <c r="UJ19" s="145"/>
      <c r="UK19" s="145"/>
      <c r="UL19" s="145"/>
      <c r="UM19" s="145"/>
      <c r="UN19" s="145"/>
      <c r="UO19" s="145"/>
      <c r="UP19" s="145"/>
      <c r="UQ19" s="145"/>
      <c r="UR19" s="145"/>
      <c r="US19" s="145"/>
      <c r="UT19" s="145"/>
      <c r="UU19" s="145"/>
      <c r="UV19" s="145"/>
      <c r="UW19" s="145"/>
      <c r="UX19" s="145"/>
      <c r="UY19" s="145"/>
      <c r="UZ19" s="145"/>
      <c r="VA19" s="145"/>
      <c r="VB19" s="145"/>
      <c r="VC19" s="145"/>
      <c r="VD19" s="145"/>
      <c r="VE19" s="145"/>
      <c r="VF19" s="145"/>
      <c r="VG19" s="145"/>
      <c r="VH19" s="145"/>
      <c r="VI19" s="145"/>
      <c r="VJ19" s="145"/>
      <c r="VK19" s="145"/>
      <c r="VL19" s="145"/>
      <c r="VM19" s="145"/>
      <c r="VN19" s="145"/>
      <c r="VO19" s="145"/>
      <c r="VP19" s="145"/>
      <c r="VQ19" s="145"/>
      <c r="VR19" s="145"/>
      <c r="VS19" s="145"/>
      <c r="VT19" s="145"/>
      <c r="VU19" s="145"/>
      <c r="VV19" s="145"/>
      <c r="VW19" s="145"/>
      <c r="VX19" s="145"/>
      <c r="VY19" s="145"/>
      <c r="VZ19" s="145"/>
      <c r="WA19" s="145"/>
      <c r="WB19" s="145"/>
      <c r="WC19" s="145"/>
      <c r="WD19" s="145"/>
      <c r="WE19" s="145"/>
      <c r="WF19" s="145"/>
      <c r="WG19" s="145"/>
      <c r="WH19" s="145"/>
      <c r="WI19" s="145"/>
      <c r="WJ19" s="145"/>
      <c r="WK19" s="145"/>
      <c r="WL19" s="145"/>
      <c r="WM19" s="145"/>
      <c r="WN19" s="145"/>
      <c r="WO19" s="145"/>
      <c r="WP19" s="145"/>
      <c r="WQ19" s="145"/>
      <c r="WR19" s="145"/>
      <c r="WS19" s="145"/>
      <c r="WT19" s="145"/>
      <c r="WU19" s="145"/>
      <c r="WV19" s="145"/>
      <c r="WW19" s="145"/>
      <c r="WX19" s="145"/>
      <c r="WY19" s="145"/>
      <c r="WZ19" s="145"/>
      <c r="XA19" s="145"/>
      <c r="XB19" s="145"/>
      <c r="XC19" s="145"/>
      <c r="XD19" s="145"/>
      <c r="XE19" s="145"/>
      <c r="XF19" s="145"/>
      <c r="XG19" s="145"/>
      <c r="XH19" s="145"/>
      <c r="XI19" s="145"/>
      <c r="XJ19" s="145"/>
      <c r="XK19" s="145"/>
      <c r="XL19" s="145"/>
      <c r="XM19" s="145"/>
      <c r="XN19" s="145"/>
      <c r="XO19" s="145"/>
      <c r="XP19" s="145"/>
      <c r="XQ19" s="145"/>
      <c r="XR19" s="145"/>
      <c r="XS19" s="145"/>
      <c r="XT19" s="145"/>
      <c r="XU19" s="145"/>
      <c r="XV19" s="145"/>
      <c r="XW19" s="145"/>
      <c r="XX19" s="145"/>
      <c r="XY19" s="145"/>
      <c r="XZ19" s="145"/>
      <c r="YA19" s="145"/>
      <c r="YB19" s="145"/>
      <c r="YC19" s="145"/>
      <c r="YD19" s="145"/>
      <c r="YE19" s="145"/>
      <c r="YF19" s="145"/>
      <c r="YG19" s="145"/>
      <c r="YH19" s="145"/>
      <c r="YI19" s="145"/>
      <c r="YJ19" s="145"/>
      <c r="YK19" s="145"/>
      <c r="YL19" s="145"/>
      <c r="YM19" s="145"/>
      <c r="YN19" s="145"/>
      <c r="YO19" s="145"/>
      <c r="YP19" s="145"/>
      <c r="YQ19" s="145"/>
      <c r="YR19" s="145"/>
      <c r="YS19" s="145"/>
      <c r="YT19" s="145"/>
      <c r="YU19" s="145"/>
      <c r="YV19" s="145"/>
      <c r="YW19" s="145"/>
      <c r="YX19" s="145"/>
      <c r="YY19" s="145"/>
      <c r="YZ19" s="145"/>
      <c r="ZA19" s="145"/>
      <c r="ZB19" s="145"/>
      <c r="ZC19" s="145"/>
      <c r="ZD19" s="145"/>
      <c r="ZE19" s="145"/>
      <c r="ZF19" s="145"/>
      <c r="ZG19" s="145"/>
      <c r="ZH19" s="145"/>
      <c r="ZI19" s="145"/>
      <c r="ZJ19" s="145"/>
      <c r="ZK19" s="145"/>
      <c r="ZL19" s="145"/>
      <c r="ZM19" s="145"/>
      <c r="ZN19" s="145"/>
      <c r="ZO19" s="145"/>
      <c r="ZP19" s="145"/>
      <c r="ZQ19" s="145"/>
      <c r="ZR19" s="145"/>
      <c r="ZS19" s="145"/>
      <c r="ZT19" s="145"/>
      <c r="ZU19" s="145"/>
      <c r="ZV19" s="145"/>
      <c r="ZW19" s="145"/>
      <c r="ZX19" s="145"/>
      <c r="ZY19" s="145"/>
      <c r="ZZ19" s="145"/>
      <c r="AAA19" s="145"/>
      <c r="AAB19" s="145"/>
      <c r="AAC19" s="145"/>
      <c r="AAD19" s="145"/>
      <c r="AAE19" s="145"/>
      <c r="AAF19" s="145"/>
      <c r="AAG19" s="145"/>
      <c r="AAH19" s="145"/>
      <c r="AAI19" s="145"/>
      <c r="AAJ19" s="145"/>
      <c r="AAK19" s="145"/>
      <c r="AAL19" s="145"/>
      <c r="AAM19" s="145"/>
      <c r="AAN19" s="145"/>
      <c r="AAO19" s="145"/>
      <c r="AAP19" s="145"/>
      <c r="AAQ19" s="145"/>
      <c r="AAR19" s="145"/>
      <c r="AAS19" s="145"/>
      <c r="AAT19" s="145"/>
      <c r="AAU19" s="145"/>
      <c r="AAV19" s="145"/>
      <c r="AAW19" s="145"/>
      <c r="AAX19" s="145"/>
      <c r="AAY19" s="145"/>
      <c r="AAZ19" s="145"/>
      <c r="ABA19" s="145"/>
      <c r="ABB19" s="145"/>
      <c r="ABC19" s="145"/>
      <c r="ABD19" s="145"/>
      <c r="ABE19" s="145"/>
      <c r="ABF19" s="145"/>
      <c r="ABG19" s="145"/>
      <c r="ABH19" s="145"/>
      <c r="ABI19" s="145"/>
      <c r="ABJ19" s="145"/>
      <c r="ABK19" s="145"/>
      <c r="ABL19" s="145"/>
      <c r="ABM19" s="145"/>
      <c r="ABN19" s="145"/>
      <c r="ABO19" s="145"/>
      <c r="ABP19" s="145"/>
      <c r="ABQ19" s="145"/>
      <c r="ABR19" s="145"/>
      <c r="ABS19" s="145"/>
      <c r="ABT19" s="145"/>
      <c r="ABU19" s="145"/>
      <c r="ABV19" s="145"/>
      <c r="ABW19" s="145"/>
      <c r="ABX19" s="145"/>
      <c r="ABY19" s="145"/>
      <c r="ABZ19" s="145"/>
      <c r="ACA19" s="145"/>
      <c r="ACB19" s="145"/>
      <c r="ACC19" s="145"/>
      <c r="ACD19" s="145"/>
      <c r="ACE19" s="145"/>
      <c r="ACF19" s="145"/>
      <c r="ACG19" s="145"/>
      <c r="ACH19" s="145"/>
      <c r="ACI19" s="145"/>
      <c r="ACJ19" s="145"/>
      <c r="ACK19" s="145"/>
      <c r="ACL19" s="145"/>
      <c r="ACM19" s="145"/>
      <c r="ACN19" s="145"/>
      <c r="ACO19" s="145"/>
      <c r="ACP19" s="145"/>
      <c r="ACQ19" s="145"/>
      <c r="ACR19" s="145"/>
      <c r="ACS19" s="145"/>
      <c r="ACT19" s="145"/>
      <c r="ACU19" s="145"/>
      <c r="ACV19" s="145"/>
      <c r="ACW19" s="145"/>
      <c r="ACX19" s="145"/>
      <c r="ACY19" s="145"/>
      <c r="ACZ19" s="145"/>
      <c r="ADA19" s="145"/>
      <c r="ADB19" s="145"/>
      <c r="ADC19" s="145"/>
      <c r="ADD19" s="145"/>
      <c r="ADE19" s="145"/>
      <c r="ADF19" s="145"/>
      <c r="ADG19" s="145"/>
      <c r="ADH19" s="145"/>
      <c r="ADI19" s="145"/>
      <c r="ADJ19" s="145"/>
      <c r="ADK19" s="145"/>
      <c r="ADL19" s="145"/>
      <c r="ADM19" s="145"/>
      <c r="ADN19" s="145"/>
      <c r="ADO19" s="145"/>
      <c r="ADP19" s="145"/>
      <c r="ADQ19" s="145"/>
      <c r="ADR19" s="145"/>
      <c r="ADS19" s="145"/>
      <c r="ADT19" s="145"/>
      <c r="ADU19" s="145"/>
      <c r="ADV19" s="145"/>
      <c r="ADW19" s="145"/>
      <c r="ADX19" s="145"/>
      <c r="ADY19" s="145"/>
      <c r="ADZ19" s="145"/>
      <c r="AEA19" s="145"/>
      <c r="AEB19" s="145"/>
      <c r="AEC19" s="145"/>
      <c r="AED19" s="145"/>
      <c r="AEE19" s="145"/>
      <c r="AEF19" s="145"/>
      <c r="AEG19" s="145"/>
      <c r="AEH19" s="145"/>
      <c r="AEI19" s="145"/>
      <c r="AEJ19" s="145"/>
      <c r="AEK19" s="145"/>
      <c r="AEL19" s="145"/>
      <c r="AEM19" s="145"/>
      <c r="AEN19" s="145"/>
      <c r="AEO19" s="145"/>
      <c r="AEP19" s="145"/>
      <c r="AEQ19" s="145"/>
      <c r="AER19" s="145"/>
      <c r="AES19" s="145"/>
      <c r="AET19" s="145"/>
      <c r="AEU19" s="145"/>
      <c r="AEV19" s="145"/>
      <c r="AEW19" s="145"/>
      <c r="AEX19" s="145"/>
      <c r="AEY19" s="145"/>
      <c r="AEZ19" s="145"/>
      <c r="AFA19" s="145"/>
      <c r="AFB19" s="145"/>
      <c r="AFC19" s="145"/>
      <c r="AFD19" s="145"/>
      <c r="AFE19" s="145"/>
      <c r="AFF19" s="145"/>
      <c r="AFG19" s="145"/>
      <c r="AFH19" s="145"/>
      <c r="AFI19" s="145"/>
      <c r="AFJ19" s="145"/>
      <c r="AFK19" s="145"/>
      <c r="AFL19" s="145"/>
      <c r="AFM19" s="145"/>
      <c r="AFN19" s="145"/>
      <c r="AFO19" s="145"/>
      <c r="AFP19" s="145"/>
      <c r="AFQ19" s="145"/>
      <c r="AFR19" s="145"/>
      <c r="AFS19" s="145"/>
      <c r="AFT19" s="145"/>
      <c r="AFU19" s="145"/>
      <c r="AFV19" s="145"/>
      <c r="AFW19" s="145"/>
      <c r="AFX19" s="145"/>
      <c r="AFY19" s="145"/>
      <c r="AFZ19" s="145"/>
      <c r="AGA19" s="145"/>
      <c r="AGB19" s="145"/>
      <c r="AGC19" s="145"/>
      <c r="AGD19" s="145"/>
      <c r="AGE19" s="145"/>
      <c r="AGF19" s="145"/>
      <c r="AGG19" s="145"/>
      <c r="AGH19" s="145"/>
      <c r="AGI19" s="145"/>
      <c r="AGJ19" s="145"/>
      <c r="AGK19" s="145"/>
      <c r="AGL19" s="145"/>
      <c r="AGM19" s="145"/>
      <c r="AGN19" s="145"/>
      <c r="AGO19" s="145"/>
      <c r="AGP19" s="145"/>
      <c r="AGQ19" s="145"/>
      <c r="AGR19" s="145"/>
      <c r="AGS19" s="145"/>
      <c r="AGT19" s="145"/>
      <c r="AGU19" s="145"/>
      <c r="AGV19" s="145"/>
      <c r="AGW19" s="145"/>
      <c r="AGX19" s="145"/>
      <c r="AGY19" s="145"/>
      <c r="AGZ19" s="145"/>
      <c r="AHA19" s="145"/>
      <c r="AHB19" s="145"/>
      <c r="AHC19" s="145"/>
      <c r="AHD19" s="145"/>
      <c r="AHE19" s="145"/>
      <c r="AHF19" s="145"/>
      <c r="AHG19" s="145"/>
      <c r="AHH19" s="145"/>
      <c r="AHI19" s="145"/>
      <c r="AHJ19" s="145"/>
      <c r="AHK19" s="145"/>
      <c r="AHL19" s="145"/>
      <c r="AHM19" s="145"/>
      <c r="AHN19" s="145"/>
      <c r="AHO19" s="145"/>
      <c r="AHP19" s="145"/>
      <c r="AHQ19" s="145"/>
      <c r="AHR19" s="145"/>
      <c r="AHS19" s="145"/>
      <c r="AHT19" s="145"/>
      <c r="AHU19" s="145"/>
      <c r="AHV19" s="145"/>
      <c r="AHW19" s="145"/>
      <c r="AHX19" s="145"/>
      <c r="AHY19" s="145"/>
      <c r="AHZ19" s="145"/>
      <c r="AIA19" s="145"/>
      <c r="AIB19" s="145"/>
      <c r="AIC19" s="145"/>
      <c r="AID19" s="145"/>
      <c r="AIE19" s="145"/>
      <c r="AIF19" s="145"/>
      <c r="AIG19" s="145"/>
      <c r="AIH19" s="145"/>
      <c r="AII19" s="145"/>
      <c r="AIJ19" s="145"/>
      <c r="AIK19" s="145"/>
      <c r="AIL19" s="145"/>
      <c r="AIM19" s="145"/>
      <c r="AIN19" s="145"/>
      <c r="AIO19" s="145"/>
      <c r="AIP19" s="145"/>
      <c r="AIQ19" s="145"/>
      <c r="AIR19" s="145"/>
      <c r="AIS19" s="145"/>
      <c r="AIT19" s="145"/>
      <c r="AIU19" s="145"/>
      <c r="AIV19" s="145"/>
      <c r="AIW19" s="145"/>
      <c r="AIX19" s="145"/>
      <c r="AIY19" s="145"/>
      <c r="AIZ19" s="145"/>
      <c r="AJA19" s="145"/>
      <c r="AJB19" s="145"/>
      <c r="AJC19" s="145"/>
      <c r="AJD19" s="145"/>
      <c r="AJE19" s="145"/>
      <c r="AJF19" s="145"/>
      <c r="AJG19" s="145"/>
      <c r="AJH19" s="145"/>
      <c r="AJI19" s="145"/>
      <c r="AJJ19" s="145"/>
      <c r="AJK19" s="145"/>
      <c r="AJL19" s="145"/>
      <c r="AJM19" s="145"/>
      <c r="AJN19" s="145"/>
      <c r="AJO19" s="145"/>
      <c r="AJP19" s="145"/>
      <c r="AJQ19" s="145"/>
      <c r="AJR19" s="145"/>
      <c r="AJS19" s="145"/>
      <c r="AJT19" s="145"/>
      <c r="AJU19" s="145"/>
      <c r="AJV19" s="145"/>
      <c r="AJW19" s="145"/>
      <c r="AJX19" s="145"/>
      <c r="AJY19" s="145"/>
      <c r="AJZ19" s="145"/>
      <c r="AKA19" s="145"/>
      <c r="AKB19" s="145"/>
      <c r="AKC19" s="145"/>
      <c r="AKD19" s="145"/>
      <c r="AKE19" s="145"/>
      <c r="AKF19" s="145"/>
      <c r="AKG19" s="145"/>
      <c r="AKH19" s="145"/>
      <c r="AKI19" s="145"/>
      <c r="AKJ19" s="145"/>
      <c r="AKK19" s="145"/>
      <c r="AKL19" s="145"/>
      <c r="AKM19" s="145"/>
      <c r="AKN19" s="145"/>
      <c r="AKO19" s="145"/>
      <c r="AKP19" s="145"/>
      <c r="AKQ19" s="145"/>
      <c r="AKR19" s="145"/>
      <c r="AKS19" s="145"/>
      <c r="AKT19" s="145"/>
      <c r="AKU19" s="145"/>
      <c r="AKV19" s="145"/>
      <c r="AKW19" s="145"/>
      <c r="AKX19" s="145"/>
      <c r="AKY19" s="145"/>
      <c r="AKZ19" s="145"/>
      <c r="ALA19" s="145"/>
      <c r="ALB19" s="145"/>
      <c r="ALC19" s="145"/>
      <c r="ALD19" s="145"/>
      <c r="ALE19" s="145"/>
      <c r="ALF19" s="145"/>
      <c r="ALG19" s="145"/>
      <c r="ALH19" s="145"/>
      <c r="ALI19" s="145"/>
      <c r="ALJ19" s="145"/>
      <c r="ALK19" s="145"/>
      <c r="ALL19" s="145"/>
      <c r="ALM19" s="145"/>
      <c r="ALN19" s="145"/>
      <c r="ALO19" s="145"/>
      <c r="ALP19" s="145"/>
      <c r="ALQ19" s="145"/>
      <c r="ALR19" s="145"/>
      <c r="ALS19" s="145"/>
      <c r="ALT19" s="145"/>
      <c r="ALU19" s="145"/>
      <c r="ALV19" s="145"/>
      <c r="ALW19" s="145"/>
      <c r="ALX19" s="145"/>
      <c r="ALY19" s="145"/>
      <c r="ALZ19" s="145"/>
      <c r="AMA19" s="145"/>
      <c r="AMB19" s="145"/>
      <c r="AMC19" s="145"/>
      <c r="AMD19" s="145"/>
      <c r="AME19" s="145"/>
      <c r="AMF19" s="145"/>
      <c r="AMG19" s="145"/>
      <c r="AMH19" s="145"/>
      <c r="AMI19" s="145"/>
      <c r="AMJ19" s="145"/>
      <c r="AMK19" s="145"/>
      <c r="AML19" s="145"/>
    </row>
    <row r="20" spans="1:1026" s="142" customFormat="1">
      <c r="A20" s="148" t="str">
        <f t="shared" si="0"/>
        <v>LOAN.MIS_RECEIVED</v>
      </c>
      <c r="B20" s="134">
        <f t="shared" si="4"/>
        <v>110016</v>
      </c>
      <c r="C20" s="155">
        <v>0</v>
      </c>
      <c r="D20" s="155">
        <v>1</v>
      </c>
      <c r="E20" s="155">
        <f t="shared" si="1"/>
        <v>100000</v>
      </c>
      <c r="F20" s="155">
        <v>100000</v>
      </c>
      <c r="G20" s="155" t="s">
        <v>34</v>
      </c>
      <c r="H20" s="155">
        <v>100000</v>
      </c>
      <c r="I20" s="148" t="s">
        <v>505</v>
      </c>
      <c r="J20" s="155">
        <f>VLOOKUP(I20,T_FSM_TYPE!$A:$B,2,0)</f>
        <v>110000</v>
      </c>
      <c r="K20" s="142" t="s">
        <v>591</v>
      </c>
      <c r="L20" s="148" t="s">
        <v>37</v>
      </c>
      <c r="M20" s="216" t="str">
        <f t="shared" si="2"/>
        <v>MIS_RECEIVED</v>
      </c>
      <c r="N20" s="145" t="str">
        <f t="shared" si="3"/>
        <v>INSERT INTO T_FSM_STATE VALUES(110016, 0, 1, 100000, 100000, GETDATE(), 100000, 110000, 'MIS_RECEIVED', '?' ,'MIS_RECEIVED')</v>
      </c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148"/>
      <c r="CA20" s="148"/>
      <c r="CB20" s="148"/>
      <c r="CC20" s="148"/>
      <c r="CD20" s="148"/>
      <c r="CE20" s="148"/>
      <c r="CF20" s="148"/>
      <c r="CG20" s="148"/>
      <c r="CH20" s="148"/>
      <c r="CI20" s="148"/>
      <c r="CJ20" s="148"/>
      <c r="CK20" s="148"/>
      <c r="CL20" s="148"/>
      <c r="CM20" s="148"/>
      <c r="CN20" s="148"/>
      <c r="CO20" s="148"/>
      <c r="CP20" s="148"/>
      <c r="CQ20" s="148"/>
      <c r="CR20" s="148"/>
      <c r="CS20" s="148"/>
      <c r="CT20" s="148"/>
      <c r="CU20" s="148"/>
      <c r="CV20" s="148"/>
      <c r="CW20" s="148"/>
      <c r="CX20" s="148"/>
      <c r="CY20" s="148"/>
      <c r="CZ20" s="148"/>
      <c r="DA20" s="148"/>
      <c r="DB20" s="148"/>
      <c r="DC20" s="148"/>
      <c r="DD20" s="148"/>
      <c r="DE20" s="148"/>
      <c r="DF20" s="148"/>
      <c r="DG20" s="148"/>
      <c r="DH20" s="148"/>
      <c r="DI20" s="148"/>
      <c r="DJ20" s="148"/>
      <c r="DK20" s="148"/>
      <c r="DL20" s="148"/>
      <c r="DM20" s="148"/>
      <c r="DN20" s="148"/>
      <c r="DO20" s="148"/>
      <c r="DP20" s="148"/>
      <c r="DQ20" s="148"/>
      <c r="DR20" s="148"/>
      <c r="DS20" s="148"/>
      <c r="DT20" s="148"/>
      <c r="DU20" s="148"/>
      <c r="DV20" s="148"/>
      <c r="DW20" s="148"/>
      <c r="DX20" s="148"/>
      <c r="DY20" s="148"/>
      <c r="DZ20" s="148"/>
      <c r="EA20" s="148"/>
      <c r="EB20" s="148"/>
      <c r="EC20" s="148"/>
      <c r="ED20" s="148"/>
      <c r="EE20" s="148"/>
      <c r="EF20" s="148"/>
      <c r="EG20" s="148"/>
      <c r="EH20" s="148"/>
      <c r="EI20" s="148"/>
      <c r="EJ20" s="148"/>
      <c r="EK20" s="148"/>
      <c r="EL20" s="148"/>
      <c r="EM20" s="148"/>
      <c r="EN20" s="148"/>
      <c r="EO20" s="148"/>
      <c r="EP20" s="148"/>
      <c r="EQ20" s="148"/>
      <c r="ER20" s="148"/>
      <c r="ES20" s="148"/>
      <c r="ET20" s="148"/>
      <c r="EU20" s="148"/>
      <c r="EV20" s="148"/>
      <c r="EW20" s="148"/>
      <c r="EX20" s="148"/>
      <c r="EY20" s="148"/>
      <c r="EZ20" s="148"/>
      <c r="FA20" s="148"/>
      <c r="FB20" s="148"/>
      <c r="FC20" s="148"/>
      <c r="FD20" s="148"/>
      <c r="FE20" s="148"/>
      <c r="FF20" s="148"/>
      <c r="FG20" s="148"/>
      <c r="FH20" s="148"/>
      <c r="FI20" s="148"/>
      <c r="FJ20" s="148"/>
      <c r="FK20" s="148"/>
      <c r="FL20" s="148"/>
      <c r="FM20" s="148"/>
      <c r="FN20" s="148"/>
      <c r="FO20" s="148"/>
      <c r="FP20" s="148"/>
      <c r="FQ20" s="148"/>
      <c r="FR20" s="148"/>
      <c r="FS20" s="148"/>
      <c r="FT20" s="148"/>
      <c r="FU20" s="148"/>
      <c r="FV20" s="148"/>
      <c r="FW20" s="148"/>
      <c r="FX20" s="148"/>
      <c r="FY20" s="148"/>
      <c r="FZ20" s="148"/>
      <c r="GA20" s="148"/>
      <c r="GB20" s="148"/>
      <c r="GC20" s="148"/>
      <c r="GD20" s="148"/>
      <c r="GE20" s="148"/>
      <c r="GF20" s="148"/>
      <c r="GG20" s="148"/>
      <c r="GH20" s="148"/>
      <c r="GI20" s="148"/>
      <c r="GJ20" s="148"/>
      <c r="GK20" s="148"/>
      <c r="GL20" s="148"/>
      <c r="GM20" s="148"/>
      <c r="GN20" s="148"/>
      <c r="GO20" s="148"/>
      <c r="GP20" s="148"/>
      <c r="GQ20" s="148"/>
      <c r="GR20" s="148"/>
      <c r="GS20" s="148"/>
      <c r="GT20" s="148"/>
      <c r="GU20" s="148"/>
      <c r="GV20" s="148"/>
      <c r="GW20" s="148"/>
      <c r="GX20" s="148"/>
      <c r="GY20" s="148"/>
      <c r="GZ20" s="148"/>
      <c r="HA20" s="148"/>
      <c r="HB20" s="148"/>
      <c r="HC20" s="148"/>
      <c r="HD20" s="148"/>
      <c r="HE20" s="148"/>
      <c r="HF20" s="148"/>
      <c r="HG20" s="148"/>
      <c r="HH20" s="148"/>
      <c r="HI20" s="148"/>
      <c r="HJ20" s="148"/>
      <c r="HK20" s="148"/>
      <c r="HL20" s="148"/>
      <c r="HM20" s="148"/>
      <c r="HN20" s="148"/>
      <c r="HO20" s="148"/>
      <c r="HP20" s="148"/>
      <c r="HQ20" s="148"/>
      <c r="HR20" s="148"/>
      <c r="HS20" s="148"/>
      <c r="HT20" s="148"/>
      <c r="HU20" s="148"/>
      <c r="HV20" s="148"/>
      <c r="HW20" s="148"/>
      <c r="HX20" s="148"/>
      <c r="HY20" s="148"/>
      <c r="HZ20" s="148"/>
      <c r="IA20" s="148"/>
      <c r="IB20" s="148"/>
      <c r="IC20" s="148"/>
      <c r="ID20" s="148"/>
      <c r="IE20" s="148"/>
      <c r="IF20" s="148"/>
      <c r="IG20" s="148"/>
      <c r="IH20" s="148"/>
      <c r="II20" s="148"/>
      <c r="IJ20" s="148"/>
      <c r="IK20" s="148"/>
      <c r="IL20" s="148"/>
      <c r="IM20" s="148"/>
      <c r="IN20" s="148"/>
      <c r="IO20" s="148"/>
      <c r="IP20" s="148"/>
      <c r="IQ20" s="148"/>
      <c r="IR20" s="148"/>
      <c r="IS20" s="148"/>
      <c r="IT20" s="148"/>
      <c r="IU20" s="148"/>
      <c r="IV20" s="148"/>
      <c r="IW20" s="148"/>
      <c r="IX20" s="148"/>
      <c r="IY20" s="148"/>
      <c r="IZ20" s="148"/>
      <c r="JA20" s="148"/>
      <c r="JB20" s="148"/>
      <c r="JC20" s="148"/>
      <c r="JD20" s="148"/>
      <c r="JE20" s="148"/>
      <c r="JF20" s="148"/>
      <c r="JG20" s="148"/>
      <c r="JH20" s="148"/>
      <c r="JI20" s="148"/>
      <c r="JJ20" s="148"/>
      <c r="JK20" s="148"/>
      <c r="JL20" s="148"/>
      <c r="JM20" s="148"/>
      <c r="JN20" s="148"/>
      <c r="JO20" s="148"/>
      <c r="JP20" s="148"/>
      <c r="JQ20" s="148"/>
      <c r="JR20" s="148"/>
      <c r="JS20" s="148"/>
      <c r="JT20" s="148"/>
      <c r="JU20" s="148"/>
      <c r="JV20" s="148"/>
      <c r="JW20" s="148"/>
      <c r="JX20" s="148"/>
      <c r="JY20" s="148"/>
      <c r="JZ20" s="148"/>
      <c r="KA20" s="148"/>
      <c r="KB20" s="148"/>
      <c r="KC20" s="148"/>
      <c r="KD20" s="148"/>
      <c r="KE20" s="148"/>
      <c r="KF20" s="148"/>
      <c r="KG20" s="148"/>
      <c r="KH20" s="148"/>
      <c r="KI20" s="148"/>
      <c r="KJ20" s="148"/>
      <c r="KK20" s="148"/>
      <c r="KL20" s="148"/>
      <c r="KM20" s="148"/>
      <c r="KN20" s="148"/>
      <c r="KO20" s="148"/>
      <c r="KP20" s="148"/>
      <c r="KQ20" s="148"/>
      <c r="KR20" s="148"/>
      <c r="KS20" s="148"/>
      <c r="KT20" s="148"/>
      <c r="KU20" s="148"/>
      <c r="KV20" s="148"/>
      <c r="KW20" s="148"/>
      <c r="KX20" s="148"/>
      <c r="KY20" s="148"/>
      <c r="KZ20" s="148"/>
      <c r="LA20" s="148"/>
      <c r="LB20" s="148"/>
      <c r="LC20" s="148"/>
      <c r="LD20" s="148"/>
      <c r="LE20" s="148"/>
      <c r="LF20" s="148"/>
      <c r="LG20" s="148"/>
      <c r="LH20" s="148"/>
      <c r="LI20" s="148"/>
      <c r="LJ20" s="148"/>
      <c r="LK20" s="148"/>
      <c r="LL20" s="148"/>
      <c r="LM20" s="148"/>
      <c r="LN20" s="148"/>
      <c r="LO20" s="148"/>
      <c r="LP20" s="148"/>
      <c r="LQ20" s="148"/>
      <c r="LR20" s="148"/>
      <c r="LS20" s="148"/>
      <c r="LT20" s="148"/>
      <c r="LU20" s="148"/>
      <c r="LV20" s="148"/>
      <c r="LW20" s="148"/>
      <c r="LX20" s="148"/>
      <c r="LY20" s="148"/>
      <c r="LZ20" s="148"/>
      <c r="MA20" s="148"/>
      <c r="MB20" s="148"/>
      <c r="MC20" s="148"/>
      <c r="MD20" s="148"/>
      <c r="ME20" s="148"/>
      <c r="MF20" s="148"/>
      <c r="MG20" s="148"/>
      <c r="MH20" s="148"/>
      <c r="MI20" s="148"/>
      <c r="MJ20" s="148"/>
      <c r="MK20" s="148"/>
      <c r="ML20" s="148"/>
      <c r="MM20" s="148"/>
      <c r="MN20" s="148"/>
      <c r="MO20" s="148"/>
      <c r="MP20" s="148"/>
      <c r="MQ20" s="148"/>
      <c r="MR20" s="148"/>
      <c r="MS20" s="148"/>
      <c r="MT20" s="148"/>
      <c r="MU20" s="148"/>
      <c r="MV20" s="148"/>
      <c r="MW20" s="148"/>
      <c r="MX20" s="148"/>
      <c r="MY20" s="148"/>
      <c r="MZ20" s="148"/>
      <c r="NA20" s="148"/>
      <c r="NB20" s="148"/>
      <c r="NC20" s="148"/>
      <c r="ND20" s="148"/>
      <c r="NE20" s="148"/>
      <c r="NF20" s="148"/>
      <c r="NG20" s="148"/>
      <c r="NH20" s="148"/>
      <c r="NI20" s="148"/>
      <c r="NJ20" s="148"/>
      <c r="NK20" s="148"/>
      <c r="NL20" s="148"/>
      <c r="NM20" s="148"/>
      <c r="NN20" s="148"/>
      <c r="NO20" s="148"/>
      <c r="NP20" s="148"/>
      <c r="NQ20" s="148"/>
      <c r="NR20" s="148"/>
      <c r="NS20" s="148"/>
      <c r="NT20" s="148"/>
      <c r="NU20" s="148"/>
      <c r="NV20" s="148"/>
      <c r="NW20" s="148"/>
      <c r="NX20" s="148"/>
      <c r="NY20" s="148"/>
      <c r="NZ20" s="148"/>
      <c r="OA20" s="148"/>
      <c r="OB20" s="148"/>
      <c r="OC20" s="148"/>
      <c r="OD20" s="148"/>
      <c r="OE20" s="148"/>
      <c r="OF20" s="148"/>
      <c r="OG20" s="148"/>
      <c r="OH20" s="148"/>
      <c r="OI20" s="148"/>
      <c r="OJ20" s="148"/>
      <c r="OK20" s="148"/>
      <c r="OL20" s="148"/>
      <c r="OM20" s="148"/>
      <c r="ON20" s="148"/>
      <c r="OO20" s="148"/>
      <c r="OP20" s="148"/>
      <c r="OQ20" s="148"/>
      <c r="OR20" s="148"/>
      <c r="OS20" s="148"/>
      <c r="OT20" s="148"/>
      <c r="OU20" s="148"/>
      <c r="OV20" s="148"/>
      <c r="OW20" s="148"/>
      <c r="OX20" s="148"/>
      <c r="OY20" s="148"/>
      <c r="OZ20" s="148"/>
      <c r="PA20" s="148"/>
      <c r="PB20" s="148"/>
      <c r="PC20" s="148"/>
      <c r="PD20" s="148"/>
      <c r="PE20" s="148"/>
      <c r="PF20" s="148"/>
      <c r="PG20" s="148"/>
      <c r="PH20" s="148"/>
      <c r="PI20" s="148"/>
      <c r="PJ20" s="148"/>
      <c r="PK20" s="148"/>
      <c r="PL20" s="148"/>
      <c r="PM20" s="148"/>
      <c r="PN20" s="148"/>
      <c r="PO20" s="148"/>
      <c r="PP20" s="148"/>
      <c r="PQ20" s="148"/>
      <c r="PR20" s="148"/>
      <c r="PS20" s="148"/>
      <c r="PT20" s="148"/>
      <c r="PU20" s="148"/>
      <c r="PV20" s="148"/>
      <c r="PW20" s="148"/>
      <c r="PX20" s="148"/>
      <c r="PY20" s="148"/>
      <c r="PZ20" s="148"/>
      <c r="QA20" s="148"/>
      <c r="QB20" s="148"/>
      <c r="QC20" s="148"/>
      <c r="QD20" s="148"/>
      <c r="QE20" s="148"/>
      <c r="QF20" s="148"/>
      <c r="QG20" s="148"/>
      <c r="QH20" s="148"/>
      <c r="QI20" s="148"/>
      <c r="QJ20" s="148"/>
      <c r="QK20" s="148"/>
      <c r="QL20" s="148"/>
      <c r="QM20" s="148"/>
      <c r="QN20" s="148"/>
      <c r="QO20" s="148"/>
      <c r="QP20" s="148"/>
      <c r="QQ20" s="148"/>
      <c r="QR20" s="148"/>
      <c r="QS20" s="148"/>
      <c r="QT20" s="148"/>
      <c r="QU20" s="148"/>
      <c r="QV20" s="148"/>
      <c r="QW20" s="148"/>
      <c r="QX20" s="148"/>
      <c r="QY20" s="148"/>
      <c r="QZ20" s="148"/>
      <c r="RA20" s="148"/>
      <c r="RB20" s="148"/>
      <c r="RC20" s="148"/>
      <c r="RD20" s="148"/>
      <c r="RE20" s="148"/>
      <c r="RF20" s="148"/>
      <c r="RG20" s="148"/>
      <c r="RH20" s="148"/>
      <c r="RI20" s="148"/>
      <c r="RJ20" s="148"/>
      <c r="RK20" s="148"/>
      <c r="RL20" s="148"/>
      <c r="RM20" s="148"/>
      <c r="RN20" s="148"/>
      <c r="RO20" s="148"/>
      <c r="RP20" s="148"/>
      <c r="RQ20" s="148"/>
      <c r="RR20" s="148"/>
      <c r="RS20" s="148"/>
      <c r="RT20" s="148"/>
      <c r="RU20" s="148"/>
      <c r="RV20" s="148"/>
      <c r="RW20" s="148"/>
      <c r="RX20" s="148"/>
      <c r="RY20" s="148"/>
      <c r="RZ20" s="148"/>
      <c r="SA20" s="148"/>
      <c r="SB20" s="148"/>
      <c r="SC20" s="148"/>
      <c r="SD20" s="148"/>
      <c r="SE20" s="148"/>
      <c r="SF20" s="148"/>
      <c r="SG20" s="148"/>
      <c r="SH20" s="148"/>
      <c r="SI20" s="148"/>
      <c r="SJ20" s="148"/>
      <c r="SK20" s="148"/>
      <c r="SL20" s="148"/>
      <c r="SM20" s="148"/>
      <c r="SN20" s="148"/>
      <c r="SO20" s="148"/>
      <c r="SP20" s="148"/>
      <c r="SQ20" s="148"/>
      <c r="SR20" s="148"/>
      <c r="SS20" s="148"/>
      <c r="ST20" s="148"/>
      <c r="SU20" s="148"/>
      <c r="SV20" s="148"/>
      <c r="SW20" s="148"/>
      <c r="SX20" s="148"/>
      <c r="SY20" s="148"/>
      <c r="SZ20" s="148"/>
      <c r="TA20" s="148"/>
      <c r="TB20" s="148"/>
      <c r="TC20" s="148"/>
      <c r="TD20" s="148"/>
      <c r="TE20" s="148"/>
      <c r="TF20" s="148"/>
      <c r="TG20" s="148"/>
      <c r="TH20" s="148"/>
      <c r="TI20" s="148"/>
      <c r="TJ20" s="148"/>
      <c r="TK20" s="148"/>
      <c r="TL20" s="148"/>
      <c r="TM20" s="148"/>
      <c r="TN20" s="148"/>
      <c r="TO20" s="148"/>
      <c r="TP20" s="148"/>
      <c r="TQ20" s="148"/>
      <c r="TR20" s="148"/>
      <c r="TS20" s="148"/>
      <c r="TT20" s="148"/>
      <c r="TU20" s="148"/>
      <c r="TV20" s="148"/>
      <c r="TW20" s="148"/>
      <c r="TX20" s="148"/>
      <c r="TY20" s="148"/>
      <c r="TZ20" s="148"/>
      <c r="UA20" s="148"/>
      <c r="UB20" s="148"/>
      <c r="UC20" s="148"/>
      <c r="UD20" s="148"/>
      <c r="UE20" s="148"/>
      <c r="UF20" s="148"/>
      <c r="UG20" s="148"/>
      <c r="UH20" s="148"/>
      <c r="UI20" s="148"/>
      <c r="UJ20" s="148"/>
      <c r="UK20" s="148"/>
      <c r="UL20" s="148"/>
      <c r="UM20" s="148"/>
      <c r="UN20" s="148"/>
      <c r="UO20" s="148"/>
      <c r="UP20" s="148"/>
      <c r="UQ20" s="148"/>
      <c r="UR20" s="148"/>
      <c r="US20" s="148"/>
      <c r="UT20" s="148"/>
      <c r="UU20" s="148"/>
      <c r="UV20" s="148"/>
      <c r="UW20" s="148"/>
      <c r="UX20" s="148"/>
      <c r="UY20" s="148"/>
      <c r="UZ20" s="148"/>
      <c r="VA20" s="148"/>
      <c r="VB20" s="148"/>
      <c r="VC20" s="148"/>
      <c r="VD20" s="148"/>
      <c r="VE20" s="148"/>
      <c r="VF20" s="148"/>
      <c r="VG20" s="148"/>
      <c r="VH20" s="148"/>
      <c r="VI20" s="148"/>
      <c r="VJ20" s="148"/>
      <c r="VK20" s="148"/>
      <c r="VL20" s="148"/>
      <c r="VM20" s="148"/>
      <c r="VN20" s="148"/>
      <c r="VO20" s="148"/>
      <c r="VP20" s="148"/>
      <c r="VQ20" s="148"/>
      <c r="VR20" s="148"/>
      <c r="VS20" s="148"/>
      <c r="VT20" s="148"/>
      <c r="VU20" s="148"/>
      <c r="VV20" s="148"/>
      <c r="VW20" s="148"/>
      <c r="VX20" s="148"/>
      <c r="VY20" s="148"/>
      <c r="VZ20" s="148"/>
      <c r="WA20" s="148"/>
      <c r="WB20" s="148"/>
      <c r="WC20" s="148"/>
      <c r="WD20" s="148"/>
      <c r="WE20" s="148"/>
      <c r="WF20" s="148"/>
      <c r="WG20" s="148"/>
      <c r="WH20" s="148"/>
      <c r="WI20" s="148"/>
      <c r="WJ20" s="148"/>
      <c r="WK20" s="148"/>
      <c r="WL20" s="148"/>
      <c r="WM20" s="148"/>
      <c r="WN20" s="148"/>
      <c r="WO20" s="148"/>
      <c r="WP20" s="148"/>
      <c r="WQ20" s="148"/>
      <c r="WR20" s="148"/>
      <c r="WS20" s="148"/>
      <c r="WT20" s="148"/>
      <c r="WU20" s="148"/>
      <c r="WV20" s="148"/>
      <c r="WW20" s="148"/>
      <c r="WX20" s="148"/>
      <c r="WY20" s="148"/>
      <c r="WZ20" s="148"/>
      <c r="XA20" s="148"/>
      <c r="XB20" s="148"/>
      <c r="XC20" s="148"/>
      <c r="XD20" s="148"/>
      <c r="XE20" s="148"/>
      <c r="XF20" s="148"/>
      <c r="XG20" s="148"/>
      <c r="XH20" s="148"/>
      <c r="XI20" s="148"/>
      <c r="XJ20" s="148"/>
      <c r="XK20" s="148"/>
      <c r="XL20" s="148"/>
      <c r="XM20" s="148"/>
      <c r="XN20" s="148"/>
      <c r="XO20" s="148"/>
      <c r="XP20" s="148"/>
      <c r="XQ20" s="148"/>
      <c r="XR20" s="148"/>
      <c r="XS20" s="148"/>
      <c r="XT20" s="148"/>
      <c r="XU20" s="148"/>
      <c r="XV20" s="148"/>
      <c r="XW20" s="148"/>
      <c r="XX20" s="148"/>
      <c r="XY20" s="148"/>
      <c r="XZ20" s="148"/>
      <c r="YA20" s="148"/>
      <c r="YB20" s="148"/>
      <c r="YC20" s="148"/>
      <c r="YD20" s="148"/>
      <c r="YE20" s="148"/>
      <c r="YF20" s="148"/>
      <c r="YG20" s="148"/>
      <c r="YH20" s="148"/>
      <c r="YI20" s="148"/>
      <c r="YJ20" s="148"/>
      <c r="YK20" s="148"/>
      <c r="YL20" s="148"/>
      <c r="YM20" s="148"/>
      <c r="YN20" s="148"/>
      <c r="YO20" s="148"/>
      <c r="YP20" s="148"/>
      <c r="YQ20" s="148"/>
      <c r="YR20" s="148"/>
      <c r="YS20" s="148"/>
      <c r="YT20" s="148"/>
      <c r="YU20" s="148"/>
      <c r="YV20" s="148"/>
      <c r="YW20" s="148"/>
      <c r="YX20" s="148"/>
      <c r="YY20" s="148"/>
      <c r="YZ20" s="148"/>
      <c r="ZA20" s="148"/>
      <c r="ZB20" s="148"/>
      <c r="ZC20" s="148"/>
      <c r="ZD20" s="148"/>
      <c r="ZE20" s="148"/>
      <c r="ZF20" s="148"/>
      <c r="ZG20" s="148"/>
      <c r="ZH20" s="148"/>
      <c r="ZI20" s="148"/>
      <c r="ZJ20" s="148"/>
      <c r="ZK20" s="148"/>
      <c r="ZL20" s="148"/>
      <c r="ZM20" s="148"/>
      <c r="ZN20" s="148"/>
      <c r="ZO20" s="148"/>
      <c r="ZP20" s="148"/>
      <c r="ZQ20" s="148"/>
      <c r="ZR20" s="148"/>
      <c r="ZS20" s="148"/>
      <c r="ZT20" s="148"/>
      <c r="ZU20" s="148"/>
      <c r="ZV20" s="148"/>
      <c r="ZW20" s="148"/>
      <c r="ZX20" s="148"/>
      <c r="ZY20" s="148"/>
      <c r="ZZ20" s="148"/>
      <c r="AAA20" s="148"/>
      <c r="AAB20" s="148"/>
      <c r="AAC20" s="148"/>
      <c r="AAD20" s="148"/>
      <c r="AAE20" s="148"/>
      <c r="AAF20" s="148"/>
      <c r="AAG20" s="148"/>
      <c r="AAH20" s="148"/>
      <c r="AAI20" s="148"/>
      <c r="AAJ20" s="148"/>
      <c r="AAK20" s="148"/>
      <c r="AAL20" s="148"/>
      <c r="AAM20" s="148"/>
      <c r="AAN20" s="148"/>
      <c r="AAO20" s="148"/>
      <c r="AAP20" s="148"/>
      <c r="AAQ20" s="148"/>
      <c r="AAR20" s="148"/>
      <c r="AAS20" s="148"/>
      <c r="AAT20" s="148"/>
      <c r="AAU20" s="148"/>
      <c r="AAV20" s="148"/>
      <c r="AAW20" s="148"/>
      <c r="AAX20" s="148"/>
      <c r="AAY20" s="148"/>
      <c r="AAZ20" s="148"/>
      <c r="ABA20" s="148"/>
      <c r="ABB20" s="148"/>
      <c r="ABC20" s="148"/>
      <c r="ABD20" s="148"/>
      <c r="ABE20" s="148"/>
      <c r="ABF20" s="148"/>
      <c r="ABG20" s="148"/>
      <c r="ABH20" s="148"/>
      <c r="ABI20" s="148"/>
      <c r="ABJ20" s="148"/>
      <c r="ABK20" s="148"/>
      <c r="ABL20" s="148"/>
      <c r="ABM20" s="148"/>
      <c r="ABN20" s="148"/>
      <c r="ABO20" s="148"/>
      <c r="ABP20" s="148"/>
      <c r="ABQ20" s="148"/>
      <c r="ABR20" s="148"/>
      <c r="ABS20" s="148"/>
      <c r="ABT20" s="148"/>
      <c r="ABU20" s="148"/>
      <c r="ABV20" s="148"/>
      <c r="ABW20" s="148"/>
      <c r="ABX20" s="148"/>
      <c r="ABY20" s="148"/>
      <c r="ABZ20" s="148"/>
      <c r="ACA20" s="148"/>
      <c r="ACB20" s="148"/>
      <c r="ACC20" s="148"/>
      <c r="ACD20" s="148"/>
      <c r="ACE20" s="148"/>
      <c r="ACF20" s="148"/>
      <c r="ACG20" s="148"/>
      <c r="ACH20" s="148"/>
      <c r="ACI20" s="148"/>
      <c r="ACJ20" s="148"/>
      <c r="ACK20" s="148"/>
      <c r="ACL20" s="148"/>
      <c r="ACM20" s="148"/>
      <c r="ACN20" s="148"/>
      <c r="ACO20" s="148"/>
      <c r="ACP20" s="148"/>
      <c r="ACQ20" s="148"/>
      <c r="ACR20" s="148"/>
      <c r="ACS20" s="148"/>
      <c r="ACT20" s="148"/>
      <c r="ACU20" s="148"/>
      <c r="ACV20" s="148"/>
      <c r="ACW20" s="148"/>
      <c r="ACX20" s="148"/>
      <c r="ACY20" s="148"/>
      <c r="ACZ20" s="148"/>
      <c r="ADA20" s="148"/>
      <c r="ADB20" s="148"/>
      <c r="ADC20" s="148"/>
      <c r="ADD20" s="148"/>
      <c r="ADE20" s="148"/>
      <c r="ADF20" s="148"/>
      <c r="ADG20" s="148"/>
      <c r="ADH20" s="148"/>
      <c r="ADI20" s="148"/>
      <c r="ADJ20" s="148"/>
      <c r="ADK20" s="148"/>
      <c r="ADL20" s="148"/>
      <c r="ADM20" s="148"/>
      <c r="ADN20" s="148"/>
      <c r="ADO20" s="148"/>
      <c r="ADP20" s="148"/>
      <c r="ADQ20" s="148"/>
      <c r="ADR20" s="148"/>
      <c r="ADS20" s="148"/>
      <c r="ADT20" s="148"/>
      <c r="ADU20" s="148"/>
      <c r="ADV20" s="148"/>
      <c r="ADW20" s="148"/>
      <c r="ADX20" s="148"/>
      <c r="ADY20" s="148"/>
      <c r="ADZ20" s="148"/>
      <c r="AEA20" s="148"/>
      <c r="AEB20" s="148"/>
      <c r="AEC20" s="148"/>
      <c r="AED20" s="148"/>
      <c r="AEE20" s="148"/>
      <c r="AEF20" s="148"/>
      <c r="AEG20" s="148"/>
      <c r="AEH20" s="148"/>
      <c r="AEI20" s="148"/>
      <c r="AEJ20" s="148"/>
      <c r="AEK20" s="148"/>
      <c r="AEL20" s="148"/>
      <c r="AEM20" s="148"/>
      <c r="AEN20" s="148"/>
      <c r="AEO20" s="148"/>
      <c r="AEP20" s="148"/>
      <c r="AEQ20" s="148"/>
      <c r="AER20" s="148"/>
      <c r="AES20" s="148"/>
      <c r="AET20" s="148"/>
      <c r="AEU20" s="148"/>
      <c r="AEV20" s="148"/>
      <c r="AEW20" s="148"/>
      <c r="AEX20" s="148"/>
      <c r="AEY20" s="148"/>
      <c r="AEZ20" s="148"/>
      <c r="AFA20" s="148"/>
      <c r="AFB20" s="148"/>
      <c r="AFC20" s="148"/>
      <c r="AFD20" s="148"/>
      <c r="AFE20" s="148"/>
      <c r="AFF20" s="148"/>
      <c r="AFG20" s="148"/>
      <c r="AFH20" s="148"/>
      <c r="AFI20" s="148"/>
      <c r="AFJ20" s="148"/>
      <c r="AFK20" s="148"/>
      <c r="AFL20" s="148"/>
      <c r="AFM20" s="148"/>
      <c r="AFN20" s="148"/>
      <c r="AFO20" s="148"/>
      <c r="AFP20" s="148"/>
      <c r="AFQ20" s="148"/>
      <c r="AFR20" s="148"/>
      <c r="AFS20" s="148"/>
      <c r="AFT20" s="148"/>
      <c r="AFU20" s="148"/>
      <c r="AFV20" s="148"/>
      <c r="AFW20" s="148"/>
      <c r="AFX20" s="148"/>
      <c r="AFY20" s="148"/>
      <c r="AFZ20" s="148"/>
      <c r="AGA20" s="148"/>
      <c r="AGB20" s="148"/>
      <c r="AGC20" s="148"/>
      <c r="AGD20" s="148"/>
      <c r="AGE20" s="148"/>
      <c r="AGF20" s="148"/>
      <c r="AGG20" s="148"/>
      <c r="AGH20" s="148"/>
      <c r="AGI20" s="148"/>
      <c r="AGJ20" s="148"/>
      <c r="AGK20" s="148"/>
      <c r="AGL20" s="148"/>
      <c r="AGM20" s="148"/>
      <c r="AGN20" s="148"/>
      <c r="AGO20" s="148"/>
      <c r="AGP20" s="148"/>
      <c r="AGQ20" s="148"/>
      <c r="AGR20" s="148"/>
      <c r="AGS20" s="148"/>
      <c r="AGT20" s="148"/>
      <c r="AGU20" s="148"/>
      <c r="AGV20" s="148"/>
      <c r="AGW20" s="148"/>
      <c r="AGX20" s="148"/>
      <c r="AGY20" s="148"/>
      <c r="AGZ20" s="148"/>
      <c r="AHA20" s="148"/>
      <c r="AHB20" s="148"/>
      <c r="AHC20" s="148"/>
      <c r="AHD20" s="148"/>
      <c r="AHE20" s="148"/>
      <c r="AHF20" s="148"/>
      <c r="AHG20" s="148"/>
      <c r="AHH20" s="148"/>
      <c r="AHI20" s="148"/>
      <c r="AHJ20" s="148"/>
      <c r="AHK20" s="148"/>
      <c r="AHL20" s="148"/>
      <c r="AHM20" s="148"/>
      <c r="AHN20" s="148"/>
      <c r="AHO20" s="148"/>
      <c r="AHP20" s="148"/>
      <c r="AHQ20" s="148"/>
      <c r="AHR20" s="148"/>
      <c r="AHS20" s="148"/>
      <c r="AHT20" s="148"/>
      <c r="AHU20" s="148"/>
      <c r="AHV20" s="148"/>
      <c r="AHW20" s="148"/>
      <c r="AHX20" s="148"/>
      <c r="AHY20" s="148"/>
      <c r="AHZ20" s="148"/>
      <c r="AIA20" s="148"/>
      <c r="AIB20" s="148"/>
      <c r="AIC20" s="148"/>
      <c r="AID20" s="148"/>
      <c r="AIE20" s="148"/>
      <c r="AIF20" s="148"/>
      <c r="AIG20" s="148"/>
      <c r="AIH20" s="148"/>
      <c r="AII20" s="148"/>
      <c r="AIJ20" s="148"/>
      <c r="AIK20" s="148"/>
      <c r="AIL20" s="148"/>
      <c r="AIM20" s="148"/>
      <c r="AIN20" s="148"/>
      <c r="AIO20" s="148"/>
      <c r="AIP20" s="148"/>
      <c r="AIQ20" s="148"/>
      <c r="AIR20" s="148"/>
      <c r="AIS20" s="148"/>
      <c r="AIT20" s="148"/>
      <c r="AIU20" s="148"/>
      <c r="AIV20" s="148"/>
      <c r="AIW20" s="148"/>
      <c r="AIX20" s="148"/>
      <c r="AIY20" s="148"/>
      <c r="AIZ20" s="148"/>
      <c r="AJA20" s="148"/>
      <c r="AJB20" s="148"/>
      <c r="AJC20" s="148"/>
      <c r="AJD20" s="148"/>
      <c r="AJE20" s="148"/>
      <c r="AJF20" s="148"/>
      <c r="AJG20" s="148"/>
      <c r="AJH20" s="148"/>
      <c r="AJI20" s="148"/>
      <c r="AJJ20" s="148"/>
      <c r="AJK20" s="148"/>
      <c r="AJL20" s="148"/>
      <c r="AJM20" s="148"/>
      <c r="AJN20" s="148"/>
      <c r="AJO20" s="148"/>
      <c r="AJP20" s="148"/>
      <c r="AJQ20" s="148"/>
      <c r="AJR20" s="148"/>
      <c r="AJS20" s="148"/>
      <c r="AJT20" s="148"/>
      <c r="AJU20" s="148"/>
      <c r="AJV20" s="148"/>
      <c r="AJW20" s="148"/>
      <c r="AJX20" s="148"/>
      <c r="AJY20" s="148"/>
      <c r="AJZ20" s="148"/>
      <c r="AKA20" s="148"/>
      <c r="AKB20" s="148"/>
      <c r="AKC20" s="148"/>
      <c r="AKD20" s="148"/>
      <c r="AKE20" s="148"/>
      <c r="AKF20" s="148"/>
      <c r="AKG20" s="148"/>
      <c r="AKH20" s="148"/>
      <c r="AKI20" s="148"/>
      <c r="AKJ20" s="148"/>
      <c r="AKK20" s="148"/>
      <c r="AKL20" s="148"/>
      <c r="AKM20" s="148"/>
      <c r="AKN20" s="148"/>
      <c r="AKO20" s="148"/>
      <c r="AKP20" s="148"/>
      <c r="AKQ20" s="148"/>
      <c r="AKR20" s="148"/>
      <c r="AKS20" s="148"/>
      <c r="AKT20" s="148"/>
      <c r="AKU20" s="148"/>
      <c r="AKV20" s="148"/>
      <c r="AKW20" s="148"/>
      <c r="AKX20" s="148"/>
      <c r="AKY20" s="148"/>
      <c r="AKZ20" s="148"/>
      <c r="ALA20" s="148"/>
      <c r="ALB20" s="148"/>
      <c r="ALC20" s="148"/>
      <c r="ALD20" s="148"/>
      <c r="ALE20" s="148"/>
      <c r="ALF20" s="148"/>
      <c r="ALG20" s="148"/>
      <c r="ALH20" s="148"/>
      <c r="ALI20" s="148"/>
      <c r="ALJ20" s="148"/>
      <c r="ALK20" s="148"/>
      <c r="ALL20" s="148"/>
      <c r="ALM20" s="148"/>
      <c r="ALN20" s="148"/>
      <c r="ALO20" s="148"/>
      <c r="ALP20" s="148"/>
      <c r="ALQ20" s="148"/>
      <c r="ALR20" s="148"/>
      <c r="ALS20" s="148"/>
      <c r="ALT20" s="148"/>
      <c r="ALU20" s="148"/>
      <c r="ALV20" s="148"/>
      <c r="ALW20" s="148"/>
      <c r="ALX20" s="148"/>
      <c r="ALY20" s="148"/>
      <c r="ALZ20" s="148"/>
      <c r="AMA20" s="148"/>
      <c r="AMB20" s="148"/>
      <c r="AMC20" s="148"/>
      <c r="AMD20" s="148"/>
      <c r="AME20" s="148"/>
      <c r="AMF20" s="148"/>
      <c r="AMG20" s="148"/>
      <c r="AMH20" s="148"/>
      <c r="AMI20" s="148"/>
      <c r="AMJ20" s="148"/>
      <c r="AMK20" s="148"/>
      <c r="AML20" s="148"/>
    </row>
    <row r="21" spans="1:1026" s="142" customFormat="1">
      <c r="A21" s="148" t="str">
        <f t="shared" si="0"/>
        <v>LOAN.MIS_UPDATED</v>
      </c>
      <c r="B21" s="134">
        <f t="shared" si="4"/>
        <v>110017</v>
      </c>
      <c r="C21" s="155">
        <v>0</v>
      </c>
      <c r="D21" s="155">
        <v>1</v>
      </c>
      <c r="E21" s="155">
        <f t="shared" si="1"/>
        <v>100000</v>
      </c>
      <c r="F21" s="155">
        <v>100000</v>
      </c>
      <c r="G21" s="155" t="s">
        <v>34</v>
      </c>
      <c r="H21" s="155">
        <v>100000</v>
      </c>
      <c r="I21" s="148" t="s">
        <v>505</v>
      </c>
      <c r="J21" s="155">
        <f>VLOOKUP(I21,T_FSM_TYPE!$A:$B,2,0)</f>
        <v>110000</v>
      </c>
      <c r="K21" s="142" t="s">
        <v>530</v>
      </c>
      <c r="L21" s="148" t="s">
        <v>37</v>
      </c>
      <c r="M21" s="216" t="str">
        <f t="shared" si="2"/>
        <v>MIS_UPDATED</v>
      </c>
      <c r="N21" s="145" t="str">
        <f t="shared" si="3"/>
        <v>INSERT INTO T_FSM_STATE VALUES(110017, 0, 1, 100000, 100000, GETDATE(), 100000, 110000, 'MIS_UPDATED', '?' ,'MIS_UPDATED')</v>
      </c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148"/>
      <c r="CA21" s="148"/>
      <c r="CB21" s="148"/>
      <c r="CC21" s="148"/>
      <c r="CD21" s="148"/>
      <c r="CE21" s="148"/>
      <c r="CF21" s="148"/>
      <c r="CG21" s="148"/>
      <c r="CH21" s="148"/>
      <c r="CI21" s="148"/>
      <c r="CJ21" s="148"/>
      <c r="CK21" s="148"/>
      <c r="CL21" s="148"/>
      <c r="CM21" s="148"/>
      <c r="CN21" s="148"/>
      <c r="CO21" s="148"/>
      <c r="CP21" s="148"/>
      <c r="CQ21" s="148"/>
      <c r="CR21" s="148"/>
      <c r="CS21" s="148"/>
      <c r="CT21" s="148"/>
      <c r="CU21" s="148"/>
      <c r="CV21" s="148"/>
      <c r="CW21" s="148"/>
      <c r="CX21" s="148"/>
      <c r="CY21" s="148"/>
      <c r="CZ21" s="148"/>
      <c r="DA21" s="148"/>
      <c r="DB21" s="148"/>
      <c r="DC21" s="148"/>
      <c r="DD21" s="148"/>
      <c r="DE21" s="148"/>
      <c r="DF21" s="148"/>
      <c r="DG21" s="148"/>
      <c r="DH21" s="148"/>
      <c r="DI21" s="148"/>
      <c r="DJ21" s="148"/>
      <c r="DK21" s="148"/>
      <c r="DL21" s="148"/>
      <c r="DM21" s="148"/>
      <c r="DN21" s="148"/>
      <c r="DO21" s="148"/>
      <c r="DP21" s="148"/>
      <c r="DQ21" s="148"/>
      <c r="DR21" s="148"/>
      <c r="DS21" s="148"/>
      <c r="DT21" s="148"/>
      <c r="DU21" s="148"/>
      <c r="DV21" s="148"/>
      <c r="DW21" s="148"/>
      <c r="DX21" s="148"/>
      <c r="DY21" s="148"/>
      <c r="DZ21" s="148"/>
      <c r="EA21" s="148"/>
      <c r="EB21" s="148"/>
      <c r="EC21" s="148"/>
      <c r="ED21" s="148"/>
      <c r="EE21" s="148"/>
      <c r="EF21" s="148"/>
      <c r="EG21" s="148"/>
      <c r="EH21" s="148"/>
      <c r="EI21" s="148"/>
      <c r="EJ21" s="148"/>
      <c r="EK21" s="148"/>
      <c r="EL21" s="148"/>
      <c r="EM21" s="148"/>
      <c r="EN21" s="148"/>
      <c r="EO21" s="148"/>
      <c r="EP21" s="148"/>
      <c r="EQ21" s="148"/>
      <c r="ER21" s="148"/>
      <c r="ES21" s="148"/>
      <c r="ET21" s="148"/>
      <c r="EU21" s="148"/>
      <c r="EV21" s="148"/>
      <c r="EW21" s="148"/>
      <c r="EX21" s="148"/>
      <c r="EY21" s="148"/>
      <c r="EZ21" s="148"/>
      <c r="FA21" s="148"/>
      <c r="FB21" s="148"/>
      <c r="FC21" s="148"/>
      <c r="FD21" s="148"/>
      <c r="FE21" s="148"/>
      <c r="FF21" s="148"/>
      <c r="FG21" s="148"/>
      <c r="FH21" s="148"/>
      <c r="FI21" s="148"/>
      <c r="FJ21" s="148"/>
      <c r="FK21" s="148"/>
      <c r="FL21" s="148"/>
      <c r="FM21" s="148"/>
      <c r="FN21" s="148"/>
      <c r="FO21" s="148"/>
      <c r="FP21" s="148"/>
      <c r="FQ21" s="148"/>
      <c r="FR21" s="148"/>
      <c r="FS21" s="148"/>
      <c r="FT21" s="148"/>
      <c r="FU21" s="148"/>
      <c r="FV21" s="148"/>
      <c r="FW21" s="148"/>
      <c r="FX21" s="148"/>
      <c r="FY21" s="148"/>
      <c r="FZ21" s="148"/>
      <c r="GA21" s="148"/>
      <c r="GB21" s="148"/>
      <c r="GC21" s="148"/>
      <c r="GD21" s="148"/>
      <c r="GE21" s="148"/>
      <c r="GF21" s="148"/>
      <c r="GG21" s="148"/>
      <c r="GH21" s="148"/>
      <c r="GI21" s="148"/>
      <c r="GJ21" s="148"/>
      <c r="GK21" s="148"/>
      <c r="GL21" s="148"/>
      <c r="GM21" s="148"/>
      <c r="GN21" s="148"/>
      <c r="GO21" s="148"/>
      <c r="GP21" s="148"/>
      <c r="GQ21" s="148"/>
      <c r="GR21" s="148"/>
      <c r="GS21" s="148"/>
      <c r="GT21" s="148"/>
      <c r="GU21" s="148"/>
      <c r="GV21" s="148"/>
      <c r="GW21" s="148"/>
      <c r="GX21" s="148"/>
      <c r="GY21" s="148"/>
      <c r="GZ21" s="148"/>
      <c r="HA21" s="148"/>
      <c r="HB21" s="148"/>
      <c r="HC21" s="148"/>
      <c r="HD21" s="148"/>
      <c r="HE21" s="148"/>
      <c r="HF21" s="148"/>
      <c r="HG21" s="148"/>
      <c r="HH21" s="148"/>
      <c r="HI21" s="148"/>
      <c r="HJ21" s="148"/>
      <c r="HK21" s="148"/>
      <c r="HL21" s="148"/>
      <c r="HM21" s="148"/>
      <c r="HN21" s="148"/>
      <c r="HO21" s="148"/>
      <c r="HP21" s="148"/>
      <c r="HQ21" s="148"/>
      <c r="HR21" s="148"/>
      <c r="HS21" s="148"/>
      <c r="HT21" s="148"/>
      <c r="HU21" s="148"/>
      <c r="HV21" s="148"/>
      <c r="HW21" s="148"/>
      <c r="HX21" s="148"/>
      <c r="HY21" s="148"/>
      <c r="HZ21" s="148"/>
      <c r="IA21" s="148"/>
      <c r="IB21" s="148"/>
      <c r="IC21" s="148"/>
      <c r="ID21" s="148"/>
      <c r="IE21" s="148"/>
      <c r="IF21" s="148"/>
      <c r="IG21" s="148"/>
      <c r="IH21" s="148"/>
      <c r="II21" s="148"/>
      <c r="IJ21" s="148"/>
      <c r="IK21" s="148"/>
      <c r="IL21" s="148"/>
      <c r="IM21" s="148"/>
      <c r="IN21" s="148"/>
      <c r="IO21" s="148"/>
      <c r="IP21" s="148"/>
      <c r="IQ21" s="148"/>
      <c r="IR21" s="148"/>
      <c r="IS21" s="148"/>
      <c r="IT21" s="148"/>
      <c r="IU21" s="148"/>
      <c r="IV21" s="148"/>
      <c r="IW21" s="148"/>
      <c r="IX21" s="148"/>
      <c r="IY21" s="148"/>
      <c r="IZ21" s="148"/>
      <c r="JA21" s="148"/>
      <c r="JB21" s="148"/>
      <c r="JC21" s="148"/>
      <c r="JD21" s="148"/>
      <c r="JE21" s="148"/>
      <c r="JF21" s="148"/>
      <c r="JG21" s="148"/>
      <c r="JH21" s="148"/>
      <c r="JI21" s="148"/>
      <c r="JJ21" s="148"/>
      <c r="JK21" s="148"/>
      <c r="JL21" s="148"/>
      <c r="JM21" s="148"/>
      <c r="JN21" s="148"/>
      <c r="JO21" s="148"/>
      <c r="JP21" s="148"/>
      <c r="JQ21" s="148"/>
      <c r="JR21" s="148"/>
      <c r="JS21" s="148"/>
      <c r="JT21" s="148"/>
      <c r="JU21" s="148"/>
      <c r="JV21" s="148"/>
      <c r="JW21" s="148"/>
      <c r="JX21" s="148"/>
      <c r="JY21" s="148"/>
      <c r="JZ21" s="148"/>
      <c r="KA21" s="148"/>
      <c r="KB21" s="148"/>
      <c r="KC21" s="148"/>
      <c r="KD21" s="148"/>
      <c r="KE21" s="148"/>
      <c r="KF21" s="148"/>
      <c r="KG21" s="148"/>
      <c r="KH21" s="148"/>
      <c r="KI21" s="148"/>
      <c r="KJ21" s="148"/>
      <c r="KK21" s="148"/>
      <c r="KL21" s="148"/>
      <c r="KM21" s="148"/>
      <c r="KN21" s="148"/>
      <c r="KO21" s="148"/>
      <c r="KP21" s="148"/>
      <c r="KQ21" s="148"/>
      <c r="KR21" s="148"/>
      <c r="KS21" s="148"/>
      <c r="KT21" s="148"/>
      <c r="KU21" s="148"/>
      <c r="KV21" s="148"/>
      <c r="KW21" s="148"/>
      <c r="KX21" s="148"/>
      <c r="KY21" s="148"/>
      <c r="KZ21" s="148"/>
      <c r="LA21" s="148"/>
      <c r="LB21" s="148"/>
      <c r="LC21" s="148"/>
      <c r="LD21" s="148"/>
      <c r="LE21" s="148"/>
      <c r="LF21" s="148"/>
      <c r="LG21" s="148"/>
      <c r="LH21" s="148"/>
      <c r="LI21" s="148"/>
      <c r="LJ21" s="148"/>
      <c r="LK21" s="148"/>
      <c r="LL21" s="148"/>
      <c r="LM21" s="148"/>
      <c r="LN21" s="148"/>
      <c r="LO21" s="148"/>
      <c r="LP21" s="148"/>
      <c r="LQ21" s="148"/>
      <c r="LR21" s="148"/>
      <c r="LS21" s="148"/>
      <c r="LT21" s="148"/>
      <c r="LU21" s="148"/>
      <c r="LV21" s="148"/>
      <c r="LW21" s="148"/>
      <c r="LX21" s="148"/>
      <c r="LY21" s="148"/>
      <c r="LZ21" s="148"/>
      <c r="MA21" s="148"/>
      <c r="MB21" s="148"/>
      <c r="MC21" s="148"/>
      <c r="MD21" s="148"/>
      <c r="ME21" s="148"/>
      <c r="MF21" s="148"/>
      <c r="MG21" s="148"/>
      <c r="MH21" s="148"/>
      <c r="MI21" s="148"/>
      <c r="MJ21" s="148"/>
      <c r="MK21" s="148"/>
      <c r="ML21" s="148"/>
      <c r="MM21" s="148"/>
      <c r="MN21" s="148"/>
      <c r="MO21" s="148"/>
      <c r="MP21" s="148"/>
      <c r="MQ21" s="148"/>
      <c r="MR21" s="148"/>
      <c r="MS21" s="148"/>
      <c r="MT21" s="148"/>
      <c r="MU21" s="148"/>
      <c r="MV21" s="148"/>
      <c r="MW21" s="148"/>
      <c r="MX21" s="148"/>
      <c r="MY21" s="148"/>
      <c r="MZ21" s="148"/>
      <c r="NA21" s="148"/>
      <c r="NB21" s="148"/>
      <c r="NC21" s="148"/>
      <c r="ND21" s="148"/>
      <c r="NE21" s="148"/>
      <c r="NF21" s="148"/>
      <c r="NG21" s="148"/>
      <c r="NH21" s="148"/>
      <c r="NI21" s="148"/>
      <c r="NJ21" s="148"/>
      <c r="NK21" s="148"/>
      <c r="NL21" s="148"/>
      <c r="NM21" s="148"/>
      <c r="NN21" s="148"/>
      <c r="NO21" s="148"/>
      <c r="NP21" s="148"/>
      <c r="NQ21" s="148"/>
      <c r="NR21" s="148"/>
      <c r="NS21" s="148"/>
      <c r="NT21" s="148"/>
      <c r="NU21" s="148"/>
      <c r="NV21" s="148"/>
      <c r="NW21" s="148"/>
      <c r="NX21" s="148"/>
      <c r="NY21" s="148"/>
      <c r="NZ21" s="148"/>
      <c r="OA21" s="148"/>
      <c r="OB21" s="148"/>
      <c r="OC21" s="148"/>
      <c r="OD21" s="148"/>
      <c r="OE21" s="148"/>
      <c r="OF21" s="148"/>
      <c r="OG21" s="148"/>
      <c r="OH21" s="148"/>
      <c r="OI21" s="148"/>
      <c r="OJ21" s="148"/>
      <c r="OK21" s="148"/>
      <c r="OL21" s="148"/>
      <c r="OM21" s="148"/>
      <c r="ON21" s="148"/>
      <c r="OO21" s="148"/>
      <c r="OP21" s="148"/>
      <c r="OQ21" s="148"/>
      <c r="OR21" s="148"/>
      <c r="OS21" s="148"/>
      <c r="OT21" s="148"/>
      <c r="OU21" s="148"/>
      <c r="OV21" s="148"/>
      <c r="OW21" s="148"/>
      <c r="OX21" s="148"/>
      <c r="OY21" s="148"/>
      <c r="OZ21" s="148"/>
      <c r="PA21" s="148"/>
      <c r="PB21" s="148"/>
      <c r="PC21" s="148"/>
      <c r="PD21" s="148"/>
      <c r="PE21" s="148"/>
      <c r="PF21" s="148"/>
      <c r="PG21" s="148"/>
      <c r="PH21" s="148"/>
      <c r="PI21" s="148"/>
      <c r="PJ21" s="148"/>
      <c r="PK21" s="148"/>
      <c r="PL21" s="148"/>
      <c r="PM21" s="148"/>
      <c r="PN21" s="148"/>
      <c r="PO21" s="148"/>
      <c r="PP21" s="148"/>
      <c r="PQ21" s="148"/>
      <c r="PR21" s="148"/>
      <c r="PS21" s="148"/>
      <c r="PT21" s="148"/>
      <c r="PU21" s="148"/>
      <c r="PV21" s="148"/>
      <c r="PW21" s="148"/>
      <c r="PX21" s="148"/>
      <c r="PY21" s="148"/>
      <c r="PZ21" s="148"/>
      <c r="QA21" s="148"/>
      <c r="QB21" s="148"/>
      <c r="QC21" s="148"/>
      <c r="QD21" s="148"/>
      <c r="QE21" s="148"/>
      <c r="QF21" s="148"/>
      <c r="QG21" s="148"/>
      <c r="QH21" s="148"/>
      <c r="QI21" s="148"/>
      <c r="QJ21" s="148"/>
      <c r="QK21" s="148"/>
      <c r="QL21" s="148"/>
      <c r="QM21" s="148"/>
      <c r="QN21" s="148"/>
      <c r="QO21" s="148"/>
      <c r="QP21" s="148"/>
      <c r="QQ21" s="148"/>
      <c r="QR21" s="148"/>
      <c r="QS21" s="148"/>
      <c r="QT21" s="148"/>
      <c r="QU21" s="148"/>
      <c r="QV21" s="148"/>
      <c r="QW21" s="148"/>
      <c r="QX21" s="148"/>
      <c r="QY21" s="148"/>
      <c r="QZ21" s="148"/>
      <c r="RA21" s="148"/>
      <c r="RB21" s="148"/>
      <c r="RC21" s="148"/>
      <c r="RD21" s="148"/>
      <c r="RE21" s="148"/>
      <c r="RF21" s="148"/>
      <c r="RG21" s="148"/>
      <c r="RH21" s="148"/>
      <c r="RI21" s="148"/>
      <c r="RJ21" s="148"/>
      <c r="RK21" s="148"/>
      <c r="RL21" s="148"/>
      <c r="RM21" s="148"/>
      <c r="RN21" s="148"/>
      <c r="RO21" s="148"/>
      <c r="RP21" s="148"/>
      <c r="RQ21" s="148"/>
      <c r="RR21" s="148"/>
      <c r="RS21" s="148"/>
      <c r="RT21" s="148"/>
      <c r="RU21" s="148"/>
      <c r="RV21" s="148"/>
      <c r="RW21" s="148"/>
      <c r="RX21" s="148"/>
      <c r="RY21" s="148"/>
      <c r="RZ21" s="148"/>
      <c r="SA21" s="148"/>
      <c r="SB21" s="148"/>
      <c r="SC21" s="148"/>
      <c r="SD21" s="148"/>
      <c r="SE21" s="148"/>
      <c r="SF21" s="148"/>
      <c r="SG21" s="148"/>
      <c r="SH21" s="148"/>
      <c r="SI21" s="148"/>
      <c r="SJ21" s="148"/>
      <c r="SK21" s="148"/>
      <c r="SL21" s="148"/>
      <c r="SM21" s="148"/>
      <c r="SN21" s="148"/>
      <c r="SO21" s="148"/>
      <c r="SP21" s="148"/>
      <c r="SQ21" s="148"/>
      <c r="SR21" s="148"/>
      <c r="SS21" s="148"/>
      <c r="ST21" s="148"/>
      <c r="SU21" s="148"/>
      <c r="SV21" s="148"/>
      <c r="SW21" s="148"/>
      <c r="SX21" s="148"/>
      <c r="SY21" s="148"/>
      <c r="SZ21" s="148"/>
      <c r="TA21" s="148"/>
      <c r="TB21" s="148"/>
      <c r="TC21" s="148"/>
      <c r="TD21" s="148"/>
      <c r="TE21" s="148"/>
      <c r="TF21" s="148"/>
      <c r="TG21" s="148"/>
      <c r="TH21" s="148"/>
      <c r="TI21" s="148"/>
      <c r="TJ21" s="148"/>
      <c r="TK21" s="148"/>
      <c r="TL21" s="148"/>
      <c r="TM21" s="148"/>
      <c r="TN21" s="148"/>
      <c r="TO21" s="148"/>
      <c r="TP21" s="148"/>
      <c r="TQ21" s="148"/>
      <c r="TR21" s="148"/>
      <c r="TS21" s="148"/>
      <c r="TT21" s="148"/>
      <c r="TU21" s="148"/>
      <c r="TV21" s="148"/>
      <c r="TW21" s="148"/>
      <c r="TX21" s="148"/>
      <c r="TY21" s="148"/>
      <c r="TZ21" s="148"/>
      <c r="UA21" s="148"/>
      <c r="UB21" s="148"/>
      <c r="UC21" s="148"/>
      <c r="UD21" s="148"/>
      <c r="UE21" s="148"/>
      <c r="UF21" s="148"/>
      <c r="UG21" s="148"/>
      <c r="UH21" s="148"/>
      <c r="UI21" s="148"/>
      <c r="UJ21" s="148"/>
      <c r="UK21" s="148"/>
      <c r="UL21" s="148"/>
      <c r="UM21" s="148"/>
      <c r="UN21" s="148"/>
      <c r="UO21" s="148"/>
      <c r="UP21" s="148"/>
      <c r="UQ21" s="148"/>
      <c r="UR21" s="148"/>
      <c r="US21" s="148"/>
      <c r="UT21" s="148"/>
      <c r="UU21" s="148"/>
      <c r="UV21" s="148"/>
      <c r="UW21" s="148"/>
      <c r="UX21" s="148"/>
      <c r="UY21" s="148"/>
      <c r="UZ21" s="148"/>
      <c r="VA21" s="148"/>
      <c r="VB21" s="148"/>
      <c r="VC21" s="148"/>
      <c r="VD21" s="148"/>
      <c r="VE21" s="148"/>
      <c r="VF21" s="148"/>
      <c r="VG21" s="148"/>
      <c r="VH21" s="148"/>
      <c r="VI21" s="148"/>
      <c r="VJ21" s="148"/>
      <c r="VK21" s="148"/>
      <c r="VL21" s="148"/>
      <c r="VM21" s="148"/>
      <c r="VN21" s="148"/>
      <c r="VO21" s="148"/>
      <c r="VP21" s="148"/>
      <c r="VQ21" s="148"/>
      <c r="VR21" s="148"/>
      <c r="VS21" s="148"/>
      <c r="VT21" s="148"/>
      <c r="VU21" s="148"/>
      <c r="VV21" s="148"/>
      <c r="VW21" s="148"/>
      <c r="VX21" s="148"/>
      <c r="VY21" s="148"/>
      <c r="VZ21" s="148"/>
      <c r="WA21" s="148"/>
      <c r="WB21" s="148"/>
      <c r="WC21" s="148"/>
      <c r="WD21" s="148"/>
      <c r="WE21" s="148"/>
      <c r="WF21" s="148"/>
      <c r="WG21" s="148"/>
      <c r="WH21" s="148"/>
      <c r="WI21" s="148"/>
      <c r="WJ21" s="148"/>
      <c r="WK21" s="148"/>
      <c r="WL21" s="148"/>
      <c r="WM21" s="148"/>
      <c r="WN21" s="148"/>
      <c r="WO21" s="148"/>
      <c r="WP21" s="148"/>
      <c r="WQ21" s="148"/>
      <c r="WR21" s="148"/>
      <c r="WS21" s="148"/>
      <c r="WT21" s="148"/>
      <c r="WU21" s="148"/>
      <c r="WV21" s="148"/>
      <c r="WW21" s="148"/>
      <c r="WX21" s="148"/>
      <c r="WY21" s="148"/>
      <c r="WZ21" s="148"/>
      <c r="XA21" s="148"/>
      <c r="XB21" s="148"/>
      <c r="XC21" s="148"/>
      <c r="XD21" s="148"/>
      <c r="XE21" s="148"/>
      <c r="XF21" s="148"/>
      <c r="XG21" s="148"/>
      <c r="XH21" s="148"/>
      <c r="XI21" s="148"/>
      <c r="XJ21" s="148"/>
      <c r="XK21" s="148"/>
      <c r="XL21" s="148"/>
      <c r="XM21" s="148"/>
      <c r="XN21" s="148"/>
      <c r="XO21" s="148"/>
      <c r="XP21" s="148"/>
      <c r="XQ21" s="148"/>
      <c r="XR21" s="148"/>
      <c r="XS21" s="148"/>
      <c r="XT21" s="148"/>
      <c r="XU21" s="148"/>
      <c r="XV21" s="148"/>
      <c r="XW21" s="148"/>
      <c r="XX21" s="148"/>
      <c r="XY21" s="148"/>
      <c r="XZ21" s="148"/>
      <c r="YA21" s="148"/>
      <c r="YB21" s="148"/>
      <c r="YC21" s="148"/>
      <c r="YD21" s="148"/>
      <c r="YE21" s="148"/>
      <c r="YF21" s="148"/>
      <c r="YG21" s="148"/>
      <c r="YH21" s="148"/>
      <c r="YI21" s="148"/>
      <c r="YJ21" s="148"/>
      <c r="YK21" s="148"/>
      <c r="YL21" s="148"/>
      <c r="YM21" s="148"/>
      <c r="YN21" s="148"/>
      <c r="YO21" s="148"/>
      <c r="YP21" s="148"/>
      <c r="YQ21" s="148"/>
      <c r="YR21" s="148"/>
      <c r="YS21" s="148"/>
      <c r="YT21" s="148"/>
      <c r="YU21" s="148"/>
      <c r="YV21" s="148"/>
      <c r="YW21" s="148"/>
      <c r="YX21" s="148"/>
      <c r="YY21" s="148"/>
      <c r="YZ21" s="148"/>
      <c r="ZA21" s="148"/>
      <c r="ZB21" s="148"/>
      <c r="ZC21" s="148"/>
      <c r="ZD21" s="148"/>
      <c r="ZE21" s="148"/>
      <c r="ZF21" s="148"/>
      <c r="ZG21" s="148"/>
      <c r="ZH21" s="148"/>
      <c r="ZI21" s="148"/>
      <c r="ZJ21" s="148"/>
      <c r="ZK21" s="148"/>
      <c r="ZL21" s="148"/>
      <c r="ZM21" s="148"/>
      <c r="ZN21" s="148"/>
      <c r="ZO21" s="148"/>
      <c r="ZP21" s="148"/>
      <c r="ZQ21" s="148"/>
      <c r="ZR21" s="148"/>
      <c r="ZS21" s="148"/>
      <c r="ZT21" s="148"/>
      <c r="ZU21" s="148"/>
      <c r="ZV21" s="148"/>
      <c r="ZW21" s="148"/>
      <c r="ZX21" s="148"/>
      <c r="ZY21" s="148"/>
      <c r="ZZ21" s="148"/>
      <c r="AAA21" s="148"/>
      <c r="AAB21" s="148"/>
      <c r="AAC21" s="148"/>
      <c r="AAD21" s="148"/>
      <c r="AAE21" s="148"/>
      <c r="AAF21" s="148"/>
      <c r="AAG21" s="148"/>
      <c r="AAH21" s="148"/>
      <c r="AAI21" s="148"/>
      <c r="AAJ21" s="148"/>
      <c r="AAK21" s="148"/>
      <c r="AAL21" s="148"/>
      <c r="AAM21" s="148"/>
      <c r="AAN21" s="148"/>
      <c r="AAO21" s="148"/>
      <c r="AAP21" s="148"/>
      <c r="AAQ21" s="148"/>
      <c r="AAR21" s="148"/>
      <c r="AAS21" s="148"/>
      <c r="AAT21" s="148"/>
      <c r="AAU21" s="148"/>
      <c r="AAV21" s="148"/>
      <c r="AAW21" s="148"/>
      <c r="AAX21" s="148"/>
      <c r="AAY21" s="148"/>
      <c r="AAZ21" s="148"/>
      <c r="ABA21" s="148"/>
      <c r="ABB21" s="148"/>
      <c r="ABC21" s="148"/>
      <c r="ABD21" s="148"/>
      <c r="ABE21" s="148"/>
      <c r="ABF21" s="148"/>
      <c r="ABG21" s="148"/>
      <c r="ABH21" s="148"/>
      <c r="ABI21" s="148"/>
      <c r="ABJ21" s="148"/>
      <c r="ABK21" s="148"/>
      <c r="ABL21" s="148"/>
      <c r="ABM21" s="148"/>
      <c r="ABN21" s="148"/>
      <c r="ABO21" s="148"/>
      <c r="ABP21" s="148"/>
      <c r="ABQ21" s="148"/>
      <c r="ABR21" s="148"/>
      <c r="ABS21" s="148"/>
      <c r="ABT21" s="148"/>
      <c r="ABU21" s="148"/>
      <c r="ABV21" s="148"/>
      <c r="ABW21" s="148"/>
      <c r="ABX21" s="148"/>
      <c r="ABY21" s="148"/>
      <c r="ABZ21" s="148"/>
      <c r="ACA21" s="148"/>
      <c r="ACB21" s="148"/>
      <c r="ACC21" s="148"/>
      <c r="ACD21" s="148"/>
      <c r="ACE21" s="148"/>
      <c r="ACF21" s="148"/>
      <c r="ACG21" s="148"/>
      <c r="ACH21" s="148"/>
      <c r="ACI21" s="148"/>
      <c r="ACJ21" s="148"/>
      <c r="ACK21" s="148"/>
      <c r="ACL21" s="148"/>
      <c r="ACM21" s="148"/>
      <c r="ACN21" s="148"/>
      <c r="ACO21" s="148"/>
      <c r="ACP21" s="148"/>
      <c r="ACQ21" s="148"/>
      <c r="ACR21" s="148"/>
      <c r="ACS21" s="148"/>
      <c r="ACT21" s="148"/>
      <c r="ACU21" s="148"/>
      <c r="ACV21" s="148"/>
      <c r="ACW21" s="148"/>
      <c r="ACX21" s="148"/>
      <c r="ACY21" s="148"/>
      <c r="ACZ21" s="148"/>
      <c r="ADA21" s="148"/>
      <c r="ADB21" s="148"/>
      <c r="ADC21" s="148"/>
      <c r="ADD21" s="148"/>
      <c r="ADE21" s="148"/>
      <c r="ADF21" s="148"/>
      <c r="ADG21" s="148"/>
      <c r="ADH21" s="148"/>
      <c r="ADI21" s="148"/>
      <c r="ADJ21" s="148"/>
      <c r="ADK21" s="148"/>
      <c r="ADL21" s="148"/>
      <c r="ADM21" s="148"/>
      <c r="ADN21" s="148"/>
      <c r="ADO21" s="148"/>
      <c r="ADP21" s="148"/>
      <c r="ADQ21" s="148"/>
      <c r="ADR21" s="148"/>
      <c r="ADS21" s="148"/>
      <c r="ADT21" s="148"/>
      <c r="ADU21" s="148"/>
      <c r="ADV21" s="148"/>
      <c r="ADW21" s="148"/>
      <c r="ADX21" s="148"/>
      <c r="ADY21" s="148"/>
      <c r="ADZ21" s="148"/>
      <c r="AEA21" s="148"/>
      <c r="AEB21" s="148"/>
      <c r="AEC21" s="148"/>
      <c r="AED21" s="148"/>
      <c r="AEE21" s="148"/>
      <c r="AEF21" s="148"/>
      <c r="AEG21" s="148"/>
      <c r="AEH21" s="148"/>
      <c r="AEI21" s="148"/>
      <c r="AEJ21" s="148"/>
      <c r="AEK21" s="148"/>
      <c r="AEL21" s="148"/>
      <c r="AEM21" s="148"/>
      <c r="AEN21" s="148"/>
      <c r="AEO21" s="148"/>
      <c r="AEP21" s="148"/>
      <c r="AEQ21" s="148"/>
      <c r="AER21" s="148"/>
      <c r="AES21" s="148"/>
      <c r="AET21" s="148"/>
      <c r="AEU21" s="148"/>
      <c r="AEV21" s="148"/>
      <c r="AEW21" s="148"/>
      <c r="AEX21" s="148"/>
      <c r="AEY21" s="148"/>
      <c r="AEZ21" s="148"/>
      <c r="AFA21" s="148"/>
      <c r="AFB21" s="148"/>
      <c r="AFC21" s="148"/>
      <c r="AFD21" s="148"/>
      <c r="AFE21" s="148"/>
      <c r="AFF21" s="148"/>
      <c r="AFG21" s="148"/>
      <c r="AFH21" s="148"/>
      <c r="AFI21" s="148"/>
      <c r="AFJ21" s="148"/>
      <c r="AFK21" s="148"/>
      <c r="AFL21" s="148"/>
      <c r="AFM21" s="148"/>
      <c r="AFN21" s="148"/>
      <c r="AFO21" s="148"/>
      <c r="AFP21" s="148"/>
      <c r="AFQ21" s="148"/>
      <c r="AFR21" s="148"/>
      <c r="AFS21" s="148"/>
      <c r="AFT21" s="148"/>
      <c r="AFU21" s="148"/>
      <c r="AFV21" s="148"/>
      <c r="AFW21" s="148"/>
      <c r="AFX21" s="148"/>
      <c r="AFY21" s="148"/>
      <c r="AFZ21" s="148"/>
      <c r="AGA21" s="148"/>
      <c r="AGB21" s="148"/>
      <c r="AGC21" s="148"/>
      <c r="AGD21" s="148"/>
      <c r="AGE21" s="148"/>
      <c r="AGF21" s="148"/>
      <c r="AGG21" s="148"/>
      <c r="AGH21" s="148"/>
      <c r="AGI21" s="148"/>
      <c r="AGJ21" s="148"/>
      <c r="AGK21" s="148"/>
      <c r="AGL21" s="148"/>
      <c r="AGM21" s="148"/>
      <c r="AGN21" s="148"/>
      <c r="AGO21" s="148"/>
      <c r="AGP21" s="148"/>
      <c r="AGQ21" s="148"/>
      <c r="AGR21" s="148"/>
      <c r="AGS21" s="148"/>
      <c r="AGT21" s="148"/>
      <c r="AGU21" s="148"/>
      <c r="AGV21" s="148"/>
      <c r="AGW21" s="148"/>
      <c r="AGX21" s="148"/>
      <c r="AGY21" s="148"/>
      <c r="AGZ21" s="148"/>
      <c r="AHA21" s="148"/>
      <c r="AHB21" s="148"/>
      <c r="AHC21" s="148"/>
      <c r="AHD21" s="148"/>
      <c r="AHE21" s="148"/>
      <c r="AHF21" s="148"/>
      <c r="AHG21" s="148"/>
      <c r="AHH21" s="148"/>
      <c r="AHI21" s="148"/>
      <c r="AHJ21" s="148"/>
      <c r="AHK21" s="148"/>
      <c r="AHL21" s="148"/>
      <c r="AHM21" s="148"/>
      <c r="AHN21" s="148"/>
      <c r="AHO21" s="148"/>
      <c r="AHP21" s="148"/>
      <c r="AHQ21" s="148"/>
      <c r="AHR21" s="148"/>
      <c r="AHS21" s="148"/>
      <c r="AHT21" s="148"/>
      <c r="AHU21" s="148"/>
      <c r="AHV21" s="148"/>
      <c r="AHW21" s="148"/>
      <c r="AHX21" s="148"/>
      <c r="AHY21" s="148"/>
      <c r="AHZ21" s="148"/>
      <c r="AIA21" s="148"/>
      <c r="AIB21" s="148"/>
      <c r="AIC21" s="148"/>
      <c r="AID21" s="148"/>
      <c r="AIE21" s="148"/>
      <c r="AIF21" s="148"/>
      <c r="AIG21" s="148"/>
      <c r="AIH21" s="148"/>
      <c r="AII21" s="148"/>
      <c r="AIJ21" s="148"/>
      <c r="AIK21" s="148"/>
      <c r="AIL21" s="148"/>
      <c r="AIM21" s="148"/>
      <c r="AIN21" s="148"/>
      <c r="AIO21" s="148"/>
      <c r="AIP21" s="148"/>
      <c r="AIQ21" s="148"/>
      <c r="AIR21" s="148"/>
      <c r="AIS21" s="148"/>
      <c r="AIT21" s="148"/>
      <c r="AIU21" s="148"/>
      <c r="AIV21" s="148"/>
      <c r="AIW21" s="148"/>
      <c r="AIX21" s="148"/>
      <c r="AIY21" s="148"/>
      <c r="AIZ21" s="148"/>
      <c r="AJA21" s="148"/>
      <c r="AJB21" s="148"/>
      <c r="AJC21" s="148"/>
      <c r="AJD21" s="148"/>
      <c r="AJE21" s="148"/>
      <c r="AJF21" s="148"/>
      <c r="AJG21" s="148"/>
      <c r="AJH21" s="148"/>
      <c r="AJI21" s="148"/>
      <c r="AJJ21" s="148"/>
      <c r="AJK21" s="148"/>
      <c r="AJL21" s="148"/>
      <c r="AJM21" s="148"/>
      <c r="AJN21" s="148"/>
      <c r="AJO21" s="148"/>
      <c r="AJP21" s="148"/>
      <c r="AJQ21" s="148"/>
      <c r="AJR21" s="148"/>
      <c r="AJS21" s="148"/>
      <c r="AJT21" s="148"/>
      <c r="AJU21" s="148"/>
      <c r="AJV21" s="148"/>
      <c r="AJW21" s="148"/>
      <c r="AJX21" s="148"/>
      <c r="AJY21" s="148"/>
      <c r="AJZ21" s="148"/>
      <c r="AKA21" s="148"/>
      <c r="AKB21" s="148"/>
      <c r="AKC21" s="148"/>
      <c r="AKD21" s="148"/>
      <c r="AKE21" s="148"/>
      <c r="AKF21" s="148"/>
      <c r="AKG21" s="148"/>
      <c r="AKH21" s="148"/>
      <c r="AKI21" s="148"/>
      <c r="AKJ21" s="148"/>
      <c r="AKK21" s="148"/>
      <c r="AKL21" s="148"/>
      <c r="AKM21" s="148"/>
      <c r="AKN21" s="148"/>
      <c r="AKO21" s="148"/>
      <c r="AKP21" s="148"/>
      <c r="AKQ21" s="148"/>
      <c r="AKR21" s="148"/>
      <c r="AKS21" s="148"/>
      <c r="AKT21" s="148"/>
      <c r="AKU21" s="148"/>
      <c r="AKV21" s="148"/>
      <c r="AKW21" s="148"/>
      <c r="AKX21" s="148"/>
      <c r="AKY21" s="148"/>
      <c r="AKZ21" s="148"/>
      <c r="ALA21" s="148"/>
      <c r="ALB21" s="148"/>
      <c r="ALC21" s="148"/>
      <c r="ALD21" s="148"/>
      <c r="ALE21" s="148"/>
      <c r="ALF21" s="148"/>
      <c r="ALG21" s="148"/>
      <c r="ALH21" s="148"/>
      <c r="ALI21" s="148"/>
      <c r="ALJ21" s="148"/>
      <c r="ALK21" s="148"/>
      <c r="ALL21" s="148"/>
      <c r="ALM21" s="148"/>
      <c r="ALN21" s="148"/>
      <c r="ALO21" s="148"/>
      <c r="ALP21" s="148"/>
      <c r="ALQ21" s="148"/>
      <c r="ALR21" s="148"/>
      <c r="ALS21" s="148"/>
      <c r="ALT21" s="148"/>
      <c r="ALU21" s="148"/>
      <c r="ALV21" s="148"/>
      <c r="ALW21" s="148"/>
      <c r="ALX21" s="148"/>
      <c r="ALY21" s="148"/>
      <c r="ALZ21" s="148"/>
      <c r="AMA21" s="148"/>
      <c r="AMB21" s="148"/>
      <c r="AMC21" s="148"/>
      <c r="AMD21" s="148"/>
      <c r="AME21" s="148"/>
      <c r="AMF21" s="148"/>
      <c r="AMG21" s="148"/>
      <c r="AMH21" s="148"/>
      <c r="AMI21" s="148"/>
      <c r="AMJ21" s="148"/>
      <c r="AMK21" s="148"/>
      <c r="AML21" s="148"/>
    </row>
    <row r="22" spans="1:1026" s="142" customFormat="1">
      <c r="A22" s="148" t="str">
        <f t="shared" si="0"/>
        <v>LOAN.MIS_ALLOCATED</v>
      </c>
      <c r="B22" s="134">
        <f t="shared" si="4"/>
        <v>110018</v>
      </c>
      <c r="C22" s="155">
        <v>0</v>
      </c>
      <c r="D22" s="155">
        <v>1</v>
      </c>
      <c r="E22" s="155">
        <f t="shared" si="1"/>
        <v>100000</v>
      </c>
      <c r="F22" s="155">
        <v>100000</v>
      </c>
      <c r="G22" s="155" t="s">
        <v>34</v>
      </c>
      <c r="H22" s="155">
        <v>100000</v>
      </c>
      <c r="I22" s="148" t="s">
        <v>505</v>
      </c>
      <c r="J22" s="155">
        <f>VLOOKUP(I22,T_FSM_TYPE!$A:$B,2,0)</f>
        <v>110000</v>
      </c>
      <c r="K22" s="142" t="s">
        <v>629</v>
      </c>
      <c r="L22" s="148" t="s">
        <v>37</v>
      </c>
      <c r="M22" s="216" t="str">
        <f t="shared" si="2"/>
        <v>MIS_ALLOCATED</v>
      </c>
      <c r="N22" s="145" t="str">
        <f t="shared" si="3"/>
        <v>INSERT INTO T_FSM_STATE VALUES(110018, 0, 1, 100000, 100000, GETDATE(), 100000, 110000, 'MIS_ALLOCATED', '?' ,'MIS_ALLOCATED')</v>
      </c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48"/>
      <c r="CB22" s="148"/>
      <c r="CC22" s="148"/>
      <c r="CD22" s="148"/>
      <c r="CE22" s="148"/>
      <c r="CF22" s="148"/>
      <c r="CG22" s="148"/>
      <c r="CH22" s="148"/>
      <c r="CI22" s="148"/>
      <c r="CJ22" s="148"/>
      <c r="CK22" s="148"/>
      <c r="CL22" s="148"/>
      <c r="CM22" s="148"/>
      <c r="CN22" s="148"/>
      <c r="CO22" s="148"/>
      <c r="CP22" s="148"/>
      <c r="CQ22" s="148"/>
      <c r="CR22" s="148"/>
      <c r="CS22" s="148"/>
      <c r="CT22" s="148"/>
      <c r="CU22" s="148"/>
      <c r="CV22" s="148"/>
      <c r="CW22" s="148"/>
      <c r="CX22" s="148"/>
      <c r="CY22" s="148"/>
      <c r="CZ22" s="148"/>
      <c r="DA22" s="148"/>
      <c r="DB22" s="148"/>
      <c r="DC22" s="148"/>
      <c r="DD22" s="148"/>
      <c r="DE22" s="148"/>
      <c r="DF22" s="148"/>
      <c r="DG22" s="148"/>
      <c r="DH22" s="148"/>
      <c r="DI22" s="148"/>
      <c r="DJ22" s="148"/>
      <c r="DK22" s="148"/>
      <c r="DL22" s="148"/>
      <c r="DM22" s="148"/>
      <c r="DN22" s="148"/>
      <c r="DO22" s="148"/>
      <c r="DP22" s="148"/>
      <c r="DQ22" s="148"/>
      <c r="DR22" s="148"/>
      <c r="DS22" s="148"/>
      <c r="DT22" s="148"/>
      <c r="DU22" s="148"/>
      <c r="DV22" s="148"/>
      <c r="DW22" s="148"/>
      <c r="DX22" s="148"/>
      <c r="DY22" s="148"/>
      <c r="DZ22" s="148"/>
      <c r="EA22" s="148"/>
      <c r="EB22" s="148"/>
      <c r="EC22" s="148"/>
      <c r="ED22" s="148"/>
      <c r="EE22" s="148"/>
      <c r="EF22" s="148"/>
      <c r="EG22" s="148"/>
      <c r="EH22" s="148"/>
      <c r="EI22" s="148"/>
      <c r="EJ22" s="148"/>
      <c r="EK22" s="148"/>
      <c r="EL22" s="148"/>
      <c r="EM22" s="148"/>
      <c r="EN22" s="148"/>
      <c r="EO22" s="148"/>
      <c r="EP22" s="148"/>
      <c r="EQ22" s="148"/>
      <c r="ER22" s="148"/>
      <c r="ES22" s="148"/>
      <c r="ET22" s="148"/>
      <c r="EU22" s="148"/>
      <c r="EV22" s="148"/>
      <c r="EW22" s="148"/>
      <c r="EX22" s="148"/>
      <c r="EY22" s="148"/>
      <c r="EZ22" s="148"/>
      <c r="FA22" s="148"/>
      <c r="FB22" s="148"/>
      <c r="FC22" s="148"/>
      <c r="FD22" s="148"/>
      <c r="FE22" s="148"/>
      <c r="FF22" s="148"/>
      <c r="FG22" s="148"/>
      <c r="FH22" s="148"/>
      <c r="FI22" s="148"/>
      <c r="FJ22" s="148"/>
      <c r="FK22" s="148"/>
      <c r="FL22" s="148"/>
      <c r="FM22" s="148"/>
      <c r="FN22" s="148"/>
      <c r="FO22" s="148"/>
      <c r="FP22" s="148"/>
      <c r="FQ22" s="148"/>
      <c r="FR22" s="148"/>
      <c r="FS22" s="148"/>
      <c r="FT22" s="148"/>
      <c r="FU22" s="148"/>
      <c r="FV22" s="148"/>
      <c r="FW22" s="148"/>
      <c r="FX22" s="148"/>
      <c r="FY22" s="148"/>
      <c r="FZ22" s="148"/>
      <c r="GA22" s="148"/>
      <c r="GB22" s="148"/>
      <c r="GC22" s="148"/>
      <c r="GD22" s="148"/>
      <c r="GE22" s="148"/>
      <c r="GF22" s="148"/>
      <c r="GG22" s="148"/>
      <c r="GH22" s="148"/>
      <c r="GI22" s="148"/>
      <c r="GJ22" s="148"/>
      <c r="GK22" s="148"/>
      <c r="GL22" s="148"/>
      <c r="GM22" s="148"/>
      <c r="GN22" s="148"/>
      <c r="GO22" s="148"/>
      <c r="GP22" s="148"/>
      <c r="GQ22" s="148"/>
      <c r="GR22" s="148"/>
      <c r="GS22" s="148"/>
      <c r="GT22" s="148"/>
      <c r="GU22" s="148"/>
      <c r="GV22" s="148"/>
      <c r="GW22" s="148"/>
      <c r="GX22" s="148"/>
      <c r="GY22" s="148"/>
      <c r="GZ22" s="148"/>
      <c r="HA22" s="148"/>
      <c r="HB22" s="148"/>
      <c r="HC22" s="148"/>
      <c r="HD22" s="148"/>
      <c r="HE22" s="148"/>
      <c r="HF22" s="148"/>
      <c r="HG22" s="148"/>
      <c r="HH22" s="148"/>
      <c r="HI22" s="148"/>
      <c r="HJ22" s="148"/>
      <c r="HK22" s="148"/>
      <c r="HL22" s="148"/>
      <c r="HM22" s="148"/>
      <c r="HN22" s="148"/>
      <c r="HO22" s="148"/>
      <c r="HP22" s="148"/>
      <c r="HQ22" s="148"/>
      <c r="HR22" s="148"/>
      <c r="HS22" s="148"/>
      <c r="HT22" s="148"/>
      <c r="HU22" s="148"/>
      <c r="HV22" s="148"/>
      <c r="HW22" s="148"/>
      <c r="HX22" s="148"/>
      <c r="HY22" s="148"/>
      <c r="HZ22" s="148"/>
      <c r="IA22" s="148"/>
      <c r="IB22" s="148"/>
      <c r="IC22" s="148"/>
      <c r="ID22" s="148"/>
      <c r="IE22" s="148"/>
      <c r="IF22" s="148"/>
      <c r="IG22" s="148"/>
      <c r="IH22" s="148"/>
      <c r="II22" s="148"/>
      <c r="IJ22" s="148"/>
      <c r="IK22" s="148"/>
      <c r="IL22" s="148"/>
      <c r="IM22" s="148"/>
      <c r="IN22" s="148"/>
      <c r="IO22" s="148"/>
      <c r="IP22" s="148"/>
      <c r="IQ22" s="148"/>
      <c r="IR22" s="148"/>
      <c r="IS22" s="148"/>
      <c r="IT22" s="148"/>
      <c r="IU22" s="148"/>
      <c r="IV22" s="148"/>
      <c r="IW22" s="148"/>
      <c r="IX22" s="148"/>
      <c r="IY22" s="148"/>
      <c r="IZ22" s="148"/>
      <c r="JA22" s="148"/>
      <c r="JB22" s="148"/>
      <c r="JC22" s="148"/>
      <c r="JD22" s="148"/>
      <c r="JE22" s="148"/>
      <c r="JF22" s="148"/>
      <c r="JG22" s="148"/>
      <c r="JH22" s="148"/>
      <c r="JI22" s="148"/>
      <c r="JJ22" s="148"/>
      <c r="JK22" s="148"/>
      <c r="JL22" s="148"/>
      <c r="JM22" s="148"/>
      <c r="JN22" s="148"/>
      <c r="JO22" s="148"/>
      <c r="JP22" s="148"/>
      <c r="JQ22" s="148"/>
      <c r="JR22" s="148"/>
      <c r="JS22" s="148"/>
      <c r="JT22" s="148"/>
      <c r="JU22" s="148"/>
      <c r="JV22" s="148"/>
      <c r="JW22" s="148"/>
      <c r="JX22" s="148"/>
      <c r="JY22" s="148"/>
      <c r="JZ22" s="148"/>
      <c r="KA22" s="148"/>
      <c r="KB22" s="148"/>
      <c r="KC22" s="148"/>
      <c r="KD22" s="148"/>
      <c r="KE22" s="148"/>
      <c r="KF22" s="148"/>
      <c r="KG22" s="148"/>
      <c r="KH22" s="148"/>
      <c r="KI22" s="148"/>
      <c r="KJ22" s="148"/>
      <c r="KK22" s="148"/>
      <c r="KL22" s="148"/>
      <c r="KM22" s="148"/>
      <c r="KN22" s="148"/>
      <c r="KO22" s="148"/>
      <c r="KP22" s="148"/>
      <c r="KQ22" s="148"/>
      <c r="KR22" s="148"/>
      <c r="KS22" s="148"/>
      <c r="KT22" s="148"/>
      <c r="KU22" s="148"/>
      <c r="KV22" s="148"/>
      <c r="KW22" s="148"/>
      <c r="KX22" s="148"/>
      <c r="KY22" s="148"/>
      <c r="KZ22" s="148"/>
      <c r="LA22" s="148"/>
      <c r="LB22" s="148"/>
      <c r="LC22" s="148"/>
      <c r="LD22" s="148"/>
      <c r="LE22" s="148"/>
      <c r="LF22" s="148"/>
      <c r="LG22" s="148"/>
      <c r="LH22" s="148"/>
      <c r="LI22" s="148"/>
      <c r="LJ22" s="148"/>
      <c r="LK22" s="148"/>
      <c r="LL22" s="148"/>
      <c r="LM22" s="148"/>
      <c r="LN22" s="148"/>
      <c r="LO22" s="148"/>
      <c r="LP22" s="148"/>
      <c r="LQ22" s="148"/>
      <c r="LR22" s="148"/>
      <c r="LS22" s="148"/>
      <c r="LT22" s="148"/>
      <c r="LU22" s="148"/>
      <c r="LV22" s="148"/>
      <c r="LW22" s="148"/>
      <c r="LX22" s="148"/>
      <c r="LY22" s="148"/>
      <c r="LZ22" s="148"/>
      <c r="MA22" s="148"/>
      <c r="MB22" s="148"/>
      <c r="MC22" s="148"/>
      <c r="MD22" s="148"/>
      <c r="ME22" s="148"/>
      <c r="MF22" s="148"/>
      <c r="MG22" s="148"/>
      <c r="MH22" s="148"/>
      <c r="MI22" s="148"/>
      <c r="MJ22" s="148"/>
      <c r="MK22" s="148"/>
      <c r="ML22" s="148"/>
      <c r="MM22" s="148"/>
      <c r="MN22" s="148"/>
      <c r="MO22" s="148"/>
      <c r="MP22" s="148"/>
      <c r="MQ22" s="148"/>
      <c r="MR22" s="148"/>
      <c r="MS22" s="148"/>
      <c r="MT22" s="148"/>
      <c r="MU22" s="148"/>
      <c r="MV22" s="148"/>
      <c r="MW22" s="148"/>
      <c r="MX22" s="148"/>
      <c r="MY22" s="148"/>
      <c r="MZ22" s="148"/>
      <c r="NA22" s="148"/>
      <c r="NB22" s="148"/>
      <c r="NC22" s="148"/>
      <c r="ND22" s="148"/>
      <c r="NE22" s="148"/>
      <c r="NF22" s="148"/>
      <c r="NG22" s="148"/>
      <c r="NH22" s="148"/>
      <c r="NI22" s="148"/>
      <c r="NJ22" s="148"/>
      <c r="NK22" s="148"/>
      <c r="NL22" s="148"/>
      <c r="NM22" s="148"/>
      <c r="NN22" s="148"/>
      <c r="NO22" s="148"/>
      <c r="NP22" s="148"/>
      <c r="NQ22" s="148"/>
      <c r="NR22" s="148"/>
      <c r="NS22" s="148"/>
      <c r="NT22" s="148"/>
      <c r="NU22" s="148"/>
      <c r="NV22" s="148"/>
      <c r="NW22" s="148"/>
      <c r="NX22" s="148"/>
      <c r="NY22" s="148"/>
      <c r="NZ22" s="148"/>
      <c r="OA22" s="148"/>
      <c r="OB22" s="148"/>
      <c r="OC22" s="148"/>
      <c r="OD22" s="148"/>
      <c r="OE22" s="148"/>
      <c r="OF22" s="148"/>
      <c r="OG22" s="148"/>
      <c r="OH22" s="148"/>
      <c r="OI22" s="148"/>
      <c r="OJ22" s="148"/>
      <c r="OK22" s="148"/>
      <c r="OL22" s="148"/>
      <c r="OM22" s="148"/>
      <c r="ON22" s="148"/>
      <c r="OO22" s="148"/>
      <c r="OP22" s="148"/>
      <c r="OQ22" s="148"/>
      <c r="OR22" s="148"/>
      <c r="OS22" s="148"/>
      <c r="OT22" s="148"/>
      <c r="OU22" s="148"/>
      <c r="OV22" s="148"/>
      <c r="OW22" s="148"/>
      <c r="OX22" s="148"/>
      <c r="OY22" s="148"/>
      <c r="OZ22" s="148"/>
      <c r="PA22" s="148"/>
      <c r="PB22" s="148"/>
      <c r="PC22" s="148"/>
      <c r="PD22" s="148"/>
      <c r="PE22" s="148"/>
      <c r="PF22" s="148"/>
      <c r="PG22" s="148"/>
      <c r="PH22" s="148"/>
      <c r="PI22" s="148"/>
      <c r="PJ22" s="148"/>
      <c r="PK22" s="148"/>
      <c r="PL22" s="148"/>
      <c r="PM22" s="148"/>
      <c r="PN22" s="148"/>
      <c r="PO22" s="148"/>
      <c r="PP22" s="148"/>
      <c r="PQ22" s="148"/>
      <c r="PR22" s="148"/>
      <c r="PS22" s="148"/>
      <c r="PT22" s="148"/>
      <c r="PU22" s="148"/>
      <c r="PV22" s="148"/>
      <c r="PW22" s="148"/>
      <c r="PX22" s="148"/>
      <c r="PY22" s="148"/>
      <c r="PZ22" s="148"/>
      <c r="QA22" s="148"/>
      <c r="QB22" s="148"/>
      <c r="QC22" s="148"/>
      <c r="QD22" s="148"/>
      <c r="QE22" s="148"/>
      <c r="QF22" s="148"/>
      <c r="QG22" s="148"/>
      <c r="QH22" s="148"/>
      <c r="QI22" s="148"/>
      <c r="QJ22" s="148"/>
      <c r="QK22" s="148"/>
      <c r="QL22" s="148"/>
      <c r="QM22" s="148"/>
      <c r="QN22" s="148"/>
      <c r="QO22" s="148"/>
      <c r="QP22" s="148"/>
      <c r="QQ22" s="148"/>
      <c r="QR22" s="148"/>
      <c r="QS22" s="148"/>
      <c r="QT22" s="148"/>
      <c r="QU22" s="148"/>
      <c r="QV22" s="148"/>
      <c r="QW22" s="148"/>
      <c r="QX22" s="148"/>
      <c r="QY22" s="148"/>
      <c r="QZ22" s="148"/>
      <c r="RA22" s="148"/>
      <c r="RB22" s="148"/>
      <c r="RC22" s="148"/>
      <c r="RD22" s="148"/>
      <c r="RE22" s="148"/>
      <c r="RF22" s="148"/>
      <c r="RG22" s="148"/>
      <c r="RH22" s="148"/>
      <c r="RI22" s="148"/>
      <c r="RJ22" s="148"/>
      <c r="RK22" s="148"/>
      <c r="RL22" s="148"/>
      <c r="RM22" s="148"/>
      <c r="RN22" s="148"/>
      <c r="RO22" s="148"/>
      <c r="RP22" s="148"/>
      <c r="RQ22" s="148"/>
      <c r="RR22" s="148"/>
      <c r="RS22" s="148"/>
      <c r="RT22" s="148"/>
      <c r="RU22" s="148"/>
      <c r="RV22" s="148"/>
      <c r="RW22" s="148"/>
      <c r="RX22" s="148"/>
      <c r="RY22" s="148"/>
      <c r="RZ22" s="148"/>
      <c r="SA22" s="148"/>
      <c r="SB22" s="148"/>
      <c r="SC22" s="148"/>
      <c r="SD22" s="148"/>
      <c r="SE22" s="148"/>
      <c r="SF22" s="148"/>
      <c r="SG22" s="148"/>
      <c r="SH22" s="148"/>
      <c r="SI22" s="148"/>
      <c r="SJ22" s="148"/>
      <c r="SK22" s="148"/>
      <c r="SL22" s="148"/>
      <c r="SM22" s="148"/>
      <c r="SN22" s="148"/>
      <c r="SO22" s="148"/>
      <c r="SP22" s="148"/>
      <c r="SQ22" s="148"/>
      <c r="SR22" s="148"/>
      <c r="SS22" s="148"/>
      <c r="ST22" s="148"/>
      <c r="SU22" s="148"/>
      <c r="SV22" s="148"/>
      <c r="SW22" s="148"/>
      <c r="SX22" s="148"/>
      <c r="SY22" s="148"/>
      <c r="SZ22" s="148"/>
      <c r="TA22" s="148"/>
      <c r="TB22" s="148"/>
      <c r="TC22" s="148"/>
      <c r="TD22" s="148"/>
      <c r="TE22" s="148"/>
      <c r="TF22" s="148"/>
      <c r="TG22" s="148"/>
      <c r="TH22" s="148"/>
      <c r="TI22" s="148"/>
      <c r="TJ22" s="148"/>
      <c r="TK22" s="148"/>
      <c r="TL22" s="148"/>
      <c r="TM22" s="148"/>
      <c r="TN22" s="148"/>
      <c r="TO22" s="148"/>
      <c r="TP22" s="148"/>
      <c r="TQ22" s="148"/>
      <c r="TR22" s="148"/>
      <c r="TS22" s="148"/>
      <c r="TT22" s="148"/>
      <c r="TU22" s="148"/>
      <c r="TV22" s="148"/>
      <c r="TW22" s="148"/>
      <c r="TX22" s="148"/>
      <c r="TY22" s="148"/>
      <c r="TZ22" s="148"/>
      <c r="UA22" s="148"/>
      <c r="UB22" s="148"/>
      <c r="UC22" s="148"/>
      <c r="UD22" s="148"/>
      <c r="UE22" s="148"/>
      <c r="UF22" s="148"/>
      <c r="UG22" s="148"/>
      <c r="UH22" s="148"/>
      <c r="UI22" s="148"/>
      <c r="UJ22" s="148"/>
      <c r="UK22" s="148"/>
      <c r="UL22" s="148"/>
      <c r="UM22" s="148"/>
      <c r="UN22" s="148"/>
      <c r="UO22" s="148"/>
      <c r="UP22" s="148"/>
      <c r="UQ22" s="148"/>
      <c r="UR22" s="148"/>
      <c r="US22" s="148"/>
      <c r="UT22" s="148"/>
      <c r="UU22" s="148"/>
      <c r="UV22" s="148"/>
      <c r="UW22" s="148"/>
      <c r="UX22" s="148"/>
      <c r="UY22" s="148"/>
      <c r="UZ22" s="148"/>
      <c r="VA22" s="148"/>
      <c r="VB22" s="148"/>
      <c r="VC22" s="148"/>
      <c r="VD22" s="148"/>
      <c r="VE22" s="148"/>
      <c r="VF22" s="148"/>
      <c r="VG22" s="148"/>
      <c r="VH22" s="148"/>
      <c r="VI22" s="148"/>
      <c r="VJ22" s="148"/>
      <c r="VK22" s="148"/>
      <c r="VL22" s="148"/>
      <c r="VM22" s="148"/>
      <c r="VN22" s="148"/>
      <c r="VO22" s="148"/>
      <c r="VP22" s="148"/>
      <c r="VQ22" s="148"/>
      <c r="VR22" s="148"/>
      <c r="VS22" s="148"/>
      <c r="VT22" s="148"/>
      <c r="VU22" s="148"/>
      <c r="VV22" s="148"/>
      <c r="VW22" s="148"/>
      <c r="VX22" s="148"/>
      <c r="VY22" s="148"/>
      <c r="VZ22" s="148"/>
      <c r="WA22" s="148"/>
      <c r="WB22" s="148"/>
      <c r="WC22" s="148"/>
      <c r="WD22" s="148"/>
      <c r="WE22" s="148"/>
      <c r="WF22" s="148"/>
      <c r="WG22" s="148"/>
      <c r="WH22" s="148"/>
      <c r="WI22" s="148"/>
      <c r="WJ22" s="148"/>
      <c r="WK22" s="148"/>
      <c r="WL22" s="148"/>
      <c r="WM22" s="148"/>
      <c r="WN22" s="148"/>
      <c r="WO22" s="148"/>
      <c r="WP22" s="148"/>
      <c r="WQ22" s="148"/>
      <c r="WR22" s="148"/>
      <c r="WS22" s="148"/>
      <c r="WT22" s="148"/>
      <c r="WU22" s="148"/>
      <c r="WV22" s="148"/>
      <c r="WW22" s="148"/>
      <c r="WX22" s="148"/>
      <c r="WY22" s="148"/>
      <c r="WZ22" s="148"/>
      <c r="XA22" s="148"/>
      <c r="XB22" s="148"/>
      <c r="XC22" s="148"/>
      <c r="XD22" s="148"/>
      <c r="XE22" s="148"/>
      <c r="XF22" s="148"/>
      <c r="XG22" s="148"/>
      <c r="XH22" s="148"/>
      <c r="XI22" s="148"/>
      <c r="XJ22" s="148"/>
      <c r="XK22" s="148"/>
      <c r="XL22" s="148"/>
      <c r="XM22" s="148"/>
      <c r="XN22" s="148"/>
      <c r="XO22" s="148"/>
      <c r="XP22" s="148"/>
      <c r="XQ22" s="148"/>
      <c r="XR22" s="148"/>
      <c r="XS22" s="148"/>
      <c r="XT22" s="148"/>
      <c r="XU22" s="148"/>
      <c r="XV22" s="148"/>
      <c r="XW22" s="148"/>
      <c r="XX22" s="148"/>
      <c r="XY22" s="148"/>
      <c r="XZ22" s="148"/>
      <c r="YA22" s="148"/>
      <c r="YB22" s="148"/>
      <c r="YC22" s="148"/>
      <c r="YD22" s="148"/>
      <c r="YE22" s="148"/>
      <c r="YF22" s="148"/>
      <c r="YG22" s="148"/>
      <c r="YH22" s="148"/>
      <c r="YI22" s="148"/>
      <c r="YJ22" s="148"/>
      <c r="YK22" s="148"/>
      <c r="YL22" s="148"/>
      <c r="YM22" s="148"/>
      <c r="YN22" s="148"/>
      <c r="YO22" s="148"/>
      <c r="YP22" s="148"/>
      <c r="YQ22" s="148"/>
      <c r="YR22" s="148"/>
      <c r="YS22" s="148"/>
      <c r="YT22" s="148"/>
      <c r="YU22" s="148"/>
      <c r="YV22" s="148"/>
      <c r="YW22" s="148"/>
      <c r="YX22" s="148"/>
      <c r="YY22" s="148"/>
      <c r="YZ22" s="148"/>
      <c r="ZA22" s="148"/>
      <c r="ZB22" s="148"/>
      <c r="ZC22" s="148"/>
      <c r="ZD22" s="148"/>
      <c r="ZE22" s="148"/>
      <c r="ZF22" s="148"/>
      <c r="ZG22" s="148"/>
      <c r="ZH22" s="148"/>
      <c r="ZI22" s="148"/>
      <c r="ZJ22" s="148"/>
      <c r="ZK22" s="148"/>
      <c r="ZL22" s="148"/>
      <c r="ZM22" s="148"/>
      <c r="ZN22" s="148"/>
      <c r="ZO22" s="148"/>
      <c r="ZP22" s="148"/>
      <c r="ZQ22" s="148"/>
      <c r="ZR22" s="148"/>
      <c r="ZS22" s="148"/>
      <c r="ZT22" s="148"/>
      <c r="ZU22" s="148"/>
      <c r="ZV22" s="148"/>
      <c r="ZW22" s="148"/>
      <c r="ZX22" s="148"/>
      <c r="ZY22" s="148"/>
      <c r="ZZ22" s="148"/>
      <c r="AAA22" s="148"/>
      <c r="AAB22" s="148"/>
      <c r="AAC22" s="148"/>
      <c r="AAD22" s="148"/>
      <c r="AAE22" s="148"/>
      <c r="AAF22" s="148"/>
      <c r="AAG22" s="148"/>
      <c r="AAH22" s="148"/>
      <c r="AAI22" s="148"/>
      <c r="AAJ22" s="148"/>
      <c r="AAK22" s="148"/>
      <c r="AAL22" s="148"/>
      <c r="AAM22" s="148"/>
      <c r="AAN22" s="148"/>
      <c r="AAO22" s="148"/>
      <c r="AAP22" s="148"/>
      <c r="AAQ22" s="148"/>
      <c r="AAR22" s="148"/>
      <c r="AAS22" s="148"/>
      <c r="AAT22" s="148"/>
      <c r="AAU22" s="148"/>
      <c r="AAV22" s="148"/>
      <c r="AAW22" s="148"/>
      <c r="AAX22" s="148"/>
      <c r="AAY22" s="148"/>
      <c r="AAZ22" s="148"/>
      <c r="ABA22" s="148"/>
      <c r="ABB22" s="148"/>
      <c r="ABC22" s="148"/>
      <c r="ABD22" s="148"/>
      <c r="ABE22" s="148"/>
      <c r="ABF22" s="148"/>
      <c r="ABG22" s="148"/>
      <c r="ABH22" s="148"/>
      <c r="ABI22" s="148"/>
      <c r="ABJ22" s="148"/>
      <c r="ABK22" s="148"/>
      <c r="ABL22" s="148"/>
      <c r="ABM22" s="148"/>
      <c r="ABN22" s="148"/>
      <c r="ABO22" s="148"/>
      <c r="ABP22" s="148"/>
      <c r="ABQ22" s="148"/>
      <c r="ABR22" s="148"/>
      <c r="ABS22" s="148"/>
      <c r="ABT22" s="148"/>
      <c r="ABU22" s="148"/>
      <c r="ABV22" s="148"/>
      <c r="ABW22" s="148"/>
      <c r="ABX22" s="148"/>
      <c r="ABY22" s="148"/>
      <c r="ABZ22" s="148"/>
      <c r="ACA22" s="148"/>
      <c r="ACB22" s="148"/>
      <c r="ACC22" s="148"/>
      <c r="ACD22" s="148"/>
      <c r="ACE22" s="148"/>
      <c r="ACF22" s="148"/>
      <c r="ACG22" s="148"/>
      <c r="ACH22" s="148"/>
      <c r="ACI22" s="148"/>
      <c r="ACJ22" s="148"/>
      <c r="ACK22" s="148"/>
      <c r="ACL22" s="148"/>
      <c r="ACM22" s="148"/>
      <c r="ACN22" s="148"/>
      <c r="ACO22" s="148"/>
      <c r="ACP22" s="148"/>
      <c r="ACQ22" s="148"/>
      <c r="ACR22" s="148"/>
      <c r="ACS22" s="148"/>
      <c r="ACT22" s="148"/>
      <c r="ACU22" s="148"/>
      <c r="ACV22" s="148"/>
      <c r="ACW22" s="148"/>
      <c r="ACX22" s="148"/>
      <c r="ACY22" s="148"/>
      <c r="ACZ22" s="148"/>
      <c r="ADA22" s="148"/>
      <c r="ADB22" s="148"/>
      <c r="ADC22" s="148"/>
      <c r="ADD22" s="148"/>
      <c r="ADE22" s="148"/>
      <c r="ADF22" s="148"/>
      <c r="ADG22" s="148"/>
      <c r="ADH22" s="148"/>
      <c r="ADI22" s="148"/>
      <c r="ADJ22" s="148"/>
      <c r="ADK22" s="148"/>
      <c r="ADL22" s="148"/>
      <c r="ADM22" s="148"/>
      <c r="ADN22" s="148"/>
      <c r="ADO22" s="148"/>
      <c r="ADP22" s="148"/>
      <c r="ADQ22" s="148"/>
      <c r="ADR22" s="148"/>
      <c r="ADS22" s="148"/>
      <c r="ADT22" s="148"/>
      <c r="ADU22" s="148"/>
      <c r="ADV22" s="148"/>
      <c r="ADW22" s="148"/>
      <c r="ADX22" s="148"/>
      <c r="ADY22" s="148"/>
      <c r="ADZ22" s="148"/>
      <c r="AEA22" s="148"/>
      <c r="AEB22" s="148"/>
      <c r="AEC22" s="148"/>
      <c r="AED22" s="148"/>
      <c r="AEE22" s="148"/>
      <c r="AEF22" s="148"/>
      <c r="AEG22" s="148"/>
      <c r="AEH22" s="148"/>
      <c r="AEI22" s="148"/>
      <c r="AEJ22" s="148"/>
      <c r="AEK22" s="148"/>
      <c r="AEL22" s="148"/>
      <c r="AEM22" s="148"/>
      <c r="AEN22" s="148"/>
      <c r="AEO22" s="148"/>
      <c r="AEP22" s="148"/>
      <c r="AEQ22" s="148"/>
      <c r="AER22" s="148"/>
      <c r="AES22" s="148"/>
      <c r="AET22" s="148"/>
      <c r="AEU22" s="148"/>
      <c r="AEV22" s="148"/>
      <c r="AEW22" s="148"/>
      <c r="AEX22" s="148"/>
      <c r="AEY22" s="148"/>
      <c r="AEZ22" s="148"/>
      <c r="AFA22" s="148"/>
      <c r="AFB22" s="148"/>
      <c r="AFC22" s="148"/>
      <c r="AFD22" s="148"/>
      <c r="AFE22" s="148"/>
      <c r="AFF22" s="148"/>
      <c r="AFG22" s="148"/>
      <c r="AFH22" s="148"/>
      <c r="AFI22" s="148"/>
      <c r="AFJ22" s="148"/>
      <c r="AFK22" s="148"/>
      <c r="AFL22" s="148"/>
      <c r="AFM22" s="148"/>
      <c r="AFN22" s="148"/>
      <c r="AFO22" s="148"/>
      <c r="AFP22" s="148"/>
      <c r="AFQ22" s="148"/>
      <c r="AFR22" s="148"/>
      <c r="AFS22" s="148"/>
      <c r="AFT22" s="148"/>
      <c r="AFU22" s="148"/>
      <c r="AFV22" s="148"/>
      <c r="AFW22" s="148"/>
      <c r="AFX22" s="148"/>
      <c r="AFY22" s="148"/>
      <c r="AFZ22" s="148"/>
      <c r="AGA22" s="148"/>
      <c r="AGB22" s="148"/>
      <c r="AGC22" s="148"/>
      <c r="AGD22" s="148"/>
      <c r="AGE22" s="148"/>
      <c r="AGF22" s="148"/>
      <c r="AGG22" s="148"/>
      <c r="AGH22" s="148"/>
      <c r="AGI22" s="148"/>
      <c r="AGJ22" s="148"/>
      <c r="AGK22" s="148"/>
      <c r="AGL22" s="148"/>
      <c r="AGM22" s="148"/>
      <c r="AGN22" s="148"/>
      <c r="AGO22" s="148"/>
      <c r="AGP22" s="148"/>
      <c r="AGQ22" s="148"/>
      <c r="AGR22" s="148"/>
      <c r="AGS22" s="148"/>
      <c r="AGT22" s="148"/>
      <c r="AGU22" s="148"/>
      <c r="AGV22" s="148"/>
      <c r="AGW22" s="148"/>
      <c r="AGX22" s="148"/>
      <c r="AGY22" s="148"/>
      <c r="AGZ22" s="148"/>
      <c r="AHA22" s="148"/>
      <c r="AHB22" s="148"/>
      <c r="AHC22" s="148"/>
      <c r="AHD22" s="148"/>
      <c r="AHE22" s="148"/>
      <c r="AHF22" s="148"/>
      <c r="AHG22" s="148"/>
      <c r="AHH22" s="148"/>
      <c r="AHI22" s="148"/>
      <c r="AHJ22" s="148"/>
      <c r="AHK22" s="148"/>
      <c r="AHL22" s="148"/>
      <c r="AHM22" s="148"/>
      <c r="AHN22" s="148"/>
      <c r="AHO22" s="148"/>
      <c r="AHP22" s="148"/>
      <c r="AHQ22" s="148"/>
      <c r="AHR22" s="148"/>
      <c r="AHS22" s="148"/>
      <c r="AHT22" s="148"/>
      <c r="AHU22" s="148"/>
      <c r="AHV22" s="148"/>
      <c r="AHW22" s="148"/>
      <c r="AHX22" s="148"/>
      <c r="AHY22" s="148"/>
      <c r="AHZ22" s="148"/>
      <c r="AIA22" s="148"/>
      <c r="AIB22" s="148"/>
      <c r="AIC22" s="148"/>
      <c r="AID22" s="148"/>
      <c r="AIE22" s="148"/>
      <c r="AIF22" s="148"/>
      <c r="AIG22" s="148"/>
      <c r="AIH22" s="148"/>
      <c r="AII22" s="148"/>
      <c r="AIJ22" s="148"/>
      <c r="AIK22" s="148"/>
      <c r="AIL22" s="148"/>
      <c r="AIM22" s="148"/>
      <c r="AIN22" s="148"/>
      <c r="AIO22" s="148"/>
      <c r="AIP22" s="148"/>
      <c r="AIQ22" s="148"/>
      <c r="AIR22" s="148"/>
      <c r="AIS22" s="148"/>
      <c r="AIT22" s="148"/>
      <c r="AIU22" s="148"/>
      <c r="AIV22" s="148"/>
      <c r="AIW22" s="148"/>
      <c r="AIX22" s="148"/>
      <c r="AIY22" s="148"/>
      <c r="AIZ22" s="148"/>
      <c r="AJA22" s="148"/>
      <c r="AJB22" s="148"/>
      <c r="AJC22" s="148"/>
      <c r="AJD22" s="148"/>
      <c r="AJE22" s="148"/>
      <c r="AJF22" s="148"/>
      <c r="AJG22" s="148"/>
      <c r="AJH22" s="148"/>
      <c r="AJI22" s="148"/>
      <c r="AJJ22" s="148"/>
      <c r="AJK22" s="148"/>
      <c r="AJL22" s="148"/>
      <c r="AJM22" s="148"/>
      <c r="AJN22" s="148"/>
      <c r="AJO22" s="148"/>
      <c r="AJP22" s="148"/>
      <c r="AJQ22" s="148"/>
      <c r="AJR22" s="148"/>
      <c r="AJS22" s="148"/>
      <c r="AJT22" s="148"/>
      <c r="AJU22" s="148"/>
      <c r="AJV22" s="148"/>
      <c r="AJW22" s="148"/>
      <c r="AJX22" s="148"/>
      <c r="AJY22" s="148"/>
      <c r="AJZ22" s="148"/>
      <c r="AKA22" s="148"/>
      <c r="AKB22" s="148"/>
      <c r="AKC22" s="148"/>
      <c r="AKD22" s="148"/>
      <c r="AKE22" s="148"/>
      <c r="AKF22" s="148"/>
      <c r="AKG22" s="148"/>
      <c r="AKH22" s="148"/>
      <c r="AKI22" s="148"/>
      <c r="AKJ22" s="148"/>
      <c r="AKK22" s="148"/>
      <c r="AKL22" s="148"/>
      <c r="AKM22" s="148"/>
      <c r="AKN22" s="148"/>
      <c r="AKO22" s="148"/>
      <c r="AKP22" s="148"/>
      <c r="AKQ22" s="148"/>
      <c r="AKR22" s="148"/>
      <c r="AKS22" s="148"/>
      <c r="AKT22" s="148"/>
      <c r="AKU22" s="148"/>
      <c r="AKV22" s="148"/>
      <c r="AKW22" s="148"/>
      <c r="AKX22" s="148"/>
      <c r="AKY22" s="148"/>
      <c r="AKZ22" s="148"/>
      <c r="ALA22" s="148"/>
      <c r="ALB22" s="148"/>
      <c r="ALC22" s="148"/>
      <c r="ALD22" s="148"/>
      <c r="ALE22" s="148"/>
      <c r="ALF22" s="148"/>
      <c r="ALG22" s="148"/>
      <c r="ALH22" s="148"/>
      <c r="ALI22" s="148"/>
      <c r="ALJ22" s="148"/>
      <c r="ALK22" s="148"/>
      <c r="ALL22" s="148"/>
      <c r="ALM22" s="148"/>
      <c r="ALN22" s="148"/>
      <c r="ALO22" s="148"/>
      <c r="ALP22" s="148"/>
      <c r="ALQ22" s="148"/>
      <c r="ALR22" s="148"/>
      <c r="ALS22" s="148"/>
      <c r="ALT22" s="148"/>
      <c r="ALU22" s="148"/>
      <c r="ALV22" s="148"/>
      <c r="ALW22" s="148"/>
      <c r="ALX22" s="148"/>
      <c r="ALY22" s="148"/>
      <c r="ALZ22" s="148"/>
      <c r="AMA22" s="148"/>
      <c r="AMB22" s="148"/>
      <c r="AMC22" s="148"/>
      <c r="AMD22" s="148"/>
      <c r="AME22" s="148"/>
      <c r="AMF22" s="148"/>
      <c r="AMG22" s="148"/>
      <c r="AMH22" s="148"/>
      <c r="AMI22" s="148"/>
      <c r="AMJ22" s="148"/>
      <c r="AMK22" s="148"/>
      <c r="AML22" s="148"/>
    </row>
    <row r="23" spans="1:1026" s="142" customFormat="1">
      <c r="A23" s="148" t="str">
        <f t="shared" si="0"/>
        <v>LOAN.MIS_RE_ALLOCATED</v>
      </c>
      <c r="B23" s="134">
        <f t="shared" si="4"/>
        <v>110019</v>
      </c>
      <c r="C23" s="155">
        <v>0</v>
      </c>
      <c r="D23" s="155">
        <v>1</v>
      </c>
      <c r="E23" s="155">
        <f t="shared" si="1"/>
        <v>100000</v>
      </c>
      <c r="F23" s="155">
        <v>100000</v>
      </c>
      <c r="G23" s="155" t="s">
        <v>34</v>
      </c>
      <c r="H23" s="155">
        <v>100000</v>
      </c>
      <c r="I23" s="148" t="s">
        <v>505</v>
      </c>
      <c r="J23" s="155">
        <f>VLOOKUP(I23,T_FSM_TYPE!$A:$B,2,0)</f>
        <v>110000</v>
      </c>
      <c r="K23" s="142" t="s">
        <v>630</v>
      </c>
      <c r="L23" s="148" t="s">
        <v>37</v>
      </c>
      <c r="M23" s="216" t="str">
        <f t="shared" si="2"/>
        <v>MIS_RE_ALLOCATED</v>
      </c>
      <c r="N23" s="145" t="str">
        <f t="shared" si="3"/>
        <v>INSERT INTO T_FSM_STATE VALUES(110019, 0, 1, 100000, 100000, GETDATE(), 100000, 110000, 'MIS_RE_ALLOCATED', '?' ,'MIS_RE_ALLOCATED')</v>
      </c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148"/>
      <c r="CA23" s="148"/>
      <c r="CB23" s="148"/>
      <c r="CC23" s="148"/>
      <c r="CD23" s="148"/>
      <c r="CE23" s="148"/>
      <c r="CF23" s="148"/>
      <c r="CG23" s="148"/>
      <c r="CH23" s="148"/>
      <c r="CI23" s="148"/>
      <c r="CJ23" s="148"/>
      <c r="CK23" s="148"/>
      <c r="CL23" s="148"/>
      <c r="CM23" s="148"/>
      <c r="CN23" s="148"/>
      <c r="CO23" s="148"/>
      <c r="CP23" s="148"/>
      <c r="CQ23" s="148"/>
      <c r="CR23" s="148"/>
      <c r="CS23" s="148"/>
      <c r="CT23" s="148"/>
      <c r="CU23" s="148"/>
      <c r="CV23" s="148"/>
      <c r="CW23" s="148"/>
      <c r="CX23" s="148"/>
      <c r="CY23" s="148"/>
      <c r="CZ23" s="148"/>
      <c r="DA23" s="148"/>
      <c r="DB23" s="148"/>
      <c r="DC23" s="148"/>
      <c r="DD23" s="148"/>
      <c r="DE23" s="148"/>
      <c r="DF23" s="148"/>
      <c r="DG23" s="148"/>
      <c r="DH23" s="148"/>
      <c r="DI23" s="148"/>
      <c r="DJ23" s="148"/>
      <c r="DK23" s="148"/>
      <c r="DL23" s="148"/>
      <c r="DM23" s="148"/>
      <c r="DN23" s="148"/>
      <c r="DO23" s="148"/>
      <c r="DP23" s="148"/>
      <c r="DQ23" s="148"/>
      <c r="DR23" s="148"/>
      <c r="DS23" s="148"/>
      <c r="DT23" s="148"/>
      <c r="DU23" s="148"/>
      <c r="DV23" s="148"/>
      <c r="DW23" s="148"/>
      <c r="DX23" s="148"/>
      <c r="DY23" s="148"/>
      <c r="DZ23" s="148"/>
      <c r="EA23" s="148"/>
      <c r="EB23" s="148"/>
      <c r="EC23" s="148"/>
      <c r="ED23" s="148"/>
      <c r="EE23" s="148"/>
      <c r="EF23" s="148"/>
      <c r="EG23" s="148"/>
      <c r="EH23" s="148"/>
      <c r="EI23" s="148"/>
      <c r="EJ23" s="148"/>
      <c r="EK23" s="148"/>
      <c r="EL23" s="148"/>
      <c r="EM23" s="148"/>
      <c r="EN23" s="148"/>
      <c r="EO23" s="148"/>
      <c r="EP23" s="148"/>
      <c r="EQ23" s="148"/>
      <c r="ER23" s="148"/>
      <c r="ES23" s="148"/>
      <c r="ET23" s="148"/>
      <c r="EU23" s="148"/>
      <c r="EV23" s="148"/>
      <c r="EW23" s="148"/>
      <c r="EX23" s="148"/>
      <c r="EY23" s="148"/>
      <c r="EZ23" s="148"/>
      <c r="FA23" s="148"/>
      <c r="FB23" s="148"/>
      <c r="FC23" s="148"/>
      <c r="FD23" s="148"/>
      <c r="FE23" s="148"/>
      <c r="FF23" s="148"/>
      <c r="FG23" s="148"/>
      <c r="FH23" s="148"/>
      <c r="FI23" s="148"/>
      <c r="FJ23" s="148"/>
      <c r="FK23" s="148"/>
      <c r="FL23" s="148"/>
      <c r="FM23" s="148"/>
      <c r="FN23" s="148"/>
      <c r="FO23" s="148"/>
      <c r="FP23" s="148"/>
      <c r="FQ23" s="148"/>
      <c r="FR23" s="148"/>
      <c r="FS23" s="148"/>
      <c r="FT23" s="148"/>
      <c r="FU23" s="148"/>
      <c r="FV23" s="148"/>
      <c r="FW23" s="148"/>
      <c r="FX23" s="148"/>
      <c r="FY23" s="148"/>
      <c r="FZ23" s="148"/>
      <c r="GA23" s="148"/>
      <c r="GB23" s="148"/>
      <c r="GC23" s="148"/>
      <c r="GD23" s="148"/>
      <c r="GE23" s="148"/>
      <c r="GF23" s="148"/>
      <c r="GG23" s="148"/>
      <c r="GH23" s="148"/>
      <c r="GI23" s="148"/>
      <c r="GJ23" s="148"/>
      <c r="GK23" s="148"/>
      <c r="GL23" s="148"/>
      <c r="GM23" s="148"/>
      <c r="GN23" s="148"/>
      <c r="GO23" s="148"/>
      <c r="GP23" s="148"/>
      <c r="GQ23" s="148"/>
      <c r="GR23" s="148"/>
      <c r="GS23" s="148"/>
      <c r="GT23" s="148"/>
      <c r="GU23" s="148"/>
      <c r="GV23" s="148"/>
      <c r="GW23" s="148"/>
      <c r="GX23" s="148"/>
      <c r="GY23" s="148"/>
      <c r="GZ23" s="148"/>
      <c r="HA23" s="148"/>
      <c r="HB23" s="148"/>
      <c r="HC23" s="148"/>
      <c r="HD23" s="148"/>
      <c r="HE23" s="148"/>
      <c r="HF23" s="148"/>
      <c r="HG23" s="148"/>
      <c r="HH23" s="148"/>
      <c r="HI23" s="148"/>
      <c r="HJ23" s="148"/>
      <c r="HK23" s="148"/>
      <c r="HL23" s="148"/>
      <c r="HM23" s="148"/>
      <c r="HN23" s="148"/>
      <c r="HO23" s="148"/>
      <c r="HP23" s="148"/>
      <c r="HQ23" s="148"/>
      <c r="HR23" s="148"/>
      <c r="HS23" s="148"/>
      <c r="HT23" s="148"/>
      <c r="HU23" s="148"/>
      <c r="HV23" s="148"/>
      <c r="HW23" s="148"/>
      <c r="HX23" s="148"/>
      <c r="HY23" s="148"/>
      <c r="HZ23" s="148"/>
      <c r="IA23" s="148"/>
      <c r="IB23" s="148"/>
      <c r="IC23" s="148"/>
      <c r="ID23" s="148"/>
      <c r="IE23" s="148"/>
      <c r="IF23" s="148"/>
      <c r="IG23" s="148"/>
      <c r="IH23" s="148"/>
      <c r="II23" s="148"/>
      <c r="IJ23" s="148"/>
      <c r="IK23" s="148"/>
      <c r="IL23" s="148"/>
      <c r="IM23" s="148"/>
      <c r="IN23" s="148"/>
      <c r="IO23" s="148"/>
      <c r="IP23" s="148"/>
      <c r="IQ23" s="148"/>
      <c r="IR23" s="148"/>
      <c r="IS23" s="148"/>
      <c r="IT23" s="148"/>
      <c r="IU23" s="148"/>
      <c r="IV23" s="148"/>
      <c r="IW23" s="148"/>
      <c r="IX23" s="148"/>
      <c r="IY23" s="148"/>
      <c r="IZ23" s="148"/>
      <c r="JA23" s="148"/>
      <c r="JB23" s="148"/>
      <c r="JC23" s="148"/>
      <c r="JD23" s="148"/>
      <c r="JE23" s="148"/>
      <c r="JF23" s="148"/>
      <c r="JG23" s="148"/>
      <c r="JH23" s="148"/>
      <c r="JI23" s="148"/>
      <c r="JJ23" s="148"/>
      <c r="JK23" s="148"/>
      <c r="JL23" s="148"/>
      <c r="JM23" s="148"/>
      <c r="JN23" s="148"/>
      <c r="JO23" s="148"/>
      <c r="JP23" s="148"/>
      <c r="JQ23" s="148"/>
      <c r="JR23" s="148"/>
      <c r="JS23" s="148"/>
      <c r="JT23" s="148"/>
      <c r="JU23" s="148"/>
      <c r="JV23" s="148"/>
      <c r="JW23" s="148"/>
      <c r="JX23" s="148"/>
      <c r="JY23" s="148"/>
      <c r="JZ23" s="148"/>
      <c r="KA23" s="148"/>
      <c r="KB23" s="148"/>
      <c r="KC23" s="148"/>
      <c r="KD23" s="148"/>
      <c r="KE23" s="148"/>
      <c r="KF23" s="148"/>
      <c r="KG23" s="148"/>
      <c r="KH23" s="148"/>
      <c r="KI23" s="148"/>
      <c r="KJ23" s="148"/>
      <c r="KK23" s="148"/>
      <c r="KL23" s="148"/>
      <c r="KM23" s="148"/>
      <c r="KN23" s="148"/>
      <c r="KO23" s="148"/>
      <c r="KP23" s="148"/>
      <c r="KQ23" s="148"/>
      <c r="KR23" s="148"/>
      <c r="KS23" s="148"/>
      <c r="KT23" s="148"/>
      <c r="KU23" s="148"/>
      <c r="KV23" s="148"/>
      <c r="KW23" s="148"/>
      <c r="KX23" s="148"/>
      <c r="KY23" s="148"/>
      <c r="KZ23" s="148"/>
      <c r="LA23" s="148"/>
      <c r="LB23" s="148"/>
      <c r="LC23" s="148"/>
      <c r="LD23" s="148"/>
      <c r="LE23" s="148"/>
      <c r="LF23" s="148"/>
      <c r="LG23" s="148"/>
      <c r="LH23" s="148"/>
      <c r="LI23" s="148"/>
      <c r="LJ23" s="148"/>
      <c r="LK23" s="148"/>
      <c r="LL23" s="148"/>
      <c r="LM23" s="148"/>
      <c r="LN23" s="148"/>
      <c r="LO23" s="148"/>
      <c r="LP23" s="148"/>
      <c r="LQ23" s="148"/>
      <c r="LR23" s="148"/>
      <c r="LS23" s="148"/>
      <c r="LT23" s="148"/>
      <c r="LU23" s="148"/>
      <c r="LV23" s="148"/>
      <c r="LW23" s="148"/>
      <c r="LX23" s="148"/>
      <c r="LY23" s="148"/>
      <c r="LZ23" s="148"/>
      <c r="MA23" s="148"/>
      <c r="MB23" s="148"/>
      <c r="MC23" s="148"/>
      <c r="MD23" s="148"/>
      <c r="ME23" s="148"/>
      <c r="MF23" s="148"/>
      <c r="MG23" s="148"/>
      <c r="MH23" s="148"/>
      <c r="MI23" s="148"/>
      <c r="MJ23" s="148"/>
      <c r="MK23" s="148"/>
      <c r="ML23" s="148"/>
      <c r="MM23" s="148"/>
      <c r="MN23" s="148"/>
      <c r="MO23" s="148"/>
      <c r="MP23" s="148"/>
      <c r="MQ23" s="148"/>
      <c r="MR23" s="148"/>
      <c r="MS23" s="148"/>
      <c r="MT23" s="148"/>
      <c r="MU23" s="148"/>
      <c r="MV23" s="148"/>
      <c r="MW23" s="148"/>
      <c r="MX23" s="148"/>
      <c r="MY23" s="148"/>
      <c r="MZ23" s="148"/>
      <c r="NA23" s="148"/>
      <c r="NB23" s="148"/>
      <c r="NC23" s="148"/>
      <c r="ND23" s="148"/>
      <c r="NE23" s="148"/>
      <c r="NF23" s="148"/>
      <c r="NG23" s="148"/>
      <c r="NH23" s="148"/>
      <c r="NI23" s="148"/>
      <c r="NJ23" s="148"/>
      <c r="NK23" s="148"/>
      <c r="NL23" s="148"/>
      <c r="NM23" s="148"/>
      <c r="NN23" s="148"/>
      <c r="NO23" s="148"/>
      <c r="NP23" s="148"/>
      <c r="NQ23" s="148"/>
      <c r="NR23" s="148"/>
      <c r="NS23" s="148"/>
      <c r="NT23" s="148"/>
      <c r="NU23" s="148"/>
      <c r="NV23" s="148"/>
      <c r="NW23" s="148"/>
      <c r="NX23" s="148"/>
      <c r="NY23" s="148"/>
      <c r="NZ23" s="148"/>
      <c r="OA23" s="148"/>
      <c r="OB23" s="148"/>
      <c r="OC23" s="148"/>
      <c r="OD23" s="148"/>
      <c r="OE23" s="148"/>
      <c r="OF23" s="148"/>
      <c r="OG23" s="148"/>
      <c r="OH23" s="148"/>
      <c r="OI23" s="148"/>
      <c r="OJ23" s="148"/>
      <c r="OK23" s="148"/>
      <c r="OL23" s="148"/>
      <c r="OM23" s="148"/>
      <c r="ON23" s="148"/>
      <c r="OO23" s="148"/>
      <c r="OP23" s="148"/>
      <c r="OQ23" s="148"/>
      <c r="OR23" s="148"/>
      <c r="OS23" s="148"/>
      <c r="OT23" s="148"/>
      <c r="OU23" s="148"/>
      <c r="OV23" s="148"/>
      <c r="OW23" s="148"/>
      <c r="OX23" s="148"/>
      <c r="OY23" s="148"/>
      <c r="OZ23" s="148"/>
      <c r="PA23" s="148"/>
      <c r="PB23" s="148"/>
      <c r="PC23" s="148"/>
      <c r="PD23" s="148"/>
      <c r="PE23" s="148"/>
      <c r="PF23" s="148"/>
      <c r="PG23" s="148"/>
      <c r="PH23" s="148"/>
      <c r="PI23" s="148"/>
      <c r="PJ23" s="148"/>
      <c r="PK23" s="148"/>
      <c r="PL23" s="148"/>
      <c r="PM23" s="148"/>
      <c r="PN23" s="148"/>
      <c r="PO23" s="148"/>
      <c r="PP23" s="148"/>
      <c r="PQ23" s="148"/>
      <c r="PR23" s="148"/>
      <c r="PS23" s="148"/>
      <c r="PT23" s="148"/>
      <c r="PU23" s="148"/>
      <c r="PV23" s="148"/>
      <c r="PW23" s="148"/>
      <c r="PX23" s="148"/>
      <c r="PY23" s="148"/>
      <c r="PZ23" s="148"/>
      <c r="QA23" s="148"/>
      <c r="QB23" s="148"/>
      <c r="QC23" s="148"/>
      <c r="QD23" s="148"/>
      <c r="QE23" s="148"/>
      <c r="QF23" s="148"/>
      <c r="QG23" s="148"/>
      <c r="QH23" s="148"/>
      <c r="QI23" s="148"/>
      <c r="QJ23" s="148"/>
      <c r="QK23" s="148"/>
      <c r="QL23" s="148"/>
      <c r="QM23" s="148"/>
      <c r="QN23" s="148"/>
      <c r="QO23" s="148"/>
      <c r="QP23" s="148"/>
      <c r="QQ23" s="148"/>
      <c r="QR23" s="148"/>
      <c r="QS23" s="148"/>
      <c r="QT23" s="148"/>
      <c r="QU23" s="148"/>
      <c r="QV23" s="148"/>
      <c r="QW23" s="148"/>
      <c r="QX23" s="148"/>
      <c r="QY23" s="148"/>
      <c r="QZ23" s="148"/>
      <c r="RA23" s="148"/>
      <c r="RB23" s="148"/>
      <c r="RC23" s="148"/>
      <c r="RD23" s="148"/>
      <c r="RE23" s="148"/>
      <c r="RF23" s="148"/>
      <c r="RG23" s="148"/>
      <c r="RH23" s="148"/>
      <c r="RI23" s="148"/>
      <c r="RJ23" s="148"/>
      <c r="RK23" s="148"/>
      <c r="RL23" s="148"/>
      <c r="RM23" s="148"/>
      <c r="RN23" s="148"/>
      <c r="RO23" s="148"/>
      <c r="RP23" s="148"/>
      <c r="RQ23" s="148"/>
      <c r="RR23" s="148"/>
      <c r="RS23" s="148"/>
      <c r="RT23" s="148"/>
      <c r="RU23" s="148"/>
      <c r="RV23" s="148"/>
      <c r="RW23" s="148"/>
      <c r="RX23" s="148"/>
      <c r="RY23" s="148"/>
      <c r="RZ23" s="148"/>
      <c r="SA23" s="148"/>
      <c r="SB23" s="148"/>
      <c r="SC23" s="148"/>
      <c r="SD23" s="148"/>
      <c r="SE23" s="148"/>
      <c r="SF23" s="148"/>
      <c r="SG23" s="148"/>
      <c r="SH23" s="148"/>
      <c r="SI23" s="148"/>
      <c r="SJ23" s="148"/>
      <c r="SK23" s="148"/>
      <c r="SL23" s="148"/>
      <c r="SM23" s="148"/>
      <c r="SN23" s="148"/>
      <c r="SO23" s="148"/>
      <c r="SP23" s="148"/>
      <c r="SQ23" s="148"/>
      <c r="SR23" s="148"/>
      <c r="SS23" s="148"/>
      <c r="ST23" s="148"/>
      <c r="SU23" s="148"/>
      <c r="SV23" s="148"/>
      <c r="SW23" s="148"/>
      <c r="SX23" s="148"/>
      <c r="SY23" s="148"/>
      <c r="SZ23" s="148"/>
      <c r="TA23" s="148"/>
      <c r="TB23" s="148"/>
      <c r="TC23" s="148"/>
      <c r="TD23" s="148"/>
      <c r="TE23" s="148"/>
      <c r="TF23" s="148"/>
      <c r="TG23" s="148"/>
      <c r="TH23" s="148"/>
      <c r="TI23" s="148"/>
      <c r="TJ23" s="148"/>
      <c r="TK23" s="148"/>
      <c r="TL23" s="148"/>
      <c r="TM23" s="148"/>
      <c r="TN23" s="148"/>
      <c r="TO23" s="148"/>
      <c r="TP23" s="148"/>
      <c r="TQ23" s="148"/>
      <c r="TR23" s="148"/>
      <c r="TS23" s="148"/>
      <c r="TT23" s="148"/>
      <c r="TU23" s="148"/>
      <c r="TV23" s="148"/>
      <c r="TW23" s="148"/>
      <c r="TX23" s="148"/>
      <c r="TY23" s="148"/>
      <c r="TZ23" s="148"/>
      <c r="UA23" s="148"/>
      <c r="UB23" s="148"/>
      <c r="UC23" s="148"/>
      <c r="UD23" s="148"/>
      <c r="UE23" s="148"/>
      <c r="UF23" s="148"/>
      <c r="UG23" s="148"/>
      <c r="UH23" s="148"/>
      <c r="UI23" s="148"/>
      <c r="UJ23" s="148"/>
      <c r="UK23" s="148"/>
      <c r="UL23" s="148"/>
      <c r="UM23" s="148"/>
      <c r="UN23" s="148"/>
      <c r="UO23" s="148"/>
      <c r="UP23" s="148"/>
      <c r="UQ23" s="148"/>
      <c r="UR23" s="148"/>
      <c r="US23" s="148"/>
      <c r="UT23" s="148"/>
      <c r="UU23" s="148"/>
      <c r="UV23" s="148"/>
      <c r="UW23" s="148"/>
      <c r="UX23" s="148"/>
      <c r="UY23" s="148"/>
      <c r="UZ23" s="148"/>
      <c r="VA23" s="148"/>
      <c r="VB23" s="148"/>
      <c r="VC23" s="148"/>
      <c r="VD23" s="148"/>
      <c r="VE23" s="148"/>
      <c r="VF23" s="148"/>
      <c r="VG23" s="148"/>
      <c r="VH23" s="148"/>
      <c r="VI23" s="148"/>
      <c r="VJ23" s="148"/>
      <c r="VK23" s="148"/>
      <c r="VL23" s="148"/>
      <c r="VM23" s="148"/>
      <c r="VN23" s="148"/>
      <c r="VO23" s="148"/>
      <c r="VP23" s="148"/>
      <c r="VQ23" s="148"/>
      <c r="VR23" s="148"/>
      <c r="VS23" s="148"/>
      <c r="VT23" s="148"/>
      <c r="VU23" s="148"/>
      <c r="VV23" s="148"/>
      <c r="VW23" s="148"/>
      <c r="VX23" s="148"/>
      <c r="VY23" s="148"/>
      <c r="VZ23" s="148"/>
      <c r="WA23" s="148"/>
      <c r="WB23" s="148"/>
      <c r="WC23" s="148"/>
      <c r="WD23" s="148"/>
      <c r="WE23" s="148"/>
      <c r="WF23" s="148"/>
      <c r="WG23" s="148"/>
      <c r="WH23" s="148"/>
      <c r="WI23" s="148"/>
      <c r="WJ23" s="148"/>
      <c r="WK23" s="148"/>
      <c r="WL23" s="148"/>
      <c r="WM23" s="148"/>
      <c r="WN23" s="148"/>
      <c r="WO23" s="148"/>
      <c r="WP23" s="148"/>
      <c r="WQ23" s="148"/>
      <c r="WR23" s="148"/>
      <c r="WS23" s="148"/>
      <c r="WT23" s="148"/>
      <c r="WU23" s="148"/>
      <c r="WV23" s="148"/>
      <c r="WW23" s="148"/>
      <c r="WX23" s="148"/>
      <c r="WY23" s="148"/>
      <c r="WZ23" s="148"/>
      <c r="XA23" s="148"/>
      <c r="XB23" s="148"/>
      <c r="XC23" s="148"/>
      <c r="XD23" s="148"/>
      <c r="XE23" s="148"/>
      <c r="XF23" s="148"/>
      <c r="XG23" s="148"/>
      <c r="XH23" s="148"/>
      <c r="XI23" s="148"/>
      <c r="XJ23" s="148"/>
      <c r="XK23" s="148"/>
      <c r="XL23" s="148"/>
      <c r="XM23" s="148"/>
      <c r="XN23" s="148"/>
      <c r="XO23" s="148"/>
      <c r="XP23" s="148"/>
      <c r="XQ23" s="148"/>
      <c r="XR23" s="148"/>
      <c r="XS23" s="148"/>
      <c r="XT23" s="148"/>
      <c r="XU23" s="148"/>
      <c r="XV23" s="148"/>
      <c r="XW23" s="148"/>
      <c r="XX23" s="148"/>
      <c r="XY23" s="148"/>
      <c r="XZ23" s="148"/>
      <c r="YA23" s="148"/>
      <c r="YB23" s="148"/>
      <c r="YC23" s="148"/>
      <c r="YD23" s="148"/>
      <c r="YE23" s="148"/>
      <c r="YF23" s="148"/>
      <c r="YG23" s="148"/>
      <c r="YH23" s="148"/>
      <c r="YI23" s="148"/>
      <c r="YJ23" s="148"/>
      <c r="YK23" s="148"/>
      <c r="YL23" s="148"/>
      <c r="YM23" s="148"/>
      <c r="YN23" s="148"/>
      <c r="YO23" s="148"/>
      <c r="YP23" s="148"/>
      <c r="YQ23" s="148"/>
      <c r="YR23" s="148"/>
      <c r="YS23" s="148"/>
      <c r="YT23" s="148"/>
      <c r="YU23" s="148"/>
      <c r="YV23" s="148"/>
      <c r="YW23" s="148"/>
      <c r="YX23" s="148"/>
      <c r="YY23" s="148"/>
      <c r="YZ23" s="148"/>
      <c r="ZA23" s="148"/>
      <c r="ZB23" s="148"/>
      <c r="ZC23" s="148"/>
      <c r="ZD23" s="148"/>
      <c r="ZE23" s="148"/>
      <c r="ZF23" s="148"/>
      <c r="ZG23" s="148"/>
      <c r="ZH23" s="148"/>
      <c r="ZI23" s="148"/>
      <c r="ZJ23" s="148"/>
      <c r="ZK23" s="148"/>
      <c r="ZL23" s="148"/>
      <c r="ZM23" s="148"/>
      <c r="ZN23" s="148"/>
      <c r="ZO23" s="148"/>
      <c r="ZP23" s="148"/>
      <c r="ZQ23" s="148"/>
      <c r="ZR23" s="148"/>
      <c r="ZS23" s="148"/>
      <c r="ZT23" s="148"/>
      <c r="ZU23" s="148"/>
      <c r="ZV23" s="148"/>
      <c r="ZW23" s="148"/>
      <c r="ZX23" s="148"/>
      <c r="ZY23" s="148"/>
      <c r="ZZ23" s="148"/>
      <c r="AAA23" s="148"/>
      <c r="AAB23" s="148"/>
      <c r="AAC23" s="148"/>
      <c r="AAD23" s="148"/>
      <c r="AAE23" s="148"/>
      <c r="AAF23" s="148"/>
      <c r="AAG23" s="148"/>
      <c r="AAH23" s="148"/>
      <c r="AAI23" s="148"/>
      <c r="AAJ23" s="148"/>
      <c r="AAK23" s="148"/>
      <c r="AAL23" s="148"/>
      <c r="AAM23" s="148"/>
      <c r="AAN23" s="148"/>
      <c r="AAO23" s="148"/>
      <c r="AAP23" s="148"/>
      <c r="AAQ23" s="148"/>
      <c r="AAR23" s="148"/>
      <c r="AAS23" s="148"/>
      <c r="AAT23" s="148"/>
      <c r="AAU23" s="148"/>
      <c r="AAV23" s="148"/>
      <c r="AAW23" s="148"/>
      <c r="AAX23" s="148"/>
      <c r="AAY23" s="148"/>
      <c r="AAZ23" s="148"/>
      <c r="ABA23" s="148"/>
      <c r="ABB23" s="148"/>
      <c r="ABC23" s="148"/>
      <c r="ABD23" s="148"/>
      <c r="ABE23" s="148"/>
      <c r="ABF23" s="148"/>
      <c r="ABG23" s="148"/>
      <c r="ABH23" s="148"/>
      <c r="ABI23" s="148"/>
      <c r="ABJ23" s="148"/>
      <c r="ABK23" s="148"/>
      <c r="ABL23" s="148"/>
      <c r="ABM23" s="148"/>
      <c r="ABN23" s="148"/>
      <c r="ABO23" s="148"/>
      <c r="ABP23" s="148"/>
      <c r="ABQ23" s="148"/>
      <c r="ABR23" s="148"/>
      <c r="ABS23" s="148"/>
      <c r="ABT23" s="148"/>
      <c r="ABU23" s="148"/>
      <c r="ABV23" s="148"/>
      <c r="ABW23" s="148"/>
      <c r="ABX23" s="148"/>
      <c r="ABY23" s="148"/>
      <c r="ABZ23" s="148"/>
      <c r="ACA23" s="148"/>
      <c r="ACB23" s="148"/>
      <c r="ACC23" s="148"/>
      <c r="ACD23" s="148"/>
      <c r="ACE23" s="148"/>
      <c r="ACF23" s="148"/>
      <c r="ACG23" s="148"/>
      <c r="ACH23" s="148"/>
      <c r="ACI23" s="148"/>
      <c r="ACJ23" s="148"/>
      <c r="ACK23" s="148"/>
      <c r="ACL23" s="148"/>
      <c r="ACM23" s="148"/>
      <c r="ACN23" s="148"/>
      <c r="ACO23" s="148"/>
      <c r="ACP23" s="148"/>
      <c r="ACQ23" s="148"/>
      <c r="ACR23" s="148"/>
      <c r="ACS23" s="148"/>
      <c r="ACT23" s="148"/>
      <c r="ACU23" s="148"/>
      <c r="ACV23" s="148"/>
      <c r="ACW23" s="148"/>
      <c r="ACX23" s="148"/>
      <c r="ACY23" s="148"/>
      <c r="ACZ23" s="148"/>
      <c r="ADA23" s="148"/>
      <c r="ADB23" s="148"/>
      <c r="ADC23" s="148"/>
      <c r="ADD23" s="148"/>
      <c r="ADE23" s="148"/>
      <c r="ADF23" s="148"/>
      <c r="ADG23" s="148"/>
      <c r="ADH23" s="148"/>
      <c r="ADI23" s="148"/>
      <c r="ADJ23" s="148"/>
      <c r="ADK23" s="148"/>
      <c r="ADL23" s="148"/>
      <c r="ADM23" s="148"/>
      <c r="ADN23" s="148"/>
      <c r="ADO23" s="148"/>
      <c r="ADP23" s="148"/>
      <c r="ADQ23" s="148"/>
      <c r="ADR23" s="148"/>
      <c r="ADS23" s="148"/>
      <c r="ADT23" s="148"/>
      <c r="ADU23" s="148"/>
      <c r="ADV23" s="148"/>
      <c r="ADW23" s="148"/>
      <c r="ADX23" s="148"/>
      <c r="ADY23" s="148"/>
      <c r="ADZ23" s="148"/>
      <c r="AEA23" s="148"/>
      <c r="AEB23" s="148"/>
      <c r="AEC23" s="148"/>
      <c r="AED23" s="148"/>
      <c r="AEE23" s="148"/>
      <c r="AEF23" s="148"/>
      <c r="AEG23" s="148"/>
      <c r="AEH23" s="148"/>
      <c r="AEI23" s="148"/>
      <c r="AEJ23" s="148"/>
      <c r="AEK23" s="148"/>
      <c r="AEL23" s="148"/>
      <c r="AEM23" s="148"/>
      <c r="AEN23" s="148"/>
      <c r="AEO23" s="148"/>
      <c r="AEP23" s="148"/>
      <c r="AEQ23" s="148"/>
      <c r="AER23" s="148"/>
      <c r="AES23" s="148"/>
      <c r="AET23" s="148"/>
      <c r="AEU23" s="148"/>
      <c r="AEV23" s="148"/>
      <c r="AEW23" s="148"/>
      <c r="AEX23" s="148"/>
      <c r="AEY23" s="148"/>
      <c r="AEZ23" s="148"/>
      <c r="AFA23" s="148"/>
      <c r="AFB23" s="148"/>
      <c r="AFC23" s="148"/>
      <c r="AFD23" s="148"/>
      <c r="AFE23" s="148"/>
      <c r="AFF23" s="148"/>
      <c r="AFG23" s="148"/>
      <c r="AFH23" s="148"/>
      <c r="AFI23" s="148"/>
      <c r="AFJ23" s="148"/>
      <c r="AFK23" s="148"/>
      <c r="AFL23" s="148"/>
      <c r="AFM23" s="148"/>
      <c r="AFN23" s="148"/>
      <c r="AFO23" s="148"/>
      <c r="AFP23" s="148"/>
      <c r="AFQ23" s="148"/>
      <c r="AFR23" s="148"/>
      <c r="AFS23" s="148"/>
      <c r="AFT23" s="148"/>
      <c r="AFU23" s="148"/>
      <c r="AFV23" s="148"/>
      <c r="AFW23" s="148"/>
      <c r="AFX23" s="148"/>
      <c r="AFY23" s="148"/>
      <c r="AFZ23" s="148"/>
      <c r="AGA23" s="148"/>
      <c r="AGB23" s="148"/>
      <c r="AGC23" s="148"/>
      <c r="AGD23" s="148"/>
      <c r="AGE23" s="148"/>
      <c r="AGF23" s="148"/>
      <c r="AGG23" s="148"/>
      <c r="AGH23" s="148"/>
      <c r="AGI23" s="148"/>
      <c r="AGJ23" s="148"/>
      <c r="AGK23" s="148"/>
      <c r="AGL23" s="148"/>
      <c r="AGM23" s="148"/>
      <c r="AGN23" s="148"/>
      <c r="AGO23" s="148"/>
      <c r="AGP23" s="148"/>
      <c r="AGQ23" s="148"/>
      <c r="AGR23" s="148"/>
      <c r="AGS23" s="148"/>
      <c r="AGT23" s="148"/>
      <c r="AGU23" s="148"/>
      <c r="AGV23" s="148"/>
      <c r="AGW23" s="148"/>
      <c r="AGX23" s="148"/>
      <c r="AGY23" s="148"/>
      <c r="AGZ23" s="148"/>
      <c r="AHA23" s="148"/>
      <c r="AHB23" s="148"/>
      <c r="AHC23" s="148"/>
      <c r="AHD23" s="148"/>
      <c r="AHE23" s="148"/>
      <c r="AHF23" s="148"/>
      <c r="AHG23" s="148"/>
      <c r="AHH23" s="148"/>
      <c r="AHI23" s="148"/>
      <c r="AHJ23" s="148"/>
      <c r="AHK23" s="148"/>
      <c r="AHL23" s="148"/>
      <c r="AHM23" s="148"/>
      <c r="AHN23" s="148"/>
      <c r="AHO23" s="148"/>
      <c r="AHP23" s="148"/>
      <c r="AHQ23" s="148"/>
      <c r="AHR23" s="148"/>
      <c r="AHS23" s="148"/>
      <c r="AHT23" s="148"/>
      <c r="AHU23" s="148"/>
      <c r="AHV23" s="148"/>
      <c r="AHW23" s="148"/>
      <c r="AHX23" s="148"/>
      <c r="AHY23" s="148"/>
      <c r="AHZ23" s="148"/>
      <c r="AIA23" s="148"/>
      <c r="AIB23" s="148"/>
      <c r="AIC23" s="148"/>
      <c r="AID23" s="148"/>
      <c r="AIE23" s="148"/>
      <c r="AIF23" s="148"/>
      <c r="AIG23" s="148"/>
      <c r="AIH23" s="148"/>
      <c r="AII23" s="148"/>
      <c r="AIJ23" s="148"/>
      <c r="AIK23" s="148"/>
      <c r="AIL23" s="148"/>
      <c r="AIM23" s="148"/>
      <c r="AIN23" s="148"/>
      <c r="AIO23" s="148"/>
      <c r="AIP23" s="148"/>
      <c r="AIQ23" s="148"/>
      <c r="AIR23" s="148"/>
      <c r="AIS23" s="148"/>
      <c r="AIT23" s="148"/>
      <c r="AIU23" s="148"/>
      <c r="AIV23" s="148"/>
      <c r="AIW23" s="148"/>
      <c r="AIX23" s="148"/>
      <c r="AIY23" s="148"/>
      <c r="AIZ23" s="148"/>
      <c r="AJA23" s="148"/>
      <c r="AJB23" s="148"/>
      <c r="AJC23" s="148"/>
      <c r="AJD23" s="148"/>
      <c r="AJE23" s="148"/>
      <c r="AJF23" s="148"/>
      <c r="AJG23" s="148"/>
      <c r="AJH23" s="148"/>
      <c r="AJI23" s="148"/>
      <c r="AJJ23" s="148"/>
      <c r="AJK23" s="148"/>
      <c r="AJL23" s="148"/>
      <c r="AJM23" s="148"/>
      <c r="AJN23" s="148"/>
      <c r="AJO23" s="148"/>
      <c r="AJP23" s="148"/>
      <c r="AJQ23" s="148"/>
      <c r="AJR23" s="148"/>
      <c r="AJS23" s="148"/>
      <c r="AJT23" s="148"/>
      <c r="AJU23" s="148"/>
      <c r="AJV23" s="148"/>
      <c r="AJW23" s="148"/>
      <c r="AJX23" s="148"/>
      <c r="AJY23" s="148"/>
      <c r="AJZ23" s="148"/>
      <c r="AKA23" s="148"/>
      <c r="AKB23" s="148"/>
      <c r="AKC23" s="148"/>
      <c r="AKD23" s="148"/>
      <c r="AKE23" s="148"/>
      <c r="AKF23" s="148"/>
      <c r="AKG23" s="148"/>
      <c r="AKH23" s="148"/>
      <c r="AKI23" s="148"/>
      <c r="AKJ23" s="148"/>
      <c r="AKK23" s="148"/>
      <c r="AKL23" s="148"/>
      <c r="AKM23" s="148"/>
      <c r="AKN23" s="148"/>
      <c r="AKO23" s="148"/>
      <c r="AKP23" s="148"/>
      <c r="AKQ23" s="148"/>
      <c r="AKR23" s="148"/>
      <c r="AKS23" s="148"/>
      <c r="AKT23" s="148"/>
      <c r="AKU23" s="148"/>
      <c r="AKV23" s="148"/>
      <c r="AKW23" s="148"/>
      <c r="AKX23" s="148"/>
      <c r="AKY23" s="148"/>
      <c r="AKZ23" s="148"/>
      <c r="ALA23" s="148"/>
      <c r="ALB23" s="148"/>
      <c r="ALC23" s="148"/>
      <c r="ALD23" s="148"/>
      <c r="ALE23" s="148"/>
      <c r="ALF23" s="148"/>
      <c r="ALG23" s="148"/>
      <c r="ALH23" s="148"/>
      <c r="ALI23" s="148"/>
      <c r="ALJ23" s="148"/>
      <c r="ALK23" s="148"/>
      <c r="ALL23" s="148"/>
      <c r="ALM23" s="148"/>
      <c r="ALN23" s="148"/>
      <c r="ALO23" s="148"/>
      <c r="ALP23" s="148"/>
      <c r="ALQ23" s="148"/>
      <c r="ALR23" s="148"/>
      <c r="ALS23" s="148"/>
      <c r="ALT23" s="148"/>
      <c r="ALU23" s="148"/>
      <c r="ALV23" s="148"/>
      <c r="ALW23" s="148"/>
      <c r="ALX23" s="148"/>
      <c r="ALY23" s="148"/>
      <c r="ALZ23" s="148"/>
      <c r="AMA23" s="148"/>
      <c r="AMB23" s="148"/>
      <c r="AMC23" s="148"/>
      <c r="AMD23" s="148"/>
      <c r="AME23" s="148"/>
      <c r="AMF23" s="148"/>
      <c r="AMG23" s="148"/>
      <c r="AMH23" s="148"/>
      <c r="AMI23" s="148"/>
      <c r="AMJ23" s="148"/>
      <c r="AMK23" s="148"/>
      <c r="AML23" s="148"/>
    </row>
    <row r="24" spans="1:1026" s="142" customFormat="1">
      <c r="A24" s="148" t="str">
        <f t="shared" si="0"/>
        <v>LOAN.MAILED_TO_POLICE</v>
      </c>
      <c r="B24" s="134">
        <f t="shared" si="4"/>
        <v>110020</v>
      </c>
      <c r="C24" s="155">
        <v>0</v>
      </c>
      <c r="D24" s="155">
        <v>1</v>
      </c>
      <c r="E24" s="155">
        <f t="shared" si="1"/>
        <v>100000</v>
      </c>
      <c r="F24" s="155">
        <v>100000</v>
      </c>
      <c r="G24" s="155" t="s">
        <v>34</v>
      </c>
      <c r="H24" s="155">
        <v>100000</v>
      </c>
      <c r="I24" s="148" t="s">
        <v>505</v>
      </c>
      <c r="J24" s="155">
        <f>VLOOKUP(I24,T_FSM_TYPE!$A:$B,2,0)</f>
        <v>110000</v>
      </c>
      <c r="K24" s="142" t="s">
        <v>578</v>
      </c>
      <c r="L24" s="148" t="s">
        <v>37</v>
      </c>
      <c r="M24" s="216" t="str">
        <f t="shared" si="2"/>
        <v>MAILED_TO_POLICE</v>
      </c>
      <c r="N24" s="145" t="str">
        <f t="shared" si="3"/>
        <v>INSERT INTO T_FSM_STATE VALUES(110020, 0, 1, 100000, 100000, GETDATE(), 100000, 110000, 'MAILED_TO_POLICE', '?' ,'MAILED_TO_POLICE')</v>
      </c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148"/>
      <c r="CA24" s="148"/>
      <c r="CB24" s="148"/>
      <c r="CC24" s="148"/>
      <c r="CD24" s="148"/>
      <c r="CE24" s="148"/>
      <c r="CF24" s="148"/>
      <c r="CG24" s="148"/>
      <c r="CH24" s="148"/>
      <c r="CI24" s="148"/>
      <c r="CJ24" s="148"/>
      <c r="CK24" s="148"/>
      <c r="CL24" s="148"/>
      <c r="CM24" s="148"/>
      <c r="CN24" s="148"/>
      <c r="CO24" s="148"/>
      <c r="CP24" s="148"/>
      <c r="CQ24" s="148"/>
      <c r="CR24" s="148"/>
      <c r="CS24" s="148"/>
      <c r="CT24" s="148"/>
      <c r="CU24" s="148"/>
      <c r="CV24" s="148"/>
      <c r="CW24" s="148"/>
      <c r="CX24" s="148"/>
      <c r="CY24" s="148"/>
      <c r="CZ24" s="148"/>
      <c r="DA24" s="148"/>
      <c r="DB24" s="148"/>
      <c r="DC24" s="148"/>
      <c r="DD24" s="148"/>
      <c r="DE24" s="148"/>
      <c r="DF24" s="148"/>
      <c r="DG24" s="148"/>
      <c r="DH24" s="148"/>
      <c r="DI24" s="148"/>
      <c r="DJ24" s="148"/>
      <c r="DK24" s="148"/>
      <c r="DL24" s="148"/>
      <c r="DM24" s="148"/>
      <c r="DN24" s="148"/>
      <c r="DO24" s="148"/>
      <c r="DP24" s="148"/>
      <c r="DQ24" s="148"/>
      <c r="DR24" s="148"/>
      <c r="DS24" s="148"/>
      <c r="DT24" s="148"/>
      <c r="DU24" s="148"/>
      <c r="DV24" s="148"/>
      <c r="DW24" s="148"/>
      <c r="DX24" s="148"/>
      <c r="DY24" s="148"/>
      <c r="DZ24" s="148"/>
      <c r="EA24" s="148"/>
      <c r="EB24" s="148"/>
      <c r="EC24" s="148"/>
      <c r="ED24" s="148"/>
      <c r="EE24" s="148"/>
      <c r="EF24" s="148"/>
      <c r="EG24" s="148"/>
      <c r="EH24" s="148"/>
      <c r="EI24" s="148"/>
      <c r="EJ24" s="148"/>
      <c r="EK24" s="148"/>
      <c r="EL24" s="148"/>
      <c r="EM24" s="148"/>
      <c r="EN24" s="148"/>
      <c r="EO24" s="148"/>
      <c r="EP24" s="148"/>
      <c r="EQ24" s="148"/>
      <c r="ER24" s="148"/>
      <c r="ES24" s="148"/>
      <c r="ET24" s="148"/>
      <c r="EU24" s="148"/>
      <c r="EV24" s="148"/>
      <c r="EW24" s="148"/>
      <c r="EX24" s="148"/>
      <c r="EY24" s="148"/>
      <c r="EZ24" s="148"/>
      <c r="FA24" s="148"/>
      <c r="FB24" s="148"/>
      <c r="FC24" s="148"/>
      <c r="FD24" s="148"/>
      <c r="FE24" s="148"/>
      <c r="FF24" s="148"/>
      <c r="FG24" s="148"/>
      <c r="FH24" s="148"/>
      <c r="FI24" s="148"/>
      <c r="FJ24" s="148"/>
      <c r="FK24" s="148"/>
      <c r="FL24" s="148"/>
      <c r="FM24" s="148"/>
      <c r="FN24" s="148"/>
      <c r="FO24" s="148"/>
      <c r="FP24" s="148"/>
      <c r="FQ24" s="148"/>
      <c r="FR24" s="148"/>
      <c r="FS24" s="148"/>
      <c r="FT24" s="148"/>
      <c r="FU24" s="148"/>
      <c r="FV24" s="148"/>
      <c r="FW24" s="148"/>
      <c r="FX24" s="148"/>
      <c r="FY24" s="148"/>
      <c r="FZ24" s="148"/>
      <c r="GA24" s="148"/>
      <c r="GB24" s="148"/>
      <c r="GC24" s="148"/>
      <c r="GD24" s="148"/>
      <c r="GE24" s="148"/>
      <c r="GF24" s="148"/>
      <c r="GG24" s="148"/>
      <c r="GH24" s="148"/>
      <c r="GI24" s="148"/>
      <c r="GJ24" s="148"/>
      <c r="GK24" s="148"/>
      <c r="GL24" s="148"/>
      <c r="GM24" s="148"/>
      <c r="GN24" s="148"/>
      <c r="GO24" s="148"/>
      <c r="GP24" s="148"/>
      <c r="GQ24" s="148"/>
      <c r="GR24" s="148"/>
      <c r="GS24" s="148"/>
      <c r="GT24" s="148"/>
      <c r="GU24" s="148"/>
      <c r="GV24" s="148"/>
      <c r="GW24" s="148"/>
      <c r="GX24" s="148"/>
      <c r="GY24" s="148"/>
      <c r="GZ24" s="148"/>
      <c r="HA24" s="148"/>
      <c r="HB24" s="148"/>
      <c r="HC24" s="148"/>
      <c r="HD24" s="148"/>
      <c r="HE24" s="148"/>
      <c r="HF24" s="148"/>
      <c r="HG24" s="148"/>
      <c r="HH24" s="148"/>
      <c r="HI24" s="148"/>
      <c r="HJ24" s="148"/>
      <c r="HK24" s="148"/>
      <c r="HL24" s="148"/>
      <c r="HM24" s="148"/>
      <c r="HN24" s="148"/>
      <c r="HO24" s="148"/>
      <c r="HP24" s="148"/>
      <c r="HQ24" s="148"/>
      <c r="HR24" s="148"/>
      <c r="HS24" s="148"/>
      <c r="HT24" s="148"/>
      <c r="HU24" s="148"/>
      <c r="HV24" s="148"/>
      <c r="HW24" s="148"/>
      <c r="HX24" s="148"/>
      <c r="HY24" s="148"/>
      <c r="HZ24" s="148"/>
      <c r="IA24" s="148"/>
      <c r="IB24" s="148"/>
      <c r="IC24" s="148"/>
      <c r="ID24" s="148"/>
      <c r="IE24" s="148"/>
      <c r="IF24" s="148"/>
      <c r="IG24" s="148"/>
      <c r="IH24" s="148"/>
      <c r="II24" s="148"/>
      <c r="IJ24" s="148"/>
      <c r="IK24" s="148"/>
      <c r="IL24" s="148"/>
      <c r="IM24" s="148"/>
      <c r="IN24" s="148"/>
      <c r="IO24" s="148"/>
      <c r="IP24" s="148"/>
      <c r="IQ24" s="148"/>
      <c r="IR24" s="148"/>
      <c r="IS24" s="148"/>
      <c r="IT24" s="148"/>
      <c r="IU24" s="148"/>
      <c r="IV24" s="148"/>
      <c r="IW24" s="148"/>
      <c r="IX24" s="148"/>
      <c r="IY24" s="148"/>
      <c r="IZ24" s="148"/>
      <c r="JA24" s="148"/>
      <c r="JB24" s="148"/>
      <c r="JC24" s="148"/>
      <c r="JD24" s="148"/>
      <c r="JE24" s="148"/>
      <c r="JF24" s="148"/>
      <c r="JG24" s="148"/>
      <c r="JH24" s="148"/>
      <c r="JI24" s="148"/>
      <c r="JJ24" s="148"/>
      <c r="JK24" s="148"/>
      <c r="JL24" s="148"/>
      <c r="JM24" s="148"/>
      <c r="JN24" s="148"/>
      <c r="JO24" s="148"/>
      <c r="JP24" s="148"/>
      <c r="JQ24" s="148"/>
      <c r="JR24" s="148"/>
      <c r="JS24" s="148"/>
      <c r="JT24" s="148"/>
      <c r="JU24" s="148"/>
      <c r="JV24" s="148"/>
      <c r="JW24" s="148"/>
      <c r="JX24" s="148"/>
      <c r="JY24" s="148"/>
      <c r="JZ24" s="148"/>
      <c r="KA24" s="148"/>
      <c r="KB24" s="148"/>
      <c r="KC24" s="148"/>
      <c r="KD24" s="148"/>
      <c r="KE24" s="148"/>
      <c r="KF24" s="148"/>
      <c r="KG24" s="148"/>
      <c r="KH24" s="148"/>
      <c r="KI24" s="148"/>
      <c r="KJ24" s="148"/>
      <c r="KK24" s="148"/>
      <c r="KL24" s="148"/>
      <c r="KM24" s="148"/>
      <c r="KN24" s="148"/>
      <c r="KO24" s="148"/>
      <c r="KP24" s="148"/>
      <c r="KQ24" s="148"/>
      <c r="KR24" s="148"/>
      <c r="KS24" s="148"/>
      <c r="KT24" s="148"/>
      <c r="KU24" s="148"/>
      <c r="KV24" s="148"/>
      <c r="KW24" s="148"/>
      <c r="KX24" s="148"/>
      <c r="KY24" s="148"/>
      <c r="KZ24" s="148"/>
      <c r="LA24" s="148"/>
      <c r="LB24" s="148"/>
      <c r="LC24" s="148"/>
      <c r="LD24" s="148"/>
      <c r="LE24" s="148"/>
      <c r="LF24" s="148"/>
      <c r="LG24" s="148"/>
      <c r="LH24" s="148"/>
      <c r="LI24" s="148"/>
      <c r="LJ24" s="148"/>
      <c r="LK24" s="148"/>
      <c r="LL24" s="148"/>
      <c r="LM24" s="148"/>
      <c r="LN24" s="148"/>
      <c r="LO24" s="148"/>
      <c r="LP24" s="148"/>
      <c r="LQ24" s="148"/>
      <c r="LR24" s="148"/>
      <c r="LS24" s="148"/>
      <c r="LT24" s="148"/>
      <c r="LU24" s="148"/>
      <c r="LV24" s="148"/>
      <c r="LW24" s="148"/>
      <c r="LX24" s="148"/>
      <c r="LY24" s="148"/>
      <c r="LZ24" s="148"/>
      <c r="MA24" s="148"/>
      <c r="MB24" s="148"/>
      <c r="MC24" s="148"/>
      <c r="MD24" s="148"/>
      <c r="ME24" s="148"/>
      <c r="MF24" s="148"/>
      <c r="MG24" s="148"/>
      <c r="MH24" s="148"/>
      <c r="MI24" s="148"/>
      <c r="MJ24" s="148"/>
      <c r="MK24" s="148"/>
      <c r="ML24" s="148"/>
      <c r="MM24" s="148"/>
      <c r="MN24" s="148"/>
      <c r="MO24" s="148"/>
      <c r="MP24" s="148"/>
      <c r="MQ24" s="148"/>
      <c r="MR24" s="148"/>
      <c r="MS24" s="148"/>
      <c r="MT24" s="148"/>
      <c r="MU24" s="148"/>
      <c r="MV24" s="148"/>
      <c r="MW24" s="148"/>
      <c r="MX24" s="148"/>
      <c r="MY24" s="148"/>
      <c r="MZ24" s="148"/>
      <c r="NA24" s="148"/>
      <c r="NB24" s="148"/>
      <c r="NC24" s="148"/>
      <c r="ND24" s="148"/>
      <c r="NE24" s="148"/>
      <c r="NF24" s="148"/>
      <c r="NG24" s="148"/>
      <c r="NH24" s="148"/>
      <c r="NI24" s="148"/>
      <c r="NJ24" s="148"/>
      <c r="NK24" s="148"/>
      <c r="NL24" s="148"/>
      <c r="NM24" s="148"/>
      <c r="NN24" s="148"/>
      <c r="NO24" s="148"/>
      <c r="NP24" s="148"/>
      <c r="NQ24" s="148"/>
      <c r="NR24" s="148"/>
      <c r="NS24" s="148"/>
      <c r="NT24" s="148"/>
      <c r="NU24" s="148"/>
      <c r="NV24" s="148"/>
      <c r="NW24" s="148"/>
      <c r="NX24" s="148"/>
      <c r="NY24" s="148"/>
      <c r="NZ24" s="148"/>
      <c r="OA24" s="148"/>
      <c r="OB24" s="148"/>
      <c r="OC24" s="148"/>
      <c r="OD24" s="148"/>
      <c r="OE24" s="148"/>
      <c r="OF24" s="148"/>
      <c r="OG24" s="148"/>
      <c r="OH24" s="148"/>
      <c r="OI24" s="148"/>
      <c r="OJ24" s="148"/>
      <c r="OK24" s="148"/>
      <c r="OL24" s="148"/>
      <c r="OM24" s="148"/>
      <c r="ON24" s="148"/>
      <c r="OO24" s="148"/>
      <c r="OP24" s="148"/>
      <c r="OQ24" s="148"/>
      <c r="OR24" s="148"/>
      <c r="OS24" s="148"/>
      <c r="OT24" s="148"/>
      <c r="OU24" s="148"/>
      <c r="OV24" s="148"/>
      <c r="OW24" s="148"/>
      <c r="OX24" s="148"/>
      <c r="OY24" s="148"/>
      <c r="OZ24" s="148"/>
      <c r="PA24" s="148"/>
      <c r="PB24" s="148"/>
      <c r="PC24" s="148"/>
      <c r="PD24" s="148"/>
      <c r="PE24" s="148"/>
      <c r="PF24" s="148"/>
      <c r="PG24" s="148"/>
      <c r="PH24" s="148"/>
      <c r="PI24" s="148"/>
      <c r="PJ24" s="148"/>
      <c r="PK24" s="148"/>
      <c r="PL24" s="148"/>
      <c r="PM24" s="148"/>
      <c r="PN24" s="148"/>
      <c r="PO24" s="148"/>
      <c r="PP24" s="148"/>
      <c r="PQ24" s="148"/>
      <c r="PR24" s="148"/>
      <c r="PS24" s="148"/>
      <c r="PT24" s="148"/>
      <c r="PU24" s="148"/>
      <c r="PV24" s="148"/>
      <c r="PW24" s="148"/>
      <c r="PX24" s="148"/>
      <c r="PY24" s="148"/>
      <c r="PZ24" s="148"/>
      <c r="QA24" s="148"/>
      <c r="QB24" s="148"/>
      <c r="QC24" s="148"/>
      <c r="QD24" s="148"/>
      <c r="QE24" s="148"/>
      <c r="QF24" s="148"/>
      <c r="QG24" s="148"/>
      <c r="QH24" s="148"/>
      <c r="QI24" s="148"/>
      <c r="QJ24" s="148"/>
      <c r="QK24" s="148"/>
      <c r="QL24" s="148"/>
      <c r="QM24" s="148"/>
      <c r="QN24" s="148"/>
      <c r="QO24" s="148"/>
      <c r="QP24" s="148"/>
      <c r="QQ24" s="148"/>
      <c r="QR24" s="148"/>
      <c r="QS24" s="148"/>
      <c r="QT24" s="148"/>
      <c r="QU24" s="148"/>
      <c r="QV24" s="148"/>
      <c r="QW24" s="148"/>
      <c r="QX24" s="148"/>
      <c r="QY24" s="148"/>
      <c r="QZ24" s="148"/>
      <c r="RA24" s="148"/>
      <c r="RB24" s="148"/>
      <c r="RC24" s="148"/>
      <c r="RD24" s="148"/>
      <c r="RE24" s="148"/>
      <c r="RF24" s="148"/>
      <c r="RG24" s="148"/>
      <c r="RH24" s="148"/>
      <c r="RI24" s="148"/>
      <c r="RJ24" s="148"/>
      <c r="RK24" s="148"/>
      <c r="RL24" s="148"/>
      <c r="RM24" s="148"/>
      <c r="RN24" s="148"/>
      <c r="RO24" s="148"/>
      <c r="RP24" s="148"/>
      <c r="RQ24" s="148"/>
      <c r="RR24" s="148"/>
      <c r="RS24" s="148"/>
      <c r="RT24" s="148"/>
      <c r="RU24" s="148"/>
      <c r="RV24" s="148"/>
      <c r="RW24" s="148"/>
      <c r="RX24" s="148"/>
      <c r="RY24" s="148"/>
      <c r="RZ24" s="148"/>
      <c r="SA24" s="148"/>
      <c r="SB24" s="148"/>
      <c r="SC24" s="148"/>
      <c r="SD24" s="148"/>
      <c r="SE24" s="148"/>
      <c r="SF24" s="148"/>
      <c r="SG24" s="148"/>
      <c r="SH24" s="148"/>
      <c r="SI24" s="148"/>
      <c r="SJ24" s="148"/>
      <c r="SK24" s="148"/>
      <c r="SL24" s="148"/>
      <c r="SM24" s="148"/>
      <c r="SN24" s="148"/>
      <c r="SO24" s="148"/>
      <c r="SP24" s="148"/>
      <c r="SQ24" s="148"/>
      <c r="SR24" s="148"/>
      <c r="SS24" s="148"/>
      <c r="ST24" s="148"/>
      <c r="SU24" s="148"/>
      <c r="SV24" s="148"/>
      <c r="SW24" s="148"/>
      <c r="SX24" s="148"/>
      <c r="SY24" s="148"/>
      <c r="SZ24" s="148"/>
      <c r="TA24" s="148"/>
      <c r="TB24" s="148"/>
      <c r="TC24" s="148"/>
      <c r="TD24" s="148"/>
      <c r="TE24" s="148"/>
      <c r="TF24" s="148"/>
      <c r="TG24" s="148"/>
      <c r="TH24" s="148"/>
      <c r="TI24" s="148"/>
      <c r="TJ24" s="148"/>
      <c r="TK24" s="148"/>
      <c r="TL24" s="148"/>
      <c r="TM24" s="148"/>
      <c r="TN24" s="148"/>
      <c r="TO24" s="148"/>
      <c r="TP24" s="148"/>
      <c r="TQ24" s="148"/>
      <c r="TR24" s="148"/>
      <c r="TS24" s="148"/>
      <c r="TT24" s="148"/>
      <c r="TU24" s="148"/>
      <c r="TV24" s="148"/>
      <c r="TW24" s="148"/>
      <c r="TX24" s="148"/>
      <c r="TY24" s="148"/>
      <c r="TZ24" s="148"/>
      <c r="UA24" s="148"/>
      <c r="UB24" s="148"/>
      <c r="UC24" s="148"/>
      <c r="UD24" s="148"/>
      <c r="UE24" s="148"/>
      <c r="UF24" s="148"/>
      <c r="UG24" s="148"/>
      <c r="UH24" s="148"/>
      <c r="UI24" s="148"/>
      <c r="UJ24" s="148"/>
      <c r="UK24" s="148"/>
      <c r="UL24" s="148"/>
      <c r="UM24" s="148"/>
      <c r="UN24" s="148"/>
      <c r="UO24" s="148"/>
      <c r="UP24" s="148"/>
      <c r="UQ24" s="148"/>
      <c r="UR24" s="148"/>
      <c r="US24" s="148"/>
      <c r="UT24" s="148"/>
      <c r="UU24" s="148"/>
      <c r="UV24" s="148"/>
      <c r="UW24" s="148"/>
      <c r="UX24" s="148"/>
      <c r="UY24" s="148"/>
      <c r="UZ24" s="148"/>
      <c r="VA24" s="148"/>
      <c r="VB24" s="148"/>
      <c r="VC24" s="148"/>
      <c r="VD24" s="148"/>
      <c r="VE24" s="148"/>
      <c r="VF24" s="148"/>
      <c r="VG24" s="148"/>
      <c r="VH24" s="148"/>
      <c r="VI24" s="148"/>
      <c r="VJ24" s="148"/>
      <c r="VK24" s="148"/>
      <c r="VL24" s="148"/>
      <c r="VM24" s="148"/>
      <c r="VN24" s="148"/>
      <c r="VO24" s="148"/>
      <c r="VP24" s="148"/>
      <c r="VQ24" s="148"/>
      <c r="VR24" s="148"/>
      <c r="VS24" s="148"/>
      <c r="VT24" s="148"/>
      <c r="VU24" s="148"/>
      <c r="VV24" s="148"/>
      <c r="VW24" s="148"/>
      <c r="VX24" s="148"/>
      <c r="VY24" s="148"/>
      <c r="VZ24" s="148"/>
      <c r="WA24" s="148"/>
      <c r="WB24" s="148"/>
      <c r="WC24" s="148"/>
      <c r="WD24" s="148"/>
      <c r="WE24" s="148"/>
      <c r="WF24" s="148"/>
      <c r="WG24" s="148"/>
      <c r="WH24" s="148"/>
      <c r="WI24" s="148"/>
      <c r="WJ24" s="148"/>
      <c r="WK24" s="148"/>
      <c r="WL24" s="148"/>
      <c r="WM24" s="148"/>
      <c r="WN24" s="148"/>
      <c r="WO24" s="148"/>
      <c r="WP24" s="148"/>
      <c r="WQ24" s="148"/>
      <c r="WR24" s="148"/>
      <c r="WS24" s="148"/>
      <c r="WT24" s="148"/>
      <c r="WU24" s="148"/>
      <c r="WV24" s="148"/>
      <c r="WW24" s="148"/>
      <c r="WX24" s="148"/>
      <c r="WY24" s="148"/>
      <c r="WZ24" s="148"/>
      <c r="XA24" s="148"/>
      <c r="XB24" s="148"/>
      <c r="XC24" s="148"/>
      <c r="XD24" s="148"/>
      <c r="XE24" s="148"/>
      <c r="XF24" s="148"/>
      <c r="XG24" s="148"/>
      <c r="XH24" s="148"/>
      <c r="XI24" s="148"/>
      <c r="XJ24" s="148"/>
      <c r="XK24" s="148"/>
      <c r="XL24" s="148"/>
      <c r="XM24" s="148"/>
      <c r="XN24" s="148"/>
      <c r="XO24" s="148"/>
      <c r="XP24" s="148"/>
      <c r="XQ24" s="148"/>
      <c r="XR24" s="148"/>
      <c r="XS24" s="148"/>
      <c r="XT24" s="148"/>
      <c r="XU24" s="148"/>
      <c r="XV24" s="148"/>
      <c r="XW24" s="148"/>
      <c r="XX24" s="148"/>
      <c r="XY24" s="148"/>
      <c r="XZ24" s="148"/>
      <c r="YA24" s="148"/>
      <c r="YB24" s="148"/>
      <c r="YC24" s="148"/>
      <c r="YD24" s="148"/>
      <c r="YE24" s="148"/>
      <c r="YF24" s="148"/>
      <c r="YG24" s="148"/>
      <c r="YH24" s="148"/>
      <c r="YI24" s="148"/>
      <c r="YJ24" s="148"/>
      <c r="YK24" s="148"/>
      <c r="YL24" s="148"/>
      <c r="YM24" s="148"/>
      <c r="YN24" s="148"/>
      <c r="YO24" s="148"/>
      <c r="YP24" s="148"/>
      <c r="YQ24" s="148"/>
      <c r="YR24" s="148"/>
      <c r="YS24" s="148"/>
      <c r="YT24" s="148"/>
      <c r="YU24" s="148"/>
      <c r="YV24" s="148"/>
      <c r="YW24" s="148"/>
      <c r="YX24" s="148"/>
      <c r="YY24" s="148"/>
      <c r="YZ24" s="148"/>
      <c r="ZA24" s="148"/>
      <c r="ZB24" s="148"/>
      <c r="ZC24" s="148"/>
      <c r="ZD24" s="148"/>
      <c r="ZE24" s="148"/>
      <c r="ZF24" s="148"/>
      <c r="ZG24" s="148"/>
      <c r="ZH24" s="148"/>
      <c r="ZI24" s="148"/>
      <c r="ZJ24" s="148"/>
      <c r="ZK24" s="148"/>
      <c r="ZL24" s="148"/>
      <c r="ZM24" s="148"/>
      <c r="ZN24" s="148"/>
      <c r="ZO24" s="148"/>
      <c r="ZP24" s="148"/>
      <c r="ZQ24" s="148"/>
      <c r="ZR24" s="148"/>
      <c r="ZS24" s="148"/>
      <c r="ZT24" s="148"/>
      <c r="ZU24" s="148"/>
      <c r="ZV24" s="148"/>
      <c r="ZW24" s="148"/>
      <c r="ZX24" s="148"/>
      <c r="ZY24" s="148"/>
      <c r="ZZ24" s="148"/>
      <c r="AAA24" s="148"/>
      <c r="AAB24" s="148"/>
      <c r="AAC24" s="148"/>
      <c r="AAD24" s="148"/>
      <c r="AAE24" s="148"/>
      <c r="AAF24" s="148"/>
      <c r="AAG24" s="148"/>
      <c r="AAH24" s="148"/>
      <c r="AAI24" s="148"/>
      <c r="AAJ24" s="148"/>
      <c r="AAK24" s="148"/>
      <c r="AAL24" s="148"/>
      <c r="AAM24" s="148"/>
      <c r="AAN24" s="148"/>
      <c r="AAO24" s="148"/>
      <c r="AAP24" s="148"/>
      <c r="AAQ24" s="148"/>
      <c r="AAR24" s="148"/>
      <c r="AAS24" s="148"/>
      <c r="AAT24" s="148"/>
      <c r="AAU24" s="148"/>
      <c r="AAV24" s="148"/>
      <c r="AAW24" s="148"/>
      <c r="AAX24" s="148"/>
      <c r="AAY24" s="148"/>
      <c r="AAZ24" s="148"/>
      <c r="ABA24" s="148"/>
      <c r="ABB24" s="148"/>
      <c r="ABC24" s="148"/>
      <c r="ABD24" s="148"/>
      <c r="ABE24" s="148"/>
      <c r="ABF24" s="148"/>
      <c r="ABG24" s="148"/>
      <c r="ABH24" s="148"/>
      <c r="ABI24" s="148"/>
      <c r="ABJ24" s="148"/>
      <c r="ABK24" s="148"/>
      <c r="ABL24" s="148"/>
      <c r="ABM24" s="148"/>
      <c r="ABN24" s="148"/>
      <c r="ABO24" s="148"/>
      <c r="ABP24" s="148"/>
      <c r="ABQ24" s="148"/>
      <c r="ABR24" s="148"/>
      <c r="ABS24" s="148"/>
      <c r="ABT24" s="148"/>
      <c r="ABU24" s="148"/>
      <c r="ABV24" s="148"/>
      <c r="ABW24" s="148"/>
      <c r="ABX24" s="148"/>
      <c r="ABY24" s="148"/>
      <c r="ABZ24" s="148"/>
      <c r="ACA24" s="148"/>
      <c r="ACB24" s="148"/>
      <c r="ACC24" s="148"/>
      <c r="ACD24" s="148"/>
      <c r="ACE24" s="148"/>
      <c r="ACF24" s="148"/>
      <c r="ACG24" s="148"/>
      <c r="ACH24" s="148"/>
      <c r="ACI24" s="148"/>
      <c r="ACJ24" s="148"/>
      <c r="ACK24" s="148"/>
      <c r="ACL24" s="148"/>
      <c r="ACM24" s="148"/>
      <c r="ACN24" s="148"/>
      <c r="ACO24" s="148"/>
      <c r="ACP24" s="148"/>
      <c r="ACQ24" s="148"/>
      <c r="ACR24" s="148"/>
      <c r="ACS24" s="148"/>
      <c r="ACT24" s="148"/>
      <c r="ACU24" s="148"/>
      <c r="ACV24" s="148"/>
      <c r="ACW24" s="148"/>
      <c r="ACX24" s="148"/>
      <c r="ACY24" s="148"/>
      <c r="ACZ24" s="148"/>
      <c r="ADA24" s="148"/>
      <c r="ADB24" s="148"/>
      <c r="ADC24" s="148"/>
      <c r="ADD24" s="148"/>
      <c r="ADE24" s="148"/>
      <c r="ADF24" s="148"/>
      <c r="ADG24" s="148"/>
      <c r="ADH24" s="148"/>
      <c r="ADI24" s="148"/>
      <c r="ADJ24" s="148"/>
      <c r="ADK24" s="148"/>
      <c r="ADL24" s="148"/>
      <c r="ADM24" s="148"/>
      <c r="ADN24" s="148"/>
      <c r="ADO24" s="148"/>
      <c r="ADP24" s="148"/>
      <c r="ADQ24" s="148"/>
      <c r="ADR24" s="148"/>
      <c r="ADS24" s="148"/>
      <c r="ADT24" s="148"/>
      <c r="ADU24" s="148"/>
      <c r="ADV24" s="148"/>
      <c r="ADW24" s="148"/>
      <c r="ADX24" s="148"/>
      <c r="ADY24" s="148"/>
      <c r="ADZ24" s="148"/>
      <c r="AEA24" s="148"/>
      <c r="AEB24" s="148"/>
      <c r="AEC24" s="148"/>
      <c r="AED24" s="148"/>
      <c r="AEE24" s="148"/>
      <c r="AEF24" s="148"/>
      <c r="AEG24" s="148"/>
      <c r="AEH24" s="148"/>
      <c r="AEI24" s="148"/>
      <c r="AEJ24" s="148"/>
      <c r="AEK24" s="148"/>
      <c r="AEL24" s="148"/>
      <c r="AEM24" s="148"/>
      <c r="AEN24" s="148"/>
      <c r="AEO24" s="148"/>
      <c r="AEP24" s="148"/>
      <c r="AEQ24" s="148"/>
      <c r="AER24" s="148"/>
      <c r="AES24" s="148"/>
      <c r="AET24" s="148"/>
      <c r="AEU24" s="148"/>
      <c r="AEV24" s="148"/>
      <c r="AEW24" s="148"/>
      <c r="AEX24" s="148"/>
      <c r="AEY24" s="148"/>
      <c r="AEZ24" s="148"/>
      <c r="AFA24" s="148"/>
      <c r="AFB24" s="148"/>
      <c r="AFC24" s="148"/>
      <c r="AFD24" s="148"/>
      <c r="AFE24" s="148"/>
      <c r="AFF24" s="148"/>
      <c r="AFG24" s="148"/>
      <c r="AFH24" s="148"/>
      <c r="AFI24" s="148"/>
      <c r="AFJ24" s="148"/>
      <c r="AFK24" s="148"/>
      <c r="AFL24" s="148"/>
      <c r="AFM24" s="148"/>
      <c r="AFN24" s="148"/>
      <c r="AFO24" s="148"/>
      <c r="AFP24" s="148"/>
      <c r="AFQ24" s="148"/>
      <c r="AFR24" s="148"/>
      <c r="AFS24" s="148"/>
      <c r="AFT24" s="148"/>
      <c r="AFU24" s="148"/>
      <c r="AFV24" s="148"/>
      <c r="AFW24" s="148"/>
      <c r="AFX24" s="148"/>
      <c r="AFY24" s="148"/>
      <c r="AFZ24" s="148"/>
      <c r="AGA24" s="148"/>
      <c r="AGB24" s="148"/>
      <c r="AGC24" s="148"/>
      <c r="AGD24" s="148"/>
      <c r="AGE24" s="148"/>
      <c r="AGF24" s="148"/>
      <c r="AGG24" s="148"/>
      <c r="AGH24" s="148"/>
      <c r="AGI24" s="148"/>
      <c r="AGJ24" s="148"/>
      <c r="AGK24" s="148"/>
      <c r="AGL24" s="148"/>
      <c r="AGM24" s="148"/>
      <c r="AGN24" s="148"/>
      <c r="AGO24" s="148"/>
      <c r="AGP24" s="148"/>
      <c r="AGQ24" s="148"/>
      <c r="AGR24" s="148"/>
      <c r="AGS24" s="148"/>
      <c r="AGT24" s="148"/>
      <c r="AGU24" s="148"/>
      <c r="AGV24" s="148"/>
      <c r="AGW24" s="148"/>
      <c r="AGX24" s="148"/>
      <c r="AGY24" s="148"/>
      <c r="AGZ24" s="148"/>
      <c r="AHA24" s="148"/>
      <c r="AHB24" s="148"/>
      <c r="AHC24" s="148"/>
      <c r="AHD24" s="148"/>
      <c r="AHE24" s="148"/>
      <c r="AHF24" s="148"/>
      <c r="AHG24" s="148"/>
      <c r="AHH24" s="148"/>
      <c r="AHI24" s="148"/>
      <c r="AHJ24" s="148"/>
      <c r="AHK24" s="148"/>
      <c r="AHL24" s="148"/>
      <c r="AHM24" s="148"/>
      <c r="AHN24" s="148"/>
      <c r="AHO24" s="148"/>
      <c r="AHP24" s="148"/>
      <c r="AHQ24" s="148"/>
      <c r="AHR24" s="148"/>
      <c r="AHS24" s="148"/>
      <c r="AHT24" s="148"/>
      <c r="AHU24" s="148"/>
      <c r="AHV24" s="148"/>
      <c r="AHW24" s="148"/>
      <c r="AHX24" s="148"/>
      <c r="AHY24" s="148"/>
      <c r="AHZ24" s="148"/>
      <c r="AIA24" s="148"/>
      <c r="AIB24" s="148"/>
      <c r="AIC24" s="148"/>
      <c r="AID24" s="148"/>
      <c r="AIE24" s="148"/>
      <c r="AIF24" s="148"/>
      <c r="AIG24" s="148"/>
      <c r="AIH24" s="148"/>
      <c r="AII24" s="148"/>
      <c r="AIJ24" s="148"/>
      <c r="AIK24" s="148"/>
      <c r="AIL24" s="148"/>
      <c r="AIM24" s="148"/>
      <c r="AIN24" s="148"/>
      <c r="AIO24" s="148"/>
      <c r="AIP24" s="148"/>
      <c r="AIQ24" s="148"/>
      <c r="AIR24" s="148"/>
      <c r="AIS24" s="148"/>
      <c r="AIT24" s="148"/>
      <c r="AIU24" s="148"/>
      <c r="AIV24" s="148"/>
      <c r="AIW24" s="148"/>
      <c r="AIX24" s="148"/>
      <c r="AIY24" s="148"/>
      <c r="AIZ24" s="148"/>
      <c r="AJA24" s="148"/>
      <c r="AJB24" s="148"/>
      <c r="AJC24" s="148"/>
      <c r="AJD24" s="148"/>
      <c r="AJE24" s="148"/>
      <c r="AJF24" s="148"/>
      <c r="AJG24" s="148"/>
      <c r="AJH24" s="148"/>
      <c r="AJI24" s="148"/>
      <c r="AJJ24" s="148"/>
      <c r="AJK24" s="148"/>
      <c r="AJL24" s="148"/>
      <c r="AJM24" s="148"/>
      <c r="AJN24" s="148"/>
      <c r="AJO24" s="148"/>
      <c r="AJP24" s="148"/>
      <c r="AJQ24" s="148"/>
      <c r="AJR24" s="148"/>
      <c r="AJS24" s="148"/>
      <c r="AJT24" s="148"/>
      <c r="AJU24" s="148"/>
      <c r="AJV24" s="148"/>
      <c r="AJW24" s="148"/>
      <c r="AJX24" s="148"/>
      <c r="AJY24" s="148"/>
      <c r="AJZ24" s="148"/>
      <c r="AKA24" s="148"/>
      <c r="AKB24" s="148"/>
      <c r="AKC24" s="148"/>
      <c r="AKD24" s="148"/>
      <c r="AKE24" s="148"/>
      <c r="AKF24" s="148"/>
      <c r="AKG24" s="148"/>
      <c r="AKH24" s="148"/>
      <c r="AKI24" s="148"/>
      <c r="AKJ24" s="148"/>
      <c r="AKK24" s="148"/>
      <c r="AKL24" s="148"/>
      <c r="AKM24" s="148"/>
      <c r="AKN24" s="148"/>
      <c r="AKO24" s="148"/>
      <c r="AKP24" s="148"/>
      <c r="AKQ24" s="148"/>
      <c r="AKR24" s="148"/>
      <c r="AKS24" s="148"/>
      <c r="AKT24" s="148"/>
      <c r="AKU24" s="148"/>
      <c r="AKV24" s="148"/>
      <c r="AKW24" s="148"/>
      <c r="AKX24" s="148"/>
      <c r="AKY24" s="148"/>
      <c r="AKZ24" s="148"/>
      <c r="ALA24" s="148"/>
      <c r="ALB24" s="148"/>
      <c r="ALC24" s="148"/>
      <c r="ALD24" s="148"/>
      <c r="ALE24" s="148"/>
      <c r="ALF24" s="148"/>
      <c r="ALG24" s="148"/>
      <c r="ALH24" s="148"/>
      <c r="ALI24" s="148"/>
      <c r="ALJ24" s="148"/>
      <c r="ALK24" s="148"/>
      <c r="ALL24" s="148"/>
      <c r="ALM24" s="148"/>
      <c r="ALN24" s="148"/>
      <c r="ALO24" s="148"/>
      <c r="ALP24" s="148"/>
      <c r="ALQ24" s="148"/>
      <c r="ALR24" s="148"/>
      <c r="ALS24" s="148"/>
      <c r="ALT24" s="148"/>
      <c r="ALU24" s="148"/>
      <c r="ALV24" s="148"/>
      <c r="ALW24" s="148"/>
      <c r="ALX24" s="148"/>
      <c r="ALY24" s="148"/>
      <c r="ALZ24" s="148"/>
      <c r="AMA24" s="148"/>
      <c r="AMB24" s="148"/>
      <c r="AMC24" s="148"/>
      <c r="AMD24" s="148"/>
      <c r="AME24" s="148"/>
      <c r="AMF24" s="148"/>
      <c r="AMG24" s="148"/>
      <c r="AMH24" s="148"/>
      <c r="AMI24" s="148"/>
      <c r="AMJ24" s="148"/>
      <c r="AMK24" s="148"/>
      <c r="AML24" s="148"/>
    </row>
    <row r="25" spans="1:1026" s="142" customFormat="1">
      <c r="A25" s="148" t="str">
        <f t="shared" ref="A25:A29" si="5">CONCATENATE(I25,".",K25)</f>
        <v>LOAN.SENT_TO_CIB</v>
      </c>
      <c r="B25" s="134">
        <f t="shared" si="4"/>
        <v>110021</v>
      </c>
      <c r="C25" s="155">
        <v>0</v>
      </c>
      <c r="D25" s="155">
        <v>1</v>
      </c>
      <c r="E25" s="155">
        <f t="shared" si="1"/>
        <v>100000</v>
      </c>
      <c r="F25" s="155">
        <v>100000</v>
      </c>
      <c r="G25" s="155" t="s">
        <v>34</v>
      </c>
      <c r="H25" s="155">
        <v>100000</v>
      </c>
      <c r="I25" s="148" t="s">
        <v>505</v>
      </c>
      <c r="J25" s="155">
        <f>VLOOKUP(I25,T_FSM_TYPE!$A:$B,2,0)</f>
        <v>110000</v>
      </c>
      <c r="K25" s="142" t="s">
        <v>579</v>
      </c>
      <c r="L25" s="148" t="s">
        <v>37</v>
      </c>
      <c r="M25" s="216" t="str">
        <f t="shared" si="2"/>
        <v>SENT_TO_CIB</v>
      </c>
      <c r="N25" s="145" t="str">
        <f t="shared" si="3"/>
        <v>INSERT INTO T_FSM_STATE VALUES(110021, 0, 1, 100000, 100000, GETDATE(), 100000, 110000, 'SENT_TO_CIB', '?' ,'SENT_TO_CIB')</v>
      </c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  <c r="CE25" s="148"/>
      <c r="CF25" s="148"/>
      <c r="CG25" s="148"/>
      <c r="CH25" s="148"/>
      <c r="CI25" s="148"/>
      <c r="CJ25" s="148"/>
      <c r="CK25" s="148"/>
      <c r="CL25" s="148"/>
      <c r="CM25" s="148"/>
      <c r="CN25" s="148"/>
      <c r="CO25" s="148"/>
      <c r="CP25" s="148"/>
      <c r="CQ25" s="148"/>
      <c r="CR25" s="148"/>
      <c r="CS25" s="148"/>
      <c r="CT25" s="148"/>
      <c r="CU25" s="148"/>
      <c r="CV25" s="148"/>
      <c r="CW25" s="148"/>
      <c r="CX25" s="148"/>
      <c r="CY25" s="148"/>
      <c r="CZ25" s="148"/>
      <c r="DA25" s="148"/>
      <c r="DB25" s="148"/>
      <c r="DC25" s="148"/>
      <c r="DD25" s="148"/>
      <c r="DE25" s="148"/>
      <c r="DF25" s="148"/>
      <c r="DG25" s="148"/>
      <c r="DH25" s="148"/>
      <c r="DI25" s="148"/>
      <c r="DJ25" s="148"/>
      <c r="DK25" s="148"/>
      <c r="DL25" s="148"/>
      <c r="DM25" s="148"/>
      <c r="DN25" s="148"/>
      <c r="DO25" s="148"/>
      <c r="DP25" s="148"/>
      <c r="DQ25" s="148"/>
      <c r="DR25" s="148"/>
      <c r="DS25" s="148"/>
      <c r="DT25" s="148"/>
      <c r="DU25" s="148"/>
      <c r="DV25" s="148"/>
      <c r="DW25" s="148"/>
      <c r="DX25" s="148"/>
      <c r="DY25" s="148"/>
      <c r="DZ25" s="148"/>
      <c r="EA25" s="148"/>
      <c r="EB25" s="148"/>
      <c r="EC25" s="148"/>
      <c r="ED25" s="148"/>
      <c r="EE25" s="148"/>
      <c r="EF25" s="148"/>
      <c r="EG25" s="148"/>
      <c r="EH25" s="148"/>
      <c r="EI25" s="148"/>
      <c r="EJ25" s="148"/>
      <c r="EK25" s="148"/>
      <c r="EL25" s="148"/>
      <c r="EM25" s="148"/>
      <c r="EN25" s="148"/>
      <c r="EO25" s="148"/>
      <c r="EP25" s="148"/>
      <c r="EQ25" s="148"/>
      <c r="ER25" s="148"/>
      <c r="ES25" s="148"/>
      <c r="ET25" s="148"/>
      <c r="EU25" s="148"/>
      <c r="EV25" s="148"/>
      <c r="EW25" s="148"/>
      <c r="EX25" s="148"/>
      <c r="EY25" s="148"/>
      <c r="EZ25" s="148"/>
      <c r="FA25" s="148"/>
      <c r="FB25" s="148"/>
      <c r="FC25" s="148"/>
      <c r="FD25" s="148"/>
      <c r="FE25" s="148"/>
      <c r="FF25" s="148"/>
      <c r="FG25" s="148"/>
      <c r="FH25" s="148"/>
      <c r="FI25" s="148"/>
      <c r="FJ25" s="148"/>
      <c r="FK25" s="148"/>
      <c r="FL25" s="148"/>
      <c r="FM25" s="148"/>
      <c r="FN25" s="148"/>
      <c r="FO25" s="148"/>
      <c r="FP25" s="148"/>
      <c r="FQ25" s="148"/>
      <c r="FR25" s="148"/>
      <c r="FS25" s="148"/>
      <c r="FT25" s="148"/>
      <c r="FU25" s="148"/>
      <c r="FV25" s="148"/>
      <c r="FW25" s="148"/>
      <c r="FX25" s="148"/>
      <c r="FY25" s="148"/>
      <c r="FZ25" s="148"/>
      <c r="GA25" s="148"/>
      <c r="GB25" s="148"/>
      <c r="GC25" s="148"/>
      <c r="GD25" s="148"/>
      <c r="GE25" s="148"/>
      <c r="GF25" s="148"/>
      <c r="GG25" s="148"/>
      <c r="GH25" s="148"/>
      <c r="GI25" s="148"/>
      <c r="GJ25" s="148"/>
      <c r="GK25" s="148"/>
      <c r="GL25" s="148"/>
      <c r="GM25" s="148"/>
      <c r="GN25" s="148"/>
      <c r="GO25" s="148"/>
      <c r="GP25" s="148"/>
      <c r="GQ25" s="148"/>
      <c r="GR25" s="148"/>
      <c r="GS25" s="148"/>
      <c r="GT25" s="148"/>
      <c r="GU25" s="148"/>
      <c r="GV25" s="148"/>
      <c r="GW25" s="148"/>
      <c r="GX25" s="148"/>
      <c r="GY25" s="148"/>
      <c r="GZ25" s="148"/>
      <c r="HA25" s="148"/>
      <c r="HB25" s="148"/>
      <c r="HC25" s="148"/>
      <c r="HD25" s="148"/>
      <c r="HE25" s="148"/>
      <c r="HF25" s="148"/>
      <c r="HG25" s="148"/>
      <c r="HH25" s="148"/>
      <c r="HI25" s="148"/>
      <c r="HJ25" s="148"/>
      <c r="HK25" s="148"/>
      <c r="HL25" s="148"/>
      <c r="HM25" s="148"/>
      <c r="HN25" s="148"/>
      <c r="HO25" s="148"/>
      <c r="HP25" s="148"/>
      <c r="HQ25" s="148"/>
      <c r="HR25" s="148"/>
      <c r="HS25" s="148"/>
      <c r="HT25" s="148"/>
      <c r="HU25" s="148"/>
      <c r="HV25" s="148"/>
      <c r="HW25" s="148"/>
      <c r="HX25" s="148"/>
      <c r="HY25" s="148"/>
      <c r="HZ25" s="148"/>
      <c r="IA25" s="148"/>
      <c r="IB25" s="148"/>
      <c r="IC25" s="148"/>
      <c r="ID25" s="148"/>
      <c r="IE25" s="148"/>
      <c r="IF25" s="148"/>
      <c r="IG25" s="148"/>
      <c r="IH25" s="148"/>
      <c r="II25" s="148"/>
      <c r="IJ25" s="148"/>
      <c r="IK25" s="148"/>
      <c r="IL25" s="148"/>
      <c r="IM25" s="148"/>
      <c r="IN25" s="148"/>
      <c r="IO25" s="148"/>
      <c r="IP25" s="148"/>
      <c r="IQ25" s="148"/>
      <c r="IR25" s="148"/>
      <c r="IS25" s="148"/>
      <c r="IT25" s="148"/>
      <c r="IU25" s="148"/>
      <c r="IV25" s="148"/>
      <c r="IW25" s="148"/>
      <c r="IX25" s="148"/>
      <c r="IY25" s="148"/>
      <c r="IZ25" s="148"/>
      <c r="JA25" s="148"/>
      <c r="JB25" s="148"/>
      <c r="JC25" s="148"/>
      <c r="JD25" s="148"/>
      <c r="JE25" s="148"/>
      <c r="JF25" s="148"/>
      <c r="JG25" s="148"/>
      <c r="JH25" s="148"/>
      <c r="JI25" s="148"/>
      <c r="JJ25" s="148"/>
      <c r="JK25" s="148"/>
      <c r="JL25" s="148"/>
      <c r="JM25" s="148"/>
      <c r="JN25" s="148"/>
      <c r="JO25" s="148"/>
      <c r="JP25" s="148"/>
      <c r="JQ25" s="148"/>
      <c r="JR25" s="148"/>
      <c r="JS25" s="148"/>
      <c r="JT25" s="148"/>
      <c r="JU25" s="148"/>
      <c r="JV25" s="148"/>
      <c r="JW25" s="148"/>
      <c r="JX25" s="148"/>
      <c r="JY25" s="148"/>
      <c r="JZ25" s="148"/>
      <c r="KA25" s="148"/>
      <c r="KB25" s="148"/>
      <c r="KC25" s="148"/>
      <c r="KD25" s="148"/>
      <c r="KE25" s="148"/>
      <c r="KF25" s="148"/>
      <c r="KG25" s="148"/>
      <c r="KH25" s="148"/>
      <c r="KI25" s="148"/>
      <c r="KJ25" s="148"/>
      <c r="KK25" s="148"/>
      <c r="KL25" s="148"/>
      <c r="KM25" s="148"/>
      <c r="KN25" s="148"/>
      <c r="KO25" s="148"/>
      <c r="KP25" s="148"/>
      <c r="KQ25" s="148"/>
      <c r="KR25" s="148"/>
      <c r="KS25" s="148"/>
      <c r="KT25" s="148"/>
      <c r="KU25" s="148"/>
      <c r="KV25" s="148"/>
      <c r="KW25" s="148"/>
      <c r="KX25" s="148"/>
      <c r="KY25" s="148"/>
      <c r="KZ25" s="148"/>
      <c r="LA25" s="148"/>
      <c r="LB25" s="148"/>
      <c r="LC25" s="148"/>
      <c r="LD25" s="148"/>
      <c r="LE25" s="148"/>
      <c r="LF25" s="148"/>
      <c r="LG25" s="148"/>
      <c r="LH25" s="148"/>
      <c r="LI25" s="148"/>
      <c r="LJ25" s="148"/>
      <c r="LK25" s="148"/>
      <c r="LL25" s="148"/>
      <c r="LM25" s="148"/>
      <c r="LN25" s="148"/>
      <c r="LO25" s="148"/>
      <c r="LP25" s="148"/>
      <c r="LQ25" s="148"/>
      <c r="LR25" s="148"/>
      <c r="LS25" s="148"/>
      <c r="LT25" s="148"/>
      <c r="LU25" s="148"/>
      <c r="LV25" s="148"/>
      <c r="LW25" s="148"/>
      <c r="LX25" s="148"/>
      <c r="LY25" s="148"/>
      <c r="LZ25" s="148"/>
      <c r="MA25" s="148"/>
      <c r="MB25" s="148"/>
      <c r="MC25" s="148"/>
      <c r="MD25" s="148"/>
      <c r="ME25" s="148"/>
      <c r="MF25" s="148"/>
      <c r="MG25" s="148"/>
      <c r="MH25" s="148"/>
      <c r="MI25" s="148"/>
      <c r="MJ25" s="148"/>
      <c r="MK25" s="148"/>
      <c r="ML25" s="148"/>
      <c r="MM25" s="148"/>
      <c r="MN25" s="148"/>
      <c r="MO25" s="148"/>
      <c r="MP25" s="148"/>
      <c r="MQ25" s="148"/>
      <c r="MR25" s="148"/>
      <c r="MS25" s="148"/>
      <c r="MT25" s="148"/>
      <c r="MU25" s="148"/>
      <c r="MV25" s="148"/>
      <c r="MW25" s="148"/>
      <c r="MX25" s="148"/>
      <c r="MY25" s="148"/>
      <c r="MZ25" s="148"/>
      <c r="NA25" s="148"/>
      <c r="NB25" s="148"/>
      <c r="NC25" s="148"/>
      <c r="ND25" s="148"/>
      <c r="NE25" s="148"/>
      <c r="NF25" s="148"/>
      <c r="NG25" s="148"/>
      <c r="NH25" s="148"/>
      <c r="NI25" s="148"/>
      <c r="NJ25" s="148"/>
      <c r="NK25" s="148"/>
      <c r="NL25" s="148"/>
      <c r="NM25" s="148"/>
      <c r="NN25" s="148"/>
      <c r="NO25" s="148"/>
      <c r="NP25" s="148"/>
      <c r="NQ25" s="148"/>
      <c r="NR25" s="148"/>
      <c r="NS25" s="148"/>
      <c r="NT25" s="148"/>
      <c r="NU25" s="148"/>
      <c r="NV25" s="148"/>
      <c r="NW25" s="148"/>
      <c r="NX25" s="148"/>
      <c r="NY25" s="148"/>
      <c r="NZ25" s="148"/>
      <c r="OA25" s="148"/>
      <c r="OB25" s="148"/>
      <c r="OC25" s="148"/>
      <c r="OD25" s="148"/>
      <c r="OE25" s="148"/>
      <c r="OF25" s="148"/>
      <c r="OG25" s="148"/>
      <c r="OH25" s="148"/>
      <c r="OI25" s="148"/>
      <c r="OJ25" s="148"/>
      <c r="OK25" s="148"/>
      <c r="OL25" s="148"/>
      <c r="OM25" s="148"/>
      <c r="ON25" s="148"/>
      <c r="OO25" s="148"/>
      <c r="OP25" s="148"/>
      <c r="OQ25" s="148"/>
      <c r="OR25" s="148"/>
      <c r="OS25" s="148"/>
      <c r="OT25" s="148"/>
      <c r="OU25" s="148"/>
      <c r="OV25" s="148"/>
      <c r="OW25" s="148"/>
      <c r="OX25" s="148"/>
      <c r="OY25" s="148"/>
      <c r="OZ25" s="148"/>
      <c r="PA25" s="148"/>
      <c r="PB25" s="148"/>
      <c r="PC25" s="148"/>
      <c r="PD25" s="148"/>
      <c r="PE25" s="148"/>
      <c r="PF25" s="148"/>
      <c r="PG25" s="148"/>
      <c r="PH25" s="148"/>
      <c r="PI25" s="148"/>
      <c r="PJ25" s="148"/>
      <c r="PK25" s="148"/>
      <c r="PL25" s="148"/>
      <c r="PM25" s="148"/>
      <c r="PN25" s="148"/>
      <c r="PO25" s="148"/>
      <c r="PP25" s="148"/>
      <c r="PQ25" s="148"/>
      <c r="PR25" s="148"/>
      <c r="PS25" s="148"/>
      <c r="PT25" s="148"/>
      <c r="PU25" s="148"/>
      <c r="PV25" s="148"/>
      <c r="PW25" s="148"/>
      <c r="PX25" s="148"/>
      <c r="PY25" s="148"/>
      <c r="PZ25" s="148"/>
      <c r="QA25" s="148"/>
      <c r="QB25" s="148"/>
      <c r="QC25" s="148"/>
      <c r="QD25" s="148"/>
      <c r="QE25" s="148"/>
      <c r="QF25" s="148"/>
      <c r="QG25" s="148"/>
      <c r="QH25" s="148"/>
      <c r="QI25" s="148"/>
      <c r="QJ25" s="148"/>
      <c r="QK25" s="148"/>
      <c r="QL25" s="148"/>
      <c r="QM25" s="148"/>
      <c r="QN25" s="148"/>
      <c r="QO25" s="148"/>
      <c r="QP25" s="148"/>
      <c r="QQ25" s="148"/>
      <c r="QR25" s="148"/>
      <c r="QS25" s="148"/>
      <c r="QT25" s="148"/>
      <c r="QU25" s="148"/>
      <c r="QV25" s="148"/>
      <c r="QW25" s="148"/>
      <c r="QX25" s="148"/>
      <c r="QY25" s="148"/>
      <c r="QZ25" s="148"/>
      <c r="RA25" s="148"/>
      <c r="RB25" s="148"/>
      <c r="RC25" s="148"/>
      <c r="RD25" s="148"/>
      <c r="RE25" s="148"/>
      <c r="RF25" s="148"/>
      <c r="RG25" s="148"/>
      <c r="RH25" s="148"/>
      <c r="RI25" s="148"/>
      <c r="RJ25" s="148"/>
      <c r="RK25" s="148"/>
      <c r="RL25" s="148"/>
      <c r="RM25" s="148"/>
      <c r="RN25" s="148"/>
      <c r="RO25" s="148"/>
      <c r="RP25" s="148"/>
      <c r="RQ25" s="148"/>
      <c r="RR25" s="148"/>
      <c r="RS25" s="148"/>
      <c r="RT25" s="148"/>
      <c r="RU25" s="148"/>
      <c r="RV25" s="148"/>
      <c r="RW25" s="148"/>
      <c r="RX25" s="148"/>
      <c r="RY25" s="148"/>
      <c r="RZ25" s="148"/>
      <c r="SA25" s="148"/>
      <c r="SB25" s="148"/>
      <c r="SC25" s="148"/>
      <c r="SD25" s="148"/>
      <c r="SE25" s="148"/>
      <c r="SF25" s="148"/>
      <c r="SG25" s="148"/>
      <c r="SH25" s="148"/>
      <c r="SI25" s="148"/>
      <c r="SJ25" s="148"/>
      <c r="SK25" s="148"/>
      <c r="SL25" s="148"/>
      <c r="SM25" s="148"/>
      <c r="SN25" s="148"/>
      <c r="SO25" s="148"/>
      <c r="SP25" s="148"/>
      <c r="SQ25" s="148"/>
      <c r="SR25" s="148"/>
      <c r="SS25" s="148"/>
      <c r="ST25" s="148"/>
      <c r="SU25" s="148"/>
      <c r="SV25" s="148"/>
      <c r="SW25" s="148"/>
      <c r="SX25" s="148"/>
      <c r="SY25" s="148"/>
      <c r="SZ25" s="148"/>
      <c r="TA25" s="148"/>
      <c r="TB25" s="148"/>
      <c r="TC25" s="148"/>
      <c r="TD25" s="148"/>
      <c r="TE25" s="148"/>
      <c r="TF25" s="148"/>
      <c r="TG25" s="148"/>
      <c r="TH25" s="148"/>
      <c r="TI25" s="148"/>
      <c r="TJ25" s="148"/>
      <c r="TK25" s="148"/>
      <c r="TL25" s="148"/>
      <c r="TM25" s="148"/>
      <c r="TN25" s="148"/>
      <c r="TO25" s="148"/>
      <c r="TP25" s="148"/>
      <c r="TQ25" s="148"/>
      <c r="TR25" s="148"/>
      <c r="TS25" s="148"/>
      <c r="TT25" s="148"/>
      <c r="TU25" s="148"/>
      <c r="TV25" s="148"/>
      <c r="TW25" s="148"/>
      <c r="TX25" s="148"/>
      <c r="TY25" s="148"/>
      <c r="TZ25" s="148"/>
      <c r="UA25" s="148"/>
      <c r="UB25" s="148"/>
      <c r="UC25" s="148"/>
      <c r="UD25" s="148"/>
      <c r="UE25" s="148"/>
      <c r="UF25" s="148"/>
      <c r="UG25" s="148"/>
      <c r="UH25" s="148"/>
      <c r="UI25" s="148"/>
      <c r="UJ25" s="148"/>
      <c r="UK25" s="148"/>
      <c r="UL25" s="148"/>
      <c r="UM25" s="148"/>
      <c r="UN25" s="148"/>
      <c r="UO25" s="148"/>
      <c r="UP25" s="148"/>
      <c r="UQ25" s="148"/>
      <c r="UR25" s="148"/>
      <c r="US25" s="148"/>
      <c r="UT25" s="148"/>
      <c r="UU25" s="148"/>
      <c r="UV25" s="148"/>
      <c r="UW25" s="148"/>
      <c r="UX25" s="148"/>
      <c r="UY25" s="148"/>
      <c r="UZ25" s="148"/>
      <c r="VA25" s="148"/>
      <c r="VB25" s="148"/>
      <c r="VC25" s="148"/>
      <c r="VD25" s="148"/>
      <c r="VE25" s="148"/>
      <c r="VF25" s="148"/>
      <c r="VG25" s="148"/>
      <c r="VH25" s="148"/>
      <c r="VI25" s="148"/>
      <c r="VJ25" s="148"/>
      <c r="VK25" s="148"/>
      <c r="VL25" s="148"/>
      <c r="VM25" s="148"/>
      <c r="VN25" s="148"/>
      <c r="VO25" s="148"/>
      <c r="VP25" s="148"/>
      <c r="VQ25" s="148"/>
      <c r="VR25" s="148"/>
      <c r="VS25" s="148"/>
      <c r="VT25" s="148"/>
      <c r="VU25" s="148"/>
      <c r="VV25" s="148"/>
      <c r="VW25" s="148"/>
      <c r="VX25" s="148"/>
      <c r="VY25" s="148"/>
      <c r="VZ25" s="148"/>
      <c r="WA25" s="148"/>
      <c r="WB25" s="148"/>
      <c r="WC25" s="148"/>
      <c r="WD25" s="148"/>
      <c r="WE25" s="148"/>
      <c r="WF25" s="148"/>
      <c r="WG25" s="148"/>
      <c r="WH25" s="148"/>
      <c r="WI25" s="148"/>
      <c r="WJ25" s="148"/>
      <c r="WK25" s="148"/>
      <c r="WL25" s="148"/>
      <c r="WM25" s="148"/>
      <c r="WN25" s="148"/>
      <c r="WO25" s="148"/>
      <c r="WP25" s="148"/>
      <c r="WQ25" s="148"/>
      <c r="WR25" s="148"/>
      <c r="WS25" s="148"/>
      <c r="WT25" s="148"/>
      <c r="WU25" s="148"/>
      <c r="WV25" s="148"/>
      <c r="WW25" s="148"/>
      <c r="WX25" s="148"/>
      <c r="WY25" s="148"/>
      <c r="WZ25" s="148"/>
      <c r="XA25" s="148"/>
      <c r="XB25" s="148"/>
      <c r="XC25" s="148"/>
      <c r="XD25" s="148"/>
      <c r="XE25" s="148"/>
      <c r="XF25" s="148"/>
      <c r="XG25" s="148"/>
      <c r="XH25" s="148"/>
      <c r="XI25" s="148"/>
      <c r="XJ25" s="148"/>
      <c r="XK25" s="148"/>
      <c r="XL25" s="148"/>
      <c r="XM25" s="148"/>
      <c r="XN25" s="148"/>
      <c r="XO25" s="148"/>
      <c r="XP25" s="148"/>
      <c r="XQ25" s="148"/>
      <c r="XR25" s="148"/>
      <c r="XS25" s="148"/>
      <c r="XT25" s="148"/>
      <c r="XU25" s="148"/>
      <c r="XV25" s="148"/>
      <c r="XW25" s="148"/>
      <c r="XX25" s="148"/>
      <c r="XY25" s="148"/>
      <c r="XZ25" s="148"/>
      <c r="YA25" s="148"/>
      <c r="YB25" s="148"/>
      <c r="YC25" s="148"/>
      <c r="YD25" s="148"/>
      <c r="YE25" s="148"/>
      <c r="YF25" s="148"/>
      <c r="YG25" s="148"/>
      <c r="YH25" s="148"/>
      <c r="YI25" s="148"/>
      <c r="YJ25" s="148"/>
      <c r="YK25" s="148"/>
      <c r="YL25" s="148"/>
      <c r="YM25" s="148"/>
      <c r="YN25" s="148"/>
      <c r="YO25" s="148"/>
      <c r="YP25" s="148"/>
      <c r="YQ25" s="148"/>
      <c r="YR25" s="148"/>
      <c r="YS25" s="148"/>
      <c r="YT25" s="148"/>
      <c r="YU25" s="148"/>
      <c r="YV25" s="148"/>
      <c r="YW25" s="148"/>
      <c r="YX25" s="148"/>
      <c r="YY25" s="148"/>
      <c r="YZ25" s="148"/>
      <c r="ZA25" s="148"/>
      <c r="ZB25" s="148"/>
      <c r="ZC25" s="148"/>
      <c r="ZD25" s="148"/>
      <c r="ZE25" s="148"/>
      <c r="ZF25" s="148"/>
      <c r="ZG25" s="148"/>
      <c r="ZH25" s="148"/>
      <c r="ZI25" s="148"/>
      <c r="ZJ25" s="148"/>
      <c r="ZK25" s="148"/>
      <c r="ZL25" s="148"/>
      <c r="ZM25" s="148"/>
      <c r="ZN25" s="148"/>
      <c r="ZO25" s="148"/>
      <c r="ZP25" s="148"/>
      <c r="ZQ25" s="148"/>
      <c r="ZR25" s="148"/>
      <c r="ZS25" s="148"/>
      <c r="ZT25" s="148"/>
      <c r="ZU25" s="148"/>
      <c r="ZV25" s="148"/>
      <c r="ZW25" s="148"/>
      <c r="ZX25" s="148"/>
      <c r="ZY25" s="148"/>
      <c r="ZZ25" s="148"/>
      <c r="AAA25" s="148"/>
      <c r="AAB25" s="148"/>
      <c r="AAC25" s="148"/>
      <c r="AAD25" s="148"/>
      <c r="AAE25" s="148"/>
      <c r="AAF25" s="148"/>
      <c r="AAG25" s="148"/>
      <c r="AAH25" s="148"/>
      <c r="AAI25" s="148"/>
      <c r="AAJ25" s="148"/>
      <c r="AAK25" s="148"/>
      <c r="AAL25" s="148"/>
      <c r="AAM25" s="148"/>
      <c r="AAN25" s="148"/>
      <c r="AAO25" s="148"/>
      <c r="AAP25" s="148"/>
      <c r="AAQ25" s="148"/>
      <c r="AAR25" s="148"/>
      <c r="AAS25" s="148"/>
      <c r="AAT25" s="148"/>
      <c r="AAU25" s="148"/>
      <c r="AAV25" s="148"/>
      <c r="AAW25" s="148"/>
      <c r="AAX25" s="148"/>
      <c r="AAY25" s="148"/>
      <c r="AAZ25" s="148"/>
      <c r="ABA25" s="148"/>
      <c r="ABB25" s="148"/>
      <c r="ABC25" s="148"/>
      <c r="ABD25" s="148"/>
      <c r="ABE25" s="148"/>
      <c r="ABF25" s="148"/>
      <c r="ABG25" s="148"/>
      <c r="ABH25" s="148"/>
      <c r="ABI25" s="148"/>
      <c r="ABJ25" s="148"/>
      <c r="ABK25" s="148"/>
      <c r="ABL25" s="148"/>
      <c r="ABM25" s="148"/>
      <c r="ABN25" s="148"/>
      <c r="ABO25" s="148"/>
      <c r="ABP25" s="148"/>
      <c r="ABQ25" s="148"/>
      <c r="ABR25" s="148"/>
      <c r="ABS25" s="148"/>
      <c r="ABT25" s="148"/>
      <c r="ABU25" s="148"/>
      <c r="ABV25" s="148"/>
      <c r="ABW25" s="148"/>
      <c r="ABX25" s="148"/>
      <c r="ABY25" s="148"/>
      <c r="ABZ25" s="148"/>
      <c r="ACA25" s="148"/>
      <c r="ACB25" s="148"/>
      <c r="ACC25" s="148"/>
      <c r="ACD25" s="148"/>
      <c r="ACE25" s="148"/>
      <c r="ACF25" s="148"/>
      <c r="ACG25" s="148"/>
      <c r="ACH25" s="148"/>
      <c r="ACI25" s="148"/>
      <c r="ACJ25" s="148"/>
      <c r="ACK25" s="148"/>
      <c r="ACL25" s="148"/>
      <c r="ACM25" s="148"/>
      <c r="ACN25" s="148"/>
      <c r="ACO25" s="148"/>
      <c r="ACP25" s="148"/>
      <c r="ACQ25" s="148"/>
      <c r="ACR25" s="148"/>
      <c r="ACS25" s="148"/>
      <c r="ACT25" s="148"/>
      <c r="ACU25" s="148"/>
      <c r="ACV25" s="148"/>
      <c r="ACW25" s="148"/>
      <c r="ACX25" s="148"/>
      <c r="ACY25" s="148"/>
      <c r="ACZ25" s="148"/>
      <c r="ADA25" s="148"/>
      <c r="ADB25" s="148"/>
      <c r="ADC25" s="148"/>
      <c r="ADD25" s="148"/>
      <c r="ADE25" s="148"/>
      <c r="ADF25" s="148"/>
      <c r="ADG25" s="148"/>
      <c r="ADH25" s="148"/>
      <c r="ADI25" s="148"/>
      <c r="ADJ25" s="148"/>
      <c r="ADK25" s="148"/>
      <c r="ADL25" s="148"/>
      <c r="ADM25" s="148"/>
      <c r="ADN25" s="148"/>
      <c r="ADO25" s="148"/>
      <c r="ADP25" s="148"/>
      <c r="ADQ25" s="148"/>
      <c r="ADR25" s="148"/>
      <c r="ADS25" s="148"/>
      <c r="ADT25" s="148"/>
      <c r="ADU25" s="148"/>
      <c r="ADV25" s="148"/>
      <c r="ADW25" s="148"/>
      <c r="ADX25" s="148"/>
      <c r="ADY25" s="148"/>
      <c r="ADZ25" s="148"/>
      <c r="AEA25" s="148"/>
      <c r="AEB25" s="148"/>
      <c r="AEC25" s="148"/>
      <c r="AED25" s="148"/>
      <c r="AEE25" s="148"/>
      <c r="AEF25" s="148"/>
      <c r="AEG25" s="148"/>
      <c r="AEH25" s="148"/>
      <c r="AEI25" s="148"/>
      <c r="AEJ25" s="148"/>
      <c r="AEK25" s="148"/>
      <c r="AEL25" s="148"/>
      <c r="AEM25" s="148"/>
      <c r="AEN25" s="148"/>
      <c r="AEO25" s="148"/>
      <c r="AEP25" s="148"/>
      <c r="AEQ25" s="148"/>
      <c r="AER25" s="148"/>
      <c r="AES25" s="148"/>
      <c r="AET25" s="148"/>
      <c r="AEU25" s="148"/>
      <c r="AEV25" s="148"/>
      <c r="AEW25" s="148"/>
      <c r="AEX25" s="148"/>
      <c r="AEY25" s="148"/>
      <c r="AEZ25" s="148"/>
      <c r="AFA25" s="148"/>
      <c r="AFB25" s="148"/>
      <c r="AFC25" s="148"/>
      <c r="AFD25" s="148"/>
      <c r="AFE25" s="148"/>
      <c r="AFF25" s="148"/>
      <c r="AFG25" s="148"/>
      <c r="AFH25" s="148"/>
      <c r="AFI25" s="148"/>
      <c r="AFJ25" s="148"/>
      <c r="AFK25" s="148"/>
      <c r="AFL25" s="148"/>
      <c r="AFM25" s="148"/>
      <c r="AFN25" s="148"/>
      <c r="AFO25" s="148"/>
      <c r="AFP25" s="148"/>
      <c r="AFQ25" s="148"/>
      <c r="AFR25" s="148"/>
      <c r="AFS25" s="148"/>
      <c r="AFT25" s="148"/>
      <c r="AFU25" s="148"/>
      <c r="AFV25" s="148"/>
      <c r="AFW25" s="148"/>
      <c r="AFX25" s="148"/>
      <c r="AFY25" s="148"/>
      <c r="AFZ25" s="148"/>
      <c r="AGA25" s="148"/>
      <c r="AGB25" s="148"/>
      <c r="AGC25" s="148"/>
      <c r="AGD25" s="148"/>
      <c r="AGE25" s="148"/>
      <c r="AGF25" s="148"/>
      <c r="AGG25" s="148"/>
      <c r="AGH25" s="148"/>
      <c r="AGI25" s="148"/>
      <c r="AGJ25" s="148"/>
      <c r="AGK25" s="148"/>
      <c r="AGL25" s="148"/>
      <c r="AGM25" s="148"/>
      <c r="AGN25" s="148"/>
      <c r="AGO25" s="148"/>
      <c r="AGP25" s="148"/>
      <c r="AGQ25" s="148"/>
      <c r="AGR25" s="148"/>
      <c r="AGS25" s="148"/>
      <c r="AGT25" s="148"/>
      <c r="AGU25" s="148"/>
      <c r="AGV25" s="148"/>
      <c r="AGW25" s="148"/>
      <c r="AGX25" s="148"/>
      <c r="AGY25" s="148"/>
      <c r="AGZ25" s="148"/>
      <c r="AHA25" s="148"/>
      <c r="AHB25" s="148"/>
      <c r="AHC25" s="148"/>
      <c r="AHD25" s="148"/>
      <c r="AHE25" s="148"/>
      <c r="AHF25" s="148"/>
      <c r="AHG25" s="148"/>
      <c r="AHH25" s="148"/>
      <c r="AHI25" s="148"/>
      <c r="AHJ25" s="148"/>
      <c r="AHK25" s="148"/>
      <c r="AHL25" s="148"/>
      <c r="AHM25" s="148"/>
      <c r="AHN25" s="148"/>
      <c r="AHO25" s="148"/>
      <c r="AHP25" s="148"/>
      <c r="AHQ25" s="148"/>
      <c r="AHR25" s="148"/>
      <c r="AHS25" s="148"/>
      <c r="AHT25" s="148"/>
      <c r="AHU25" s="148"/>
      <c r="AHV25" s="148"/>
      <c r="AHW25" s="148"/>
      <c r="AHX25" s="148"/>
      <c r="AHY25" s="148"/>
      <c r="AHZ25" s="148"/>
      <c r="AIA25" s="148"/>
      <c r="AIB25" s="148"/>
      <c r="AIC25" s="148"/>
      <c r="AID25" s="148"/>
      <c r="AIE25" s="148"/>
      <c r="AIF25" s="148"/>
      <c r="AIG25" s="148"/>
      <c r="AIH25" s="148"/>
      <c r="AII25" s="148"/>
      <c r="AIJ25" s="148"/>
      <c r="AIK25" s="148"/>
      <c r="AIL25" s="148"/>
      <c r="AIM25" s="148"/>
      <c r="AIN25" s="148"/>
      <c r="AIO25" s="148"/>
      <c r="AIP25" s="148"/>
      <c r="AIQ25" s="148"/>
      <c r="AIR25" s="148"/>
      <c r="AIS25" s="148"/>
      <c r="AIT25" s="148"/>
      <c r="AIU25" s="148"/>
      <c r="AIV25" s="148"/>
      <c r="AIW25" s="148"/>
      <c r="AIX25" s="148"/>
      <c r="AIY25" s="148"/>
      <c r="AIZ25" s="148"/>
      <c r="AJA25" s="148"/>
      <c r="AJB25" s="148"/>
      <c r="AJC25" s="148"/>
      <c r="AJD25" s="148"/>
      <c r="AJE25" s="148"/>
      <c r="AJF25" s="148"/>
      <c r="AJG25" s="148"/>
      <c r="AJH25" s="148"/>
      <c r="AJI25" s="148"/>
      <c r="AJJ25" s="148"/>
      <c r="AJK25" s="148"/>
      <c r="AJL25" s="148"/>
      <c r="AJM25" s="148"/>
      <c r="AJN25" s="148"/>
      <c r="AJO25" s="148"/>
      <c r="AJP25" s="148"/>
      <c r="AJQ25" s="148"/>
      <c r="AJR25" s="148"/>
      <c r="AJS25" s="148"/>
      <c r="AJT25" s="148"/>
      <c r="AJU25" s="148"/>
      <c r="AJV25" s="148"/>
      <c r="AJW25" s="148"/>
      <c r="AJX25" s="148"/>
      <c r="AJY25" s="148"/>
      <c r="AJZ25" s="148"/>
      <c r="AKA25" s="148"/>
      <c r="AKB25" s="148"/>
      <c r="AKC25" s="148"/>
      <c r="AKD25" s="148"/>
      <c r="AKE25" s="148"/>
      <c r="AKF25" s="148"/>
      <c r="AKG25" s="148"/>
      <c r="AKH25" s="148"/>
      <c r="AKI25" s="148"/>
      <c r="AKJ25" s="148"/>
      <c r="AKK25" s="148"/>
      <c r="AKL25" s="148"/>
      <c r="AKM25" s="148"/>
      <c r="AKN25" s="148"/>
      <c r="AKO25" s="148"/>
      <c r="AKP25" s="148"/>
      <c r="AKQ25" s="148"/>
      <c r="AKR25" s="148"/>
      <c r="AKS25" s="148"/>
      <c r="AKT25" s="148"/>
      <c r="AKU25" s="148"/>
      <c r="AKV25" s="148"/>
      <c r="AKW25" s="148"/>
      <c r="AKX25" s="148"/>
      <c r="AKY25" s="148"/>
      <c r="AKZ25" s="148"/>
      <c r="ALA25" s="148"/>
      <c r="ALB25" s="148"/>
      <c r="ALC25" s="148"/>
      <c r="ALD25" s="148"/>
      <c r="ALE25" s="148"/>
      <c r="ALF25" s="148"/>
      <c r="ALG25" s="148"/>
      <c r="ALH25" s="148"/>
      <c r="ALI25" s="148"/>
      <c r="ALJ25" s="148"/>
      <c r="ALK25" s="148"/>
      <c r="ALL25" s="148"/>
      <c r="ALM25" s="148"/>
      <c r="ALN25" s="148"/>
      <c r="ALO25" s="148"/>
      <c r="ALP25" s="148"/>
      <c r="ALQ25" s="148"/>
      <c r="ALR25" s="148"/>
      <c r="ALS25" s="148"/>
      <c r="ALT25" s="148"/>
      <c r="ALU25" s="148"/>
      <c r="ALV25" s="148"/>
      <c r="ALW25" s="148"/>
      <c r="ALX25" s="148"/>
      <c r="ALY25" s="148"/>
      <c r="ALZ25" s="148"/>
      <c r="AMA25" s="148"/>
      <c r="AMB25" s="148"/>
      <c r="AMC25" s="148"/>
      <c r="AMD25" s="148"/>
      <c r="AME25" s="148"/>
      <c r="AMF25" s="148"/>
      <c r="AMG25" s="148"/>
      <c r="AMH25" s="148"/>
      <c r="AMI25" s="148"/>
      <c r="AMJ25" s="148"/>
      <c r="AMK25" s="148"/>
      <c r="AML25" s="148"/>
    </row>
    <row r="26" spans="1:1026" s="142" customFormat="1">
      <c r="A26" s="148" t="str">
        <f t="shared" si="5"/>
        <v>LOAN.SENT_TO_CAD</v>
      </c>
      <c r="B26" s="134">
        <f t="shared" si="4"/>
        <v>110022</v>
      </c>
      <c r="C26" s="155">
        <v>0</v>
      </c>
      <c r="D26" s="155">
        <v>1</v>
      </c>
      <c r="E26" s="155">
        <f t="shared" si="1"/>
        <v>100000</v>
      </c>
      <c r="F26" s="155">
        <v>100000</v>
      </c>
      <c r="G26" s="155" t="s">
        <v>34</v>
      </c>
      <c r="H26" s="155">
        <v>100000</v>
      </c>
      <c r="I26" s="148" t="s">
        <v>505</v>
      </c>
      <c r="J26" s="155">
        <f>VLOOKUP(I26,T_FSM_TYPE!$A:$B,2,0)</f>
        <v>110000</v>
      </c>
      <c r="K26" s="142" t="s">
        <v>531</v>
      </c>
      <c r="L26" s="148" t="s">
        <v>37</v>
      </c>
      <c r="M26" s="216" t="str">
        <f t="shared" si="2"/>
        <v>SENT_TO_CAD</v>
      </c>
      <c r="N26" s="145" t="str">
        <f t="shared" si="3"/>
        <v>INSERT INTO T_FSM_STATE VALUES(110022, 0, 1, 100000, 100000, GETDATE(), 100000, 110000, 'SENT_TO_CAD', '?' ,'SENT_TO_CAD')</v>
      </c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  <c r="CS26" s="148"/>
      <c r="CT26" s="148"/>
      <c r="CU26" s="148"/>
      <c r="CV26" s="148"/>
      <c r="CW26" s="148"/>
      <c r="CX26" s="148"/>
      <c r="CY26" s="148"/>
      <c r="CZ26" s="148"/>
      <c r="DA26" s="148"/>
      <c r="DB26" s="148"/>
      <c r="DC26" s="148"/>
      <c r="DD26" s="148"/>
      <c r="DE26" s="148"/>
      <c r="DF26" s="148"/>
      <c r="DG26" s="148"/>
      <c r="DH26" s="148"/>
      <c r="DI26" s="148"/>
      <c r="DJ26" s="148"/>
      <c r="DK26" s="148"/>
      <c r="DL26" s="148"/>
      <c r="DM26" s="148"/>
      <c r="DN26" s="148"/>
      <c r="DO26" s="148"/>
      <c r="DP26" s="148"/>
      <c r="DQ26" s="148"/>
      <c r="DR26" s="148"/>
      <c r="DS26" s="148"/>
      <c r="DT26" s="148"/>
      <c r="DU26" s="148"/>
      <c r="DV26" s="148"/>
      <c r="DW26" s="148"/>
      <c r="DX26" s="148"/>
      <c r="DY26" s="148"/>
      <c r="DZ26" s="148"/>
      <c r="EA26" s="148"/>
      <c r="EB26" s="148"/>
      <c r="EC26" s="148"/>
      <c r="ED26" s="148"/>
      <c r="EE26" s="148"/>
      <c r="EF26" s="148"/>
      <c r="EG26" s="148"/>
      <c r="EH26" s="148"/>
      <c r="EI26" s="148"/>
      <c r="EJ26" s="148"/>
      <c r="EK26" s="148"/>
      <c r="EL26" s="148"/>
      <c r="EM26" s="148"/>
      <c r="EN26" s="148"/>
      <c r="EO26" s="148"/>
      <c r="EP26" s="148"/>
      <c r="EQ26" s="148"/>
      <c r="ER26" s="148"/>
      <c r="ES26" s="148"/>
      <c r="ET26" s="148"/>
      <c r="EU26" s="148"/>
      <c r="EV26" s="148"/>
      <c r="EW26" s="148"/>
      <c r="EX26" s="148"/>
      <c r="EY26" s="148"/>
      <c r="EZ26" s="148"/>
      <c r="FA26" s="148"/>
      <c r="FB26" s="148"/>
      <c r="FC26" s="148"/>
      <c r="FD26" s="148"/>
      <c r="FE26" s="148"/>
      <c r="FF26" s="148"/>
      <c r="FG26" s="148"/>
      <c r="FH26" s="148"/>
      <c r="FI26" s="148"/>
      <c r="FJ26" s="148"/>
      <c r="FK26" s="148"/>
      <c r="FL26" s="148"/>
      <c r="FM26" s="148"/>
      <c r="FN26" s="148"/>
      <c r="FO26" s="148"/>
      <c r="FP26" s="148"/>
      <c r="FQ26" s="148"/>
      <c r="FR26" s="148"/>
      <c r="FS26" s="148"/>
      <c r="FT26" s="148"/>
      <c r="FU26" s="148"/>
      <c r="FV26" s="148"/>
      <c r="FW26" s="148"/>
      <c r="FX26" s="148"/>
      <c r="FY26" s="148"/>
      <c r="FZ26" s="148"/>
      <c r="GA26" s="148"/>
      <c r="GB26" s="148"/>
      <c r="GC26" s="148"/>
      <c r="GD26" s="148"/>
      <c r="GE26" s="148"/>
      <c r="GF26" s="148"/>
      <c r="GG26" s="148"/>
      <c r="GH26" s="148"/>
      <c r="GI26" s="148"/>
      <c r="GJ26" s="148"/>
      <c r="GK26" s="148"/>
      <c r="GL26" s="148"/>
      <c r="GM26" s="148"/>
      <c r="GN26" s="148"/>
      <c r="GO26" s="148"/>
      <c r="GP26" s="148"/>
      <c r="GQ26" s="148"/>
      <c r="GR26" s="148"/>
      <c r="GS26" s="148"/>
      <c r="GT26" s="148"/>
      <c r="GU26" s="148"/>
      <c r="GV26" s="148"/>
      <c r="GW26" s="148"/>
      <c r="GX26" s="148"/>
      <c r="GY26" s="148"/>
      <c r="GZ26" s="148"/>
      <c r="HA26" s="148"/>
      <c r="HB26" s="148"/>
      <c r="HC26" s="148"/>
      <c r="HD26" s="148"/>
      <c r="HE26" s="148"/>
      <c r="HF26" s="148"/>
      <c r="HG26" s="148"/>
      <c r="HH26" s="148"/>
      <c r="HI26" s="148"/>
      <c r="HJ26" s="148"/>
      <c r="HK26" s="148"/>
      <c r="HL26" s="148"/>
      <c r="HM26" s="148"/>
      <c r="HN26" s="148"/>
      <c r="HO26" s="148"/>
      <c r="HP26" s="148"/>
      <c r="HQ26" s="148"/>
      <c r="HR26" s="148"/>
      <c r="HS26" s="148"/>
      <c r="HT26" s="148"/>
      <c r="HU26" s="148"/>
      <c r="HV26" s="148"/>
      <c r="HW26" s="148"/>
      <c r="HX26" s="148"/>
      <c r="HY26" s="148"/>
      <c r="HZ26" s="148"/>
      <c r="IA26" s="148"/>
      <c r="IB26" s="148"/>
      <c r="IC26" s="148"/>
      <c r="ID26" s="148"/>
      <c r="IE26" s="148"/>
      <c r="IF26" s="148"/>
      <c r="IG26" s="148"/>
      <c r="IH26" s="148"/>
      <c r="II26" s="148"/>
      <c r="IJ26" s="148"/>
      <c r="IK26" s="148"/>
      <c r="IL26" s="148"/>
      <c r="IM26" s="148"/>
      <c r="IN26" s="148"/>
      <c r="IO26" s="148"/>
      <c r="IP26" s="148"/>
      <c r="IQ26" s="148"/>
      <c r="IR26" s="148"/>
      <c r="IS26" s="148"/>
      <c r="IT26" s="148"/>
      <c r="IU26" s="148"/>
      <c r="IV26" s="148"/>
      <c r="IW26" s="148"/>
      <c r="IX26" s="148"/>
      <c r="IY26" s="148"/>
      <c r="IZ26" s="148"/>
      <c r="JA26" s="148"/>
      <c r="JB26" s="148"/>
      <c r="JC26" s="148"/>
      <c r="JD26" s="148"/>
      <c r="JE26" s="148"/>
      <c r="JF26" s="148"/>
      <c r="JG26" s="148"/>
      <c r="JH26" s="148"/>
      <c r="JI26" s="148"/>
      <c r="JJ26" s="148"/>
      <c r="JK26" s="148"/>
      <c r="JL26" s="148"/>
      <c r="JM26" s="148"/>
      <c r="JN26" s="148"/>
      <c r="JO26" s="148"/>
      <c r="JP26" s="148"/>
      <c r="JQ26" s="148"/>
      <c r="JR26" s="148"/>
      <c r="JS26" s="148"/>
      <c r="JT26" s="148"/>
      <c r="JU26" s="148"/>
      <c r="JV26" s="148"/>
      <c r="JW26" s="148"/>
      <c r="JX26" s="148"/>
      <c r="JY26" s="148"/>
      <c r="JZ26" s="148"/>
      <c r="KA26" s="148"/>
      <c r="KB26" s="148"/>
      <c r="KC26" s="148"/>
      <c r="KD26" s="148"/>
      <c r="KE26" s="148"/>
      <c r="KF26" s="148"/>
      <c r="KG26" s="148"/>
      <c r="KH26" s="148"/>
      <c r="KI26" s="148"/>
      <c r="KJ26" s="148"/>
      <c r="KK26" s="148"/>
      <c r="KL26" s="148"/>
      <c r="KM26" s="148"/>
      <c r="KN26" s="148"/>
      <c r="KO26" s="148"/>
      <c r="KP26" s="148"/>
      <c r="KQ26" s="148"/>
      <c r="KR26" s="148"/>
      <c r="KS26" s="148"/>
      <c r="KT26" s="148"/>
      <c r="KU26" s="148"/>
      <c r="KV26" s="148"/>
      <c r="KW26" s="148"/>
      <c r="KX26" s="148"/>
      <c r="KY26" s="148"/>
      <c r="KZ26" s="148"/>
      <c r="LA26" s="148"/>
      <c r="LB26" s="148"/>
      <c r="LC26" s="148"/>
      <c r="LD26" s="148"/>
      <c r="LE26" s="148"/>
      <c r="LF26" s="148"/>
      <c r="LG26" s="148"/>
      <c r="LH26" s="148"/>
      <c r="LI26" s="148"/>
      <c r="LJ26" s="148"/>
      <c r="LK26" s="148"/>
      <c r="LL26" s="148"/>
      <c r="LM26" s="148"/>
      <c r="LN26" s="148"/>
      <c r="LO26" s="148"/>
      <c r="LP26" s="148"/>
      <c r="LQ26" s="148"/>
      <c r="LR26" s="148"/>
      <c r="LS26" s="148"/>
      <c r="LT26" s="148"/>
      <c r="LU26" s="148"/>
      <c r="LV26" s="148"/>
      <c r="LW26" s="148"/>
      <c r="LX26" s="148"/>
      <c r="LY26" s="148"/>
      <c r="LZ26" s="148"/>
      <c r="MA26" s="148"/>
      <c r="MB26" s="148"/>
      <c r="MC26" s="148"/>
      <c r="MD26" s="148"/>
      <c r="ME26" s="148"/>
      <c r="MF26" s="148"/>
      <c r="MG26" s="148"/>
      <c r="MH26" s="148"/>
      <c r="MI26" s="148"/>
      <c r="MJ26" s="148"/>
      <c r="MK26" s="148"/>
      <c r="ML26" s="148"/>
      <c r="MM26" s="148"/>
      <c r="MN26" s="148"/>
      <c r="MO26" s="148"/>
      <c r="MP26" s="148"/>
      <c r="MQ26" s="148"/>
      <c r="MR26" s="148"/>
      <c r="MS26" s="148"/>
      <c r="MT26" s="148"/>
      <c r="MU26" s="148"/>
      <c r="MV26" s="148"/>
      <c r="MW26" s="148"/>
      <c r="MX26" s="148"/>
      <c r="MY26" s="148"/>
      <c r="MZ26" s="148"/>
      <c r="NA26" s="148"/>
      <c r="NB26" s="148"/>
      <c r="NC26" s="148"/>
      <c r="ND26" s="148"/>
      <c r="NE26" s="148"/>
      <c r="NF26" s="148"/>
      <c r="NG26" s="148"/>
      <c r="NH26" s="148"/>
      <c r="NI26" s="148"/>
      <c r="NJ26" s="148"/>
      <c r="NK26" s="148"/>
      <c r="NL26" s="148"/>
      <c r="NM26" s="148"/>
      <c r="NN26" s="148"/>
      <c r="NO26" s="148"/>
      <c r="NP26" s="148"/>
      <c r="NQ26" s="148"/>
      <c r="NR26" s="148"/>
      <c r="NS26" s="148"/>
      <c r="NT26" s="148"/>
      <c r="NU26" s="148"/>
      <c r="NV26" s="148"/>
      <c r="NW26" s="148"/>
      <c r="NX26" s="148"/>
      <c r="NY26" s="148"/>
      <c r="NZ26" s="148"/>
      <c r="OA26" s="148"/>
      <c r="OB26" s="148"/>
      <c r="OC26" s="148"/>
      <c r="OD26" s="148"/>
      <c r="OE26" s="148"/>
      <c r="OF26" s="148"/>
      <c r="OG26" s="148"/>
      <c r="OH26" s="148"/>
      <c r="OI26" s="148"/>
      <c r="OJ26" s="148"/>
      <c r="OK26" s="148"/>
      <c r="OL26" s="148"/>
      <c r="OM26" s="148"/>
      <c r="ON26" s="148"/>
      <c r="OO26" s="148"/>
      <c r="OP26" s="148"/>
      <c r="OQ26" s="148"/>
      <c r="OR26" s="148"/>
      <c r="OS26" s="148"/>
      <c r="OT26" s="148"/>
      <c r="OU26" s="148"/>
      <c r="OV26" s="148"/>
      <c r="OW26" s="148"/>
      <c r="OX26" s="148"/>
      <c r="OY26" s="148"/>
      <c r="OZ26" s="148"/>
      <c r="PA26" s="148"/>
      <c r="PB26" s="148"/>
      <c r="PC26" s="148"/>
      <c r="PD26" s="148"/>
      <c r="PE26" s="148"/>
      <c r="PF26" s="148"/>
      <c r="PG26" s="148"/>
      <c r="PH26" s="148"/>
      <c r="PI26" s="148"/>
      <c r="PJ26" s="148"/>
      <c r="PK26" s="148"/>
      <c r="PL26" s="148"/>
      <c r="PM26" s="148"/>
      <c r="PN26" s="148"/>
      <c r="PO26" s="148"/>
      <c r="PP26" s="148"/>
      <c r="PQ26" s="148"/>
      <c r="PR26" s="148"/>
      <c r="PS26" s="148"/>
      <c r="PT26" s="148"/>
      <c r="PU26" s="148"/>
      <c r="PV26" s="148"/>
      <c r="PW26" s="148"/>
      <c r="PX26" s="148"/>
      <c r="PY26" s="148"/>
      <c r="PZ26" s="148"/>
      <c r="QA26" s="148"/>
      <c r="QB26" s="148"/>
      <c r="QC26" s="148"/>
      <c r="QD26" s="148"/>
      <c r="QE26" s="148"/>
      <c r="QF26" s="148"/>
      <c r="QG26" s="148"/>
      <c r="QH26" s="148"/>
      <c r="QI26" s="148"/>
      <c r="QJ26" s="148"/>
      <c r="QK26" s="148"/>
      <c r="QL26" s="148"/>
      <c r="QM26" s="148"/>
      <c r="QN26" s="148"/>
      <c r="QO26" s="148"/>
      <c r="QP26" s="148"/>
      <c r="QQ26" s="148"/>
      <c r="QR26" s="148"/>
      <c r="QS26" s="148"/>
      <c r="QT26" s="148"/>
      <c r="QU26" s="148"/>
      <c r="QV26" s="148"/>
      <c r="QW26" s="148"/>
      <c r="QX26" s="148"/>
      <c r="QY26" s="148"/>
      <c r="QZ26" s="148"/>
      <c r="RA26" s="148"/>
      <c r="RB26" s="148"/>
      <c r="RC26" s="148"/>
      <c r="RD26" s="148"/>
      <c r="RE26" s="148"/>
      <c r="RF26" s="148"/>
      <c r="RG26" s="148"/>
      <c r="RH26" s="148"/>
      <c r="RI26" s="148"/>
      <c r="RJ26" s="148"/>
      <c r="RK26" s="148"/>
      <c r="RL26" s="148"/>
      <c r="RM26" s="148"/>
      <c r="RN26" s="148"/>
      <c r="RO26" s="148"/>
      <c r="RP26" s="148"/>
      <c r="RQ26" s="148"/>
      <c r="RR26" s="148"/>
      <c r="RS26" s="148"/>
      <c r="RT26" s="148"/>
      <c r="RU26" s="148"/>
      <c r="RV26" s="148"/>
      <c r="RW26" s="148"/>
      <c r="RX26" s="148"/>
      <c r="RY26" s="148"/>
      <c r="RZ26" s="148"/>
      <c r="SA26" s="148"/>
      <c r="SB26" s="148"/>
      <c r="SC26" s="148"/>
      <c r="SD26" s="148"/>
      <c r="SE26" s="148"/>
      <c r="SF26" s="148"/>
      <c r="SG26" s="148"/>
      <c r="SH26" s="148"/>
      <c r="SI26" s="148"/>
      <c r="SJ26" s="148"/>
      <c r="SK26" s="148"/>
      <c r="SL26" s="148"/>
      <c r="SM26" s="148"/>
      <c r="SN26" s="148"/>
      <c r="SO26" s="148"/>
      <c r="SP26" s="148"/>
      <c r="SQ26" s="148"/>
      <c r="SR26" s="148"/>
      <c r="SS26" s="148"/>
      <c r="ST26" s="148"/>
      <c r="SU26" s="148"/>
      <c r="SV26" s="148"/>
      <c r="SW26" s="148"/>
      <c r="SX26" s="148"/>
      <c r="SY26" s="148"/>
      <c r="SZ26" s="148"/>
      <c r="TA26" s="148"/>
      <c r="TB26" s="148"/>
      <c r="TC26" s="148"/>
      <c r="TD26" s="148"/>
      <c r="TE26" s="148"/>
      <c r="TF26" s="148"/>
      <c r="TG26" s="148"/>
      <c r="TH26" s="148"/>
      <c r="TI26" s="148"/>
      <c r="TJ26" s="148"/>
      <c r="TK26" s="148"/>
      <c r="TL26" s="148"/>
      <c r="TM26" s="148"/>
      <c r="TN26" s="148"/>
      <c r="TO26" s="148"/>
      <c r="TP26" s="148"/>
      <c r="TQ26" s="148"/>
      <c r="TR26" s="148"/>
      <c r="TS26" s="148"/>
      <c r="TT26" s="148"/>
      <c r="TU26" s="148"/>
      <c r="TV26" s="148"/>
      <c r="TW26" s="148"/>
      <c r="TX26" s="148"/>
      <c r="TY26" s="148"/>
      <c r="TZ26" s="148"/>
      <c r="UA26" s="148"/>
      <c r="UB26" s="148"/>
      <c r="UC26" s="148"/>
      <c r="UD26" s="148"/>
      <c r="UE26" s="148"/>
      <c r="UF26" s="148"/>
      <c r="UG26" s="148"/>
      <c r="UH26" s="148"/>
      <c r="UI26" s="148"/>
      <c r="UJ26" s="148"/>
      <c r="UK26" s="148"/>
      <c r="UL26" s="148"/>
      <c r="UM26" s="148"/>
      <c r="UN26" s="148"/>
      <c r="UO26" s="148"/>
      <c r="UP26" s="148"/>
      <c r="UQ26" s="148"/>
      <c r="UR26" s="148"/>
      <c r="US26" s="148"/>
      <c r="UT26" s="148"/>
      <c r="UU26" s="148"/>
      <c r="UV26" s="148"/>
      <c r="UW26" s="148"/>
      <c r="UX26" s="148"/>
      <c r="UY26" s="148"/>
      <c r="UZ26" s="148"/>
      <c r="VA26" s="148"/>
      <c r="VB26" s="148"/>
      <c r="VC26" s="148"/>
      <c r="VD26" s="148"/>
      <c r="VE26" s="148"/>
      <c r="VF26" s="148"/>
      <c r="VG26" s="148"/>
      <c r="VH26" s="148"/>
      <c r="VI26" s="148"/>
      <c r="VJ26" s="148"/>
      <c r="VK26" s="148"/>
      <c r="VL26" s="148"/>
      <c r="VM26" s="148"/>
      <c r="VN26" s="148"/>
      <c r="VO26" s="148"/>
      <c r="VP26" s="148"/>
      <c r="VQ26" s="148"/>
      <c r="VR26" s="148"/>
      <c r="VS26" s="148"/>
      <c r="VT26" s="148"/>
      <c r="VU26" s="148"/>
      <c r="VV26" s="148"/>
      <c r="VW26" s="148"/>
      <c r="VX26" s="148"/>
      <c r="VY26" s="148"/>
      <c r="VZ26" s="148"/>
      <c r="WA26" s="148"/>
      <c r="WB26" s="148"/>
      <c r="WC26" s="148"/>
      <c r="WD26" s="148"/>
      <c r="WE26" s="148"/>
      <c r="WF26" s="148"/>
      <c r="WG26" s="148"/>
      <c r="WH26" s="148"/>
      <c r="WI26" s="148"/>
      <c r="WJ26" s="148"/>
      <c r="WK26" s="148"/>
      <c r="WL26" s="148"/>
      <c r="WM26" s="148"/>
      <c r="WN26" s="148"/>
      <c r="WO26" s="148"/>
      <c r="WP26" s="148"/>
      <c r="WQ26" s="148"/>
      <c r="WR26" s="148"/>
      <c r="WS26" s="148"/>
      <c r="WT26" s="148"/>
      <c r="WU26" s="148"/>
      <c r="WV26" s="148"/>
      <c r="WW26" s="148"/>
      <c r="WX26" s="148"/>
      <c r="WY26" s="148"/>
      <c r="WZ26" s="148"/>
      <c r="XA26" s="148"/>
      <c r="XB26" s="148"/>
      <c r="XC26" s="148"/>
      <c r="XD26" s="148"/>
      <c r="XE26" s="148"/>
      <c r="XF26" s="148"/>
      <c r="XG26" s="148"/>
      <c r="XH26" s="148"/>
      <c r="XI26" s="148"/>
      <c r="XJ26" s="148"/>
      <c r="XK26" s="148"/>
      <c r="XL26" s="148"/>
      <c r="XM26" s="148"/>
      <c r="XN26" s="148"/>
      <c r="XO26" s="148"/>
      <c r="XP26" s="148"/>
      <c r="XQ26" s="148"/>
      <c r="XR26" s="148"/>
      <c r="XS26" s="148"/>
      <c r="XT26" s="148"/>
      <c r="XU26" s="148"/>
      <c r="XV26" s="148"/>
      <c r="XW26" s="148"/>
      <c r="XX26" s="148"/>
      <c r="XY26" s="148"/>
      <c r="XZ26" s="148"/>
      <c r="YA26" s="148"/>
      <c r="YB26" s="148"/>
      <c r="YC26" s="148"/>
      <c r="YD26" s="148"/>
      <c r="YE26" s="148"/>
      <c r="YF26" s="148"/>
      <c r="YG26" s="148"/>
      <c r="YH26" s="148"/>
      <c r="YI26" s="148"/>
      <c r="YJ26" s="148"/>
      <c r="YK26" s="148"/>
      <c r="YL26" s="148"/>
      <c r="YM26" s="148"/>
      <c r="YN26" s="148"/>
      <c r="YO26" s="148"/>
      <c r="YP26" s="148"/>
      <c r="YQ26" s="148"/>
      <c r="YR26" s="148"/>
      <c r="YS26" s="148"/>
      <c r="YT26" s="148"/>
      <c r="YU26" s="148"/>
      <c r="YV26" s="148"/>
      <c r="YW26" s="148"/>
      <c r="YX26" s="148"/>
      <c r="YY26" s="148"/>
      <c r="YZ26" s="148"/>
      <c r="ZA26" s="148"/>
      <c r="ZB26" s="148"/>
      <c r="ZC26" s="148"/>
      <c r="ZD26" s="148"/>
      <c r="ZE26" s="148"/>
      <c r="ZF26" s="148"/>
      <c r="ZG26" s="148"/>
      <c r="ZH26" s="148"/>
      <c r="ZI26" s="148"/>
      <c r="ZJ26" s="148"/>
      <c r="ZK26" s="148"/>
      <c r="ZL26" s="148"/>
      <c r="ZM26" s="148"/>
      <c r="ZN26" s="148"/>
      <c r="ZO26" s="148"/>
      <c r="ZP26" s="148"/>
      <c r="ZQ26" s="148"/>
      <c r="ZR26" s="148"/>
      <c r="ZS26" s="148"/>
      <c r="ZT26" s="148"/>
      <c r="ZU26" s="148"/>
      <c r="ZV26" s="148"/>
      <c r="ZW26" s="148"/>
      <c r="ZX26" s="148"/>
      <c r="ZY26" s="148"/>
      <c r="ZZ26" s="148"/>
      <c r="AAA26" s="148"/>
      <c r="AAB26" s="148"/>
      <c r="AAC26" s="148"/>
      <c r="AAD26" s="148"/>
      <c r="AAE26" s="148"/>
      <c r="AAF26" s="148"/>
      <c r="AAG26" s="148"/>
      <c r="AAH26" s="148"/>
      <c r="AAI26" s="148"/>
      <c r="AAJ26" s="148"/>
      <c r="AAK26" s="148"/>
      <c r="AAL26" s="148"/>
      <c r="AAM26" s="148"/>
      <c r="AAN26" s="148"/>
      <c r="AAO26" s="148"/>
      <c r="AAP26" s="148"/>
      <c r="AAQ26" s="148"/>
      <c r="AAR26" s="148"/>
      <c r="AAS26" s="148"/>
      <c r="AAT26" s="148"/>
      <c r="AAU26" s="148"/>
      <c r="AAV26" s="148"/>
      <c r="AAW26" s="148"/>
      <c r="AAX26" s="148"/>
      <c r="AAY26" s="148"/>
      <c r="AAZ26" s="148"/>
      <c r="ABA26" s="148"/>
      <c r="ABB26" s="148"/>
      <c r="ABC26" s="148"/>
      <c r="ABD26" s="148"/>
      <c r="ABE26" s="148"/>
      <c r="ABF26" s="148"/>
      <c r="ABG26" s="148"/>
      <c r="ABH26" s="148"/>
      <c r="ABI26" s="148"/>
      <c r="ABJ26" s="148"/>
      <c r="ABK26" s="148"/>
      <c r="ABL26" s="148"/>
      <c r="ABM26" s="148"/>
      <c r="ABN26" s="148"/>
      <c r="ABO26" s="148"/>
      <c r="ABP26" s="148"/>
      <c r="ABQ26" s="148"/>
      <c r="ABR26" s="148"/>
      <c r="ABS26" s="148"/>
      <c r="ABT26" s="148"/>
      <c r="ABU26" s="148"/>
      <c r="ABV26" s="148"/>
      <c r="ABW26" s="148"/>
      <c r="ABX26" s="148"/>
      <c r="ABY26" s="148"/>
      <c r="ABZ26" s="148"/>
      <c r="ACA26" s="148"/>
      <c r="ACB26" s="148"/>
      <c r="ACC26" s="148"/>
      <c r="ACD26" s="148"/>
      <c r="ACE26" s="148"/>
      <c r="ACF26" s="148"/>
      <c r="ACG26" s="148"/>
      <c r="ACH26" s="148"/>
      <c r="ACI26" s="148"/>
      <c r="ACJ26" s="148"/>
      <c r="ACK26" s="148"/>
      <c r="ACL26" s="148"/>
      <c r="ACM26" s="148"/>
      <c r="ACN26" s="148"/>
      <c r="ACO26" s="148"/>
      <c r="ACP26" s="148"/>
      <c r="ACQ26" s="148"/>
      <c r="ACR26" s="148"/>
      <c r="ACS26" s="148"/>
      <c r="ACT26" s="148"/>
      <c r="ACU26" s="148"/>
      <c r="ACV26" s="148"/>
      <c r="ACW26" s="148"/>
      <c r="ACX26" s="148"/>
      <c r="ACY26" s="148"/>
      <c r="ACZ26" s="148"/>
      <c r="ADA26" s="148"/>
      <c r="ADB26" s="148"/>
      <c r="ADC26" s="148"/>
      <c r="ADD26" s="148"/>
      <c r="ADE26" s="148"/>
      <c r="ADF26" s="148"/>
      <c r="ADG26" s="148"/>
      <c r="ADH26" s="148"/>
      <c r="ADI26" s="148"/>
      <c r="ADJ26" s="148"/>
      <c r="ADK26" s="148"/>
      <c r="ADL26" s="148"/>
      <c r="ADM26" s="148"/>
      <c r="ADN26" s="148"/>
      <c r="ADO26" s="148"/>
      <c r="ADP26" s="148"/>
      <c r="ADQ26" s="148"/>
      <c r="ADR26" s="148"/>
      <c r="ADS26" s="148"/>
      <c r="ADT26" s="148"/>
      <c r="ADU26" s="148"/>
      <c r="ADV26" s="148"/>
      <c r="ADW26" s="148"/>
      <c r="ADX26" s="148"/>
      <c r="ADY26" s="148"/>
      <c r="ADZ26" s="148"/>
      <c r="AEA26" s="148"/>
      <c r="AEB26" s="148"/>
      <c r="AEC26" s="148"/>
      <c r="AED26" s="148"/>
      <c r="AEE26" s="148"/>
      <c r="AEF26" s="148"/>
      <c r="AEG26" s="148"/>
      <c r="AEH26" s="148"/>
      <c r="AEI26" s="148"/>
      <c r="AEJ26" s="148"/>
      <c r="AEK26" s="148"/>
      <c r="AEL26" s="148"/>
      <c r="AEM26" s="148"/>
      <c r="AEN26" s="148"/>
      <c r="AEO26" s="148"/>
      <c r="AEP26" s="148"/>
      <c r="AEQ26" s="148"/>
      <c r="AER26" s="148"/>
      <c r="AES26" s="148"/>
      <c r="AET26" s="148"/>
      <c r="AEU26" s="148"/>
      <c r="AEV26" s="148"/>
      <c r="AEW26" s="148"/>
      <c r="AEX26" s="148"/>
      <c r="AEY26" s="148"/>
      <c r="AEZ26" s="148"/>
      <c r="AFA26" s="148"/>
      <c r="AFB26" s="148"/>
      <c r="AFC26" s="148"/>
      <c r="AFD26" s="148"/>
      <c r="AFE26" s="148"/>
      <c r="AFF26" s="148"/>
      <c r="AFG26" s="148"/>
      <c r="AFH26" s="148"/>
      <c r="AFI26" s="148"/>
      <c r="AFJ26" s="148"/>
      <c r="AFK26" s="148"/>
      <c r="AFL26" s="148"/>
      <c r="AFM26" s="148"/>
      <c r="AFN26" s="148"/>
      <c r="AFO26" s="148"/>
      <c r="AFP26" s="148"/>
      <c r="AFQ26" s="148"/>
      <c r="AFR26" s="148"/>
      <c r="AFS26" s="148"/>
      <c r="AFT26" s="148"/>
      <c r="AFU26" s="148"/>
      <c r="AFV26" s="148"/>
      <c r="AFW26" s="148"/>
      <c r="AFX26" s="148"/>
      <c r="AFY26" s="148"/>
      <c r="AFZ26" s="148"/>
      <c r="AGA26" s="148"/>
      <c r="AGB26" s="148"/>
      <c r="AGC26" s="148"/>
      <c r="AGD26" s="148"/>
      <c r="AGE26" s="148"/>
      <c r="AGF26" s="148"/>
      <c r="AGG26" s="148"/>
      <c r="AGH26" s="148"/>
      <c r="AGI26" s="148"/>
      <c r="AGJ26" s="148"/>
      <c r="AGK26" s="148"/>
      <c r="AGL26" s="148"/>
      <c r="AGM26" s="148"/>
      <c r="AGN26" s="148"/>
      <c r="AGO26" s="148"/>
      <c r="AGP26" s="148"/>
      <c r="AGQ26" s="148"/>
      <c r="AGR26" s="148"/>
      <c r="AGS26" s="148"/>
      <c r="AGT26" s="148"/>
      <c r="AGU26" s="148"/>
      <c r="AGV26" s="148"/>
      <c r="AGW26" s="148"/>
      <c r="AGX26" s="148"/>
      <c r="AGY26" s="148"/>
      <c r="AGZ26" s="148"/>
      <c r="AHA26" s="148"/>
      <c r="AHB26" s="148"/>
      <c r="AHC26" s="148"/>
      <c r="AHD26" s="148"/>
      <c r="AHE26" s="148"/>
      <c r="AHF26" s="148"/>
      <c r="AHG26" s="148"/>
      <c r="AHH26" s="148"/>
      <c r="AHI26" s="148"/>
      <c r="AHJ26" s="148"/>
      <c r="AHK26" s="148"/>
      <c r="AHL26" s="148"/>
      <c r="AHM26" s="148"/>
      <c r="AHN26" s="148"/>
      <c r="AHO26" s="148"/>
      <c r="AHP26" s="148"/>
      <c r="AHQ26" s="148"/>
      <c r="AHR26" s="148"/>
      <c r="AHS26" s="148"/>
      <c r="AHT26" s="148"/>
      <c r="AHU26" s="148"/>
      <c r="AHV26" s="148"/>
      <c r="AHW26" s="148"/>
      <c r="AHX26" s="148"/>
      <c r="AHY26" s="148"/>
      <c r="AHZ26" s="148"/>
      <c r="AIA26" s="148"/>
      <c r="AIB26" s="148"/>
      <c r="AIC26" s="148"/>
      <c r="AID26" s="148"/>
      <c r="AIE26" s="148"/>
      <c r="AIF26" s="148"/>
      <c r="AIG26" s="148"/>
      <c r="AIH26" s="148"/>
      <c r="AII26" s="148"/>
      <c r="AIJ26" s="148"/>
      <c r="AIK26" s="148"/>
      <c r="AIL26" s="148"/>
      <c r="AIM26" s="148"/>
      <c r="AIN26" s="148"/>
      <c r="AIO26" s="148"/>
      <c r="AIP26" s="148"/>
      <c r="AIQ26" s="148"/>
      <c r="AIR26" s="148"/>
      <c r="AIS26" s="148"/>
      <c r="AIT26" s="148"/>
      <c r="AIU26" s="148"/>
      <c r="AIV26" s="148"/>
      <c r="AIW26" s="148"/>
      <c r="AIX26" s="148"/>
      <c r="AIY26" s="148"/>
      <c r="AIZ26" s="148"/>
      <c r="AJA26" s="148"/>
      <c r="AJB26" s="148"/>
      <c r="AJC26" s="148"/>
      <c r="AJD26" s="148"/>
      <c r="AJE26" s="148"/>
      <c r="AJF26" s="148"/>
      <c r="AJG26" s="148"/>
      <c r="AJH26" s="148"/>
      <c r="AJI26" s="148"/>
      <c r="AJJ26" s="148"/>
      <c r="AJK26" s="148"/>
      <c r="AJL26" s="148"/>
      <c r="AJM26" s="148"/>
      <c r="AJN26" s="148"/>
      <c r="AJO26" s="148"/>
      <c r="AJP26" s="148"/>
      <c r="AJQ26" s="148"/>
      <c r="AJR26" s="148"/>
      <c r="AJS26" s="148"/>
      <c r="AJT26" s="148"/>
      <c r="AJU26" s="148"/>
      <c r="AJV26" s="148"/>
      <c r="AJW26" s="148"/>
      <c r="AJX26" s="148"/>
      <c r="AJY26" s="148"/>
      <c r="AJZ26" s="148"/>
      <c r="AKA26" s="148"/>
      <c r="AKB26" s="148"/>
      <c r="AKC26" s="148"/>
      <c r="AKD26" s="148"/>
      <c r="AKE26" s="148"/>
      <c r="AKF26" s="148"/>
      <c r="AKG26" s="148"/>
      <c r="AKH26" s="148"/>
      <c r="AKI26" s="148"/>
      <c r="AKJ26" s="148"/>
      <c r="AKK26" s="148"/>
      <c r="AKL26" s="148"/>
      <c r="AKM26" s="148"/>
      <c r="AKN26" s="148"/>
      <c r="AKO26" s="148"/>
      <c r="AKP26" s="148"/>
      <c r="AKQ26" s="148"/>
      <c r="AKR26" s="148"/>
      <c r="AKS26" s="148"/>
      <c r="AKT26" s="148"/>
      <c r="AKU26" s="148"/>
      <c r="AKV26" s="148"/>
      <c r="AKW26" s="148"/>
      <c r="AKX26" s="148"/>
      <c r="AKY26" s="148"/>
      <c r="AKZ26" s="148"/>
      <c r="ALA26" s="148"/>
      <c r="ALB26" s="148"/>
      <c r="ALC26" s="148"/>
      <c r="ALD26" s="148"/>
      <c r="ALE26" s="148"/>
      <c r="ALF26" s="148"/>
      <c r="ALG26" s="148"/>
      <c r="ALH26" s="148"/>
      <c r="ALI26" s="148"/>
      <c r="ALJ26" s="148"/>
      <c r="ALK26" s="148"/>
      <c r="ALL26" s="148"/>
      <c r="ALM26" s="148"/>
      <c r="ALN26" s="148"/>
      <c r="ALO26" s="148"/>
      <c r="ALP26" s="148"/>
      <c r="ALQ26" s="148"/>
      <c r="ALR26" s="148"/>
      <c r="ALS26" s="148"/>
      <c r="ALT26" s="148"/>
      <c r="ALU26" s="148"/>
      <c r="ALV26" s="148"/>
      <c r="ALW26" s="148"/>
      <c r="ALX26" s="148"/>
      <c r="ALY26" s="148"/>
      <c r="ALZ26" s="148"/>
      <c r="AMA26" s="148"/>
      <c r="AMB26" s="148"/>
      <c r="AMC26" s="148"/>
      <c r="AMD26" s="148"/>
      <c r="AME26" s="148"/>
      <c r="AMF26" s="148"/>
      <c r="AMG26" s="148"/>
      <c r="AMH26" s="148"/>
      <c r="AMI26" s="148"/>
      <c r="AMJ26" s="148"/>
      <c r="AMK26" s="148"/>
      <c r="AML26" s="148"/>
    </row>
    <row r="27" spans="1:1026" s="131" customFormat="1">
      <c r="A27" s="145" t="str">
        <f t="shared" si="5"/>
        <v>LOAN.CA_UPDATED</v>
      </c>
      <c r="B27" s="134">
        <f t="shared" si="4"/>
        <v>110023</v>
      </c>
      <c r="C27" s="146">
        <v>0</v>
      </c>
      <c r="D27" s="146">
        <v>1</v>
      </c>
      <c r="E27" s="146">
        <f t="shared" si="1"/>
        <v>100000</v>
      </c>
      <c r="F27" s="146">
        <v>100000</v>
      </c>
      <c r="G27" s="146" t="s">
        <v>34</v>
      </c>
      <c r="H27" s="146">
        <v>100000</v>
      </c>
      <c r="I27" s="145" t="s">
        <v>505</v>
      </c>
      <c r="J27" s="146">
        <f>VLOOKUP(I27,T_FSM_TYPE!$A:$B,2,0)</f>
        <v>110000</v>
      </c>
      <c r="K27" s="131" t="s">
        <v>580</v>
      </c>
      <c r="L27" s="145" t="s">
        <v>37</v>
      </c>
      <c r="M27" s="215" t="str">
        <f t="shared" si="2"/>
        <v>CA_UPDATED</v>
      </c>
      <c r="N27" s="145" t="str">
        <f t="shared" si="3"/>
        <v>INSERT INTO T_FSM_STATE VALUES(110023, 0, 1, 100000, 100000, GETDATE(), 100000, 110000, 'CA_UPDATED', '?' ,'CA_UPDATED')</v>
      </c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  <c r="EN27" s="145"/>
      <c r="EO27" s="145"/>
      <c r="EP27" s="145"/>
      <c r="EQ27" s="145"/>
      <c r="ER27" s="145"/>
      <c r="ES27" s="145"/>
      <c r="ET27" s="145"/>
      <c r="EU27" s="145"/>
      <c r="EV27" s="145"/>
      <c r="EW27" s="145"/>
      <c r="EX27" s="145"/>
      <c r="EY27" s="145"/>
      <c r="EZ27" s="145"/>
      <c r="FA27" s="145"/>
      <c r="FB27" s="145"/>
      <c r="FC27" s="145"/>
      <c r="FD27" s="145"/>
      <c r="FE27" s="145"/>
      <c r="FF27" s="145"/>
      <c r="FG27" s="145"/>
      <c r="FH27" s="145"/>
      <c r="FI27" s="145"/>
      <c r="FJ27" s="145"/>
      <c r="FK27" s="145"/>
      <c r="FL27" s="145"/>
      <c r="FM27" s="145"/>
      <c r="FN27" s="145"/>
      <c r="FO27" s="145"/>
      <c r="FP27" s="145"/>
      <c r="FQ27" s="145"/>
      <c r="FR27" s="145"/>
      <c r="FS27" s="145"/>
      <c r="FT27" s="145"/>
      <c r="FU27" s="145"/>
      <c r="FV27" s="145"/>
      <c r="FW27" s="145"/>
      <c r="FX27" s="145"/>
      <c r="FY27" s="145"/>
      <c r="FZ27" s="145"/>
      <c r="GA27" s="145"/>
      <c r="GB27" s="145"/>
      <c r="GC27" s="145"/>
      <c r="GD27" s="145"/>
      <c r="GE27" s="145"/>
      <c r="GF27" s="145"/>
      <c r="GG27" s="145"/>
      <c r="GH27" s="145"/>
      <c r="GI27" s="145"/>
      <c r="GJ27" s="145"/>
      <c r="GK27" s="145"/>
      <c r="GL27" s="145"/>
      <c r="GM27" s="145"/>
      <c r="GN27" s="145"/>
      <c r="GO27" s="145"/>
      <c r="GP27" s="145"/>
      <c r="GQ27" s="145"/>
      <c r="GR27" s="145"/>
      <c r="GS27" s="145"/>
      <c r="GT27" s="145"/>
      <c r="GU27" s="145"/>
      <c r="GV27" s="145"/>
      <c r="GW27" s="145"/>
      <c r="GX27" s="145"/>
      <c r="GY27" s="145"/>
      <c r="GZ27" s="145"/>
      <c r="HA27" s="145"/>
      <c r="HB27" s="145"/>
      <c r="HC27" s="145"/>
      <c r="HD27" s="145"/>
      <c r="HE27" s="145"/>
      <c r="HF27" s="145"/>
      <c r="HG27" s="145"/>
      <c r="HH27" s="145"/>
      <c r="HI27" s="145"/>
      <c r="HJ27" s="145"/>
      <c r="HK27" s="145"/>
      <c r="HL27" s="145"/>
      <c r="HM27" s="145"/>
      <c r="HN27" s="145"/>
      <c r="HO27" s="145"/>
      <c r="HP27" s="145"/>
      <c r="HQ27" s="145"/>
      <c r="HR27" s="145"/>
      <c r="HS27" s="145"/>
      <c r="HT27" s="145"/>
      <c r="HU27" s="145"/>
      <c r="HV27" s="145"/>
      <c r="HW27" s="145"/>
      <c r="HX27" s="145"/>
      <c r="HY27" s="145"/>
      <c r="HZ27" s="145"/>
      <c r="IA27" s="145"/>
      <c r="IB27" s="145"/>
      <c r="IC27" s="145"/>
      <c r="ID27" s="145"/>
      <c r="IE27" s="145"/>
      <c r="IF27" s="145"/>
      <c r="IG27" s="145"/>
      <c r="IH27" s="145"/>
      <c r="II27" s="145"/>
      <c r="IJ27" s="145"/>
      <c r="IK27" s="145"/>
      <c r="IL27" s="145"/>
      <c r="IM27" s="145"/>
      <c r="IN27" s="145"/>
      <c r="IO27" s="145"/>
      <c r="IP27" s="145"/>
      <c r="IQ27" s="145"/>
      <c r="IR27" s="145"/>
      <c r="IS27" s="145"/>
      <c r="IT27" s="145"/>
      <c r="IU27" s="145"/>
      <c r="IV27" s="145"/>
      <c r="IW27" s="145"/>
      <c r="IX27" s="145"/>
      <c r="IY27" s="145"/>
      <c r="IZ27" s="145"/>
      <c r="JA27" s="145"/>
      <c r="JB27" s="145"/>
      <c r="JC27" s="145"/>
      <c r="JD27" s="145"/>
      <c r="JE27" s="145"/>
      <c r="JF27" s="145"/>
      <c r="JG27" s="145"/>
      <c r="JH27" s="145"/>
      <c r="JI27" s="145"/>
      <c r="JJ27" s="145"/>
      <c r="JK27" s="145"/>
      <c r="JL27" s="145"/>
      <c r="JM27" s="145"/>
      <c r="JN27" s="145"/>
      <c r="JO27" s="145"/>
      <c r="JP27" s="145"/>
      <c r="JQ27" s="145"/>
      <c r="JR27" s="145"/>
      <c r="JS27" s="145"/>
      <c r="JT27" s="145"/>
      <c r="JU27" s="145"/>
      <c r="JV27" s="145"/>
      <c r="JW27" s="145"/>
      <c r="JX27" s="145"/>
      <c r="JY27" s="145"/>
      <c r="JZ27" s="145"/>
      <c r="KA27" s="145"/>
      <c r="KB27" s="145"/>
      <c r="KC27" s="145"/>
      <c r="KD27" s="145"/>
      <c r="KE27" s="145"/>
      <c r="KF27" s="145"/>
      <c r="KG27" s="145"/>
      <c r="KH27" s="145"/>
      <c r="KI27" s="145"/>
      <c r="KJ27" s="145"/>
      <c r="KK27" s="145"/>
      <c r="KL27" s="145"/>
      <c r="KM27" s="145"/>
      <c r="KN27" s="145"/>
      <c r="KO27" s="145"/>
      <c r="KP27" s="145"/>
      <c r="KQ27" s="145"/>
      <c r="KR27" s="145"/>
      <c r="KS27" s="145"/>
      <c r="KT27" s="145"/>
      <c r="KU27" s="145"/>
      <c r="KV27" s="145"/>
      <c r="KW27" s="145"/>
      <c r="KX27" s="145"/>
      <c r="KY27" s="145"/>
      <c r="KZ27" s="145"/>
      <c r="LA27" s="145"/>
      <c r="LB27" s="145"/>
      <c r="LC27" s="145"/>
      <c r="LD27" s="145"/>
      <c r="LE27" s="145"/>
      <c r="LF27" s="145"/>
      <c r="LG27" s="145"/>
      <c r="LH27" s="145"/>
      <c r="LI27" s="145"/>
      <c r="LJ27" s="145"/>
      <c r="LK27" s="145"/>
      <c r="LL27" s="145"/>
      <c r="LM27" s="145"/>
      <c r="LN27" s="145"/>
      <c r="LO27" s="145"/>
      <c r="LP27" s="145"/>
      <c r="LQ27" s="145"/>
      <c r="LR27" s="145"/>
      <c r="LS27" s="145"/>
      <c r="LT27" s="145"/>
      <c r="LU27" s="145"/>
      <c r="LV27" s="145"/>
      <c r="LW27" s="145"/>
      <c r="LX27" s="145"/>
      <c r="LY27" s="145"/>
      <c r="LZ27" s="145"/>
      <c r="MA27" s="145"/>
      <c r="MB27" s="145"/>
      <c r="MC27" s="145"/>
      <c r="MD27" s="145"/>
      <c r="ME27" s="145"/>
      <c r="MF27" s="145"/>
      <c r="MG27" s="145"/>
      <c r="MH27" s="145"/>
      <c r="MI27" s="145"/>
      <c r="MJ27" s="145"/>
      <c r="MK27" s="145"/>
      <c r="ML27" s="145"/>
      <c r="MM27" s="145"/>
      <c r="MN27" s="145"/>
      <c r="MO27" s="145"/>
      <c r="MP27" s="145"/>
      <c r="MQ27" s="145"/>
      <c r="MR27" s="145"/>
      <c r="MS27" s="145"/>
      <c r="MT27" s="145"/>
      <c r="MU27" s="145"/>
      <c r="MV27" s="145"/>
      <c r="MW27" s="145"/>
      <c r="MX27" s="145"/>
      <c r="MY27" s="145"/>
      <c r="MZ27" s="145"/>
      <c r="NA27" s="145"/>
      <c r="NB27" s="145"/>
      <c r="NC27" s="145"/>
      <c r="ND27" s="145"/>
      <c r="NE27" s="145"/>
      <c r="NF27" s="145"/>
      <c r="NG27" s="145"/>
      <c r="NH27" s="145"/>
      <c r="NI27" s="145"/>
      <c r="NJ27" s="145"/>
      <c r="NK27" s="145"/>
      <c r="NL27" s="145"/>
      <c r="NM27" s="145"/>
      <c r="NN27" s="145"/>
      <c r="NO27" s="145"/>
      <c r="NP27" s="145"/>
      <c r="NQ27" s="145"/>
      <c r="NR27" s="145"/>
      <c r="NS27" s="145"/>
      <c r="NT27" s="145"/>
      <c r="NU27" s="145"/>
      <c r="NV27" s="145"/>
      <c r="NW27" s="145"/>
      <c r="NX27" s="145"/>
      <c r="NY27" s="145"/>
      <c r="NZ27" s="145"/>
      <c r="OA27" s="145"/>
      <c r="OB27" s="145"/>
      <c r="OC27" s="145"/>
      <c r="OD27" s="145"/>
      <c r="OE27" s="145"/>
      <c r="OF27" s="145"/>
      <c r="OG27" s="145"/>
      <c r="OH27" s="145"/>
      <c r="OI27" s="145"/>
      <c r="OJ27" s="145"/>
      <c r="OK27" s="145"/>
      <c r="OL27" s="145"/>
      <c r="OM27" s="145"/>
      <c r="ON27" s="145"/>
      <c r="OO27" s="145"/>
      <c r="OP27" s="145"/>
      <c r="OQ27" s="145"/>
      <c r="OR27" s="145"/>
      <c r="OS27" s="145"/>
      <c r="OT27" s="145"/>
      <c r="OU27" s="145"/>
      <c r="OV27" s="145"/>
      <c r="OW27" s="145"/>
      <c r="OX27" s="145"/>
      <c r="OY27" s="145"/>
      <c r="OZ27" s="145"/>
      <c r="PA27" s="145"/>
      <c r="PB27" s="145"/>
      <c r="PC27" s="145"/>
      <c r="PD27" s="145"/>
      <c r="PE27" s="145"/>
      <c r="PF27" s="145"/>
      <c r="PG27" s="145"/>
      <c r="PH27" s="145"/>
      <c r="PI27" s="145"/>
      <c r="PJ27" s="145"/>
      <c r="PK27" s="145"/>
      <c r="PL27" s="145"/>
      <c r="PM27" s="145"/>
      <c r="PN27" s="145"/>
      <c r="PO27" s="145"/>
      <c r="PP27" s="145"/>
      <c r="PQ27" s="145"/>
      <c r="PR27" s="145"/>
      <c r="PS27" s="145"/>
      <c r="PT27" s="145"/>
      <c r="PU27" s="145"/>
      <c r="PV27" s="145"/>
      <c r="PW27" s="145"/>
      <c r="PX27" s="145"/>
      <c r="PY27" s="145"/>
      <c r="PZ27" s="145"/>
      <c r="QA27" s="145"/>
      <c r="QB27" s="145"/>
      <c r="QC27" s="145"/>
      <c r="QD27" s="145"/>
      <c r="QE27" s="145"/>
      <c r="QF27" s="145"/>
      <c r="QG27" s="145"/>
      <c r="QH27" s="145"/>
      <c r="QI27" s="145"/>
      <c r="QJ27" s="145"/>
      <c r="QK27" s="145"/>
      <c r="QL27" s="145"/>
      <c r="QM27" s="145"/>
      <c r="QN27" s="145"/>
      <c r="QO27" s="145"/>
      <c r="QP27" s="145"/>
      <c r="QQ27" s="145"/>
      <c r="QR27" s="145"/>
      <c r="QS27" s="145"/>
      <c r="QT27" s="145"/>
      <c r="QU27" s="145"/>
      <c r="QV27" s="145"/>
      <c r="QW27" s="145"/>
      <c r="QX27" s="145"/>
      <c r="QY27" s="145"/>
      <c r="QZ27" s="145"/>
      <c r="RA27" s="145"/>
      <c r="RB27" s="145"/>
      <c r="RC27" s="145"/>
      <c r="RD27" s="145"/>
      <c r="RE27" s="145"/>
      <c r="RF27" s="145"/>
      <c r="RG27" s="145"/>
      <c r="RH27" s="145"/>
      <c r="RI27" s="145"/>
      <c r="RJ27" s="145"/>
      <c r="RK27" s="145"/>
      <c r="RL27" s="145"/>
      <c r="RM27" s="145"/>
      <c r="RN27" s="145"/>
      <c r="RO27" s="145"/>
      <c r="RP27" s="145"/>
      <c r="RQ27" s="145"/>
      <c r="RR27" s="145"/>
      <c r="RS27" s="145"/>
      <c r="RT27" s="145"/>
      <c r="RU27" s="145"/>
      <c r="RV27" s="145"/>
      <c r="RW27" s="145"/>
      <c r="RX27" s="145"/>
      <c r="RY27" s="145"/>
      <c r="RZ27" s="145"/>
      <c r="SA27" s="145"/>
      <c r="SB27" s="145"/>
      <c r="SC27" s="145"/>
      <c r="SD27" s="145"/>
      <c r="SE27" s="145"/>
      <c r="SF27" s="145"/>
      <c r="SG27" s="145"/>
      <c r="SH27" s="145"/>
      <c r="SI27" s="145"/>
      <c r="SJ27" s="145"/>
      <c r="SK27" s="145"/>
      <c r="SL27" s="145"/>
      <c r="SM27" s="145"/>
      <c r="SN27" s="145"/>
      <c r="SO27" s="145"/>
      <c r="SP27" s="145"/>
      <c r="SQ27" s="145"/>
      <c r="SR27" s="145"/>
      <c r="SS27" s="145"/>
      <c r="ST27" s="145"/>
      <c r="SU27" s="145"/>
      <c r="SV27" s="145"/>
      <c r="SW27" s="145"/>
      <c r="SX27" s="145"/>
      <c r="SY27" s="145"/>
      <c r="SZ27" s="145"/>
      <c r="TA27" s="145"/>
      <c r="TB27" s="145"/>
      <c r="TC27" s="145"/>
      <c r="TD27" s="145"/>
      <c r="TE27" s="145"/>
      <c r="TF27" s="145"/>
      <c r="TG27" s="145"/>
      <c r="TH27" s="145"/>
      <c r="TI27" s="145"/>
      <c r="TJ27" s="145"/>
      <c r="TK27" s="145"/>
      <c r="TL27" s="145"/>
      <c r="TM27" s="145"/>
      <c r="TN27" s="145"/>
      <c r="TO27" s="145"/>
      <c r="TP27" s="145"/>
      <c r="TQ27" s="145"/>
      <c r="TR27" s="145"/>
      <c r="TS27" s="145"/>
      <c r="TT27" s="145"/>
      <c r="TU27" s="145"/>
      <c r="TV27" s="145"/>
      <c r="TW27" s="145"/>
      <c r="TX27" s="145"/>
      <c r="TY27" s="145"/>
      <c r="TZ27" s="145"/>
      <c r="UA27" s="145"/>
      <c r="UB27" s="145"/>
      <c r="UC27" s="145"/>
      <c r="UD27" s="145"/>
      <c r="UE27" s="145"/>
      <c r="UF27" s="145"/>
      <c r="UG27" s="145"/>
      <c r="UH27" s="145"/>
      <c r="UI27" s="145"/>
      <c r="UJ27" s="145"/>
      <c r="UK27" s="145"/>
      <c r="UL27" s="145"/>
      <c r="UM27" s="145"/>
      <c r="UN27" s="145"/>
      <c r="UO27" s="145"/>
      <c r="UP27" s="145"/>
      <c r="UQ27" s="145"/>
      <c r="UR27" s="145"/>
      <c r="US27" s="145"/>
      <c r="UT27" s="145"/>
      <c r="UU27" s="145"/>
      <c r="UV27" s="145"/>
      <c r="UW27" s="145"/>
      <c r="UX27" s="145"/>
      <c r="UY27" s="145"/>
      <c r="UZ27" s="145"/>
      <c r="VA27" s="145"/>
      <c r="VB27" s="145"/>
      <c r="VC27" s="145"/>
      <c r="VD27" s="145"/>
      <c r="VE27" s="145"/>
      <c r="VF27" s="145"/>
      <c r="VG27" s="145"/>
      <c r="VH27" s="145"/>
      <c r="VI27" s="145"/>
      <c r="VJ27" s="145"/>
      <c r="VK27" s="145"/>
      <c r="VL27" s="145"/>
      <c r="VM27" s="145"/>
      <c r="VN27" s="145"/>
      <c r="VO27" s="145"/>
      <c r="VP27" s="145"/>
      <c r="VQ27" s="145"/>
      <c r="VR27" s="145"/>
      <c r="VS27" s="145"/>
      <c r="VT27" s="145"/>
      <c r="VU27" s="145"/>
      <c r="VV27" s="145"/>
      <c r="VW27" s="145"/>
      <c r="VX27" s="145"/>
      <c r="VY27" s="145"/>
      <c r="VZ27" s="145"/>
      <c r="WA27" s="145"/>
      <c r="WB27" s="145"/>
      <c r="WC27" s="145"/>
      <c r="WD27" s="145"/>
      <c r="WE27" s="145"/>
      <c r="WF27" s="145"/>
      <c r="WG27" s="145"/>
      <c r="WH27" s="145"/>
      <c r="WI27" s="145"/>
      <c r="WJ27" s="145"/>
      <c r="WK27" s="145"/>
      <c r="WL27" s="145"/>
      <c r="WM27" s="145"/>
      <c r="WN27" s="145"/>
      <c r="WO27" s="145"/>
      <c r="WP27" s="145"/>
      <c r="WQ27" s="145"/>
      <c r="WR27" s="145"/>
      <c r="WS27" s="145"/>
      <c r="WT27" s="145"/>
      <c r="WU27" s="145"/>
      <c r="WV27" s="145"/>
      <c r="WW27" s="145"/>
      <c r="WX27" s="145"/>
      <c r="WY27" s="145"/>
      <c r="WZ27" s="145"/>
      <c r="XA27" s="145"/>
      <c r="XB27" s="145"/>
      <c r="XC27" s="145"/>
      <c r="XD27" s="145"/>
      <c r="XE27" s="145"/>
      <c r="XF27" s="145"/>
      <c r="XG27" s="145"/>
      <c r="XH27" s="145"/>
      <c r="XI27" s="145"/>
      <c r="XJ27" s="145"/>
      <c r="XK27" s="145"/>
      <c r="XL27" s="145"/>
      <c r="XM27" s="145"/>
      <c r="XN27" s="145"/>
      <c r="XO27" s="145"/>
      <c r="XP27" s="145"/>
      <c r="XQ27" s="145"/>
      <c r="XR27" s="145"/>
      <c r="XS27" s="145"/>
      <c r="XT27" s="145"/>
      <c r="XU27" s="145"/>
      <c r="XV27" s="145"/>
      <c r="XW27" s="145"/>
      <c r="XX27" s="145"/>
      <c r="XY27" s="145"/>
      <c r="XZ27" s="145"/>
      <c r="YA27" s="145"/>
      <c r="YB27" s="145"/>
      <c r="YC27" s="145"/>
      <c r="YD27" s="145"/>
      <c r="YE27" s="145"/>
      <c r="YF27" s="145"/>
      <c r="YG27" s="145"/>
      <c r="YH27" s="145"/>
      <c r="YI27" s="145"/>
      <c r="YJ27" s="145"/>
      <c r="YK27" s="145"/>
      <c r="YL27" s="145"/>
      <c r="YM27" s="145"/>
      <c r="YN27" s="145"/>
      <c r="YO27" s="145"/>
      <c r="YP27" s="145"/>
      <c r="YQ27" s="145"/>
      <c r="YR27" s="145"/>
      <c r="YS27" s="145"/>
      <c r="YT27" s="145"/>
      <c r="YU27" s="145"/>
      <c r="YV27" s="145"/>
      <c r="YW27" s="145"/>
      <c r="YX27" s="145"/>
      <c r="YY27" s="145"/>
      <c r="YZ27" s="145"/>
      <c r="ZA27" s="145"/>
      <c r="ZB27" s="145"/>
      <c r="ZC27" s="145"/>
      <c r="ZD27" s="145"/>
      <c r="ZE27" s="145"/>
      <c r="ZF27" s="145"/>
      <c r="ZG27" s="145"/>
      <c r="ZH27" s="145"/>
      <c r="ZI27" s="145"/>
      <c r="ZJ27" s="145"/>
      <c r="ZK27" s="145"/>
      <c r="ZL27" s="145"/>
      <c r="ZM27" s="145"/>
      <c r="ZN27" s="145"/>
      <c r="ZO27" s="145"/>
      <c r="ZP27" s="145"/>
      <c r="ZQ27" s="145"/>
      <c r="ZR27" s="145"/>
      <c r="ZS27" s="145"/>
      <c r="ZT27" s="145"/>
      <c r="ZU27" s="145"/>
      <c r="ZV27" s="145"/>
      <c r="ZW27" s="145"/>
      <c r="ZX27" s="145"/>
      <c r="ZY27" s="145"/>
      <c r="ZZ27" s="145"/>
      <c r="AAA27" s="145"/>
      <c r="AAB27" s="145"/>
      <c r="AAC27" s="145"/>
      <c r="AAD27" s="145"/>
      <c r="AAE27" s="145"/>
      <c r="AAF27" s="145"/>
      <c r="AAG27" s="145"/>
      <c r="AAH27" s="145"/>
      <c r="AAI27" s="145"/>
      <c r="AAJ27" s="145"/>
      <c r="AAK27" s="145"/>
      <c r="AAL27" s="145"/>
      <c r="AAM27" s="145"/>
      <c r="AAN27" s="145"/>
      <c r="AAO27" s="145"/>
      <c r="AAP27" s="145"/>
      <c r="AAQ27" s="145"/>
      <c r="AAR27" s="145"/>
      <c r="AAS27" s="145"/>
      <c r="AAT27" s="145"/>
      <c r="AAU27" s="145"/>
      <c r="AAV27" s="145"/>
      <c r="AAW27" s="145"/>
      <c r="AAX27" s="145"/>
      <c r="AAY27" s="145"/>
      <c r="AAZ27" s="145"/>
      <c r="ABA27" s="145"/>
      <c r="ABB27" s="145"/>
      <c r="ABC27" s="145"/>
      <c r="ABD27" s="145"/>
      <c r="ABE27" s="145"/>
      <c r="ABF27" s="145"/>
      <c r="ABG27" s="145"/>
      <c r="ABH27" s="145"/>
      <c r="ABI27" s="145"/>
      <c r="ABJ27" s="145"/>
      <c r="ABK27" s="145"/>
      <c r="ABL27" s="145"/>
      <c r="ABM27" s="145"/>
      <c r="ABN27" s="145"/>
      <c r="ABO27" s="145"/>
      <c r="ABP27" s="145"/>
      <c r="ABQ27" s="145"/>
      <c r="ABR27" s="145"/>
      <c r="ABS27" s="145"/>
      <c r="ABT27" s="145"/>
      <c r="ABU27" s="145"/>
      <c r="ABV27" s="145"/>
      <c r="ABW27" s="145"/>
      <c r="ABX27" s="145"/>
      <c r="ABY27" s="145"/>
      <c r="ABZ27" s="145"/>
      <c r="ACA27" s="145"/>
      <c r="ACB27" s="145"/>
      <c r="ACC27" s="145"/>
      <c r="ACD27" s="145"/>
      <c r="ACE27" s="145"/>
      <c r="ACF27" s="145"/>
      <c r="ACG27" s="145"/>
      <c r="ACH27" s="145"/>
      <c r="ACI27" s="145"/>
      <c r="ACJ27" s="145"/>
      <c r="ACK27" s="145"/>
      <c r="ACL27" s="145"/>
      <c r="ACM27" s="145"/>
      <c r="ACN27" s="145"/>
      <c r="ACO27" s="145"/>
      <c r="ACP27" s="145"/>
      <c r="ACQ27" s="145"/>
      <c r="ACR27" s="145"/>
      <c r="ACS27" s="145"/>
      <c r="ACT27" s="145"/>
      <c r="ACU27" s="145"/>
      <c r="ACV27" s="145"/>
      <c r="ACW27" s="145"/>
      <c r="ACX27" s="145"/>
      <c r="ACY27" s="145"/>
      <c r="ACZ27" s="145"/>
      <c r="ADA27" s="145"/>
      <c r="ADB27" s="145"/>
      <c r="ADC27" s="145"/>
      <c r="ADD27" s="145"/>
      <c r="ADE27" s="145"/>
      <c r="ADF27" s="145"/>
      <c r="ADG27" s="145"/>
      <c r="ADH27" s="145"/>
      <c r="ADI27" s="145"/>
      <c r="ADJ27" s="145"/>
      <c r="ADK27" s="145"/>
      <c r="ADL27" s="145"/>
      <c r="ADM27" s="145"/>
      <c r="ADN27" s="145"/>
      <c r="ADO27" s="145"/>
      <c r="ADP27" s="145"/>
      <c r="ADQ27" s="145"/>
      <c r="ADR27" s="145"/>
      <c r="ADS27" s="145"/>
      <c r="ADT27" s="145"/>
      <c r="ADU27" s="145"/>
      <c r="ADV27" s="145"/>
      <c r="ADW27" s="145"/>
      <c r="ADX27" s="145"/>
      <c r="ADY27" s="145"/>
      <c r="ADZ27" s="145"/>
      <c r="AEA27" s="145"/>
      <c r="AEB27" s="145"/>
      <c r="AEC27" s="145"/>
      <c r="AED27" s="145"/>
      <c r="AEE27" s="145"/>
      <c r="AEF27" s="145"/>
      <c r="AEG27" s="145"/>
      <c r="AEH27" s="145"/>
      <c r="AEI27" s="145"/>
      <c r="AEJ27" s="145"/>
      <c r="AEK27" s="145"/>
      <c r="AEL27" s="145"/>
      <c r="AEM27" s="145"/>
      <c r="AEN27" s="145"/>
      <c r="AEO27" s="145"/>
      <c r="AEP27" s="145"/>
      <c r="AEQ27" s="145"/>
      <c r="AER27" s="145"/>
      <c r="AES27" s="145"/>
      <c r="AET27" s="145"/>
      <c r="AEU27" s="145"/>
      <c r="AEV27" s="145"/>
      <c r="AEW27" s="145"/>
      <c r="AEX27" s="145"/>
      <c r="AEY27" s="145"/>
      <c r="AEZ27" s="145"/>
      <c r="AFA27" s="145"/>
      <c r="AFB27" s="145"/>
      <c r="AFC27" s="145"/>
      <c r="AFD27" s="145"/>
      <c r="AFE27" s="145"/>
      <c r="AFF27" s="145"/>
      <c r="AFG27" s="145"/>
      <c r="AFH27" s="145"/>
      <c r="AFI27" s="145"/>
      <c r="AFJ27" s="145"/>
      <c r="AFK27" s="145"/>
      <c r="AFL27" s="145"/>
      <c r="AFM27" s="145"/>
      <c r="AFN27" s="145"/>
      <c r="AFO27" s="145"/>
      <c r="AFP27" s="145"/>
      <c r="AFQ27" s="145"/>
      <c r="AFR27" s="145"/>
      <c r="AFS27" s="145"/>
      <c r="AFT27" s="145"/>
      <c r="AFU27" s="145"/>
      <c r="AFV27" s="145"/>
      <c r="AFW27" s="145"/>
      <c r="AFX27" s="145"/>
      <c r="AFY27" s="145"/>
      <c r="AFZ27" s="145"/>
      <c r="AGA27" s="145"/>
      <c r="AGB27" s="145"/>
      <c r="AGC27" s="145"/>
      <c r="AGD27" s="145"/>
      <c r="AGE27" s="145"/>
      <c r="AGF27" s="145"/>
      <c r="AGG27" s="145"/>
      <c r="AGH27" s="145"/>
      <c r="AGI27" s="145"/>
      <c r="AGJ27" s="145"/>
      <c r="AGK27" s="145"/>
      <c r="AGL27" s="145"/>
      <c r="AGM27" s="145"/>
      <c r="AGN27" s="145"/>
      <c r="AGO27" s="145"/>
      <c r="AGP27" s="145"/>
      <c r="AGQ27" s="145"/>
      <c r="AGR27" s="145"/>
      <c r="AGS27" s="145"/>
      <c r="AGT27" s="145"/>
      <c r="AGU27" s="145"/>
      <c r="AGV27" s="145"/>
      <c r="AGW27" s="145"/>
      <c r="AGX27" s="145"/>
      <c r="AGY27" s="145"/>
      <c r="AGZ27" s="145"/>
      <c r="AHA27" s="145"/>
      <c r="AHB27" s="145"/>
      <c r="AHC27" s="145"/>
      <c r="AHD27" s="145"/>
      <c r="AHE27" s="145"/>
      <c r="AHF27" s="145"/>
      <c r="AHG27" s="145"/>
      <c r="AHH27" s="145"/>
      <c r="AHI27" s="145"/>
      <c r="AHJ27" s="145"/>
      <c r="AHK27" s="145"/>
      <c r="AHL27" s="145"/>
      <c r="AHM27" s="145"/>
      <c r="AHN27" s="145"/>
      <c r="AHO27" s="145"/>
      <c r="AHP27" s="145"/>
      <c r="AHQ27" s="145"/>
      <c r="AHR27" s="145"/>
      <c r="AHS27" s="145"/>
      <c r="AHT27" s="145"/>
      <c r="AHU27" s="145"/>
      <c r="AHV27" s="145"/>
      <c r="AHW27" s="145"/>
      <c r="AHX27" s="145"/>
      <c r="AHY27" s="145"/>
      <c r="AHZ27" s="145"/>
      <c r="AIA27" s="145"/>
      <c r="AIB27" s="145"/>
      <c r="AIC27" s="145"/>
      <c r="AID27" s="145"/>
      <c r="AIE27" s="145"/>
      <c r="AIF27" s="145"/>
      <c r="AIG27" s="145"/>
      <c r="AIH27" s="145"/>
      <c r="AII27" s="145"/>
      <c r="AIJ27" s="145"/>
      <c r="AIK27" s="145"/>
      <c r="AIL27" s="145"/>
      <c r="AIM27" s="145"/>
      <c r="AIN27" s="145"/>
      <c r="AIO27" s="145"/>
      <c r="AIP27" s="145"/>
      <c r="AIQ27" s="145"/>
      <c r="AIR27" s="145"/>
      <c r="AIS27" s="145"/>
      <c r="AIT27" s="145"/>
      <c r="AIU27" s="145"/>
      <c r="AIV27" s="145"/>
      <c r="AIW27" s="145"/>
      <c r="AIX27" s="145"/>
      <c r="AIY27" s="145"/>
      <c r="AIZ27" s="145"/>
      <c r="AJA27" s="145"/>
      <c r="AJB27" s="145"/>
      <c r="AJC27" s="145"/>
      <c r="AJD27" s="145"/>
      <c r="AJE27" s="145"/>
      <c r="AJF27" s="145"/>
      <c r="AJG27" s="145"/>
      <c r="AJH27" s="145"/>
      <c r="AJI27" s="145"/>
      <c r="AJJ27" s="145"/>
      <c r="AJK27" s="145"/>
      <c r="AJL27" s="145"/>
      <c r="AJM27" s="145"/>
      <c r="AJN27" s="145"/>
      <c r="AJO27" s="145"/>
      <c r="AJP27" s="145"/>
      <c r="AJQ27" s="145"/>
      <c r="AJR27" s="145"/>
      <c r="AJS27" s="145"/>
      <c r="AJT27" s="145"/>
      <c r="AJU27" s="145"/>
      <c r="AJV27" s="145"/>
      <c r="AJW27" s="145"/>
      <c r="AJX27" s="145"/>
      <c r="AJY27" s="145"/>
      <c r="AJZ27" s="145"/>
      <c r="AKA27" s="145"/>
      <c r="AKB27" s="145"/>
      <c r="AKC27" s="145"/>
      <c r="AKD27" s="145"/>
      <c r="AKE27" s="145"/>
      <c r="AKF27" s="145"/>
      <c r="AKG27" s="145"/>
      <c r="AKH27" s="145"/>
      <c r="AKI27" s="145"/>
      <c r="AKJ27" s="145"/>
      <c r="AKK27" s="145"/>
      <c r="AKL27" s="145"/>
      <c r="AKM27" s="145"/>
      <c r="AKN27" s="145"/>
      <c r="AKO27" s="145"/>
      <c r="AKP27" s="145"/>
      <c r="AKQ27" s="145"/>
      <c r="AKR27" s="145"/>
      <c r="AKS27" s="145"/>
      <c r="AKT27" s="145"/>
      <c r="AKU27" s="145"/>
      <c r="AKV27" s="145"/>
      <c r="AKW27" s="145"/>
      <c r="AKX27" s="145"/>
      <c r="AKY27" s="145"/>
      <c r="AKZ27" s="145"/>
      <c r="ALA27" s="145"/>
      <c r="ALB27" s="145"/>
      <c r="ALC27" s="145"/>
      <c r="ALD27" s="145"/>
      <c r="ALE27" s="145"/>
      <c r="ALF27" s="145"/>
      <c r="ALG27" s="145"/>
      <c r="ALH27" s="145"/>
      <c r="ALI27" s="145"/>
      <c r="ALJ27" s="145"/>
      <c r="ALK27" s="145"/>
      <c r="ALL27" s="145"/>
      <c r="ALM27" s="145"/>
      <c r="ALN27" s="145"/>
      <c r="ALO27" s="145"/>
      <c r="ALP27" s="145"/>
      <c r="ALQ27" s="145"/>
      <c r="ALR27" s="145"/>
      <c r="ALS27" s="145"/>
      <c r="ALT27" s="145"/>
      <c r="ALU27" s="145"/>
      <c r="ALV27" s="145"/>
      <c r="ALW27" s="145"/>
      <c r="ALX27" s="145"/>
      <c r="ALY27" s="145"/>
      <c r="ALZ27" s="145"/>
      <c r="AMA27" s="145"/>
      <c r="AMB27" s="145"/>
      <c r="AMC27" s="145"/>
      <c r="AMD27" s="145"/>
      <c r="AME27" s="145"/>
      <c r="AMF27" s="145"/>
      <c r="AMG27" s="145"/>
      <c r="AMH27" s="145"/>
      <c r="AMI27" s="145"/>
      <c r="AMJ27" s="145"/>
      <c r="AMK27" s="145"/>
      <c r="AML27" s="145"/>
    </row>
    <row r="28" spans="1:1026" s="131" customFormat="1">
      <c r="A28" s="145" t="str">
        <f t="shared" ref="A28" si="6">CONCATENATE(I28,".",K28)</f>
        <v>LOAN.CA_RECOMMENDED</v>
      </c>
      <c r="B28" s="134">
        <f t="shared" si="4"/>
        <v>110024</v>
      </c>
      <c r="C28" s="146">
        <v>0</v>
      </c>
      <c r="D28" s="146">
        <v>1</v>
      </c>
      <c r="E28" s="146">
        <f t="shared" si="1"/>
        <v>100000</v>
      </c>
      <c r="F28" s="146">
        <v>100000</v>
      </c>
      <c r="G28" s="146" t="s">
        <v>34</v>
      </c>
      <c r="H28" s="146">
        <v>100000</v>
      </c>
      <c r="I28" s="145" t="s">
        <v>505</v>
      </c>
      <c r="J28" s="146">
        <f>VLOOKUP(I28,T_FSM_TYPE!$A:$B,2,0)</f>
        <v>110000</v>
      </c>
      <c r="K28" s="131" t="s">
        <v>581</v>
      </c>
      <c r="L28" s="145" t="s">
        <v>37</v>
      </c>
      <c r="M28" s="215" t="str">
        <f t="shared" si="2"/>
        <v>CA_RECOMMENDED</v>
      </c>
      <c r="N28" s="145" t="str">
        <f t="shared" si="3"/>
        <v>INSERT INTO T_FSM_STATE VALUES(110024, 0, 1, 100000, 100000, GETDATE(), 100000, 110000, 'CA_RECOMMENDED', '?' ,'CA_RECOMMENDED')</v>
      </c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  <c r="EN28" s="145"/>
      <c r="EO28" s="145"/>
      <c r="EP28" s="145"/>
      <c r="EQ28" s="145"/>
      <c r="ER28" s="145"/>
      <c r="ES28" s="145"/>
      <c r="ET28" s="145"/>
      <c r="EU28" s="145"/>
      <c r="EV28" s="145"/>
      <c r="EW28" s="145"/>
      <c r="EX28" s="145"/>
      <c r="EY28" s="145"/>
      <c r="EZ28" s="145"/>
      <c r="FA28" s="145"/>
      <c r="FB28" s="145"/>
      <c r="FC28" s="145"/>
      <c r="FD28" s="145"/>
      <c r="FE28" s="145"/>
      <c r="FF28" s="145"/>
      <c r="FG28" s="145"/>
      <c r="FH28" s="145"/>
      <c r="FI28" s="145"/>
      <c r="FJ28" s="145"/>
      <c r="FK28" s="145"/>
      <c r="FL28" s="145"/>
      <c r="FM28" s="145"/>
      <c r="FN28" s="145"/>
      <c r="FO28" s="145"/>
      <c r="FP28" s="145"/>
      <c r="FQ28" s="145"/>
      <c r="FR28" s="145"/>
      <c r="FS28" s="145"/>
      <c r="FT28" s="145"/>
      <c r="FU28" s="145"/>
      <c r="FV28" s="145"/>
      <c r="FW28" s="145"/>
      <c r="FX28" s="145"/>
      <c r="FY28" s="145"/>
      <c r="FZ28" s="145"/>
      <c r="GA28" s="145"/>
      <c r="GB28" s="145"/>
      <c r="GC28" s="145"/>
      <c r="GD28" s="145"/>
      <c r="GE28" s="145"/>
      <c r="GF28" s="145"/>
      <c r="GG28" s="145"/>
      <c r="GH28" s="145"/>
      <c r="GI28" s="145"/>
      <c r="GJ28" s="145"/>
      <c r="GK28" s="145"/>
      <c r="GL28" s="145"/>
      <c r="GM28" s="145"/>
      <c r="GN28" s="145"/>
      <c r="GO28" s="145"/>
      <c r="GP28" s="145"/>
      <c r="GQ28" s="145"/>
      <c r="GR28" s="145"/>
      <c r="GS28" s="145"/>
      <c r="GT28" s="145"/>
      <c r="GU28" s="145"/>
      <c r="GV28" s="145"/>
      <c r="GW28" s="145"/>
      <c r="GX28" s="145"/>
      <c r="GY28" s="145"/>
      <c r="GZ28" s="145"/>
      <c r="HA28" s="145"/>
      <c r="HB28" s="145"/>
      <c r="HC28" s="145"/>
      <c r="HD28" s="145"/>
      <c r="HE28" s="145"/>
      <c r="HF28" s="145"/>
      <c r="HG28" s="145"/>
      <c r="HH28" s="145"/>
      <c r="HI28" s="145"/>
      <c r="HJ28" s="145"/>
      <c r="HK28" s="145"/>
      <c r="HL28" s="145"/>
      <c r="HM28" s="145"/>
      <c r="HN28" s="145"/>
      <c r="HO28" s="145"/>
      <c r="HP28" s="145"/>
      <c r="HQ28" s="145"/>
      <c r="HR28" s="145"/>
      <c r="HS28" s="145"/>
      <c r="HT28" s="145"/>
      <c r="HU28" s="145"/>
      <c r="HV28" s="145"/>
      <c r="HW28" s="145"/>
      <c r="HX28" s="145"/>
      <c r="HY28" s="145"/>
      <c r="HZ28" s="145"/>
      <c r="IA28" s="145"/>
      <c r="IB28" s="145"/>
      <c r="IC28" s="145"/>
      <c r="ID28" s="145"/>
      <c r="IE28" s="145"/>
      <c r="IF28" s="145"/>
      <c r="IG28" s="145"/>
      <c r="IH28" s="145"/>
      <c r="II28" s="145"/>
      <c r="IJ28" s="145"/>
      <c r="IK28" s="145"/>
      <c r="IL28" s="145"/>
      <c r="IM28" s="145"/>
      <c r="IN28" s="145"/>
      <c r="IO28" s="145"/>
      <c r="IP28" s="145"/>
      <c r="IQ28" s="145"/>
      <c r="IR28" s="145"/>
      <c r="IS28" s="145"/>
      <c r="IT28" s="145"/>
      <c r="IU28" s="145"/>
      <c r="IV28" s="145"/>
      <c r="IW28" s="145"/>
      <c r="IX28" s="145"/>
      <c r="IY28" s="145"/>
      <c r="IZ28" s="145"/>
      <c r="JA28" s="145"/>
      <c r="JB28" s="145"/>
      <c r="JC28" s="145"/>
      <c r="JD28" s="145"/>
      <c r="JE28" s="145"/>
      <c r="JF28" s="145"/>
      <c r="JG28" s="145"/>
      <c r="JH28" s="145"/>
      <c r="JI28" s="145"/>
      <c r="JJ28" s="145"/>
      <c r="JK28" s="145"/>
      <c r="JL28" s="145"/>
      <c r="JM28" s="145"/>
      <c r="JN28" s="145"/>
      <c r="JO28" s="145"/>
      <c r="JP28" s="145"/>
      <c r="JQ28" s="145"/>
      <c r="JR28" s="145"/>
      <c r="JS28" s="145"/>
      <c r="JT28" s="145"/>
      <c r="JU28" s="145"/>
      <c r="JV28" s="145"/>
      <c r="JW28" s="145"/>
      <c r="JX28" s="145"/>
      <c r="JY28" s="145"/>
      <c r="JZ28" s="145"/>
      <c r="KA28" s="145"/>
      <c r="KB28" s="145"/>
      <c r="KC28" s="145"/>
      <c r="KD28" s="145"/>
      <c r="KE28" s="145"/>
      <c r="KF28" s="145"/>
      <c r="KG28" s="145"/>
      <c r="KH28" s="145"/>
      <c r="KI28" s="145"/>
      <c r="KJ28" s="145"/>
      <c r="KK28" s="145"/>
      <c r="KL28" s="145"/>
      <c r="KM28" s="145"/>
      <c r="KN28" s="145"/>
      <c r="KO28" s="145"/>
      <c r="KP28" s="145"/>
      <c r="KQ28" s="145"/>
      <c r="KR28" s="145"/>
      <c r="KS28" s="145"/>
      <c r="KT28" s="145"/>
      <c r="KU28" s="145"/>
      <c r="KV28" s="145"/>
      <c r="KW28" s="145"/>
      <c r="KX28" s="145"/>
      <c r="KY28" s="145"/>
      <c r="KZ28" s="145"/>
      <c r="LA28" s="145"/>
      <c r="LB28" s="145"/>
      <c r="LC28" s="145"/>
      <c r="LD28" s="145"/>
      <c r="LE28" s="145"/>
      <c r="LF28" s="145"/>
      <c r="LG28" s="145"/>
      <c r="LH28" s="145"/>
      <c r="LI28" s="145"/>
      <c r="LJ28" s="145"/>
      <c r="LK28" s="145"/>
      <c r="LL28" s="145"/>
      <c r="LM28" s="145"/>
      <c r="LN28" s="145"/>
      <c r="LO28" s="145"/>
      <c r="LP28" s="145"/>
      <c r="LQ28" s="145"/>
      <c r="LR28" s="145"/>
      <c r="LS28" s="145"/>
      <c r="LT28" s="145"/>
      <c r="LU28" s="145"/>
      <c r="LV28" s="145"/>
      <c r="LW28" s="145"/>
      <c r="LX28" s="145"/>
      <c r="LY28" s="145"/>
      <c r="LZ28" s="145"/>
      <c r="MA28" s="145"/>
      <c r="MB28" s="145"/>
      <c r="MC28" s="145"/>
      <c r="MD28" s="145"/>
      <c r="ME28" s="145"/>
      <c r="MF28" s="145"/>
      <c r="MG28" s="145"/>
      <c r="MH28" s="145"/>
      <c r="MI28" s="145"/>
      <c r="MJ28" s="145"/>
      <c r="MK28" s="145"/>
      <c r="ML28" s="145"/>
      <c r="MM28" s="145"/>
      <c r="MN28" s="145"/>
      <c r="MO28" s="145"/>
      <c r="MP28" s="145"/>
      <c r="MQ28" s="145"/>
      <c r="MR28" s="145"/>
      <c r="MS28" s="145"/>
      <c r="MT28" s="145"/>
      <c r="MU28" s="145"/>
      <c r="MV28" s="145"/>
      <c r="MW28" s="145"/>
      <c r="MX28" s="145"/>
      <c r="MY28" s="145"/>
      <c r="MZ28" s="145"/>
      <c r="NA28" s="145"/>
      <c r="NB28" s="145"/>
      <c r="NC28" s="145"/>
      <c r="ND28" s="145"/>
      <c r="NE28" s="145"/>
      <c r="NF28" s="145"/>
      <c r="NG28" s="145"/>
      <c r="NH28" s="145"/>
      <c r="NI28" s="145"/>
      <c r="NJ28" s="145"/>
      <c r="NK28" s="145"/>
      <c r="NL28" s="145"/>
      <c r="NM28" s="145"/>
      <c r="NN28" s="145"/>
      <c r="NO28" s="145"/>
      <c r="NP28" s="145"/>
      <c r="NQ28" s="145"/>
      <c r="NR28" s="145"/>
      <c r="NS28" s="145"/>
      <c r="NT28" s="145"/>
      <c r="NU28" s="145"/>
      <c r="NV28" s="145"/>
      <c r="NW28" s="145"/>
      <c r="NX28" s="145"/>
      <c r="NY28" s="145"/>
      <c r="NZ28" s="145"/>
      <c r="OA28" s="145"/>
      <c r="OB28" s="145"/>
      <c r="OC28" s="145"/>
      <c r="OD28" s="145"/>
      <c r="OE28" s="145"/>
      <c r="OF28" s="145"/>
      <c r="OG28" s="145"/>
      <c r="OH28" s="145"/>
      <c r="OI28" s="145"/>
      <c r="OJ28" s="145"/>
      <c r="OK28" s="145"/>
      <c r="OL28" s="145"/>
      <c r="OM28" s="145"/>
      <c r="ON28" s="145"/>
      <c r="OO28" s="145"/>
      <c r="OP28" s="145"/>
      <c r="OQ28" s="145"/>
      <c r="OR28" s="145"/>
      <c r="OS28" s="145"/>
      <c r="OT28" s="145"/>
      <c r="OU28" s="145"/>
      <c r="OV28" s="145"/>
      <c r="OW28" s="145"/>
      <c r="OX28" s="145"/>
      <c r="OY28" s="145"/>
      <c r="OZ28" s="145"/>
      <c r="PA28" s="145"/>
      <c r="PB28" s="145"/>
      <c r="PC28" s="145"/>
      <c r="PD28" s="145"/>
      <c r="PE28" s="145"/>
      <c r="PF28" s="145"/>
      <c r="PG28" s="145"/>
      <c r="PH28" s="145"/>
      <c r="PI28" s="145"/>
      <c r="PJ28" s="145"/>
      <c r="PK28" s="145"/>
      <c r="PL28" s="145"/>
      <c r="PM28" s="145"/>
      <c r="PN28" s="145"/>
      <c r="PO28" s="145"/>
      <c r="PP28" s="145"/>
      <c r="PQ28" s="145"/>
      <c r="PR28" s="145"/>
      <c r="PS28" s="145"/>
      <c r="PT28" s="145"/>
      <c r="PU28" s="145"/>
      <c r="PV28" s="145"/>
      <c r="PW28" s="145"/>
      <c r="PX28" s="145"/>
      <c r="PY28" s="145"/>
      <c r="PZ28" s="145"/>
      <c r="QA28" s="145"/>
      <c r="QB28" s="145"/>
      <c r="QC28" s="145"/>
      <c r="QD28" s="145"/>
      <c r="QE28" s="145"/>
      <c r="QF28" s="145"/>
      <c r="QG28" s="145"/>
      <c r="QH28" s="145"/>
      <c r="QI28" s="145"/>
      <c r="QJ28" s="145"/>
      <c r="QK28" s="145"/>
      <c r="QL28" s="145"/>
      <c r="QM28" s="145"/>
      <c r="QN28" s="145"/>
      <c r="QO28" s="145"/>
      <c r="QP28" s="145"/>
      <c r="QQ28" s="145"/>
      <c r="QR28" s="145"/>
      <c r="QS28" s="145"/>
      <c r="QT28" s="145"/>
      <c r="QU28" s="145"/>
      <c r="QV28" s="145"/>
      <c r="QW28" s="145"/>
      <c r="QX28" s="145"/>
      <c r="QY28" s="145"/>
      <c r="QZ28" s="145"/>
      <c r="RA28" s="145"/>
      <c r="RB28" s="145"/>
      <c r="RC28" s="145"/>
      <c r="RD28" s="145"/>
      <c r="RE28" s="145"/>
      <c r="RF28" s="145"/>
      <c r="RG28" s="145"/>
      <c r="RH28" s="145"/>
      <c r="RI28" s="145"/>
      <c r="RJ28" s="145"/>
      <c r="RK28" s="145"/>
      <c r="RL28" s="145"/>
      <c r="RM28" s="145"/>
      <c r="RN28" s="145"/>
      <c r="RO28" s="145"/>
      <c r="RP28" s="145"/>
      <c r="RQ28" s="145"/>
      <c r="RR28" s="145"/>
      <c r="RS28" s="145"/>
      <c r="RT28" s="145"/>
      <c r="RU28" s="145"/>
      <c r="RV28" s="145"/>
      <c r="RW28" s="145"/>
      <c r="RX28" s="145"/>
      <c r="RY28" s="145"/>
      <c r="RZ28" s="145"/>
      <c r="SA28" s="145"/>
      <c r="SB28" s="145"/>
      <c r="SC28" s="145"/>
      <c r="SD28" s="145"/>
      <c r="SE28" s="145"/>
      <c r="SF28" s="145"/>
      <c r="SG28" s="145"/>
      <c r="SH28" s="145"/>
      <c r="SI28" s="145"/>
      <c r="SJ28" s="145"/>
      <c r="SK28" s="145"/>
      <c r="SL28" s="145"/>
      <c r="SM28" s="145"/>
      <c r="SN28" s="145"/>
      <c r="SO28" s="145"/>
      <c r="SP28" s="145"/>
      <c r="SQ28" s="145"/>
      <c r="SR28" s="145"/>
      <c r="SS28" s="145"/>
      <c r="ST28" s="145"/>
      <c r="SU28" s="145"/>
      <c r="SV28" s="145"/>
      <c r="SW28" s="145"/>
      <c r="SX28" s="145"/>
      <c r="SY28" s="145"/>
      <c r="SZ28" s="145"/>
      <c r="TA28" s="145"/>
      <c r="TB28" s="145"/>
      <c r="TC28" s="145"/>
      <c r="TD28" s="145"/>
      <c r="TE28" s="145"/>
      <c r="TF28" s="145"/>
      <c r="TG28" s="145"/>
      <c r="TH28" s="145"/>
      <c r="TI28" s="145"/>
      <c r="TJ28" s="145"/>
      <c r="TK28" s="145"/>
      <c r="TL28" s="145"/>
      <c r="TM28" s="145"/>
      <c r="TN28" s="145"/>
      <c r="TO28" s="145"/>
      <c r="TP28" s="145"/>
      <c r="TQ28" s="145"/>
      <c r="TR28" s="145"/>
      <c r="TS28" s="145"/>
      <c r="TT28" s="145"/>
      <c r="TU28" s="145"/>
      <c r="TV28" s="145"/>
      <c r="TW28" s="145"/>
      <c r="TX28" s="145"/>
      <c r="TY28" s="145"/>
      <c r="TZ28" s="145"/>
      <c r="UA28" s="145"/>
      <c r="UB28" s="145"/>
      <c r="UC28" s="145"/>
      <c r="UD28" s="145"/>
      <c r="UE28" s="145"/>
      <c r="UF28" s="145"/>
      <c r="UG28" s="145"/>
      <c r="UH28" s="145"/>
      <c r="UI28" s="145"/>
      <c r="UJ28" s="145"/>
      <c r="UK28" s="145"/>
      <c r="UL28" s="145"/>
      <c r="UM28" s="145"/>
      <c r="UN28" s="145"/>
      <c r="UO28" s="145"/>
      <c r="UP28" s="145"/>
      <c r="UQ28" s="145"/>
      <c r="UR28" s="145"/>
      <c r="US28" s="145"/>
      <c r="UT28" s="145"/>
      <c r="UU28" s="145"/>
      <c r="UV28" s="145"/>
      <c r="UW28" s="145"/>
      <c r="UX28" s="145"/>
      <c r="UY28" s="145"/>
      <c r="UZ28" s="145"/>
      <c r="VA28" s="145"/>
      <c r="VB28" s="145"/>
      <c r="VC28" s="145"/>
      <c r="VD28" s="145"/>
      <c r="VE28" s="145"/>
      <c r="VF28" s="145"/>
      <c r="VG28" s="145"/>
      <c r="VH28" s="145"/>
      <c r="VI28" s="145"/>
      <c r="VJ28" s="145"/>
      <c r="VK28" s="145"/>
      <c r="VL28" s="145"/>
      <c r="VM28" s="145"/>
      <c r="VN28" s="145"/>
      <c r="VO28" s="145"/>
      <c r="VP28" s="145"/>
      <c r="VQ28" s="145"/>
      <c r="VR28" s="145"/>
      <c r="VS28" s="145"/>
      <c r="VT28" s="145"/>
      <c r="VU28" s="145"/>
      <c r="VV28" s="145"/>
      <c r="VW28" s="145"/>
      <c r="VX28" s="145"/>
      <c r="VY28" s="145"/>
      <c r="VZ28" s="145"/>
      <c r="WA28" s="145"/>
      <c r="WB28" s="145"/>
      <c r="WC28" s="145"/>
      <c r="WD28" s="145"/>
      <c r="WE28" s="145"/>
      <c r="WF28" s="145"/>
      <c r="WG28" s="145"/>
      <c r="WH28" s="145"/>
      <c r="WI28" s="145"/>
      <c r="WJ28" s="145"/>
      <c r="WK28" s="145"/>
      <c r="WL28" s="145"/>
      <c r="WM28" s="145"/>
      <c r="WN28" s="145"/>
      <c r="WO28" s="145"/>
      <c r="WP28" s="145"/>
      <c r="WQ28" s="145"/>
      <c r="WR28" s="145"/>
      <c r="WS28" s="145"/>
      <c r="WT28" s="145"/>
      <c r="WU28" s="145"/>
      <c r="WV28" s="145"/>
      <c r="WW28" s="145"/>
      <c r="WX28" s="145"/>
      <c r="WY28" s="145"/>
      <c r="WZ28" s="145"/>
      <c r="XA28" s="145"/>
      <c r="XB28" s="145"/>
      <c r="XC28" s="145"/>
      <c r="XD28" s="145"/>
      <c r="XE28" s="145"/>
      <c r="XF28" s="145"/>
      <c r="XG28" s="145"/>
      <c r="XH28" s="145"/>
      <c r="XI28" s="145"/>
      <c r="XJ28" s="145"/>
      <c r="XK28" s="145"/>
      <c r="XL28" s="145"/>
      <c r="XM28" s="145"/>
      <c r="XN28" s="145"/>
      <c r="XO28" s="145"/>
      <c r="XP28" s="145"/>
      <c r="XQ28" s="145"/>
      <c r="XR28" s="145"/>
      <c r="XS28" s="145"/>
      <c r="XT28" s="145"/>
      <c r="XU28" s="145"/>
      <c r="XV28" s="145"/>
      <c r="XW28" s="145"/>
      <c r="XX28" s="145"/>
      <c r="XY28" s="145"/>
      <c r="XZ28" s="145"/>
      <c r="YA28" s="145"/>
      <c r="YB28" s="145"/>
      <c r="YC28" s="145"/>
      <c r="YD28" s="145"/>
      <c r="YE28" s="145"/>
      <c r="YF28" s="145"/>
      <c r="YG28" s="145"/>
      <c r="YH28" s="145"/>
      <c r="YI28" s="145"/>
      <c r="YJ28" s="145"/>
      <c r="YK28" s="145"/>
      <c r="YL28" s="145"/>
      <c r="YM28" s="145"/>
      <c r="YN28" s="145"/>
      <c r="YO28" s="145"/>
      <c r="YP28" s="145"/>
      <c r="YQ28" s="145"/>
      <c r="YR28" s="145"/>
      <c r="YS28" s="145"/>
      <c r="YT28" s="145"/>
      <c r="YU28" s="145"/>
      <c r="YV28" s="145"/>
      <c r="YW28" s="145"/>
      <c r="YX28" s="145"/>
      <c r="YY28" s="145"/>
      <c r="YZ28" s="145"/>
      <c r="ZA28" s="145"/>
      <c r="ZB28" s="145"/>
      <c r="ZC28" s="145"/>
      <c r="ZD28" s="145"/>
      <c r="ZE28" s="145"/>
      <c r="ZF28" s="145"/>
      <c r="ZG28" s="145"/>
      <c r="ZH28" s="145"/>
      <c r="ZI28" s="145"/>
      <c r="ZJ28" s="145"/>
      <c r="ZK28" s="145"/>
      <c r="ZL28" s="145"/>
      <c r="ZM28" s="145"/>
      <c r="ZN28" s="145"/>
      <c r="ZO28" s="145"/>
      <c r="ZP28" s="145"/>
      <c r="ZQ28" s="145"/>
      <c r="ZR28" s="145"/>
      <c r="ZS28" s="145"/>
      <c r="ZT28" s="145"/>
      <c r="ZU28" s="145"/>
      <c r="ZV28" s="145"/>
      <c r="ZW28" s="145"/>
      <c r="ZX28" s="145"/>
      <c r="ZY28" s="145"/>
      <c r="ZZ28" s="145"/>
      <c r="AAA28" s="145"/>
      <c r="AAB28" s="145"/>
      <c r="AAC28" s="145"/>
      <c r="AAD28" s="145"/>
      <c r="AAE28" s="145"/>
      <c r="AAF28" s="145"/>
      <c r="AAG28" s="145"/>
      <c r="AAH28" s="145"/>
      <c r="AAI28" s="145"/>
      <c r="AAJ28" s="145"/>
      <c r="AAK28" s="145"/>
      <c r="AAL28" s="145"/>
      <c r="AAM28" s="145"/>
      <c r="AAN28" s="145"/>
      <c r="AAO28" s="145"/>
      <c r="AAP28" s="145"/>
      <c r="AAQ28" s="145"/>
      <c r="AAR28" s="145"/>
      <c r="AAS28" s="145"/>
      <c r="AAT28" s="145"/>
      <c r="AAU28" s="145"/>
      <c r="AAV28" s="145"/>
      <c r="AAW28" s="145"/>
      <c r="AAX28" s="145"/>
      <c r="AAY28" s="145"/>
      <c r="AAZ28" s="145"/>
      <c r="ABA28" s="145"/>
      <c r="ABB28" s="145"/>
      <c r="ABC28" s="145"/>
      <c r="ABD28" s="145"/>
      <c r="ABE28" s="145"/>
      <c r="ABF28" s="145"/>
      <c r="ABG28" s="145"/>
      <c r="ABH28" s="145"/>
      <c r="ABI28" s="145"/>
      <c r="ABJ28" s="145"/>
      <c r="ABK28" s="145"/>
      <c r="ABL28" s="145"/>
      <c r="ABM28" s="145"/>
      <c r="ABN28" s="145"/>
      <c r="ABO28" s="145"/>
      <c r="ABP28" s="145"/>
      <c r="ABQ28" s="145"/>
      <c r="ABR28" s="145"/>
      <c r="ABS28" s="145"/>
      <c r="ABT28" s="145"/>
      <c r="ABU28" s="145"/>
      <c r="ABV28" s="145"/>
      <c r="ABW28" s="145"/>
      <c r="ABX28" s="145"/>
      <c r="ABY28" s="145"/>
      <c r="ABZ28" s="145"/>
      <c r="ACA28" s="145"/>
      <c r="ACB28" s="145"/>
      <c r="ACC28" s="145"/>
      <c r="ACD28" s="145"/>
      <c r="ACE28" s="145"/>
      <c r="ACF28" s="145"/>
      <c r="ACG28" s="145"/>
      <c r="ACH28" s="145"/>
      <c r="ACI28" s="145"/>
      <c r="ACJ28" s="145"/>
      <c r="ACK28" s="145"/>
      <c r="ACL28" s="145"/>
      <c r="ACM28" s="145"/>
      <c r="ACN28" s="145"/>
      <c r="ACO28" s="145"/>
      <c r="ACP28" s="145"/>
      <c r="ACQ28" s="145"/>
      <c r="ACR28" s="145"/>
      <c r="ACS28" s="145"/>
      <c r="ACT28" s="145"/>
      <c r="ACU28" s="145"/>
      <c r="ACV28" s="145"/>
      <c r="ACW28" s="145"/>
      <c r="ACX28" s="145"/>
      <c r="ACY28" s="145"/>
      <c r="ACZ28" s="145"/>
      <c r="ADA28" s="145"/>
      <c r="ADB28" s="145"/>
      <c r="ADC28" s="145"/>
      <c r="ADD28" s="145"/>
      <c r="ADE28" s="145"/>
      <c r="ADF28" s="145"/>
      <c r="ADG28" s="145"/>
      <c r="ADH28" s="145"/>
      <c r="ADI28" s="145"/>
      <c r="ADJ28" s="145"/>
      <c r="ADK28" s="145"/>
      <c r="ADL28" s="145"/>
      <c r="ADM28" s="145"/>
      <c r="ADN28" s="145"/>
      <c r="ADO28" s="145"/>
      <c r="ADP28" s="145"/>
      <c r="ADQ28" s="145"/>
      <c r="ADR28" s="145"/>
      <c r="ADS28" s="145"/>
      <c r="ADT28" s="145"/>
      <c r="ADU28" s="145"/>
      <c r="ADV28" s="145"/>
      <c r="ADW28" s="145"/>
      <c r="ADX28" s="145"/>
      <c r="ADY28" s="145"/>
      <c r="ADZ28" s="145"/>
      <c r="AEA28" s="145"/>
      <c r="AEB28" s="145"/>
      <c r="AEC28" s="145"/>
      <c r="AED28" s="145"/>
      <c r="AEE28" s="145"/>
      <c r="AEF28" s="145"/>
      <c r="AEG28" s="145"/>
      <c r="AEH28" s="145"/>
      <c r="AEI28" s="145"/>
      <c r="AEJ28" s="145"/>
      <c r="AEK28" s="145"/>
      <c r="AEL28" s="145"/>
      <c r="AEM28" s="145"/>
      <c r="AEN28" s="145"/>
      <c r="AEO28" s="145"/>
      <c r="AEP28" s="145"/>
      <c r="AEQ28" s="145"/>
      <c r="AER28" s="145"/>
      <c r="AES28" s="145"/>
      <c r="AET28" s="145"/>
      <c r="AEU28" s="145"/>
      <c r="AEV28" s="145"/>
      <c r="AEW28" s="145"/>
      <c r="AEX28" s="145"/>
      <c r="AEY28" s="145"/>
      <c r="AEZ28" s="145"/>
      <c r="AFA28" s="145"/>
      <c r="AFB28" s="145"/>
      <c r="AFC28" s="145"/>
      <c r="AFD28" s="145"/>
      <c r="AFE28" s="145"/>
      <c r="AFF28" s="145"/>
      <c r="AFG28" s="145"/>
      <c r="AFH28" s="145"/>
      <c r="AFI28" s="145"/>
      <c r="AFJ28" s="145"/>
      <c r="AFK28" s="145"/>
      <c r="AFL28" s="145"/>
      <c r="AFM28" s="145"/>
      <c r="AFN28" s="145"/>
      <c r="AFO28" s="145"/>
      <c r="AFP28" s="145"/>
      <c r="AFQ28" s="145"/>
      <c r="AFR28" s="145"/>
      <c r="AFS28" s="145"/>
      <c r="AFT28" s="145"/>
      <c r="AFU28" s="145"/>
      <c r="AFV28" s="145"/>
      <c r="AFW28" s="145"/>
      <c r="AFX28" s="145"/>
      <c r="AFY28" s="145"/>
      <c r="AFZ28" s="145"/>
      <c r="AGA28" s="145"/>
      <c r="AGB28" s="145"/>
      <c r="AGC28" s="145"/>
      <c r="AGD28" s="145"/>
      <c r="AGE28" s="145"/>
      <c r="AGF28" s="145"/>
      <c r="AGG28" s="145"/>
      <c r="AGH28" s="145"/>
      <c r="AGI28" s="145"/>
      <c r="AGJ28" s="145"/>
      <c r="AGK28" s="145"/>
      <c r="AGL28" s="145"/>
      <c r="AGM28" s="145"/>
      <c r="AGN28" s="145"/>
      <c r="AGO28" s="145"/>
      <c r="AGP28" s="145"/>
      <c r="AGQ28" s="145"/>
      <c r="AGR28" s="145"/>
      <c r="AGS28" s="145"/>
      <c r="AGT28" s="145"/>
      <c r="AGU28" s="145"/>
      <c r="AGV28" s="145"/>
      <c r="AGW28" s="145"/>
      <c r="AGX28" s="145"/>
      <c r="AGY28" s="145"/>
      <c r="AGZ28" s="145"/>
      <c r="AHA28" s="145"/>
      <c r="AHB28" s="145"/>
      <c r="AHC28" s="145"/>
      <c r="AHD28" s="145"/>
      <c r="AHE28" s="145"/>
      <c r="AHF28" s="145"/>
      <c r="AHG28" s="145"/>
      <c r="AHH28" s="145"/>
      <c r="AHI28" s="145"/>
      <c r="AHJ28" s="145"/>
      <c r="AHK28" s="145"/>
      <c r="AHL28" s="145"/>
      <c r="AHM28" s="145"/>
      <c r="AHN28" s="145"/>
      <c r="AHO28" s="145"/>
      <c r="AHP28" s="145"/>
      <c r="AHQ28" s="145"/>
      <c r="AHR28" s="145"/>
      <c r="AHS28" s="145"/>
      <c r="AHT28" s="145"/>
      <c r="AHU28" s="145"/>
      <c r="AHV28" s="145"/>
      <c r="AHW28" s="145"/>
      <c r="AHX28" s="145"/>
      <c r="AHY28" s="145"/>
      <c r="AHZ28" s="145"/>
      <c r="AIA28" s="145"/>
      <c r="AIB28" s="145"/>
      <c r="AIC28" s="145"/>
      <c r="AID28" s="145"/>
      <c r="AIE28" s="145"/>
      <c r="AIF28" s="145"/>
      <c r="AIG28" s="145"/>
      <c r="AIH28" s="145"/>
      <c r="AII28" s="145"/>
      <c r="AIJ28" s="145"/>
      <c r="AIK28" s="145"/>
      <c r="AIL28" s="145"/>
      <c r="AIM28" s="145"/>
      <c r="AIN28" s="145"/>
      <c r="AIO28" s="145"/>
      <c r="AIP28" s="145"/>
      <c r="AIQ28" s="145"/>
      <c r="AIR28" s="145"/>
      <c r="AIS28" s="145"/>
      <c r="AIT28" s="145"/>
      <c r="AIU28" s="145"/>
      <c r="AIV28" s="145"/>
      <c r="AIW28" s="145"/>
      <c r="AIX28" s="145"/>
      <c r="AIY28" s="145"/>
      <c r="AIZ28" s="145"/>
      <c r="AJA28" s="145"/>
      <c r="AJB28" s="145"/>
      <c r="AJC28" s="145"/>
      <c r="AJD28" s="145"/>
      <c r="AJE28" s="145"/>
      <c r="AJF28" s="145"/>
      <c r="AJG28" s="145"/>
      <c r="AJH28" s="145"/>
      <c r="AJI28" s="145"/>
      <c r="AJJ28" s="145"/>
      <c r="AJK28" s="145"/>
      <c r="AJL28" s="145"/>
      <c r="AJM28" s="145"/>
      <c r="AJN28" s="145"/>
      <c r="AJO28" s="145"/>
      <c r="AJP28" s="145"/>
      <c r="AJQ28" s="145"/>
      <c r="AJR28" s="145"/>
      <c r="AJS28" s="145"/>
      <c r="AJT28" s="145"/>
      <c r="AJU28" s="145"/>
      <c r="AJV28" s="145"/>
      <c r="AJW28" s="145"/>
      <c r="AJX28" s="145"/>
      <c r="AJY28" s="145"/>
      <c r="AJZ28" s="145"/>
      <c r="AKA28" s="145"/>
      <c r="AKB28" s="145"/>
      <c r="AKC28" s="145"/>
      <c r="AKD28" s="145"/>
      <c r="AKE28" s="145"/>
      <c r="AKF28" s="145"/>
      <c r="AKG28" s="145"/>
      <c r="AKH28" s="145"/>
      <c r="AKI28" s="145"/>
      <c r="AKJ28" s="145"/>
      <c r="AKK28" s="145"/>
      <c r="AKL28" s="145"/>
      <c r="AKM28" s="145"/>
      <c r="AKN28" s="145"/>
      <c r="AKO28" s="145"/>
      <c r="AKP28" s="145"/>
      <c r="AKQ28" s="145"/>
      <c r="AKR28" s="145"/>
      <c r="AKS28" s="145"/>
      <c r="AKT28" s="145"/>
      <c r="AKU28" s="145"/>
      <c r="AKV28" s="145"/>
      <c r="AKW28" s="145"/>
      <c r="AKX28" s="145"/>
      <c r="AKY28" s="145"/>
      <c r="AKZ28" s="145"/>
      <c r="ALA28" s="145"/>
      <c r="ALB28" s="145"/>
      <c r="ALC28" s="145"/>
      <c r="ALD28" s="145"/>
      <c r="ALE28" s="145"/>
      <c r="ALF28" s="145"/>
      <c r="ALG28" s="145"/>
      <c r="ALH28" s="145"/>
      <c r="ALI28" s="145"/>
      <c r="ALJ28" s="145"/>
      <c r="ALK28" s="145"/>
      <c r="ALL28" s="145"/>
      <c r="ALM28" s="145"/>
      <c r="ALN28" s="145"/>
      <c r="ALO28" s="145"/>
      <c r="ALP28" s="145"/>
      <c r="ALQ28" s="145"/>
      <c r="ALR28" s="145"/>
      <c r="ALS28" s="145"/>
      <c r="ALT28" s="145"/>
      <c r="ALU28" s="145"/>
      <c r="ALV28" s="145"/>
      <c r="ALW28" s="145"/>
      <c r="ALX28" s="145"/>
      <c r="ALY28" s="145"/>
      <c r="ALZ28" s="145"/>
      <c r="AMA28" s="145"/>
      <c r="AMB28" s="145"/>
      <c r="AMC28" s="145"/>
      <c r="AMD28" s="145"/>
      <c r="AME28" s="145"/>
      <c r="AMF28" s="145"/>
      <c r="AMG28" s="145"/>
      <c r="AMH28" s="145"/>
      <c r="AMI28" s="145"/>
      <c r="AMJ28" s="145"/>
      <c r="AMK28" s="145"/>
      <c r="AML28" s="145"/>
    </row>
    <row r="29" spans="1:1026" s="131" customFormat="1">
      <c r="A29" s="145" t="str">
        <f t="shared" si="5"/>
        <v>LOAN.CA_RETURNED</v>
      </c>
      <c r="B29" s="134">
        <f t="shared" si="4"/>
        <v>110025</v>
      </c>
      <c r="C29" s="146">
        <v>0</v>
      </c>
      <c r="D29" s="146">
        <v>1</v>
      </c>
      <c r="E29" s="146">
        <f t="shared" si="1"/>
        <v>100000</v>
      </c>
      <c r="F29" s="146">
        <v>100000</v>
      </c>
      <c r="G29" s="146" t="s">
        <v>34</v>
      </c>
      <c r="H29" s="146">
        <v>100000</v>
      </c>
      <c r="I29" s="145" t="s">
        <v>505</v>
      </c>
      <c r="J29" s="146">
        <f>VLOOKUP(I29,T_FSM_TYPE!$A:$B,2,0)</f>
        <v>110000</v>
      </c>
      <c r="K29" s="131" t="s">
        <v>582</v>
      </c>
      <c r="L29" s="145" t="s">
        <v>37</v>
      </c>
      <c r="M29" s="215" t="str">
        <f t="shared" si="2"/>
        <v>CA_RETURNED</v>
      </c>
      <c r="N29" s="145" t="str">
        <f t="shared" si="3"/>
        <v>INSERT INTO T_FSM_STATE VALUES(110025, 0, 1, 100000, 100000, GETDATE(), 100000, 110000, 'CA_RETURNED', '?' ,'CA_RETURNED')</v>
      </c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145"/>
      <c r="CA29" s="145"/>
      <c r="CB29" s="145"/>
      <c r="CC29" s="145"/>
      <c r="CD29" s="145"/>
      <c r="CE29" s="145"/>
      <c r="CF29" s="145"/>
      <c r="CG29" s="145"/>
      <c r="CH29" s="145"/>
      <c r="CI29" s="145"/>
      <c r="CJ29" s="145"/>
      <c r="CK29" s="145"/>
      <c r="CL29" s="145"/>
      <c r="CM29" s="145"/>
      <c r="CN29" s="145"/>
      <c r="CO29" s="145"/>
      <c r="CP29" s="145"/>
      <c r="CQ29" s="145"/>
      <c r="CR29" s="145"/>
      <c r="CS29" s="145"/>
      <c r="CT29" s="145"/>
      <c r="CU29" s="145"/>
      <c r="CV29" s="145"/>
      <c r="CW29" s="145"/>
      <c r="CX29" s="145"/>
      <c r="CY29" s="145"/>
      <c r="CZ29" s="145"/>
      <c r="DA29" s="145"/>
      <c r="DB29" s="145"/>
      <c r="DC29" s="145"/>
      <c r="DD29" s="145"/>
      <c r="DE29" s="145"/>
      <c r="DF29" s="145"/>
      <c r="DG29" s="145"/>
      <c r="DH29" s="145"/>
      <c r="DI29" s="145"/>
      <c r="DJ29" s="145"/>
      <c r="DK29" s="145"/>
      <c r="DL29" s="145"/>
      <c r="DM29" s="145"/>
      <c r="DN29" s="145"/>
      <c r="DO29" s="145"/>
      <c r="DP29" s="145"/>
      <c r="DQ29" s="145"/>
      <c r="DR29" s="145"/>
      <c r="DS29" s="145"/>
      <c r="DT29" s="145"/>
      <c r="DU29" s="145"/>
      <c r="DV29" s="145"/>
      <c r="DW29" s="145"/>
      <c r="DX29" s="145"/>
      <c r="DY29" s="145"/>
      <c r="DZ29" s="145"/>
      <c r="EA29" s="145"/>
      <c r="EB29" s="145"/>
      <c r="EC29" s="145"/>
      <c r="ED29" s="145"/>
      <c r="EE29" s="145"/>
      <c r="EF29" s="145"/>
      <c r="EG29" s="145"/>
      <c r="EH29" s="145"/>
      <c r="EI29" s="145"/>
      <c r="EJ29" s="145"/>
      <c r="EK29" s="145"/>
      <c r="EL29" s="145"/>
      <c r="EM29" s="145"/>
      <c r="EN29" s="145"/>
      <c r="EO29" s="145"/>
      <c r="EP29" s="145"/>
      <c r="EQ29" s="145"/>
      <c r="ER29" s="145"/>
      <c r="ES29" s="145"/>
      <c r="ET29" s="145"/>
      <c r="EU29" s="145"/>
      <c r="EV29" s="145"/>
      <c r="EW29" s="145"/>
      <c r="EX29" s="145"/>
      <c r="EY29" s="145"/>
      <c r="EZ29" s="145"/>
      <c r="FA29" s="145"/>
      <c r="FB29" s="145"/>
      <c r="FC29" s="145"/>
      <c r="FD29" s="145"/>
      <c r="FE29" s="145"/>
      <c r="FF29" s="145"/>
      <c r="FG29" s="145"/>
      <c r="FH29" s="145"/>
      <c r="FI29" s="145"/>
      <c r="FJ29" s="145"/>
      <c r="FK29" s="145"/>
      <c r="FL29" s="145"/>
      <c r="FM29" s="145"/>
      <c r="FN29" s="145"/>
      <c r="FO29" s="145"/>
      <c r="FP29" s="145"/>
      <c r="FQ29" s="145"/>
      <c r="FR29" s="145"/>
      <c r="FS29" s="145"/>
      <c r="FT29" s="145"/>
      <c r="FU29" s="145"/>
      <c r="FV29" s="145"/>
      <c r="FW29" s="145"/>
      <c r="FX29" s="145"/>
      <c r="FY29" s="145"/>
      <c r="FZ29" s="145"/>
      <c r="GA29" s="145"/>
      <c r="GB29" s="145"/>
      <c r="GC29" s="145"/>
      <c r="GD29" s="145"/>
      <c r="GE29" s="145"/>
      <c r="GF29" s="145"/>
      <c r="GG29" s="145"/>
      <c r="GH29" s="145"/>
      <c r="GI29" s="145"/>
      <c r="GJ29" s="145"/>
      <c r="GK29" s="145"/>
      <c r="GL29" s="145"/>
      <c r="GM29" s="145"/>
      <c r="GN29" s="145"/>
      <c r="GO29" s="145"/>
      <c r="GP29" s="145"/>
      <c r="GQ29" s="145"/>
      <c r="GR29" s="145"/>
      <c r="GS29" s="145"/>
      <c r="GT29" s="145"/>
      <c r="GU29" s="145"/>
      <c r="GV29" s="145"/>
      <c r="GW29" s="145"/>
      <c r="GX29" s="145"/>
      <c r="GY29" s="145"/>
      <c r="GZ29" s="145"/>
      <c r="HA29" s="145"/>
      <c r="HB29" s="145"/>
      <c r="HC29" s="145"/>
      <c r="HD29" s="145"/>
      <c r="HE29" s="145"/>
      <c r="HF29" s="145"/>
      <c r="HG29" s="145"/>
      <c r="HH29" s="145"/>
      <c r="HI29" s="145"/>
      <c r="HJ29" s="145"/>
      <c r="HK29" s="145"/>
      <c r="HL29" s="145"/>
      <c r="HM29" s="145"/>
      <c r="HN29" s="145"/>
      <c r="HO29" s="145"/>
      <c r="HP29" s="145"/>
      <c r="HQ29" s="145"/>
      <c r="HR29" s="145"/>
      <c r="HS29" s="145"/>
      <c r="HT29" s="145"/>
      <c r="HU29" s="145"/>
      <c r="HV29" s="145"/>
      <c r="HW29" s="145"/>
      <c r="HX29" s="145"/>
      <c r="HY29" s="145"/>
      <c r="HZ29" s="145"/>
      <c r="IA29" s="145"/>
      <c r="IB29" s="145"/>
      <c r="IC29" s="145"/>
      <c r="ID29" s="145"/>
      <c r="IE29" s="145"/>
      <c r="IF29" s="145"/>
      <c r="IG29" s="145"/>
      <c r="IH29" s="145"/>
      <c r="II29" s="145"/>
      <c r="IJ29" s="145"/>
      <c r="IK29" s="145"/>
      <c r="IL29" s="145"/>
      <c r="IM29" s="145"/>
      <c r="IN29" s="145"/>
      <c r="IO29" s="145"/>
      <c r="IP29" s="145"/>
      <c r="IQ29" s="145"/>
      <c r="IR29" s="145"/>
      <c r="IS29" s="145"/>
      <c r="IT29" s="145"/>
      <c r="IU29" s="145"/>
      <c r="IV29" s="145"/>
      <c r="IW29" s="145"/>
      <c r="IX29" s="145"/>
      <c r="IY29" s="145"/>
      <c r="IZ29" s="145"/>
      <c r="JA29" s="145"/>
      <c r="JB29" s="145"/>
      <c r="JC29" s="145"/>
      <c r="JD29" s="145"/>
      <c r="JE29" s="145"/>
      <c r="JF29" s="145"/>
      <c r="JG29" s="145"/>
      <c r="JH29" s="145"/>
      <c r="JI29" s="145"/>
      <c r="JJ29" s="145"/>
      <c r="JK29" s="145"/>
      <c r="JL29" s="145"/>
      <c r="JM29" s="145"/>
      <c r="JN29" s="145"/>
      <c r="JO29" s="145"/>
      <c r="JP29" s="145"/>
      <c r="JQ29" s="145"/>
      <c r="JR29" s="145"/>
      <c r="JS29" s="145"/>
      <c r="JT29" s="145"/>
      <c r="JU29" s="145"/>
      <c r="JV29" s="145"/>
      <c r="JW29" s="145"/>
      <c r="JX29" s="145"/>
      <c r="JY29" s="145"/>
      <c r="JZ29" s="145"/>
      <c r="KA29" s="145"/>
      <c r="KB29" s="145"/>
      <c r="KC29" s="145"/>
      <c r="KD29" s="145"/>
      <c r="KE29" s="145"/>
      <c r="KF29" s="145"/>
      <c r="KG29" s="145"/>
      <c r="KH29" s="145"/>
      <c r="KI29" s="145"/>
      <c r="KJ29" s="145"/>
      <c r="KK29" s="145"/>
      <c r="KL29" s="145"/>
      <c r="KM29" s="145"/>
      <c r="KN29" s="145"/>
      <c r="KO29" s="145"/>
      <c r="KP29" s="145"/>
      <c r="KQ29" s="145"/>
      <c r="KR29" s="145"/>
      <c r="KS29" s="145"/>
      <c r="KT29" s="145"/>
      <c r="KU29" s="145"/>
      <c r="KV29" s="145"/>
      <c r="KW29" s="145"/>
      <c r="KX29" s="145"/>
      <c r="KY29" s="145"/>
      <c r="KZ29" s="145"/>
      <c r="LA29" s="145"/>
      <c r="LB29" s="145"/>
      <c r="LC29" s="145"/>
      <c r="LD29" s="145"/>
      <c r="LE29" s="145"/>
      <c r="LF29" s="145"/>
      <c r="LG29" s="145"/>
      <c r="LH29" s="145"/>
      <c r="LI29" s="145"/>
      <c r="LJ29" s="145"/>
      <c r="LK29" s="145"/>
      <c r="LL29" s="145"/>
      <c r="LM29" s="145"/>
      <c r="LN29" s="145"/>
      <c r="LO29" s="145"/>
      <c r="LP29" s="145"/>
      <c r="LQ29" s="145"/>
      <c r="LR29" s="145"/>
      <c r="LS29" s="145"/>
      <c r="LT29" s="145"/>
      <c r="LU29" s="145"/>
      <c r="LV29" s="145"/>
      <c r="LW29" s="145"/>
      <c r="LX29" s="145"/>
      <c r="LY29" s="145"/>
      <c r="LZ29" s="145"/>
      <c r="MA29" s="145"/>
      <c r="MB29" s="145"/>
      <c r="MC29" s="145"/>
      <c r="MD29" s="145"/>
      <c r="ME29" s="145"/>
      <c r="MF29" s="145"/>
      <c r="MG29" s="145"/>
      <c r="MH29" s="145"/>
      <c r="MI29" s="145"/>
      <c r="MJ29" s="145"/>
      <c r="MK29" s="145"/>
      <c r="ML29" s="145"/>
      <c r="MM29" s="145"/>
      <c r="MN29" s="145"/>
      <c r="MO29" s="145"/>
      <c r="MP29" s="145"/>
      <c r="MQ29" s="145"/>
      <c r="MR29" s="145"/>
      <c r="MS29" s="145"/>
      <c r="MT29" s="145"/>
      <c r="MU29" s="145"/>
      <c r="MV29" s="145"/>
      <c r="MW29" s="145"/>
      <c r="MX29" s="145"/>
      <c r="MY29" s="145"/>
      <c r="MZ29" s="145"/>
      <c r="NA29" s="145"/>
      <c r="NB29" s="145"/>
      <c r="NC29" s="145"/>
      <c r="ND29" s="145"/>
      <c r="NE29" s="145"/>
      <c r="NF29" s="145"/>
      <c r="NG29" s="145"/>
      <c r="NH29" s="145"/>
      <c r="NI29" s="145"/>
      <c r="NJ29" s="145"/>
      <c r="NK29" s="145"/>
      <c r="NL29" s="145"/>
      <c r="NM29" s="145"/>
      <c r="NN29" s="145"/>
      <c r="NO29" s="145"/>
      <c r="NP29" s="145"/>
      <c r="NQ29" s="145"/>
      <c r="NR29" s="145"/>
      <c r="NS29" s="145"/>
      <c r="NT29" s="145"/>
      <c r="NU29" s="145"/>
      <c r="NV29" s="145"/>
      <c r="NW29" s="145"/>
      <c r="NX29" s="145"/>
      <c r="NY29" s="145"/>
      <c r="NZ29" s="145"/>
      <c r="OA29" s="145"/>
      <c r="OB29" s="145"/>
      <c r="OC29" s="145"/>
      <c r="OD29" s="145"/>
      <c r="OE29" s="145"/>
      <c r="OF29" s="145"/>
      <c r="OG29" s="145"/>
      <c r="OH29" s="145"/>
      <c r="OI29" s="145"/>
      <c r="OJ29" s="145"/>
      <c r="OK29" s="145"/>
      <c r="OL29" s="145"/>
      <c r="OM29" s="145"/>
      <c r="ON29" s="145"/>
      <c r="OO29" s="145"/>
      <c r="OP29" s="145"/>
      <c r="OQ29" s="145"/>
      <c r="OR29" s="145"/>
      <c r="OS29" s="145"/>
      <c r="OT29" s="145"/>
      <c r="OU29" s="145"/>
      <c r="OV29" s="145"/>
      <c r="OW29" s="145"/>
      <c r="OX29" s="145"/>
      <c r="OY29" s="145"/>
      <c r="OZ29" s="145"/>
      <c r="PA29" s="145"/>
      <c r="PB29" s="145"/>
      <c r="PC29" s="145"/>
      <c r="PD29" s="145"/>
      <c r="PE29" s="145"/>
      <c r="PF29" s="145"/>
      <c r="PG29" s="145"/>
      <c r="PH29" s="145"/>
      <c r="PI29" s="145"/>
      <c r="PJ29" s="145"/>
      <c r="PK29" s="145"/>
      <c r="PL29" s="145"/>
      <c r="PM29" s="145"/>
      <c r="PN29" s="145"/>
      <c r="PO29" s="145"/>
      <c r="PP29" s="145"/>
      <c r="PQ29" s="145"/>
      <c r="PR29" s="145"/>
      <c r="PS29" s="145"/>
      <c r="PT29" s="145"/>
      <c r="PU29" s="145"/>
      <c r="PV29" s="145"/>
      <c r="PW29" s="145"/>
      <c r="PX29" s="145"/>
      <c r="PY29" s="145"/>
      <c r="PZ29" s="145"/>
      <c r="QA29" s="145"/>
      <c r="QB29" s="145"/>
      <c r="QC29" s="145"/>
      <c r="QD29" s="145"/>
      <c r="QE29" s="145"/>
      <c r="QF29" s="145"/>
      <c r="QG29" s="145"/>
      <c r="QH29" s="145"/>
      <c r="QI29" s="145"/>
      <c r="QJ29" s="145"/>
      <c r="QK29" s="145"/>
      <c r="QL29" s="145"/>
      <c r="QM29" s="145"/>
      <c r="QN29" s="145"/>
      <c r="QO29" s="145"/>
      <c r="QP29" s="145"/>
      <c r="QQ29" s="145"/>
      <c r="QR29" s="145"/>
      <c r="QS29" s="145"/>
      <c r="QT29" s="145"/>
      <c r="QU29" s="145"/>
      <c r="QV29" s="145"/>
      <c r="QW29" s="145"/>
      <c r="QX29" s="145"/>
      <c r="QY29" s="145"/>
      <c r="QZ29" s="145"/>
      <c r="RA29" s="145"/>
      <c r="RB29" s="145"/>
      <c r="RC29" s="145"/>
      <c r="RD29" s="145"/>
      <c r="RE29" s="145"/>
      <c r="RF29" s="145"/>
      <c r="RG29" s="145"/>
      <c r="RH29" s="145"/>
      <c r="RI29" s="145"/>
      <c r="RJ29" s="145"/>
      <c r="RK29" s="145"/>
      <c r="RL29" s="145"/>
      <c r="RM29" s="145"/>
      <c r="RN29" s="145"/>
      <c r="RO29" s="145"/>
      <c r="RP29" s="145"/>
      <c r="RQ29" s="145"/>
      <c r="RR29" s="145"/>
      <c r="RS29" s="145"/>
      <c r="RT29" s="145"/>
      <c r="RU29" s="145"/>
      <c r="RV29" s="145"/>
      <c r="RW29" s="145"/>
      <c r="RX29" s="145"/>
      <c r="RY29" s="145"/>
      <c r="RZ29" s="145"/>
      <c r="SA29" s="145"/>
      <c r="SB29" s="145"/>
      <c r="SC29" s="145"/>
      <c r="SD29" s="145"/>
      <c r="SE29" s="145"/>
      <c r="SF29" s="145"/>
      <c r="SG29" s="145"/>
      <c r="SH29" s="145"/>
      <c r="SI29" s="145"/>
      <c r="SJ29" s="145"/>
      <c r="SK29" s="145"/>
      <c r="SL29" s="145"/>
      <c r="SM29" s="145"/>
      <c r="SN29" s="145"/>
      <c r="SO29" s="145"/>
      <c r="SP29" s="145"/>
      <c r="SQ29" s="145"/>
      <c r="SR29" s="145"/>
      <c r="SS29" s="145"/>
      <c r="ST29" s="145"/>
      <c r="SU29" s="145"/>
      <c r="SV29" s="145"/>
      <c r="SW29" s="145"/>
      <c r="SX29" s="145"/>
      <c r="SY29" s="145"/>
      <c r="SZ29" s="145"/>
      <c r="TA29" s="145"/>
      <c r="TB29" s="145"/>
      <c r="TC29" s="145"/>
      <c r="TD29" s="145"/>
      <c r="TE29" s="145"/>
      <c r="TF29" s="145"/>
      <c r="TG29" s="145"/>
      <c r="TH29" s="145"/>
      <c r="TI29" s="145"/>
      <c r="TJ29" s="145"/>
      <c r="TK29" s="145"/>
      <c r="TL29" s="145"/>
      <c r="TM29" s="145"/>
      <c r="TN29" s="145"/>
      <c r="TO29" s="145"/>
      <c r="TP29" s="145"/>
      <c r="TQ29" s="145"/>
      <c r="TR29" s="145"/>
      <c r="TS29" s="145"/>
      <c r="TT29" s="145"/>
      <c r="TU29" s="145"/>
      <c r="TV29" s="145"/>
      <c r="TW29" s="145"/>
      <c r="TX29" s="145"/>
      <c r="TY29" s="145"/>
      <c r="TZ29" s="145"/>
      <c r="UA29" s="145"/>
      <c r="UB29" s="145"/>
      <c r="UC29" s="145"/>
      <c r="UD29" s="145"/>
      <c r="UE29" s="145"/>
      <c r="UF29" s="145"/>
      <c r="UG29" s="145"/>
      <c r="UH29" s="145"/>
      <c r="UI29" s="145"/>
      <c r="UJ29" s="145"/>
      <c r="UK29" s="145"/>
      <c r="UL29" s="145"/>
      <c r="UM29" s="145"/>
      <c r="UN29" s="145"/>
      <c r="UO29" s="145"/>
      <c r="UP29" s="145"/>
      <c r="UQ29" s="145"/>
      <c r="UR29" s="145"/>
      <c r="US29" s="145"/>
      <c r="UT29" s="145"/>
      <c r="UU29" s="145"/>
      <c r="UV29" s="145"/>
      <c r="UW29" s="145"/>
      <c r="UX29" s="145"/>
      <c r="UY29" s="145"/>
      <c r="UZ29" s="145"/>
      <c r="VA29" s="145"/>
      <c r="VB29" s="145"/>
      <c r="VC29" s="145"/>
      <c r="VD29" s="145"/>
      <c r="VE29" s="145"/>
      <c r="VF29" s="145"/>
      <c r="VG29" s="145"/>
      <c r="VH29" s="145"/>
      <c r="VI29" s="145"/>
      <c r="VJ29" s="145"/>
      <c r="VK29" s="145"/>
      <c r="VL29" s="145"/>
      <c r="VM29" s="145"/>
      <c r="VN29" s="145"/>
      <c r="VO29" s="145"/>
      <c r="VP29" s="145"/>
      <c r="VQ29" s="145"/>
      <c r="VR29" s="145"/>
      <c r="VS29" s="145"/>
      <c r="VT29" s="145"/>
      <c r="VU29" s="145"/>
      <c r="VV29" s="145"/>
      <c r="VW29" s="145"/>
      <c r="VX29" s="145"/>
      <c r="VY29" s="145"/>
      <c r="VZ29" s="145"/>
      <c r="WA29" s="145"/>
      <c r="WB29" s="145"/>
      <c r="WC29" s="145"/>
      <c r="WD29" s="145"/>
      <c r="WE29" s="145"/>
      <c r="WF29" s="145"/>
      <c r="WG29" s="145"/>
      <c r="WH29" s="145"/>
      <c r="WI29" s="145"/>
      <c r="WJ29" s="145"/>
      <c r="WK29" s="145"/>
      <c r="WL29" s="145"/>
      <c r="WM29" s="145"/>
      <c r="WN29" s="145"/>
      <c r="WO29" s="145"/>
      <c r="WP29" s="145"/>
      <c r="WQ29" s="145"/>
      <c r="WR29" s="145"/>
      <c r="WS29" s="145"/>
      <c r="WT29" s="145"/>
      <c r="WU29" s="145"/>
      <c r="WV29" s="145"/>
      <c r="WW29" s="145"/>
      <c r="WX29" s="145"/>
      <c r="WY29" s="145"/>
      <c r="WZ29" s="145"/>
      <c r="XA29" s="145"/>
      <c r="XB29" s="145"/>
      <c r="XC29" s="145"/>
      <c r="XD29" s="145"/>
      <c r="XE29" s="145"/>
      <c r="XF29" s="145"/>
      <c r="XG29" s="145"/>
      <c r="XH29" s="145"/>
      <c r="XI29" s="145"/>
      <c r="XJ29" s="145"/>
      <c r="XK29" s="145"/>
      <c r="XL29" s="145"/>
      <c r="XM29" s="145"/>
      <c r="XN29" s="145"/>
      <c r="XO29" s="145"/>
      <c r="XP29" s="145"/>
      <c r="XQ29" s="145"/>
      <c r="XR29" s="145"/>
      <c r="XS29" s="145"/>
      <c r="XT29" s="145"/>
      <c r="XU29" s="145"/>
      <c r="XV29" s="145"/>
      <c r="XW29" s="145"/>
      <c r="XX29" s="145"/>
      <c r="XY29" s="145"/>
      <c r="XZ29" s="145"/>
      <c r="YA29" s="145"/>
      <c r="YB29" s="145"/>
      <c r="YC29" s="145"/>
      <c r="YD29" s="145"/>
      <c r="YE29" s="145"/>
      <c r="YF29" s="145"/>
      <c r="YG29" s="145"/>
      <c r="YH29" s="145"/>
      <c r="YI29" s="145"/>
      <c r="YJ29" s="145"/>
      <c r="YK29" s="145"/>
      <c r="YL29" s="145"/>
      <c r="YM29" s="145"/>
      <c r="YN29" s="145"/>
      <c r="YO29" s="145"/>
      <c r="YP29" s="145"/>
      <c r="YQ29" s="145"/>
      <c r="YR29" s="145"/>
      <c r="YS29" s="145"/>
      <c r="YT29" s="145"/>
      <c r="YU29" s="145"/>
      <c r="YV29" s="145"/>
      <c r="YW29" s="145"/>
      <c r="YX29" s="145"/>
      <c r="YY29" s="145"/>
      <c r="YZ29" s="145"/>
      <c r="ZA29" s="145"/>
      <c r="ZB29" s="145"/>
      <c r="ZC29" s="145"/>
      <c r="ZD29" s="145"/>
      <c r="ZE29" s="145"/>
      <c r="ZF29" s="145"/>
      <c r="ZG29" s="145"/>
      <c r="ZH29" s="145"/>
      <c r="ZI29" s="145"/>
      <c r="ZJ29" s="145"/>
      <c r="ZK29" s="145"/>
      <c r="ZL29" s="145"/>
      <c r="ZM29" s="145"/>
      <c r="ZN29" s="145"/>
      <c r="ZO29" s="145"/>
      <c r="ZP29" s="145"/>
      <c r="ZQ29" s="145"/>
      <c r="ZR29" s="145"/>
      <c r="ZS29" s="145"/>
      <c r="ZT29" s="145"/>
      <c r="ZU29" s="145"/>
      <c r="ZV29" s="145"/>
      <c r="ZW29" s="145"/>
      <c r="ZX29" s="145"/>
      <c r="ZY29" s="145"/>
      <c r="ZZ29" s="145"/>
      <c r="AAA29" s="145"/>
      <c r="AAB29" s="145"/>
      <c r="AAC29" s="145"/>
      <c r="AAD29" s="145"/>
      <c r="AAE29" s="145"/>
      <c r="AAF29" s="145"/>
      <c r="AAG29" s="145"/>
      <c r="AAH29" s="145"/>
      <c r="AAI29" s="145"/>
      <c r="AAJ29" s="145"/>
      <c r="AAK29" s="145"/>
      <c r="AAL29" s="145"/>
      <c r="AAM29" s="145"/>
      <c r="AAN29" s="145"/>
      <c r="AAO29" s="145"/>
      <c r="AAP29" s="145"/>
      <c r="AAQ29" s="145"/>
      <c r="AAR29" s="145"/>
      <c r="AAS29" s="145"/>
      <c r="AAT29" s="145"/>
      <c r="AAU29" s="145"/>
      <c r="AAV29" s="145"/>
      <c r="AAW29" s="145"/>
      <c r="AAX29" s="145"/>
      <c r="AAY29" s="145"/>
      <c r="AAZ29" s="145"/>
      <c r="ABA29" s="145"/>
      <c r="ABB29" s="145"/>
      <c r="ABC29" s="145"/>
      <c r="ABD29" s="145"/>
      <c r="ABE29" s="145"/>
      <c r="ABF29" s="145"/>
      <c r="ABG29" s="145"/>
      <c r="ABH29" s="145"/>
      <c r="ABI29" s="145"/>
      <c r="ABJ29" s="145"/>
      <c r="ABK29" s="145"/>
      <c r="ABL29" s="145"/>
      <c r="ABM29" s="145"/>
      <c r="ABN29" s="145"/>
      <c r="ABO29" s="145"/>
      <c r="ABP29" s="145"/>
      <c r="ABQ29" s="145"/>
      <c r="ABR29" s="145"/>
      <c r="ABS29" s="145"/>
      <c r="ABT29" s="145"/>
      <c r="ABU29" s="145"/>
      <c r="ABV29" s="145"/>
      <c r="ABW29" s="145"/>
      <c r="ABX29" s="145"/>
      <c r="ABY29" s="145"/>
      <c r="ABZ29" s="145"/>
      <c r="ACA29" s="145"/>
      <c r="ACB29" s="145"/>
      <c r="ACC29" s="145"/>
      <c r="ACD29" s="145"/>
      <c r="ACE29" s="145"/>
      <c r="ACF29" s="145"/>
      <c r="ACG29" s="145"/>
      <c r="ACH29" s="145"/>
      <c r="ACI29" s="145"/>
      <c r="ACJ29" s="145"/>
      <c r="ACK29" s="145"/>
      <c r="ACL29" s="145"/>
      <c r="ACM29" s="145"/>
      <c r="ACN29" s="145"/>
      <c r="ACO29" s="145"/>
      <c r="ACP29" s="145"/>
      <c r="ACQ29" s="145"/>
      <c r="ACR29" s="145"/>
      <c r="ACS29" s="145"/>
      <c r="ACT29" s="145"/>
      <c r="ACU29" s="145"/>
      <c r="ACV29" s="145"/>
      <c r="ACW29" s="145"/>
      <c r="ACX29" s="145"/>
      <c r="ACY29" s="145"/>
      <c r="ACZ29" s="145"/>
      <c r="ADA29" s="145"/>
      <c r="ADB29" s="145"/>
      <c r="ADC29" s="145"/>
      <c r="ADD29" s="145"/>
      <c r="ADE29" s="145"/>
      <c r="ADF29" s="145"/>
      <c r="ADG29" s="145"/>
      <c r="ADH29" s="145"/>
      <c r="ADI29" s="145"/>
      <c r="ADJ29" s="145"/>
      <c r="ADK29" s="145"/>
      <c r="ADL29" s="145"/>
      <c r="ADM29" s="145"/>
      <c r="ADN29" s="145"/>
      <c r="ADO29" s="145"/>
      <c r="ADP29" s="145"/>
      <c r="ADQ29" s="145"/>
      <c r="ADR29" s="145"/>
      <c r="ADS29" s="145"/>
      <c r="ADT29" s="145"/>
      <c r="ADU29" s="145"/>
      <c r="ADV29" s="145"/>
      <c r="ADW29" s="145"/>
      <c r="ADX29" s="145"/>
      <c r="ADY29" s="145"/>
      <c r="ADZ29" s="145"/>
      <c r="AEA29" s="145"/>
      <c r="AEB29" s="145"/>
      <c r="AEC29" s="145"/>
      <c r="AED29" s="145"/>
      <c r="AEE29" s="145"/>
      <c r="AEF29" s="145"/>
      <c r="AEG29" s="145"/>
      <c r="AEH29" s="145"/>
      <c r="AEI29" s="145"/>
      <c r="AEJ29" s="145"/>
      <c r="AEK29" s="145"/>
      <c r="AEL29" s="145"/>
      <c r="AEM29" s="145"/>
      <c r="AEN29" s="145"/>
      <c r="AEO29" s="145"/>
      <c r="AEP29" s="145"/>
      <c r="AEQ29" s="145"/>
      <c r="AER29" s="145"/>
      <c r="AES29" s="145"/>
      <c r="AET29" s="145"/>
      <c r="AEU29" s="145"/>
      <c r="AEV29" s="145"/>
      <c r="AEW29" s="145"/>
      <c r="AEX29" s="145"/>
      <c r="AEY29" s="145"/>
      <c r="AEZ29" s="145"/>
      <c r="AFA29" s="145"/>
      <c r="AFB29" s="145"/>
      <c r="AFC29" s="145"/>
      <c r="AFD29" s="145"/>
      <c r="AFE29" s="145"/>
      <c r="AFF29" s="145"/>
      <c r="AFG29" s="145"/>
      <c r="AFH29" s="145"/>
      <c r="AFI29" s="145"/>
      <c r="AFJ29" s="145"/>
      <c r="AFK29" s="145"/>
      <c r="AFL29" s="145"/>
      <c r="AFM29" s="145"/>
      <c r="AFN29" s="145"/>
      <c r="AFO29" s="145"/>
      <c r="AFP29" s="145"/>
      <c r="AFQ29" s="145"/>
      <c r="AFR29" s="145"/>
      <c r="AFS29" s="145"/>
      <c r="AFT29" s="145"/>
      <c r="AFU29" s="145"/>
      <c r="AFV29" s="145"/>
      <c r="AFW29" s="145"/>
      <c r="AFX29" s="145"/>
      <c r="AFY29" s="145"/>
      <c r="AFZ29" s="145"/>
      <c r="AGA29" s="145"/>
      <c r="AGB29" s="145"/>
      <c r="AGC29" s="145"/>
      <c r="AGD29" s="145"/>
      <c r="AGE29" s="145"/>
      <c r="AGF29" s="145"/>
      <c r="AGG29" s="145"/>
      <c r="AGH29" s="145"/>
      <c r="AGI29" s="145"/>
      <c r="AGJ29" s="145"/>
      <c r="AGK29" s="145"/>
      <c r="AGL29" s="145"/>
      <c r="AGM29" s="145"/>
      <c r="AGN29" s="145"/>
      <c r="AGO29" s="145"/>
      <c r="AGP29" s="145"/>
      <c r="AGQ29" s="145"/>
      <c r="AGR29" s="145"/>
      <c r="AGS29" s="145"/>
      <c r="AGT29" s="145"/>
      <c r="AGU29" s="145"/>
      <c r="AGV29" s="145"/>
      <c r="AGW29" s="145"/>
      <c r="AGX29" s="145"/>
      <c r="AGY29" s="145"/>
      <c r="AGZ29" s="145"/>
      <c r="AHA29" s="145"/>
      <c r="AHB29" s="145"/>
      <c r="AHC29" s="145"/>
      <c r="AHD29" s="145"/>
      <c r="AHE29" s="145"/>
      <c r="AHF29" s="145"/>
      <c r="AHG29" s="145"/>
      <c r="AHH29" s="145"/>
      <c r="AHI29" s="145"/>
      <c r="AHJ29" s="145"/>
      <c r="AHK29" s="145"/>
      <c r="AHL29" s="145"/>
      <c r="AHM29" s="145"/>
      <c r="AHN29" s="145"/>
      <c r="AHO29" s="145"/>
      <c r="AHP29" s="145"/>
      <c r="AHQ29" s="145"/>
      <c r="AHR29" s="145"/>
      <c r="AHS29" s="145"/>
      <c r="AHT29" s="145"/>
      <c r="AHU29" s="145"/>
      <c r="AHV29" s="145"/>
      <c r="AHW29" s="145"/>
      <c r="AHX29" s="145"/>
      <c r="AHY29" s="145"/>
      <c r="AHZ29" s="145"/>
      <c r="AIA29" s="145"/>
      <c r="AIB29" s="145"/>
      <c r="AIC29" s="145"/>
      <c r="AID29" s="145"/>
      <c r="AIE29" s="145"/>
      <c r="AIF29" s="145"/>
      <c r="AIG29" s="145"/>
      <c r="AIH29" s="145"/>
      <c r="AII29" s="145"/>
      <c r="AIJ29" s="145"/>
      <c r="AIK29" s="145"/>
      <c r="AIL29" s="145"/>
      <c r="AIM29" s="145"/>
      <c r="AIN29" s="145"/>
      <c r="AIO29" s="145"/>
      <c r="AIP29" s="145"/>
      <c r="AIQ29" s="145"/>
      <c r="AIR29" s="145"/>
      <c r="AIS29" s="145"/>
      <c r="AIT29" s="145"/>
      <c r="AIU29" s="145"/>
      <c r="AIV29" s="145"/>
      <c r="AIW29" s="145"/>
      <c r="AIX29" s="145"/>
      <c r="AIY29" s="145"/>
      <c r="AIZ29" s="145"/>
      <c r="AJA29" s="145"/>
      <c r="AJB29" s="145"/>
      <c r="AJC29" s="145"/>
      <c r="AJD29" s="145"/>
      <c r="AJE29" s="145"/>
      <c r="AJF29" s="145"/>
      <c r="AJG29" s="145"/>
      <c r="AJH29" s="145"/>
      <c r="AJI29" s="145"/>
      <c r="AJJ29" s="145"/>
      <c r="AJK29" s="145"/>
      <c r="AJL29" s="145"/>
      <c r="AJM29" s="145"/>
      <c r="AJN29" s="145"/>
      <c r="AJO29" s="145"/>
      <c r="AJP29" s="145"/>
      <c r="AJQ29" s="145"/>
      <c r="AJR29" s="145"/>
      <c r="AJS29" s="145"/>
      <c r="AJT29" s="145"/>
      <c r="AJU29" s="145"/>
      <c r="AJV29" s="145"/>
      <c r="AJW29" s="145"/>
      <c r="AJX29" s="145"/>
      <c r="AJY29" s="145"/>
      <c r="AJZ29" s="145"/>
      <c r="AKA29" s="145"/>
      <c r="AKB29" s="145"/>
      <c r="AKC29" s="145"/>
      <c r="AKD29" s="145"/>
      <c r="AKE29" s="145"/>
      <c r="AKF29" s="145"/>
      <c r="AKG29" s="145"/>
      <c r="AKH29" s="145"/>
      <c r="AKI29" s="145"/>
      <c r="AKJ29" s="145"/>
      <c r="AKK29" s="145"/>
      <c r="AKL29" s="145"/>
      <c r="AKM29" s="145"/>
      <c r="AKN29" s="145"/>
      <c r="AKO29" s="145"/>
      <c r="AKP29" s="145"/>
      <c r="AKQ29" s="145"/>
      <c r="AKR29" s="145"/>
      <c r="AKS29" s="145"/>
      <c r="AKT29" s="145"/>
      <c r="AKU29" s="145"/>
      <c r="AKV29" s="145"/>
      <c r="AKW29" s="145"/>
      <c r="AKX29" s="145"/>
      <c r="AKY29" s="145"/>
      <c r="AKZ29" s="145"/>
      <c r="ALA29" s="145"/>
      <c r="ALB29" s="145"/>
      <c r="ALC29" s="145"/>
      <c r="ALD29" s="145"/>
      <c r="ALE29" s="145"/>
      <c r="ALF29" s="145"/>
      <c r="ALG29" s="145"/>
      <c r="ALH29" s="145"/>
      <c r="ALI29" s="145"/>
      <c r="ALJ29" s="145"/>
      <c r="ALK29" s="145"/>
      <c r="ALL29" s="145"/>
      <c r="ALM29" s="145"/>
      <c r="ALN29" s="145"/>
      <c r="ALO29" s="145"/>
      <c r="ALP29" s="145"/>
      <c r="ALQ29" s="145"/>
      <c r="ALR29" s="145"/>
      <c r="ALS29" s="145"/>
      <c r="ALT29" s="145"/>
      <c r="ALU29" s="145"/>
      <c r="ALV29" s="145"/>
      <c r="ALW29" s="145"/>
      <c r="ALX29" s="145"/>
      <c r="ALY29" s="145"/>
      <c r="ALZ29" s="145"/>
      <c r="AMA29" s="145"/>
      <c r="AMB29" s="145"/>
      <c r="AMC29" s="145"/>
      <c r="AMD29" s="145"/>
      <c r="AME29" s="145"/>
      <c r="AMF29" s="145"/>
      <c r="AMG29" s="145"/>
      <c r="AMH29" s="145"/>
      <c r="AMI29" s="145"/>
      <c r="AMJ29" s="145"/>
      <c r="AMK29" s="145"/>
      <c r="AML29" s="145"/>
    </row>
    <row r="30" spans="1:1026" s="131" customFormat="1">
      <c r="A30" s="145" t="str">
        <f t="shared" si="0"/>
        <v>LOAN.CA_SENT_QUERY</v>
      </c>
      <c r="B30" s="134">
        <f t="shared" si="4"/>
        <v>110026</v>
      </c>
      <c r="C30" s="146">
        <v>0</v>
      </c>
      <c r="D30" s="146">
        <v>1</v>
      </c>
      <c r="E30" s="146">
        <f t="shared" si="1"/>
        <v>100000</v>
      </c>
      <c r="F30" s="146">
        <v>100000</v>
      </c>
      <c r="G30" s="146" t="s">
        <v>34</v>
      </c>
      <c r="H30" s="146">
        <v>100000</v>
      </c>
      <c r="I30" s="145" t="s">
        <v>505</v>
      </c>
      <c r="J30" s="146">
        <f>VLOOKUP(I30,T_FSM_TYPE!$A:$B,2,0)</f>
        <v>110000</v>
      </c>
      <c r="K30" s="131" t="s">
        <v>583</v>
      </c>
      <c r="L30" s="145" t="s">
        <v>37</v>
      </c>
      <c r="M30" s="215" t="str">
        <f t="shared" si="2"/>
        <v>CA_SENT_QUERY</v>
      </c>
      <c r="N30" s="145" t="str">
        <f t="shared" si="3"/>
        <v>INSERT INTO T_FSM_STATE VALUES(110026, 0, 1, 100000, 100000, GETDATE(), 100000, 110000, 'CA_SENT_QUERY', '?' ,'CA_SENT_QUERY')</v>
      </c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145"/>
      <c r="CA30" s="145"/>
      <c r="CB30" s="145"/>
      <c r="CC30" s="145"/>
      <c r="CD30" s="145"/>
      <c r="CE30" s="145"/>
      <c r="CF30" s="145"/>
      <c r="CG30" s="145"/>
      <c r="CH30" s="145"/>
      <c r="CI30" s="145"/>
      <c r="CJ30" s="145"/>
      <c r="CK30" s="145"/>
      <c r="CL30" s="145"/>
      <c r="CM30" s="145"/>
      <c r="CN30" s="145"/>
      <c r="CO30" s="145"/>
      <c r="CP30" s="145"/>
      <c r="CQ30" s="145"/>
      <c r="CR30" s="145"/>
      <c r="CS30" s="145"/>
      <c r="CT30" s="145"/>
      <c r="CU30" s="145"/>
      <c r="CV30" s="145"/>
      <c r="CW30" s="145"/>
      <c r="CX30" s="145"/>
      <c r="CY30" s="145"/>
      <c r="CZ30" s="145"/>
      <c r="DA30" s="145"/>
      <c r="DB30" s="145"/>
      <c r="DC30" s="145"/>
      <c r="DD30" s="145"/>
      <c r="DE30" s="145"/>
      <c r="DF30" s="145"/>
      <c r="DG30" s="145"/>
      <c r="DH30" s="145"/>
      <c r="DI30" s="145"/>
      <c r="DJ30" s="145"/>
      <c r="DK30" s="145"/>
      <c r="DL30" s="145"/>
      <c r="DM30" s="145"/>
      <c r="DN30" s="145"/>
      <c r="DO30" s="145"/>
      <c r="DP30" s="145"/>
      <c r="DQ30" s="145"/>
      <c r="DR30" s="145"/>
      <c r="DS30" s="145"/>
      <c r="DT30" s="145"/>
      <c r="DU30" s="145"/>
      <c r="DV30" s="145"/>
      <c r="DW30" s="145"/>
      <c r="DX30" s="145"/>
      <c r="DY30" s="145"/>
      <c r="DZ30" s="145"/>
      <c r="EA30" s="145"/>
      <c r="EB30" s="145"/>
      <c r="EC30" s="145"/>
      <c r="ED30" s="145"/>
      <c r="EE30" s="145"/>
      <c r="EF30" s="145"/>
      <c r="EG30" s="145"/>
      <c r="EH30" s="145"/>
      <c r="EI30" s="145"/>
      <c r="EJ30" s="145"/>
      <c r="EK30" s="145"/>
      <c r="EL30" s="145"/>
      <c r="EM30" s="145"/>
      <c r="EN30" s="145"/>
      <c r="EO30" s="145"/>
      <c r="EP30" s="145"/>
      <c r="EQ30" s="145"/>
      <c r="ER30" s="145"/>
      <c r="ES30" s="145"/>
      <c r="ET30" s="145"/>
      <c r="EU30" s="145"/>
      <c r="EV30" s="145"/>
      <c r="EW30" s="145"/>
      <c r="EX30" s="145"/>
      <c r="EY30" s="145"/>
      <c r="EZ30" s="145"/>
      <c r="FA30" s="145"/>
      <c r="FB30" s="145"/>
      <c r="FC30" s="145"/>
      <c r="FD30" s="145"/>
      <c r="FE30" s="145"/>
      <c r="FF30" s="145"/>
      <c r="FG30" s="145"/>
      <c r="FH30" s="145"/>
      <c r="FI30" s="145"/>
      <c r="FJ30" s="145"/>
      <c r="FK30" s="145"/>
      <c r="FL30" s="145"/>
      <c r="FM30" s="145"/>
      <c r="FN30" s="145"/>
      <c r="FO30" s="145"/>
      <c r="FP30" s="145"/>
      <c r="FQ30" s="145"/>
      <c r="FR30" s="145"/>
      <c r="FS30" s="145"/>
      <c r="FT30" s="145"/>
      <c r="FU30" s="145"/>
      <c r="FV30" s="145"/>
      <c r="FW30" s="145"/>
      <c r="FX30" s="145"/>
      <c r="FY30" s="145"/>
      <c r="FZ30" s="145"/>
      <c r="GA30" s="145"/>
      <c r="GB30" s="145"/>
      <c r="GC30" s="145"/>
      <c r="GD30" s="145"/>
      <c r="GE30" s="145"/>
      <c r="GF30" s="145"/>
      <c r="GG30" s="145"/>
      <c r="GH30" s="145"/>
      <c r="GI30" s="145"/>
      <c r="GJ30" s="145"/>
      <c r="GK30" s="145"/>
      <c r="GL30" s="145"/>
      <c r="GM30" s="145"/>
      <c r="GN30" s="145"/>
      <c r="GO30" s="145"/>
      <c r="GP30" s="145"/>
      <c r="GQ30" s="145"/>
      <c r="GR30" s="145"/>
      <c r="GS30" s="145"/>
      <c r="GT30" s="145"/>
      <c r="GU30" s="145"/>
      <c r="GV30" s="145"/>
      <c r="GW30" s="145"/>
      <c r="GX30" s="145"/>
      <c r="GY30" s="145"/>
      <c r="GZ30" s="145"/>
      <c r="HA30" s="145"/>
      <c r="HB30" s="145"/>
      <c r="HC30" s="145"/>
      <c r="HD30" s="145"/>
      <c r="HE30" s="145"/>
      <c r="HF30" s="145"/>
      <c r="HG30" s="145"/>
      <c r="HH30" s="145"/>
      <c r="HI30" s="145"/>
      <c r="HJ30" s="145"/>
      <c r="HK30" s="145"/>
      <c r="HL30" s="145"/>
      <c r="HM30" s="145"/>
      <c r="HN30" s="145"/>
      <c r="HO30" s="145"/>
      <c r="HP30" s="145"/>
      <c r="HQ30" s="145"/>
      <c r="HR30" s="145"/>
      <c r="HS30" s="145"/>
      <c r="HT30" s="145"/>
      <c r="HU30" s="145"/>
      <c r="HV30" s="145"/>
      <c r="HW30" s="145"/>
      <c r="HX30" s="145"/>
      <c r="HY30" s="145"/>
      <c r="HZ30" s="145"/>
      <c r="IA30" s="145"/>
      <c r="IB30" s="145"/>
      <c r="IC30" s="145"/>
      <c r="ID30" s="145"/>
      <c r="IE30" s="145"/>
      <c r="IF30" s="145"/>
      <c r="IG30" s="145"/>
      <c r="IH30" s="145"/>
      <c r="II30" s="145"/>
      <c r="IJ30" s="145"/>
      <c r="IK30" s="145"/>
      <c r="IL30" s="145"/>
      <c r="IM30" s="145"/>
      <c r="IN30" s="145"/>
      <c r="IO30" s="145"/>
      <c r="IP30" s="145"/>
      <c r="IQ30" s="145"/>
      <c r="IR30" s="145"/>
      <c r="IS30" s="145"/>
      <c r="IT30" s="145"/>
      <c r="IU30" s="145"/>
      <c r="IV30" s="145"/>
      <c r="IW30" s="145"/>
      <c r="IX30" s="145"/>
      <c r="IY30" s="145"/>
      <c r="IZ30" s="145"/>
      <c r="JA30" s="145"/>
      <c r="JB30" s="145"/>
      <c r="JC30" s="145"/>
      <c r="JD30" s="145"/>
      <c r="JE30" s="145"/>
      <c r="JF30" s="145"/>
      <c r="JG30" s="145"/>
      <c r="JH30" s="145"/>
      <c r="JI30" s="145"/>
      <c r="JJ30" s="145"/>
      <c r="JK30" s="145"/>
      <c r="JL30" s="145"/>
      <c r="JM30" s="145"/>
      <c r="JN30" s="145"/>
      <c r="JO30" s="145"/>
      <c r="JP30" s="145"/>
      <c r="JQ30" s="145"/>
      <c r="JR30" s="145"/>
      <c r="JS30" s="145"/>
      <c r="JT30" s="145"/>
      <c r="JU30" s="145"/>
      <c r="JV30" s="145"/>
      <c r="JW30" s="145"/>
      <c r="JX30" s="145"/>
      <c r="JY30" s="145"/>
      <c r="JZ30" s="145"/>
      <c r="KA30" s="145"/>
      <c r="KB30" s="145"/>
      <c r="KC30" s="145"/>
      <c r="KD30" s="145"/>
      <c r="KE30" s="145"/>
      <c r="KF30" s="145"/>
      <c r="KG30" s="145"/>
      <c r="KH30" s="145"/>
      <c r="KI30" s="145"/>
      <c r="KJ30" s="145"/>
      <c r="KK30" s="145"/>
      <c r="KL30" s="145"/>
      <c r="KM30" s="145"/>
      <c r="KN30" s="145"/>
      <c r="KO30" s="145"/>
      <c r="KP30" s="145"/>
      <c r="KQ30" s="145"/>
      <c r="KR30" s="145"/>
      <c r="KS30" s="145"/>
      <c r="KT30" s="145"/>
      <c r="KU30" s="145"/>
      <c r="KV30" s="145"/>
      <c r="KW30" s="145"/>
      <c r="KX30" s="145"/>
      <c r="KY30" s="145"/>
      <c r="KZ30" s="145"/>
      <c r="LA30" s="145"/>
      <c r="LB30" s="145"/>
      <c r="LC30" s="145"/>
      <c r="LD30" s="145"/>
      <c r="LE30" s="145"/>
      <c r="LF30" s="145"/>
      <c r="LG30" s="145"/>
      <c r="LH30" s="145"/>
      <c r="LI30" s="145"/>
      <c r="LJ30" s="145"/>
      <c r="LK30" s="145"/>
      <c r="LL30" s="145"/>
      <c r="LM30" s="145"/>
      <c r="LN30" s="145"/>
      <c r="LO30" s="145"/>
      <c r="LP30" s="145"/>
      <c r="LQ30" s="145"/>
      <c r="LR30" s="145"/>
      <c r="LS30" s="145"/>
      <c r="LT30" s="145"/>
      <c r="LU30" s="145"/>
      <c r="LV30" s="145"/>
      <c r="LW30" s="145"/>
      <c r="LX30" s="145"/>
      <c r="LY30" s="145"/>
      <c r="LZ30" s="145"/>
      <c r="MA30" s="145"/>
      <c r="MB30" s="145"/>
      <c r="MC30" s="145"/>
      <c r="MD30" s="145"/>
      <c r="ME30" s="145"/>
      <c r="MF30" s="145"/>
      <c r="MG30" s="145"/>
      <c r="MH30" s="145"/>
      <c r="MI30" s="145"/>
      <c r="MJ30" s="145"/>
      <c r="MK30" s="145"/>
      <c r="ML30" s="145"/>
      <c r="MM30" s="145"/>
      <c r="MN30" s="145"/>
      <c r="MO30" s="145"/>
      <c r="MP30" s="145"/>
      <c r="MQ30" s="145"/>
      <c r="MR30" s="145"/>
      <c r="MS30" s="145"/>
      <c r="MT30" s="145"/>
      <c r="MU30" s="145"/>
      <c r="MV30" s="145"/>
      <c r="MW30" s="145"/>
      <c r="MX30" s="145"/>
      <c r="MY30" s="145"/>
      <c r="MZ30" s="145"/>
      <c r="NA30" s="145"/>
      <c r="NB30" s="145"/>
      <c r="NC30" s="145"/>
      <c r="ND30" s="145"/>
      <c r="NE30" s="145"/>
      <c r="NF30" s="145"/>
      <c r="NG30" s="145"/>
      <c r="NH30" s="145"/>
      <c r="NI30" s="145"/>
      <c r="NJ30" s="145"/>
      <c r="NK30" s="145"/>
      <c r="NL30" s="145"/>
      <c r="NM30" s="145"/>
      <c r="NN30" s="145"/>
      <c r="NO30" s="145"/>
      <c r="NP30" s="145"/>
      <c r="NQ30" s="145"/>
      <c r="NR30" s="145"/>
      <c r="NS30" s="145"/>
      <c r="NT30" s="145"/>
      <c r="NU30" s="145"/>
      <c r="NV30" s="145"/>
      <c r="NW30" s="145"/>
      <c r="NX30" s="145"/>
      <c r="NY30" s="145"/>
      <c r="NZ30" s="145"/>
      <c r="OA30" s="145"/>
      <c r="OB30" s="145"/>
      <c r="OC30" s="145"/>
      <c r="OD30" s="145"/>
      <c r="OE30" s="145"/>
      <c r="OF30" s="145"/>
      <c r="OG30" s="145"/>
      <c r="OH30" s="145"/>
      <c r="OI30" s="145"/>
      <c r="OJ30" s="145"/>
      <c r="OK30" s="145"/>
      <c r="OL30" s="145"/>
      <c r="OM30" s="145"/>
      <c r="ON30" s="145"/>
      <c r="OO30" s="145"/>
      <c r="OP30" s="145"/>
      <c r="OQ30" s="145"/>
      <c r="OR30" s="145"/>
      <c r="OS30" s="145"/>
      <c r="OT30" s="145"/>
      <c r="OU30" s="145"/>
      <c r="OV30" s="145"/>
      <c r="OW30" s="145"/>
      <c r="OX30" s="145"/>
      <c r="OY30" s="145"/>
      <c r="OZ30" s="145"/>
      <c r="PA30" s="145"/>
      <c r="PB30" s="145"/>
      <c r="PC30" s="145"/>
      <c r="PD30" s="145"/>
      <c r="PE30" s="145"/>
      <c r="PF30" s="145"/>
      <c r="PG30" s="145"/>
      <c r="PH30" s="145"/>
      <c r="PI30" s="145"/>
      <c r="PJ30" s="145"/>
      <c r="PK30" s="145"/>
      <c r="PL30" s="145"/>
      <c r="PM30" s="145"/>
      <c r="PN30" s="145"/>
      <c r="PO30" s="145"/>
      <c r="PP30" s="145"/>
      <c r="PQ30" s="145"/>
      <c r="PR30" s="145"/>
      <c r="PS30" s="145"/>
      <c r="PT30" s="145"/>
      <c r="PU30" s="145"/>
      <c r="PV30" s="145"/>
      <c r="PW30" s="145"/>
      <c r="PX30" s="145"/>
      <c r="PY30" s="145"/>
      <c r="PZ30" s="145"/>
      <c r="QA30" s="145"/>
      <c r="QB30" s="145"/>
      <c r="QC30" s="145"/>
      <c r="QD30" s="145"/>
      <c r="QE30" s="145"/>
      <c r="QF30" s="145"/>
      <c r="QG30" s="145"/>
      <c r="QH30" s="145"/>
      <c r="QI30" s="145"/>
      <c r="QJ30" s="145"/>
      <c r="QK30" s="145"/>
      <c r="QL30" s="145"/>
      <c r="QM30" s="145"/>
      <c r="QN30" s="145"/>
      <c r="QO30" s="145"/>
      <c r="QP30" s="145"/>
      <c r="QQ30" s="145"/>
      <c r="QR30" s="145"/>
      <c r="QS30" s="145"/>
      <c r="QT30" s="145"/>
      <c r="QU30" s="145"/>
      <c r="QV30" s="145"/>
      <c r="QW30" s="145"/>
      <c r="QX30" s="145"/>
      <c r="QY30" s="145"/>
      <c r="QZ30" s="145"/>
      <c r="RA30" s="145"/>
      <c r="RB30" s="145"/>
      <c r="RC30" s="145"/>
      <c r="RD30" s="145"/>
      <c r="RE30" s="145"/>
      <c r="RF30" s="145"/>
      <c r="RG30" s="145"/>
      <c r="RH30" s="145"/>
      <c r="RI30" s="145"/>
      <c r="RJ30" s="145"/>
      <c r="RK30" s="145"/>
      <c r="RL30" s="145"/>
      <c r="RM30" s="145"/>
      <c r="RN30" s="145"/>
      <c r="RO30" s="145"/>
      <c r="RP30" s="145"/>
      <c r="RQ30" s="145"/>
      <c r="RR30" s="145"/>
      <c r="RS30" s="145"/>
      <c r="RT30" s="145"/>
      <c r="RU30" s="145"/>
      <c r="RV30" s="145"/>
      <c r="RW30" s="145"/>
      <c r="RX30" s="145"/>
      <c r="RY30" s="145"/>
      <c r="RZ30" s="145"/>
      <c r="SA30" s="145"/>
      <c r="SB30" s="145"/>
      <c r="SC30" s="145"/>
      <c r="SD30" s="145"/>
      <c r="SE30" s="145"/>
      <c r="SF30" s="145"/>
      <c r="SG30" s="145"/>
      <c r="SH30" s="145"/>
      <c r="SI30" s="145"/>
      <c r="SJ30" s="145"/>
      <c r="SK30" s="145"/>
      <c r="SL30" s="145"/>
      <c r="SM30" s="145"/>
      <c r="SN30" s="145"/>
      <c r="SO30" s="145"/>
      <c r="SP30" s="145"/>
      <c r="SQ30" s="145"/>
      <c r="SR30" s="145"/>
      <c r="SS30" s="145"/>
      <c r="ST30" s="145"/>
      <c r="SU30" s="145"/>
      <c r="SV30" s="145"/>
      <c r="SW30" s="145"/>
      <c r="SX30" s="145"/>
      <c r="SY30" s="145"/>
      <c r="SZ30" s="145"/>
      <c r="TA30" s="145"/>
      <c r="TB30" s="145"/>
      <c r="TC30" s="145"/>
      <c r="TD30" s="145"/>
      <c r="TE30" s="145"/>
      <c r="TF30" s="145"/>
      <c r="TG30" s="145"/>
      <c r="TH30" s="145"/>
      <c r="TI30" s="145"/>
      <c r="TJ30" s="145"/>
      <c r="TK30" s="145"/>
      <c r="TL30" s="145"/>
      <c r="TM30" s="145"/>
      <c r="TN30" s="145"/>
      <c r="TO30" s="145"/>
      <c r="TP30" s="145"/>
      <c r="TQ30" s="145"/>
      <c r="TR30" s="145"/>
      <c r="TS30" s="145"/>
      <c r="TT30" s="145"/>
      <c r="TU30" s="145"/>
      <c r="TV30" s="145"/>
      <c r="TW30" s="145"/>
      <c r="TX30" s="145"/>
      <c r="TY30" s="145"/>
      <c r="TZ30" s="145"/>
      <c r="UA30" s="145"/>
      <c r="UB30" s="145"/>
      <c r="UC30" s="145"/>
      <c r="UD30" s="145"/>
      <c r="UE30" s="145"/>
      <c r="UF30" s="145"/>
      <c r="UG30" s="145"/>
      <c r="UH30" s="145"/>
      <c r="UI30" s="145"/>
      <c r="UJ30" s="145"/>
      <c r="UK30" s="145"/>
      <c r="UL30" s="145"/>
      <c r="UM30" s="145"/>
      <c r="UN30" s="145"/>
      <c r="UO30" s="145"/>
      <c r="UP30" s="145"/>
      <c r="UQ30" s="145"/>
      <c r="UR30" s="145"/>
      <c r="US30" s="145"/>
      <c r="UT30" s="145"/>
      <c r="UU30" s="145"/>
      <c r="UV30" s="145"/>
      <c r="UW30" s="145"/>
      <c r="UX30" s="145"/>
      <c r="UY30" s="145"/>
      <c r="UZ30" s="145"/>
      <c r="VA30" s="145"/>
      <c r="VB30" s="145"/>
      <c r="VC30" s="145"/>
      <c r="VD30" s="145"/>
      <c r="VE30" s="145"/>
      <c r="VF30" s="145"/>
      <c r="VG30" s="145"/>
      <c r="VH30" s="145"/>
      <c r="VI30" s="145"/>
      <c r="VJ30" s="145"/>
      <c r="VK30" s="145"/>
      <c r="VL30" s="145"/>
      <c r="VM30" s="145"/>
      <c r="VN30" s="145"/>
      <c r="VO30" s="145"/>
      <c r="VP30" s="145"/>
      <c r="VQ30" s="145"/>
      <c r="VR30" s="145"/>
      <c r="VS30" s="145"/>
      <c r="VT30" s="145"/>
      <c r="VU30" s="145"/>
      <c r="VV30" s="145"/>
      <c r="VW30" s="145"/>
      <c r="VX30" s="145"/>
      <c r="VY30" s="145"/>
      <c r="VZ30" s="145"/>
      <c r="WA30" s="145"/>
      <c r="WB30" s="145"/>
      <c r="WC30" s="145"/>
      <c r="WD30" s="145"/>
      <c r="WE30" s="145"/>
      <c r="WF30" s="145"/>
      <c r="WG30" s="145"/>
      <c r="WH30" s="145"/>
      <c r="WI30" s="145"/>
      <c r="WJ30" s="145"/>
      <c r="WK30" s="145"/>
      <c r="WL30" s="145"/>
      <c r="WM30" s="145"/>
      <c r="WN30" s="145"/>
      <c r="WO30" s="145"/>
      <c r="WP30" s="145"/>
      <c r="WQ30" s="145"/>
      <c r="WR30" s="145"/>
      <c r="WS30" s="145"/>
      <c r="WT30" s="145"/>
      <c r="WU30" s="145"/>
      <c r="WV30" s="145"/>
      <c r="WW30" s="145"/>
      <c r="WX30" s="145"/>
      <c r="WY30" s="145"/>
      <c r="WZ30" s="145"/>
      <c r="XA30" s="145"/>
      <c r="XB30" s="145"/>
      <c r="XC30" s="145"/>
      <c r="XD30" s="145"/>
      <c r="XE30" s="145"/>
      <c r="XF30" s="145"/>
      <c r="XG30" s="145"/>
      <c r="XH30" s="145"/>
      <c r="XI30" s="145"/>
      <c r="XJ30" s="145"/>
      <c r="XK30" s="145"/>
      <c r="XL30" s="145"/>
      <c r="XM30" s="145"/>
      <c r="XN30" s="145"/>
      <c r="XO30" s="145"/>
      <c r="XP30" s="145"/>
      <c r="XQ30" s="145"/>
      <c r="XR30" s="145"/>
      <c r="XS30" s="145"/>
      <c r="XT30" s="145"/>
      <c r="XU30" s="145"/>
      <c r="XV30" s="145"/>
      <c r="XW30" s="145"/>
      <c r="XX30" s="145"/>
      <c r="XY30" s="145"/>
      <c r="XZ30" s="145"/>
      <c r="YA30" s="145"/>
      <c r="YB30" s="145"/>
      <c r="YC30" s="145"/>
      <c r="YD30" s="145"/>
      <c r="YE30" s="145"/>
      <c r="YF30" s="145"/>
      <c r="YG30" s="145"/>
      <c r="YH30" s="145"/>
      <c r="YI30" s="145"/>
      <c r="YJ30" s="145"/>
      <c r="YK30" s="145"/>
      <c r="YL30" s="145"/>
      <c r="YM30" s="145"/>
      <c r="YN30" s="145"/>
      <c r="YO30" s="145"/>
      <c r="YP30" s="145"/>
      <c r="YQ30" s="145"/>
      <c r="YR30" s="145"/>
      <c r="YS30" s="145"/>
      <c r="YT30" s="145"/>
      <c r="YU30" s="145"/>
      <c r="YV30" s="145"/>
      <c r="YW30" s="145"/>
      <c r="YX30" s="145"/>
      <c r="YY30" s="145"/>
      <c r="YZ30" s="145"/>
      <c r="ZA30" s="145"/>
      <c r="ZB30" s="145"/>
      <c r="ZC30" s="145"/>
      <c r="ZD30" s="145"/>
      <c r="ZE30" s="145"/>
      <c r="ZF30" s="145"/>
      <c r="ZG30" s="145"/>
      <c r="ZH30" s="145"/>
      <c r="ZI30" s="145"/>
      <c r="ZJ30" s="145"/>
      <c r="ZK30" s="145"/>
      <c r="ZL30" s="145"/>
      <c r="ZM30" s="145"/>
      <c r="ZN30" s="145"/>
      <c r="ZO30" s="145"/>
      <c r="ZP30" s="145"/>
      <c r="ZQ30" s="145"/>
      <c r="ZR30" s="145"/>
      <c r="ZS30" s="145"/>
      <c r="ZT30" s="145"/>
      <c r="ZU30" s="145"/>
      <c r="ZV30" s="145"/>
      <c r="ZW30" s="145"/>
      <c r="ZX30" s="145"/>
      <c r="ZY30" s="145"/>
      <c r="ZZ30" s="145"/>
      <c r="AAA30" s="145"/>
      <c r="AAB30" s="145"/>
      <c r="AAC30" s="145"/>
      <c r="AAD30" s="145"/>
      <c r="AAE30" s="145"/>
      <c r="AAF30" s="145"/>
      <c r="AAG30" s="145"/>
      <c r="AAH30" s="145"/>
      <c r="AAI30" s="145"/>
      <c r="AAJ30" s="145"/>
      <c r="AAK30" s="145"/>
      <c r="AAL30" s="145"/>
      <c r="AAM30" s="145"/>
      <c r="AAN30" s="145"/>
      <c r="AAO30" s="145"/>
      <c r="AAP30" s="145"/>
      <c r="AAQ30" s="145"/>
      <c r="AAR30" s="145"/>
      <c r="AAS30" s="145"/>
      <c r="AAT30" s="145"/>
      <c r="AAU30" s="145"/>
      <c r="AAV30" s="145"/>
      <c r="AAW30" s="145"/>
      <c r="AAX30" s="145"/>
      <c r="AAY30" s="145"/>
      <c r="AAZ30" s="145"/>
      <c r="ABA30" s="145"/>
      <c r="ABB30" s="145"/>
      <c r="ABC30" s="145"/>
      <c r="ABD30" s="145"/>
      <c r="ABE30" s="145"/>
      <c r="ABF30" s="145"/>
      <c r="ABG30" s="145"/>
      <c r="ABH30" s="145"/>
      <c r="ABI30" s="145"/>
      <c r="ABJ30" s="145"/>
      <c r="ABK30" s="145"/>
      <c r="ABL30" s="145"/>
      <c r="ABM30" s="145"/>
      <c r="ABN30" s="145"/>
      <c r="ABO30" s="145"/>
      <c r="ABP30" s="145"/>
      <c r="ABQ30" s="145"/>
      <c r="ABR30" s="145"/>
      <c r="ABS30" s="145"/>
      <c r="ABT30" s="145"/>
      <c r="ABU30" s="145"/>
      <c r="ABV30" s="145"/>
      <c r="ABW30" s="145"/>
      <c r="ABX30" s="145"/>
      <c r="ABY30" s="145"/>
      <c r="ABZ30" s="145"/>
      <c r="ACA30" s="145"/>
      <c r="ACB30" s="145"/>
      <c r="ACC30" s="145"/>
      <c r="ACD30" s="145"/>
      <c r="ACE30" s="145"/>
      <c r="ACF30" s="145"/>
      <c r="ACG30" s="145"/>
      <c r="ACH30" s="145"/>
      <c r="ACI30" s="145"/>
      <c r="ACJ30" s="145"/>
      <c r="ACK30" s="145"/>
      <c r="ACL30" s="145"/>
      <c r="ACM30" s="145"/>
      <c r="ACN30" s="145"/>
      <c r="ACO30" s="145"/>
      <c r="ACP30" s="145"/>
      <c r="ACQ30" s="145"/>
      <c r="ACR30" s="145"/>
      <c r="ACS30" s="145"/>
      <c r="ACT30" s="145"/>
      <c r="ACU30" s="145"/>
      <c r="ACV30" s="145"/>
      <c r="ACW30" s="145"/>
      <c r="ACX30" s="145"/>
      <c r="ACY30" s="145"/>
      <c r="ACZ30" s="145"/>
      <c r="ADA30" s="145"/>
      <c r="ADB30" s="145"/>
      <c r="ADC30" s="145"/>
      <c r="ADD30" s="145"/>
      <c r="ADE30" s="145"/>
      <c r="ADF30" s="145"/>
      <c r="ADG30" s="145"/>
      <c r="ADH30" s="145"/>
      <c r="ADI30" s="145"/>
      <c r="ADJ30" s="145"/>
      <c r="ADK30" s="145"/>
      <c r="ADL30" s="145"/>
      <c r="ADM30" s="145"/>
      <c r="ADN30" s="145"/>
      <c r="ADO30" s="145"/>
      <c r="ADP30" s="145"/>
      <c r="ADQ30" s="145"/>
      <c r="ADR30" s="145"/>
      <c r="ADS30" s="145"/>
      <c r="ADT30" s="145"/>
      <c r="ADU30" s="145"/>
      <c r="ADV30" s="145"/>
      <c r="ADW30" s="145"/>
      <c r="ADX30" s="145"/>
      <c r="ADY30" s="145"/>
      <c r="ADZ30" s="145"/>
      <c r="AEA30" s="145"/>
      <c r="AEB30" s="145"/>
      <c r="AEC30" s="145"/>
      <c r="AED30" s="145"/>
      <c r="AEE30" s="145"/>
      <c r="AEF30" s="145"/>
      <c r="AEG30" s="145"/>
      <c r="AEH30" s="145"/>
      <c r="AEI30" s="145"/>
      <c r="AEJ30" s="145"/>
      <c r="AEK30" s="145"/>
      <c r="AEL30" s="145"/>
      <c r="AEM30" s="145"/>
      <c r="AEN30" s="145"/>
      <c r="AEO30" s="145"/>
      <c r="AEP30" s="145"/>
      <c r="AEQ30" s="145"/>
      <c r="AER30" s="145"/>
      <c r="AES30" s="145"/>
      <c r="AET30" s="145"/>
      <c r="AEU30" s="145"/>
      <c r="AEV30" s="145"/>
      <c r="AEW30" s="145"/>
      <c r="AEX30" s="145"/>
      <c r="AEY30" s="145"/>
      <c r="AEZ30" s="145"/>
      <c r="AFA30" s="145"/>
      <c r="AFB30" s="145"/>
      <c r="AFC30" s="145"/>
      <c r="AFD30" s="145"/>
      <c r="AFE30" s="145"/>
      <c r="AFF30" s="145"/>
      <c r="AFG30" s="145"/>
      <c r="AFH30" s="145"/>
      <c r="AFI30" s="145"/>
      <c r="AFJ30" s="145"/>
      <c r="AFK30" s="145"/>
      <c r="AFL30" s="145"/>
      <c r="AFM30" s="145"/>
      <c r="AFN30" s="145"/>
      <c r="AFO30" s="145"/>
      <c r="AFP30" s="145"/>
      <c r="AFQ30" s="145"/>
      <c r="AFR30" s="145"/>
      <c r="AFS30" s="145"/>
      <c r="AFT30" s="145"/>
      <c r="AFU30" s="145"/>
      <c r="AFV30" s="145"/>
      <c r="AFW30" s="145"/>
      <c r="AFX30" s="145"/>
      <c r="AFY30" s="145"/>
      <c r="AFZ30" s="145"/>
      <c r="AGA30" s="145"/>
      <c r="AGB30" s="145"/>
      <c r="AGC30" s="145"/>
      <c r="AGD30" s="145"/>
      <c r="AGE30" s="145"/>
      <c r="AGF30" s="145"/>
      <c r="AGG30" s="145"/>
      <c r="AGH30" s="145"/>
      <c r="AGI30" s="145"/>
      <c r="AGJ30" s="145"/>
      <c r="AGK30" s="145"/>
      <c r="AGL30" s="145"/>
      <c r="AGM30" s="145"/>
      <c r="AGN30" s="145"/>
      <c r="AGO30" s="145"/>
      <c r="AGP30" s="145"/>
      <c r="AGQ30" s="145"/>
      <c r="AGR30" s="145"/>
      <c r="AGS30" s="145"/>
      <c r="AGT30" s="145"/>
      <c r="AGU30" s="145"/>
      <c r="AGV30" s="145"/>
      <c r="AGW30" s="145"/>
      <c r="AGX30" s="145"/>
      <c r="AGY30" s="145"/>
      <c r="AGZ30" s="145"/>
      <c r="AHA30" s="145"/>
      <c r="AHB30" s="145"/>
      <c r="AHC30" s="145"/>
      <c r="AHD30" s="145"/>
      <c r="AHE30" s="145"/>
      <c r="AHF30" s="145"/>
      <c r="AHG30" s="145"/>
      <c r="AHH30" s="145"/>
      <c r="AHI30" s="145"/>
      <c r="AHJ30" s="145"/>
      <c r="AHK30" s="145"/>
      <c r="AHL30" s="145"/>
      <c r="AHM30" s="145"/>
      <c r="AHN30" s="145"/>
      <c r="AHO30" s="145"/>
      <c r="AHP30" s="145"/>
      <c r="AHQ30" s="145"/>
      <c r="AHR30" s="145"/>
      <c r="AHS30" s="145"/>
      <c r="AHT30" s="145"/>
      <c r="AHU30" s="145"/>
      <c r="AHV30" s="145"/>
      <c r="AHW30" s="145"/>
      <c r="AHX30" s="145"/>
      <c r="AHY30" s="145"/>
      <c r="AHZ30" s="145"/>
      <c r="AIA30" s="145"/>
      <c r="AIB30" s="145"/>
      <c r="AIC30" s="145"/>
      <c r="AID30" s="145"/>
      <c r="AIE30" s="145"/>
      <c r="AIF30" s="145"/>
      <c r="AIG30" s="145"/>
      <c r="AIH30" s="145"/>
      <c r="AII30" s="145"/>
      <c r="AIJ30" s="145"/>
      <c r="AIK30" s="145"/>
      <c r="AIL30" s="145"/>
      <c r="AIM30" s="145"/>
      <c r="AIN30" s="145"/>
      <c r="AIO30" s="145"/>
      <c r="AIP30" s="145"/>
      <c r="AIQ30" s="145"/>
      <c r="AIR30" s="145"/>
      <c r="AIS30" s="145"/>
      <c r="AIT30" s="145"/>
      <c r="AIU30" s="145"/>
      <c r="AIV30" s="145"/>
      <c r="AIW30" s="145"/>
      <c r="AIX30" s="145"/>
      <c r="AIY30" s="145"/>
      <c r="AIZ30" s="145"/>
      <c r="AJA30" s="145"/>
      <c r="AJB30" s="145"/>
      <c r="AJC30" s="145"/>
      <c r="AJD30" s="145"/>
      <c r="AJE30" s="145"/>
      <c r="AJF30" s="145"/>
      <c r="AJG30" s="145"/>
      <c r="AJH30" s="145"/>
      <c r="AJI30" s="145"/>
      <c r="AJJ30" s="145"/>
      <c r="AJK30" s="145"/>
      <c r="AJL30" s="145"/>
      <c r="AJM30" s="145"/>
      <c r="AJN30" s="145"/>
      <c r="AJO30" s="145"/>
      <c r="AJP30" s="145"/>
      <c r="AJQ30" s="145"/>
      <c r="AJR30" s="145"/>
      <c r="AJS30" s="145"/>
      <c r="AJT30" s="145"/>
      <c r="AJU30" s="145"/>
      <c r="AJV30" s="145"/>
      <c r="AJW30" s="145"/>
      <c r="AJX30" s="145"/>
      <c r="AJY30" s="145"/>
      <c r="AJZ30" s="145"/>
      <c r="AKA30" s="145"/>
      <c r="AKB30" s="145"/>
      <c r="AKC30" s="145"/>
      <c r="AKD30" s="145"/>
      <c r="AKE30" s="145"/>
      <c r="AKF30" s="145"/>
      <c r="AKG30" s="145"/>
      <c r="AKH30" s="145"/>
      <c r="AKI30" s="145"/>
      <c r="AKJ30" s="145"/>
      <c r="AKK30" s="145"/>
      <c r="AKL30" s="145"/>
      <c r="AKM30" s="145"/>
      <c r="AKN30" s="145"/>
      <c r="AKO30" s="145"/>
      <c r="AKP30" s="145"/>
      <c r="AKQ30" s="145"/>
      <c r="AKR30" s="145"/>
      <c r="AKS30" s="145"/>
      <c r="AKT30" s="145"/>
      <c r="AKU30" s="145"/>
      <c r="AKV30" s="145"/>
      <c r="AKW30" s="145"/>
      <c r="AKX30" s="145"/>
      <c r="AKY30" s="145"/>
      <c r="AKZ30" s="145"/>
      <c r="ALA30" s="145"/>
      <c r="ALB30" s="145"/>
      <c r="ALC30" s="145"/>
      <c r="ALD30" s="145"/>
      <c r="ALE30" s="145"/>
      <c r="ALF30" s="145"/>
      <c r="ALG30" s="145"/>
      <c r="ALH30" s="145"/>
      <c r="ALI30" s="145"/>
      <c r="ALJ30" s="145"/>
      <c r="ALK30" s="145"/>
      <c r="ALL30" s="145"/>
      <c r="ALM30" s="145"/>
      <c r="ALN30" s="145"/>
      <c r="ALO30" s="145"/>
      <c r="ALP30" s="145"/>
      <c r="ALQ30" s="145"/>
      <c r="ALR30" s="145"/>
      <c r="ALS30" s="145"/>
      <c r="ALT30" s="145"/>
      <c r="ALU30" s="145"/>
      <c r="ALV30" s="145"/>
      <c r="ALW30" s="145"/>
      <c r="ALX30" s="145"/>
      <c r="ALY30" s="145"/>
      <c r="ALZ30" s="145"/>
      <c r="AMA30" s="145"/>
      <c r="AMB30" s="145"/>
      <c r="AMC30" s="145"/>
      <c r="AMD30" s="145"/>
      <c r="AME30" s="145"/>
      <c r="AMF30" s="145"/>
      <c r="AMG30" s="145"/>
      <c r="AMH30" s="145"/>
      <c r="AMI30" s="145"/>
      <c r="AMJ30" s="145"/>
      <c r="AMK30" s="145"/>
      <c r="AML30" s="145"/>
    </row>
    <row r="31" spans="1:1026" s="131" customFormat="1">
      <c r="A31" s="145" t="str">
        <f t="shared" si="0"/>
        <v>LOAN.CA_CONDITION_FULFILLED</v>
      </c>
      <c r="B31" s="134">
        <f t="shared" si="4"/>
        <v>110027</v>
      </c>
      <c r="C31" s="146">
        <v>0</v>
      </c>
      <c r="D31" s="146">
        <v>1</v>
      </c>
      <c r="E31" s="146">
        <f t="shared" si="1"/>
        <v>100000</v>
      </c>
      <c r="F31" s="146">
        <v>100000</v>
      </c>
      <c r="G31" s="146" t="s">
        <v>34</v>
      </c>
      <c r="H31" s="146">
        <v>100000</v>
      </c>
      <c r="I31" s="145" t="s">
        <v>505</v>
      </c>
      <c r="J31" s="146">
        <f>VLOOKUP(I31,T_FSM_TYPE!$A:$B,2,0)</f>
        <v>110000</v>
      </c>
      <c r="K31" s="131" t="s">
        <v>584</v>
      </c>
      <c r="L31" s="145" t="s">
        <v>37</v>
      </c>
      <c r="M31" s="215" t="str">
        <f t="shared" si="2"/>
        <v>CA_CONDITION_FULFILLED</v>
      </c>
      <c r="N31" s="145" t="str">
        <f t="shared" si="3"/>
        <v>INSERT INTO T_FSM_STATE VALUES(110027, 0, 1, 100000, 100000, GETDATE(), 100000, 110000, 'CA_CONDITION_FULFILLED', '?' ,'CA_CONDITION_FULFILLED')</v>
      </c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145"/>
      <c r="CA31" s="145"/>
      <c r="CB31" s="145"/>
      <c r="CC31" s="145"/>
      <c r="CD31" s="145"/>
      <c r="CE31" s="145"/>
      <c r="CF31" s="145"/>
      <c r="CG31" s="145"/>
      <c r="CH31" s="145"/>
      <c r="CI31" s="145"/>
      <c r="CJ31" s="145"/>
      <c r="CK31" s="145"/>
      <c r="CL31" s="145"/>
      <c r="CM31" s="145"/>
      <c r="CN31" s="145"/>
      <c r="CO31" s="145"/>
      <c r="CP31" s="145"/>
      <c r="CQ31" s="145"/>
      <c r="CR31" s="145"/>
      <c r="CS31" s="145"/>
      <c r="CT31" s="145"/>
      <c r="CU31" s="145"/>
      <c r="CV31" s="145"/>
      <c r="CW31" s="145"/>
      <c r="CX31" s="145"/>
      <c r="CY31" s="145"/>
      <c r="CZ31" s="145"/>
      <c r="DA31" s="145"/>
      <c r="DB31" s="145"/>
      <c r="DC31" s="145"/>
      <c r="DD31" s="145"/>
      <c r="DE31" s="145"/>
      <c r="DF31" s="145"/>
      <c r="DG31" s="145"/>
      <c r="DH31" s="145"/>
      <c r="DI31" s="145"/>
      <c r="DJ31" s="145"/>
      <c r="DK31" s="145"/>
      <c r="DL31" s="145"/>
      <c r="DM31" s="145"/>
      <c r="DN31" s="145"/>
      <c r="DO31" s="145"/>
      <c r="DP31" s="145"/>
      <c r="DQ31" s="145"/>
      <c r="DR31" s="145"/>
      <c r="DS31" s="145"/>
      <c r="DT31" s="145"/>
      <c r="DU31" s="145"/>
      <c r="DV31" s="145"/>
      <c r="DW31" s="145"/>
      <c r="DX31" s="145"/>
      <c r="DY31" s="145"/>
      <c r="DZ31" s="145"/>
      <c r="EA31" s="145"/>
      <c r="EB31" s="145"/>
      <c r="EC31" s="145"/>
      <c r="ED31" s="145"/>
      <c r="EE31" s="145"/>
      <c r="EF31" s="145"/>
      <c r="EG31" s="145"/>
      <c r="EH31" s="145"/>
      <c r="EI31" s="145"/>
      <c r="EJ31" s="145"/>
      <c r="EK31" s="145"/>
      <c r="EL31" s="145"/>
      <c r="EM31" s="145"/>
      <c r="EN31" s="145"/>
      <c r="EO31" s="145"/>
      <c r="EP31" s="145"/>
      <c r="EQ31" s="145"/>
      <c r="ER31" s="145"/>
      <c r="ES31" s="145"/>
      <c r="ET31" s="145"/>
      <c r="EU31" s="145"/>
      <c r="EV31" s="145"/>
      <c r="EW31" s="145"/>
      <c r="EX31" s="145"/>
      <c r="EY31" s="145"/>
      <c r="EZ31" s="145"/>
      <c r="FA31" s="145"/>
      <c r="FB31" s="145"/>
      <c r="FC31" s="145"/>
      <c r="FD31" s="145"/>
      <c r="FE31" s="145"/>
      <c r="FF31" s="145"/>
      <c r="FG31" s="145"/>
      <c r="FH31" s="145"/>
      <c r="FI31" s="145"/>
      <c r="FJ31" s="145"/>
      <c r="FK31" s="145"/>
      <c r="FL31" s="145"/>
      <c r="FM31" s="145"/>
      <c r="FN31" s="145"/>
      <c r="FO31" s="145"/>
      <c r="FP31" s="145"/>
      <c r="FQ31" s="145"/>
      <c r="FR31" s="145"/>
      <c r="FS31" s="145"/>
      <c r="FT31" s="145"/>
      <c r="FU31" s="145"/>
      <c r="FV31" s="145"/>
      <c r="FW31" s="145"/>
      <c r="FX31" s="145"/>
      <c r="FY31" s="145"/>
      <c r="FZ31" s="145"/>
      <c r="GA31" s="145"/>
      <c r="GB31" s="145"/>
      <c r="GC31" s="145"/>
      <c r="GD31" s="145"/>
      <c r="GE31" s="145"/>
      <c r="GF31" s="145"/>
      <c r="GG31" s="145"/>
      <c r="GH31" s="145"/>
      <c r="GI31" s="145"/>
      <c r="GJ31" s="145"/>
      <c r="GK31" s="145"/>
      <c r="GL31" s="145"/>
      <c r="GM31" s="145"/>
      <c r="GN31" s="145"/>
      <c r="GO31" s="145"/>
      <c r="GP31" s="145"/>
      <c r="GQ31" s="145"/>
      <c r="GR31" s="145"/>
      <c r="GS31" s="145"/>
      <c r="GT31" s="145"/>
      <c r="GU31" s="145"/>
      <c r="GV31" s="145"/>
      <c r="GW31" s="145"/>
      <c r="GX31" s="145"/>
      <c r="GY31" s="145"/>
      <c r="GZ31" s="145"/>
      <c r="HA31" s="145"/>
      <c r="HB31" s="145"/>
      <c r="HC31" s="145"/>
      <c r="HD31" s="145"/>
      <c r="HE31" s="145"/>
      <c r="HF31" s="145"/>
      <c r="HG31" s="145"/>
      <c r="HH31" s="145"/>
      <c r="HI31" s="145"/>
      <c r="HJ31" s="145"/>
      <c r="HK31" s="145"/>
      <c r="HL31" s="145"/>
      <c r="HM31" s="145"/>
      <c r="HN31" s="145"/>
      <c r="HO31" s="145"/>
      <c r="HP31" s="145"/>
      <c r="HQ31" s="145"/>
      <c r="HR31" s="145"/>
      <c r="HS31" s="145"/>
      <c r="HT31" s="145"/>
      <c r="HU31" s="145"/>
      <c r="HV31" s="145"/>
      <c r="HW31" s="145"/>
      <c r="HX31" s="145"/>
      <c r="HY31" s="145"/>
      <c r="HZ31" s="145"/>
      <c r="IA31" s="145"/>
      <c r="IB31" s="145"/>
      <c r="IC31" s="145"/>
      <c r="ID31" s="145"/>
      <c r="IE31" s="145"/>
      <c r="IF31" s="145"/>
      <c r="IG31" s="145"/>
      <c r="IH31" s="145"/>
      <c r="II31" s="145"/>
      <c r="IJ31" s="145"/>
      <c r="IK31" s="145"/>
      <c r="IL31" s="145"/>
      <c r="IM31" s="145"/>
      <c r="IN31" s="145"/>
      <c r="IO31" s="145"/>
      <c r="IP31" s="145"/>
      <c r="IQ31" s="145"/>
      <c r="IR31" s="145"/>
      <c r="IS31" s="145"/>
      <c r="IT31" s="145"/>
      <c r="IU31" s="145"/>
      <c r="IV31" s="145"/>
      <c r="IW31" s="145"/>
      <c r="IX31" s="145"/>
      <c r="IY31" s="145"/>
      <c r="IZ31" s="145"/>
      <c r="JA31" s="145"/>
      <c r="JB31" s="145"/>
      <c r="JC31" s="145"/>
      <c r="JD31" s="145"/>
      <c r="JE31" s="145"/>
      <c r="JF31" s="145"/>
      <c r="JG31" s="145"/>
      <c r="JH31" s="145"/>
      <c r="JI31" s="145"/>
      <c r="JJ31" s="145"/>
      <c r="JK31" s="145"/>
      <c r="JL31" s="145"/>
      <c r="JM31" s="145"/>
      <c r="JN31" s="145"/>
      <c r="JO31" s="145"/>
      <c r="JP31" s="145"/>
      <c r="JQ31" s="145"/>
      <c r="JR31" s="145"/>
      <c r="JS31" s="145"/>
      <c r="JT31" s="145"/>
      <c r="JU31" s="145"/>
      <c r="JV31" s="145"/>
      <c r="JW31" s="145"/>
      <c r="JX31" s="145"/>
      <c r="JY31" s="145"/>
      <c r="JZ31" s="145"/>
      <c r="KA31" s="145"/>
      <c r="KB31" s="145"/>
      <c r="KC31" s="145"/>
      <c r="KD31" s="145"/>
      <c r="KE31" s="145"/>
      <c r="KF31" s="145"/>
      <c r="KG31" s="145"/>
      <c r="KH31" s="145"/>
      <c r="KI31" s="145"/>
      <c r="KJ31" s="145"/>
      <c r="KK31" s="145"/>
      <c r="KL31" s="145"/>
      <c r="KM31" s="145"/>
      <c r="KN31" s="145"/>
      <c r="KO31" s="145"/>
      <c r="KP31" s="145"/>
      <c r="KQ31" s="145"/>
      <c r="KR31" s="145"/>
      <c r="KS31" s="145"/>
      <c r="KT31" s="145"/>
      <c r="KU31" s="145"/>
      <c r="KV31" s="145"/>
      <c r="KW31" s="145"/>
      <c r="KX31" s="145"/>
      <c r="KY31" s="145"/>
      <c r="KZ31" s="145"/>
      <c r="LA31" s="145"/>
      <c r="LB31" s="145"/>
      <c r="LC31" s="145"/>
      <c r="LD31" s="145"/>
      <c r="LE31" s="145"/>
      <c r="LF31" s="145"/>
      <c r="LG31" s="145"/>
      <c r="LH31" s="145"/>
      <c r="LI31" s="145"/>
      <c r="LJ31" s="145"/>
      <c r="LK31" s="145"/>
      <c r="LL31" s="145"/>
      <c r="LM31" s="145"/>
      <c r="LN31" s="145"/>
      <c r="LO31" s="145"/>
      <c r="LP31" s="145"/>
      <c r="LQ31" s="145"/>
      <c r="LR31" s="145"/>
      <c r="LS31" s="145"/>
      <c r="LT31" s="145"/>
      <c r="LU31" s="145"/>
      <c r="LV31" s="145"/>
      <c r="LW31" s="145"/>
      <c r="LX31" s="145"/>
      <c r="LY31" s="145"/>
      <c r="LZ31" s="145"/>
      <c r="MA31" s="145"/>
      <c r="MB31" s="145"/>
      <c r="MC31" s="145"/>
      <c r="MD31" s="145"/>
      <c r="ME31" s="145"/>
      <c r="MF31" s="145"/>
      <c r="MG31" s="145"/>
      <c r="MH31" s="145"/>
      <c r="MI31" s="145"/>
      <c r="MJ31" s="145"/>
      <c r="MK31" s="145"/>
      <c r="ML31" s="145"/>
      <c r="MM31" s="145"/>
      <c r="MN31" s="145"/>
      <c r="MO31" s="145"/>
      <c r="MP31" s="145"/>
      <c r="MQ31" s="145"/>
      <c r="MR31" s="145"/>
      <c r="MS31" s="145"/>
      <c r="MT31" s="145"/>
      <c r="MU31" s="145"/>
      <c r="MV31" s="145"/>
      <c r="MW31" s="145"/>
      <c r="MX31" s="145"/>
      <c r="MY31" s="145"/>
      <c r="MZ31" s="145"/>
      <c r="NA31" s="145"/>
      <c r="NB31" s="145"/>
      <c r="NC31" s="145"/>
      <c r="ND31" s="145"/>
      <c r="NE31" s="145"/>
      <c r="NF31" s="145"/>
      <c r="NG31" s="145"/>
      <c r="NH31" s="145"/>
      <c r="NI31" s="145"/>
      <c r="NJ31" s="145"/>
      <c r="NK31" s="145"/>
      <c r="NL31" s="145"/>
      <c r="NM31" s="145"/>
      <c r="NN31" s="145"/>
      <c r="NO31" s="145"/>
      <c r="NP31" s="145"/>
      <c r="NQ31" s="145"/>
      <c r="NR31" s="145"/>
      <c r="NS31" s="145"/>
      <c r="NT31" s="145"/>
      <c r="NU31" s="145"/>
      <c r="NV31" s="145"/>
      <c r="NW31" s="145"/>
      <c r="NX31" s="145"/>
      <c r="NY31" s="145"/>
      <c r="NZ31" s="145"/>
      <c r="OA31" s="145"/>
      <c r="OB31" s="145"/>
      <c r="OC31" s="145"/>
      <c r="OD31" s="145"/>
      <c r="OE31" s="145"/>
      <c r="OF31" s="145"/>
      <c r="OG31" s="145"/>
      <c r="OH31" s="145"/>
      <c r="OI31" s="145"/>
      <c r="OJ31" s="145"/>
      <c r="OK31" s="145"/>
      <c r="OL31" s="145"/>
      <c r="OM31" s="145"/>
      <c r="ON31" s="145"/>
      <c r="OO31" s="145"/>
      <c r="OP31" s="145"/>
      <c r="OQ31" s="145"/>
      <c r="OR31" s="145"/>
      <c r="OS31" s="145"/>
      <c r="OT31" s="145"/>
      <c r="OU31" s="145"/>
      <c r="OV31" s="145"/>
      <c r="OW31" s="145"/>
      <c r="OX31" s="145"/>
      <c r="OY31" s="145"/>
      <c r="OZ31" s="145"/>
      <c r="PA31" s="145"/>
      <c r="PB31" s="145"/>
      <c r="PC31" s="145"/>
      <c r="PD31" s="145"/>
      <c r="PE31" s="145"/>
      <c r="PF31" s="145"/>
      <c r="PG31" s="145"/>
      <c r="PH31" s="145"/>
      <c r="PI31" s="145"/>
      <c r="PJ31" s="145"/>
      <c r="PK31" s="145"/>
      <c r="PL31" s="145"/>
      <c r="PM31" s="145"/>
      <c r="PN31" s="145"/>
      <c r="PO31" s="145"/>
      <c r="PP31" s="145"/>
      <c r="PQ31" s="145"/>
      <c r="PR31" s="145"/>
      <c r="PS31" s="145"/>
      <c r="PT31" s="145"/>
      <c r="PU31" s="145"/>
      <c r="PV31" s="145"/>
      <c r="PW31" s="145"/>
      <c r="PX31" s="145"/>
      <c r="PY31" s="145"/>
      <c r="PZ31" s="145"/>
      <c r="QA31" s="145"/>
      <c r="QB31" s="145"/>
      <c r="QC31" s="145"/>
      <c r="QD31" s="145"/>
      <c r="QE31" s="145"/>
      <c r="QF31" s="145"/>
      <c r="QG31" s="145"/>
      <c r="QH31" s="145"/>
      <c r="QI31" s="145"/>
      <c r="QJ31" s="145"/>
      <c r="QK31" s="145"/>
      <c r="QL31" s="145"/>
      <c r="QM31" s="145"/>
      <c r="QN31" s="145"/>
      <c r="QO31" s="145"/>
      <c r="QP31" s="145"/>
      <c r="QQ31" s="145"/>
      <c r="QR31" s="145"/>
      <c r="QS31" s="145"/>
      <c r="QT31" s="145"/>
      <c r="QU31" s="145"/>
      <c r="QV31" s="145"/>
      <c r="QW31" s="145"/>
      <c r="QX31" s="145"/>
      <c r="QY31" s="145"/>
      <c r="QZ31" s="145"/>
      <c r="RA31" s="145"/>
      <c r="RB31" s="145"/>
      <c r="RC31" s="145"/>
      <c r="RD31" s="145"/>
      <c r="RE31" s="145"/>
      <c r="RF31" s="145"/>
      <c r="RG31" s="145"/>
      <c r="RH31" s="145"/>
      <c r="RI31" s="145"/>
      <c r="RJ31" s="145"/>
      <c r="RK31" s="145"/>
      <c r="RL31" s="145"/>
      <c r="RM31" s="145"/>
      <c r="RN31" s="145"/>
      <c r="RO31" s="145"/>
      <c r="RP31" s="145"/>
      <c r="RQ31" s="145"/>
      <c r="RR31" s="145"/>
      <c r="RS31" s="145"/>
      <c r="RT31" s="145"/>
      <c r="RU31" s="145"/>
      <c r="RV31" s="145"/>
      <c r="RW31" s="145"/>
      <c r="RX31" s="145"/>
      <c r="RY31" s="145"/>
      <c r="RZ31" s="145"/>
      <c r="SA31" s="145"/>
      <c r="SB31" s="145"/>
      <c r="SC31" s="145"/>
      <c r="SD31" s="145"/>
      <c r="SE31" s="145"/>
      <c r="SF31" s="145"/>
      <c r="SG31" s="145"/>
      <c r="SH31" s="145"/>
      <c r="SI31" s="145"/>
      <c r="SJ31" s="145"/>
      <c r="SK31" s="145"/>
      <c r="SL31" s="145"/>
      <c r="SM31" s="145"/>
      <c r="SN31" s="145"/>
      <c r="SO31" s="145"/>
      <c r="SP31" s="145"/>
      <c r="SQ31" s="145"/>
      <c r="SR31" s="145"/>
      <c r="SS31" s="145"/>
      <c r="ST31" s="145"/>
      <c r="SU31" s="145"/>
      <c r="SV31" s="145"/>
      <c r="SW31" s="145"/>
      <c r="SX31" s="145"/>
      <c r="SY31" s="145"/>
      <c r="SZ31" s="145"/>
      <c r="TA31" s="145"/>
      <c r="TB31" s="145"/>
      <c r="TC31" s="145"/>
      <c r="TD31" s="145"/>
      <c r="TE31" s="145"/>
      <c r="TF31" s="145"/>
      <c r="TG31" s="145"/>
      <c r="TH31" s="145"/>
      <c r="TI31" s="145"/>
      <c r="TJ31" s="145"/>
      <c r="TK31" s="145"/>
      <c r="TL31" s="145"/>
      <c r="TM31" s="145"/>
      <c r="TN31" s="145"/>
      <c r="TO31" s="145"/>
      <c r="TP31" s="145"/>
      <c r="TQ31" s="145"/>
      <c r="TR31" s="145"/>
      <c r="TS31" s="145"/>
      <c r="TT31" s="145"/>
      <c r="TU31" s="145"/>
      <c r="TV31" s="145"/>
      <c r="TW31" s="145"/>
      <c r="TX31" s="145"/>
      <c r="TY31" s="145"/>
      <c r="TZ31" s="145"/>
      <c r="UA31" s="145"/>
      <c r="UB31" s="145"/>
      <c r="UC31" s="145"/>
      <c r="UD31" s="145"/>
      <c r="UE31" s="145"/>
      <c r="UF31" s="145"/>
      <c r="UG31" s="145"/>
      <c r="UH31" s="145"/>
      <c r="UI31" s="145"/>
      <c r="UJ31" s="145"/>
      <c r="UK31" s="145"/>
      <c r="UL31" s="145"/>
      <c r="UM31" s="145"/>
      <c r="UN31" s="145"/>
      <c r="UO31" s="145"/>
      <c r="UP31" s="145"/>
      <c r="UQ31" s="145"/>
      <c r="UR31" s="145"/>
      <c r="US31" s="145"/>
      <c r="UT31" s="145"/>
      <c r="UU31" s="145"/>
      <c r="UV31" s="145"/>
      <c r="UW31" s="145"/>
      <c r="UX31" s="145"/>
      <c r="UY31" s="145"/>
      <c r="UZ31" s="145"/>
      <c r="VA31" s="145"/>
      <c r="VB31" s="145"/>
      <c r="VC31" s="145"/>
      <c r="VD31" s="145"/>
      <c r="VE31" s="145"/>
      <c r="VF31" s="145"/>
      <c r="VG31" s="145"/>
      <c r="VH31" s="145"/>
      <c r="VI31" s="145"/>
      <c r="VJ31" s="145"/>
      <c r="VK31" s="145"/>
      <c r="VL31" s="145"/>
      <c r="VM31" s="145"/>
      <c r="VN31" s="145"/>
      <c r="VO31" s="145"/>
      <c r="VP31" s="145"/>
      <c r="VQ31" s="145"/>
      <c r="VR31" s="145"/>
      <c r="VS31" s="145"/>
      <c r="VT31" s="145"/>
      <c r="VU31" s="145"/>
      <c r="VV31" s="145"/>
      <c r="VW31" s="145"/>
      <c r="VX31" s="145"/>
      <c r="VY31" s="145"/>
      <c r="VZ31" s="145"/>
      <c r="WA31" s="145"/>
      <c r="WB31" s="145"/>
      <c r="WC31" s="145"/>
      <c r="WD31" s="145"/>
      <c r="WE31" s="145"/>
      <c r="WF31" s="145"/>
      <c r="WG31" s="145"/>
      <c r="WH31" s="145"/>
      <c r="WI31" s="145"/>
      <c r="WJ31" s="145"/>
      <c r="WK31" s="145"/>
      <c r="WL31" s="145"/>
      <c r="WM31" s="145"/>
      <c r="WN31" s="145"/>
      <c r="WO31" s="145"/>
      <c r="WP31" s="145"/>
      <c r="WQ31" s="145"/>
      <c r="WR31" s="145"/>
      <c r="WS31" s="145"/>
      <c r="WT31" s="145"/>
      <c r="WU31" s="145"/>
      <c r="WV31" s="145"/>
      <c r="WW31" s="145"/>
      <c r="WX31" s="145"/>
      <c r="WY31" s="145"/>
      <c r="WZ31" s="145"/>
      <c r="XA31" s="145"/>
      <c r="XB31" s="145"/>
      <c r="XC31" s="145"/>
      <c r="XD31" s="145"/>
      <c r="XE31" s="145"/>
      <c r="XF31" s="145"/>
      <c r="XG31" s="145"/>
      <c r="XH31" s="145"/>
      <c r="XI31" s="145"/>
      <c r="XJ31" s="145"/>
      <c r="XK31" s="145"/>
      <c r="XL31" s="145"/>
      <c r="XM31" s="145"/>
      <c r="XN31" s="145"/>
      <c r="XO31" s="145"/>
      <c r="XP31" s="145"/>
      <c r="XQ31" s="145"/>
      <c r="XR31" s="145"/>
      <c r="XS31" s="145"/>
      <c r="XT31" s="145"/>
      <c r="XU31" s="145"/>
      <c r="XV31" s="145"/>
      <c r="XW31" s="145"/>
      <c r="XX31" s="145"/>
      <c r="XY31" s="145"/>
      <c r="XZ31" s="145"/>
      <c r="YA31" s="145"/>
      <c r="YB31" s="145"/>
      <c r="YC31" s="145"/>
      <c r="YD31" s="145"/>
      <c r="YE31" s="145"/>
      <c r="YF31" s="145"/>
      <c r="YG31" s="145"/>
      <c r="YH31" s="145"/>
      <c r="YI31" s="145"/>
      <c r="YJ31" s="145"/>
      <c r="YK31" s="145"/>
      <c r="YL31" s="145"/>
      <c r="YM31" s="145"/>
      <c r="YN31" s="145"/>
      <c r="YO31" s="145"/>
      <c r="YP31" s="145"/>
      <c r="YQ31" s="145"/>
      <c r="YR31" s="145"/>
      <c r="YS31" s="145"/>
      <c r="YT31" s="145"/>
      <c r="YU31" s="145"/>
      <c r="YV31" s="145"/>
      <c r="YW31" s="145"/>
      <c r="YX31" s="145"/>
      <c r="YY31" s="145"/>
      <c r="YZ31" s="145"/>
      <c r="ZA31" s="145"/>
      <c r="ZB31" s="145"/>
      <c r="ZC31" s="145"/>
      <c r="ZD31" s="145"/>
      <c r="ZE31" s="145"/>
      <c r="ZF31" s="145"/>
      <c r="ZG31" s="145"/>
      <c r="ZH31" s="145"/>
      <c r="ZI31" s="145"/>
      <c r="ZJ31" s="145"/>
      <c r="ZK31" s="145"/>
      <c r="ZL31" s="145"/>
      <c r="ZM31" s="145"/>
      <c r="ZN31" s="145"/>
      <c r="ZO31" s="145"/>
      <c r="ZP31" s="145"/>
      <c r="ZQ31" s="145"/>
      <c r="ZR31" s="145"/>
      <c r="ZS31" s="145"/>
      <c r="ZT31" s="145"/>
      <c r="ZU31" s="145"/>
      <c r="ZV31" s="145"/>
      <c r="ZW31" s="145"/>
      <c r="ZX31" s="145"/>
      <c r="ZY31" s="145"/>
      <c r="ZZ31" s="145"/>
      <c r="AAA31" s="145"/>
      <c r="AAB31" s="145"/>
      <c r="AAC31" s="145"/>
      <c r="AAD31" s="145"/>
      <c r="AAE31" s="145"/>
      <c r="AAF31" s="145"/>
      <c r="AAG31" s="145"/>
      <c r="AAH31" s="145"/>
      <c r="AAI31" s="145"/>
      <c r="AAJ31" s="145"/>
      <c r="AAK31" s="145"/>
      <c r="AAL31" s="145"/>
      <c r="AAM31" s="145"/>
      <c r="AAN31" s="145"/>
      <c r="AAO31" s="145"/>
      <c r="AAP31" s="145"/>
      <c r="AAQ31" s="145"/>
      <c r="AAR31" s="145"/>
      <c r="AAS31" s="145"/>
      <c r="AAT31" s="145"/>
      <c r="AAU31" s="145"/>
      <c r="AAV31" s="145"/>
      <c r="AAW31" s="145"/>
      <c r="AAX31" s="145"/>
      <c r="AAY31" s="145"/>
      <c r="AAZ31" s="145"/>
      <c r="ABA31" s="145"/>
      <c r="ABB31" s="145"/>
      <c r="ABC31" s="145"/>
      <c r="ABD31" s="145"/>
      <c r="ABE31" s="145"/>
      <c r="ABF31" s="145"/>
      <c r="ABG31" s="145"/>
      <c r="ABH31" s="145"/>
      <c r="ABI31" s="145"/>
      <c r="ABJ31" s="145"/>
      <c r="ABK31" s="145"/>
      <c r="ABL31" s="145"/>
      <c r="ABM31" s="145"/>
      <c r="ABN31" s="145"/>
      <c r="ABO31" s="145"/>
      <c r="ABP31" s="145"/>
      <c r="ABQ31" s="145"/>
      <c r="ABR31" s="145"/>
      <c r="ABS31" s="145"/>
      <c r="ABT31" s="145"/>
      <c r="ABU31" s="145"/>
      <c r="ABV31" s="145"/>
      <c r="ABW31" s="145"/>
      <c r="ABX31" s="145"/>
      <c r="ABY31" s="145"/>
      <c r="ABZ31" s="145"/>
      <c r="ACA31" s="145"/>
      <c r="ACB31" s="145"/>
      <c r="ACC31" s="145"/>
      <c r="ACD31" s="145"/>
      <c r="ACE31" s="145"/>
      <c r="ACF31" s="145"/>
      <c r="ACG31" s="145"/>
      <c r="ACH31" s="145"/>
      <c r="ACI31" s="145"/>
      <c r="ACJ31" s="145"/>
      <c r="ACK31" s="145"/>
      <c r="ACL31" s="145"/>
      <c r="ACM31" s="145"/>
      <c r="ACN31" s="145"/>
      <c r="ACO31" s="145"/>
      <c r="ACP31" s="145"/>
      <c r="ACQ31" s="145"/>
      <c r="ACR31" s="145"/>
      <c r="ACS31" s="145"/>
      <c r="ACT31" s="145"/>
      <c r="ACU31" s="145"/>
      <c r="ACV31" s="145"/>
      <c r="ACW31" s="145"/>
      <c r="ACX31" s="145"/>
      <c r="ACY31" s="145"/>
      <c r="ACZ31" s="145"/>
      <c r="ADA31" s="145"/>
      <c r="ADB31" s="145"/>
      <c r="ADC31" s="145"/>
      <c r="ADD31" s="145"/>
      <c r="ADE31" s="145"/>
      <c r="ADF31" s="145"/>
      <c r="ADG31" s="145"/>
      <c r="ADH31" s="145"/>
      <c r="ADI31" s="145"/>
      <c r="ADJ31" s="145"/>
      <c r="ADK31" s="145"/>
      <c r="ADL31" s="145"/>
      <c r="ADM31" s="145"/>
      <c r="ADN31" s="145"/>
      <c r="ADO31" s="145"/>
      <c r="ADP31" s="145"/>
      <c r="ADQ31" s="145"/>
      <c r="ADR31" s="145"/>
      <c r="ADS31" s="145"/>
      <c r="ADT31" s="145"/>
      <c r="ADU31" s="145"/>
      <c r="ADV31" s="145"/>
      <c r="ADW31" s="145"/>
      <c r="ADX31" s="145"/>
      <c r="ADY31" s="145"/>
      <c r="ADZ31" s="145"/>
      <c r="AEA31" s="145"/>
      <c r="AEB31" s="145"/>
      <c r="AEC31" s="145"/>
      <c r="AED31" s="145"/>
      <c r="AEE31" s="145"/>
      <c r="AEF31" s="145"/>
      <c r="AEG31" s="145"/>
      <c r="AEH31" s="145"/>
      <c r="AEI31" s="145"/>
      <c r="AEJ31" s="145"/>
      <c r="AEK31" s="145"/>
      <c r="AEL31" s="145"/>
      <c r="AEM31" s="145"/>
      <c r="AEN31" s="145"/>
      <c r="AEO31" s="145"/>
      <c r="AEP31" s="145"/>
      <c r="AEQ31" s="145"/>
      <c r="AER31" s="145"/>
      <c r="AES31" s="145"/>
      <c r="AET31" s="145"/>
      <c r="AEU31" s="145"/>
      <c r="AEV31" s="145"/>
      <c r="AEW31" s="145"/>
      <c r="AEX31" s="145"/>
      <c r="AEY31" s="145"/>
      <c r="AEZ31" s="145"/>
      <c r="AFA31" s="145"/>
      <c r="AFB31" s="145"/>
      <c r="AFC31" s="145"/>
      <c r="AFD31" s="145"/>
      <c r="AFE31" s="145"/>
      <c r="AFF31" s="145"/>
      <c r="AFG31" s="145"/>
      <c r="AFH31" s="145"/>
      <c r="AFI31" s="145"/>
      <c r="AFJ31" s="145"/>
      <c r="AFK31" s="145"/>
      <c r="AFL31" s="145"/>
      <c r="AFM31" s="145"/>
      <c r="AFN31" s="145"/>
      <c r="AFO31" s="145"/>
      <c r="AFP31" s="145"/>
      <c r="AFQ31" s="145"/>
      <c r="AFR31" s="145"/>
      <c r="AFS31" s="145"/>
      <c r="AFT31" s="145"/>
      <c r="AFU31" s="145"/>
      <c r="AFV31" s="145"/>
      <c r="AFW31" s="145"/>
      <c r="AFX31" s="145"/>
      <c r="AFY31" s="145"/>
      <c r="AFZ31" s="145"/>
      <c r="AGA31" s="145"/>
      <c r="AGB31" s="145"/>
      <c r="AGC31" s="145"/>
      <c r="AGD31" s="145"/>
      <c r="AGE31" s="145"/>
      <c r="AGF31" s="145"/>
      <c r="AGG31" s="145"/>
      <c r="AGH31" s="145"/>
      <c r="AGI31" s="145"/>
      <c r="AGJ31" s="145"/>
      <c r="AGK31" s="145"/>
      <c r="AGL31" s="145"/>
      <c r="AGM31" s="145"/>
      <c r="AGN31" s="145"/>
      <c r="AGO31" s="145"/>
      <c r="AGP31" s="145"/>
      <c r="AGQ31" s="145"/>
      <c r="AGR31" s="145"/>
      <c r="AGS31" s="145"/>
      <c r="AGT31" s="145"/>
      <c r="AGU31" s="145"/>
      <c r="AGV31" s="145"/>
      <c r="AGW31" s="145"/>
      <c r="AGX31" s="145"/>
      <c r="AGY31" s="145"/>
      <c r="AGZ31" s="145"/>
      <c r="AHA31" s="145"/>
      <c r="AHB31" s="145"/>
      <c r="AHC31" s="145"/>
      <c r="AHD31" s="145"/>
      <c r="AHE31" s="145"/>
      <c r="AHF31" s="145"/>
      <c r="AHG31" s="145"/>
      <c r="AHH31" s="145"/>
      <c r="AHI31" s="145"/>
      <c r="AHJ31" s="145"/>
      <c r="AHK31" s="145"/>
      <c r="AHL31" s="145"/>
      <c r="AHM31" s="145"/>
      <c r="AHN31" s="145"/>
      <c r="AHO31" s="145"/>
      <c r="AHP31" s="145"/>
      <c r="AHQ31" s="145"/>
      <c r="AHR31" s="145"/>
      <c r="AHS31" s="145"/>
      <c r="AHT31" s="145"/>
      <c r="AHU31" s="145"/>
      <c r="AHV31" s="145"/>
      <c r="AHW31" s="145"/>
      <c r="AHX31" s="145"/>
      <c r="AHY31" s="145"/>
      <c r="AHZ31" s="145"/>
      <c r="AIA31" s="145"/>
      <c r="AIB31" s="145"/>
      <c r="AIC31" s="145"/>
      <c r="AID31" s="145"/>
      <c r="AIE31" s="145"/>
      <c r="AIF31" s="145"/>
      <c r="AIG31" s="145"/>
      <c r="AIH31" s="145"/>
      <c r="AII31" s="145"/>
      <c r="AIJ31" s="145"/>
      <c r="AIK31" s="145"/>
      <c r="AIL31" s="145"/>
      <c r="AIM31" s="145"/>
      <c r="AIN31" s="145"/>
      <c r="AIO31" s="145"/>
      <c r="AIP31" s="145"/>
      <c r="AIQ31" s="145"/>
      <c r="AIR31" s="145"/>
      <c r="AIS31" s="145"/>
      <c r="AIT31" s="145"/>
      <c r="AIU31" s="145"/>
      <c r="AIV31" s="145"/>
      <c r="AIW31" s="145"/>
      <c r="AIX31" s="145"/>
      <c r="AIY31" s="145"/>
      <c r="AIZ31" s="145"/>
      <c r="AJA31" s="145"/>
      <c r="AJB31" s="145"/>
      <c r="AJC31" s="145"/>
      <c r="AJD31" s="145"/>
      <c r="AJE31" s="145"/>
      <c r="AJF31" s="145"/>
      <c r="AJG31" s="145"/>
      <c r="AJH31" s="145"/>
      <c r="AJI31" s="145"/>
      <c r="AJJ31" s="145"/>
      <c r="AJK31" s="145"/>
      <c r="AJL31" s="145"/>
      <c r="AJM31" s="145"/>
      <c r="AJN31" s="145"/>
      <c r="AJO31" s="145"/>
      <c r="AJP31" s="145"/>
      <c r="AJQ31" s="145"/>
      <c r="AJR31" s="145"/>
      <c r="AJS31" s="145"/>
      <c r="AJT31" s="145"/>
      <c r="AJU31" s="145"/>
      <c r="AJV31" s="145"/>
      <c r="AJW31" s="145"/>
      <c r="AJX31" s="145"/>
      <c r="AJY31" s="145"/>
      <c r="AJZ31" s="145"/>
      <c r="AKA31" s="145"/>
      <c r="AKB31" s="145"/>
      <c r="AKC31" s="145"/>
      <c r="AKD31" s="145"/>
      <c r="AKE31" s="145"/>
      <c r="AKF31" s="145"/>
      <c r="AKG31" s="145"/>
      <c r="AKH31" s="145"/>
      <c r="AKI31" s="145"/>
      <c r="AKJ31" s="145"/>
      <c r="AKK31" s="145"/>
      <c r="AKL31" s="145"/>
      <c r="AKM31" s="145"/>
      <c r="AKN31" s="145"/>
      <c r="AKO31" s="145"/>
      <c r="AKP31" s="145"/>
      <c r="AKQ31" s="145"/>
      <c r="AKR31" s="145"/>
      <c r="AKS31" s="145"/>
      <c r="AKT31" s="145"/>
      <c r="AKU31" s="145"/>
      <c r="AKV31" s="145"/>
      <c r="AKW31" s="145"/>
      <c r="AKX31" s="145"/>
      <c r="AKY31" s="145"/>
      <c r="AKZ31" s="145"/>
      <c r="ALA31" s="145"/>
      <c r="ALB31" s="145"/>
      <c r="ALC31" s="145"/>
      <c r="ALD31" s="145"/>
      <c r="ALE31" s="145"/>
      <c r="ALF31" s="145"/>
      <c r="ALG31" s="145"/>
      <c r="ALH31" s="145"/>
      <c r="ALI31" s="145"/>
      <c r="ALJ31" s="145"/>
      <c r="ALK31" s="145"/>
      <c r="ALL31" s="145"/>
      <c r="ALM31" s="145"/>
      <c r="ALN31" s="145"/>
      <c r="ALO31" s="145"/>
      <c r="ALP31" s="145"/>
      <c r="ALQ31" s="145"/>
      <c r="ALR31" s="145"/>
      <c r="ALS31" s="145"/>
      <c r="ALT31" s="145"/>
      <c r="ALU31" s="145"/>
      <c r="ALV31" s="145"/>
      <c r="ALW31" s="145"/>
      <c r="ALX31" s="145"/>
      <c r="ALY31" s="145"/>
      <c r="ALZ31" s="145"/>
      <c r="AMA31" s="145"/>
      <c r="AMB31" s="145"/>
      <c r="AMC31" s="145"/>
      <c r="AMD31" s="145"/>
      <c r="AME31" s="145"/>
      <c r="AMF31" s="145"/>
      <c r="AMG31" s="145"/>
      <c r="AMH31" s="145"/>
      <c r="AMI31" s="145"/>
      <c r="AMJ31" s="145"/>
      <c r="AMK31" s="145"/>
      <c r="AML31" s="145"/>
    </row>
    <row r="32" spans="1:1026" s="142" customFormat="1">
      <c r="A32" s="148" t="str">
        <f t="shared" si="0"/>
        <v>LOAN.RM_APPROVED</v>
      </c>
      <c r="B32" s="134">
        <f t="shared" si="4"/>
        <v>110028</v>
      </c>
      <c r="C32" s="155">
        <v>0</v>
      </c>
      <c r="D32" s="155">
        <v>1</v>
      </c>
      <c r="E32" s="155">
        <f t="shared" si="1"/>
        <v>100000</v>
      </c>
      <c r="F32" s="155">
        <v>100000</v>
      </c>
      <c r="G32" s="155" t="s">
        <v>34</v>
      </c>
      <c r="H32" s="155">
        <v>100000</v>
      </c>
      <c r="I32" s="148" t="s">
        <v>505</v>
      </c>
      <c r="J32" s="155">
        <f>VLOOKUP(I32,T_FSM_TYPE!$A:$B,2,0)</f>
        <v>110000</v>
      </c>
      <c r="K32" s="142" t="s">
        <v>592</v>
      </c>
      <c r="L32" s="148" t="s">
        <v>37</v>
      </c>
      <c r="M32" s="216" t="str">
        <f t="shared" si="2"/>
        <v>RM_APPROVED</v>
      </c>
      <c r="N32" s="145" t="str">
        <f t="shared" si="3"/>
        <v>INSERT INTO T_FSM_STATE VALUES(110028, 0, 1, 100000, 100000, GETDATE(), 100000, 110000, 'RM_APPROVED', '?' ,'RM_APPROVED')</v>
      </c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  <c r="CE32" s="148"/>
      <c r="CF32" s="148"/>
      <c r="CG32" s="148"/>
      <c r="CH32" s="148"/>
      <c r="CI32" s="148"/>
      <c r="CJ32" s="148"/>
      <c r="CK32" s="148"/>
      <c r="CL32" s="148"/>
      <c r="CM32" s="148"/>
      <c r="CN32" s="148"/>
      <c r="CO32" s="148"/>
      <c r="CP32" s="148"/>
      <c r="CQ32" s="148"/>
      <c r="CR32" s="148"/>
      <c r="CS32" s="148"/>
      <c r="CT32" s="148"/>
      <c r="CU32" s="148"/>
      <c r="CV32" s="148"/>
      <c r="CW32" s="148"/>
      <c r="CX32" s="148"/>
      <c r="CY32" s="148"/>
      <c r="CZ32" s="148"/>
      <c r="DA32" s="148"/>
      <c r="DB32" s="148"/>
      <c r="DC32" s="148"/>
      <c r="DD32" s="148"/>
      <c r="DE32" s="148"/>
      <c r="DF32" s="148"/>
      <c r="DG32" s="148"/>
      <c r="DH32" s="148"/>
      <c r="DI32" s="148"/>
      <c r="DJ32" s="148"/>
      <c r="DK32" s="148"/>
      <c r="DL32" s="148"/>
      <c r="DM32" s="148"/>
      <c r="DN32" s="148"/>
      <c r="DO32" s="148"/>
      <c r="DP32" s="148"/>
      <c r="DQ32" s="148"/>
      <c r="DR32" s="148"/>
      <c r="DS32" s="148"/>
      <c r="DT32" s="148"/>
      <c r="DU32" s="148"/>
      <c r="DV32" s="148"/>
      <c r="DW32" s="148"/>
      <c r="DX32" s="148"/>
      <c r="DY32" s="148"/>
      <c r="DZ32" s="148"/>
      <c r="EA32" s="148"/>
      <c r="EB32" s="148"/>
      <c r="EC32" s="148"/>
      <c r="ED32" s="148"/>
      <c r="EE32" s="148"/>
      <c r="EF32" s="148"/>
      <c r="EG32" s="148"/>
      <c r="EH32" s="148"/>
      <c r="EI32" s="148"/>
      <c r="EJ32" s="148"/>
      <c r="EK32" s="148"/>
      <c r="EL32" s="148"/>
      <c r="EM32" s="148"/>
      <c r="EN32" s="148"/>
      <c r="EO32" s="148"/>
      <c r="EP32" s="148"/>
      <c r="EQ32" s="148"/>
      <c r="ER32" s="148"/>
      <c r="ES32" s="148"/>
      <c r="ET32" s="148"/>
      <c r="EU32" s="148"/>
      <c r="EV32" s="148"/>
      <c r="EW32" s="148"/>
      <c r="EX32" s="148"/>
      <c r="EY32" s="148"/>
      <c r="EZ32" s="148"/>
      <c r="FA32" s="148"/>
      <c r="FB32" s="148"/>
      <c r="FC32" s="148"/>
      <c r="FD32" s="148"/>
      <c r="FE32" s="148"/>
      <c r="FF32" s="148"/>
      <c r="FG32" s="148"/>
      <c r="FH32" s="148"/>
      <c r="FI32" s="148"/>
      <c r="FJ32" s="148"/>
      <c r="FK32" s="148"/>
      <c r="FL32" s="148"/>
      <c r="FM32" s="148"/>
      <c r="FN32" s="148"/>
      <c r="FO32" s="148"/>
      <c r="FP32" s="148"/>
      <c r="FQ32" s="148"/>
      <c r="FR32" s="148"/>
      <c r="FS32" s="148"/>
      <c r="FT32" s="148"/>
      <c r="FU32" s="148"/>
      <c r="FV32" s="148"/>
      <c r="FW32" s="148"/>
      <c r="FX32" s="148"/>
      <c r="FY32" s="148"/>
      <c r="FZ32" s="148"/>
      <c r="GA32" s="148"/>
      <c r="GB32" s="148"/>
      <c r="GC32" s="148"/>
      <c r="GD32" s="148"/>
      <c r="GE32" s="148"/>
      <c r="GF32" s="148"/>
      <c r="GG32" s="148"/>
      <c r="GH32" s="148"/>
      <c r="GI32" s="148"/>
      <c r="GJ32" s="148"/>
      <c r="GK32" s="148"/>
      <c r="GL32" s="148"/>
      <c r="GM32" s="148"/>
      <c r="GN32" s="148"/>
      <c r="GO32" s="148"/>
      <c r="GP32" s="148"/>
      <c r="GQ32" s="148"/>
      <c r="GR32" s="148"/>
      <c r="GS32" s="148"/>
      <c r="GT32" s="148"/>
      <c r="GU32" s="148"/>
      <c r="GV32" s="148"/>
      <c r="GW32" s="148"/>
      <c r="GX32" s="148"/>
      <c r="GY32" s="148"/>
      <c r="GZ32" s="148"/>
      <c r="HA32" s="148"/>
      <c r="HB32" s="148"/>
      <c r="HC32" s="148"/>
      <c r="HD32" s="148"/>
      <c r="HE32" s="148"/>
      <c r="HF32" s="148"/>
      <c r="HG32" s="148"/>
      <c r="HH32" s="148"/>
      <c r="HI32" s="148"/>
      <c r="HJ32" s="148"/>
      <c r="HK32" s="148"/>
      <c r="HL32" s="148"/>
      <c r="HM32" s="148"/>
      <c r="HN32" s="148"/>
      <c r="HO32" s="148"/>
      <c r="HP32" s="148"/>
      <c r="HQ32" s="148"/>
      <c r="HR32" s="148"/>
      <c r="HS32" s="148"/>
      <c r="HT32" s="148"/>
      <c r="HU32" s="148"/>
      <c r="HV32" s="148"/>
      <c r="HW32" s="148"/>
      <c r="HX32" s="148"/>
      <c r="HY32" s="148"/>
      <c r="HZ32" s="148"/>
      <c r="IA32" s="148"/>
      <c r="IB32" s="148"/>
      <c r="IC32" s="148"/>
      <c r="ID32" s="148"/>
      <c r="IE32" s="148"/>
      <c r="IF32" s="148"/>
      <c r="IG32" s="148"/>
      <c r="IH32" s="148"/>
      <c r="II32" s="148"/>
      <c r="IJ32" s="148"/>
      <c r="IK32" s="148"/>
      <c r="IL32" s="148"/>
      <c r="IM32" s="148"/>
      <c r="IN32" s="148"/>
      <c r="IO32" s="148"/>
      <c r="IP32" s="148"/>
      <c r="IQ32" s="148"/>
      <c r="IR32" s="148"/>
      <c r="IS32" s="148"/>
      <c r="IT32" s="148"/>
      <c r="IU32" s="148"/>
      <c r="IV32" s="148"/>
      <c r="IW32" s="148"/>
      <c r="IX32" s="148"/>
      <c r="IY32" s="148"/>
      <c r="IZ32" s="148"/>
      <c r="JA32" s="148"/>
      <c r="JB32" s="148"/>
      <c r="JC32" s="148"/>
      <c r="JD32" s="148"/>
      <c r="JE32" s="148"/>
      <c r="JF32" s="148"/>
      <c r="JG32" s="148"/>
      <c r="JH32" s="148"/>
      <c r="JI32" s="148"/>
      <c r="JJ32" s="148"/>
      <c r="JK32" s="148"/>
      <c r="JL32" s="148"/>
      <c r="JM32" s="148"/>
      <c r="JN32" s="148"/>
      <c r="JO32" s="148"/>
      <c r="JP32" s="148"/>
      <c r="JQ32" s="148"/>
      <c r="JR32" s="148"/>
      <c r="JS32" s="148"/>
      <c r="JT32" s="148"/>
      <c r="JU32" s="148"/>
      <c r="JV32" s="148"/>
      <c r="JW32" s="148"/>
      <c r="JX32" s="148"/>
      <c r="JY32" s="148"/>
      <c r="JZ32" s="148"/>
      <c r="KA32" s="148"/>
      <c r="KB32" s="148"/>
      <c r="KC32" s="148"/>
      <c r="KD32" s="148"/>
      <c r="KE32" s="148"/>
      <c r="KF32" s="148"/>
      <c r="KG32" s="148"/>
      <c r="KH32" s="148"/>
      <c r="KI32" s="148"/>
      <c r="KJ32" s="148"/>
      <c r="KK32" s="148"/>
      <c r="KL32" s="148"/>
      <c r="KM32" s="148"/>
      <c r="KN32" s="148"/>
      <c r="KO32" s="148"/>
      <c r="KP32" s="148"/>
      <c r="KQ32" s="148"/>
      <c r="KR32" s="148"/>
      <c r="KS32" s="148"/>
      <c r="KT32" s="148"/>
      <c r="KU32" s="148"/>
      <c r="KV32" s="148"/>
      <c r="KW32" s="148"/>
      <c r="KX32" s="148"/>
      <c r="KY32" s="148"/>
      <c r="KZ32" s="148"/>
      <c r="LA32" s="148"/>
      <c r="LB32" s="148"/>
      <c r="LC32" s="148"/>
      <c r="LD32" s="148"/>
      <c r="LE32" s="148"/>
      <c r="LF32" s="148"/>
      <c r="LG32" s="148"/>
      <c r="LH32" s="148"/>
      <c r="LI32" s="148"/>
      <c r="LJ32" s="148"/>
      <c r="LK32" s="148"/>
      <c r="LL32" s="148"/>
      <c r="LM32" s="148"/>
      <c r="LN32" s="148"/>
      <c r="LO32" s="148"/>
      <c r="LP32" s="148"/>
      <c r="LQ32" s="148"/>
      <c r="LR32" s="148"/>
      <c r="LS32" s="148"/>
      <c r="LT32" s="148"/>
      <c r="LU32" s="148"/>
      <c r="LV32" s="148"/>
      <c r="LW32" s="148"/>
      <c r="LX32" s="148"/>
      <c r="LY32" s="148"/>
      <c r="LZ32" s="148"/>
      <c r="MA32" s="148"/>
      <c r="MB32" s="148"/>
      <c r="MC32" s="148"/>
      <c r="MD32" s="148"/>
      <c r="ME32" s="148"/>
      <c r="MF32" s="148"/>
      <c r="MG32" s="148"/>
      <c r="MH32" s="148"/>
      <c r="MI32" s="148"/>
      <c r="MJ32" s="148"/>
      <c r="MK32" s="148"/>
      <c r="ML32" s="148"/>
      <c r="MM32" s="148"/>
      <c r="MN32" s="148"/>
      <c r="MO32" s="148"/>
      <c r="MP32" s="148"/>
      <c r="MQ32" s="148"/>
      <c r="MR32" s="148"/>
      <c r="MS32" s="148"/>
      <c r="MT32" s="148"/>
      <c r="MU32" s="148"/>
      <c r="MV32" s="148"/>
      <c r="MW32" s="148"/>
      <c r="MX32" s="148"/>
      <c r="MY32" s="148"/>
      <c r="MZ32" s="148"/>
      <c r="NA32" s="148"/>
      <c r="NB32" s="148"/>
      <c r="NC32" s="148"/>
      <c r="ND32" s="148"/>
      <c r="NE32" s="148"/>
      <c r="NF32" s="148"/>
      <c r="NG32" s="148"/>
      <c r="NH32" s="148"/>
      <c r="NI32" s="148"/>
      <c r="NJ32" s="148"/>
      <c r="NK32" s="148"/>
      <c r="NL32" s="148"/>
      <c r="NM32" s="148"/>
      <c r="NN32" s="148"/>
      <c r="NO32" s="148"/>
      <c r="NP32" s="148"/>
      <c r="NQ32" s="148"/>
      <c r="NR32" s="148"/>
      <c r="NS32" s="148"/>
      <c r="NT32" s="148"/>
      <c r="NU32" s="148"/>
      <c r="NV32" s="148"/>
      <c r="NW32" s="148"/>
      <c r="NX32" s="148"/>
      <c r="NY32" s="148"/>
      <c r="NZ32" s="148"/>
      <c r="OA32" s="148"/>
      <c r="OB32" s="148"/>
      <c r="OC32" s="148"/>
      <c r="OD32" s="148"/>
      <c r="OE32" s="148"/>
      <c r="OF32" s="148"/>
      <c r="OG32" s="148"/>
      <c r="OH32" s="148"/>
      <c r="OI32" s="148"/>
      <c r="OJ32" s="148"/>
      <c r="OK32" s="148"/>
      <c r="OL32" s="148"/>
      <c r="OM32" s="148"/>
      <c r="ON32" s="148"/>
      <c r="OO32" s="148"/>
      <c r="OP32" s="148"/>
      <c r="OQ32" s="148"/>
      <c r="OR32" s="148"/>
      <c r="OS32" s="148"/>
      <c r="OT32" s="148"/>
      <c r="OU32" s="148"/>
      <c r="OV32" s="148"/>
      <c r="OW32" s="148"/>
      <c r="OX32" s="148"/>
      <c r="OY32" s="148"/>
      <c r="OZ32" s="148"/>
      <c r="PA32" s="148"/>
      <c r="PB32" s="148"/>
      <c r="PC32" s="148"/>
      <c r="PD32" s="148"/>
      <c r="PE32" s="148"/>
      <c r="PF32" s="148"/>
      <c r="PG32" s="148"/>
      <c r="PH32" s="148"/>
      <c r="PI32" s="148"/>
      <c r="PJ32" s="148"/>
      <c r="PK32" s="148"/>
      <c r="PL32" s="148"/>
      <c r="PM32" s="148"/>
      <c r="PN32" s="148"/>
      <c r="PO32" s="148"/>
      <c r="PP32" s="148"/>
      <c r="PQ32" s="148"/>
      <c r="PR32" s="148"/>
      <c r="PS32" s="148"/>
      <c r="PT32" s="148"/>
      <c r="PU32" s="148"/>
      <c r="PV32" s="148"/>
      <c r="PW32" s="148"/>
      <c r="PX32" s="148"/>
      <c r="PY32" s="148"/>
      <c r="PZ32" s="148"/>
      <c r="QA32" s="148"/>
      <c r="QB32" s="148"/>
      <c r="QC32" s="148"/>
      <c r="QD32" s="148"/>
      <c r="QE32" s="148"/>
      <c r="QF32" s="148"/>
      <c r="QG32" s="148"/>
      <c r="QH32" s="148"/>
      <c r="QI32" s="148"/>
      <c r="QJ32" s="148"/>
      <c r="QK32" s="148"/>
      <c r="QL32" s="148"/>
      <c r="QM32" s="148"/>
      <c r="QN32" s="148"/>
      <c r="QO32" s="148"/>
      <c r="QP32" s="148"/>
      <c r="QQ32" s="148"/>
      <c r="QR32" s="148"/>
      <c r="QS32" s="148"/>
      <c r="QT32" s="148"/>
      <c r="QU32" s="148"/>
      <c r="QV32" s="148"/>
      <c r="QW32" s="148"/>
      <c r="QX32" s="148"/>
      <c r="QY32" s="148"/>
      <c r="QZ32" s="148"/>
      <c r="RA32" s="148"/>
      <c r="RB32" s="148"/>
      <c r="RC32" s="148"/>
      <c r="RD32" s="148"/>
      <c r="RE32" s="148"/>
      <c r="RF32" s="148"/>
      <c r="RG32" s="148"/>
      <c r="RH32" s="148"/>
      <c r="RI32" s="148"/>
      <c r="RJ32" s="148"/>
      <c r="RK32" s="148"/>
      <c r="RL32" s="148"/>
      <c r="RM32" s="148"/>
      <c r="RN32" s="148"/>
      <c r="RO32" s="148"/>
      <c r="RP32" s="148"/>
      <c r="RQ32" s="148"/>
      <c r="RR32" s="148"/>
      <c r="RS32" s="148"/>
      <c r="RT32" s="148"/>
      <c r="RU32" s="148"/>
      <c r="RV32" s="148"/>
      <c r="RW32" s="148"/>
      <c r="RX32" s="148"/>
      <c r="RY32" s="148"/>
      <c r="RZ32" s="148"/>
      <c r="SA32" s="148"/>
      <c r="SB32" s="148"/>
      <c r="SC32" s="148"/>
      <c r="SD32" s="148"/>
      <c r="SE32" s="148"/>
      <c r="SF32" s="148"/>
      <c r="SG32" s="148"/>
      <c r="SH32" s="148"/>
      <c r="SI32" s="148"/>
      <c r="SJ32" s="148"/>
      <c r="SK32" s="148"/>
      <c r="SL32" s="148"/>
      <c r="SM32" s="148"/>
      <c r="SN32" s="148"/>
      <c r="SO32" s="148"/>
      <c r="SP32" s="148"/>
      <c r="SQ32" s="148"/>
      <c r="SR32" s="148"/>
      <c r="SS32" s="148"/>
      <c r="ST32" s="148"/>
      <c r="SU32" s="148"/>
      <c r="SV32" s="148"/>
      <c r="SW32" s="148"/>
      <c r="SX32" s="148"/>
      <c r="SY32" s="148"/>
      <c r="SZ32" s="148"/>
      <c r="TA32" s="148"/>
      <c r="TB32" s="148"/>
      <c r="TC32" s="148"/>
      <c r="TD32" s="148"/>
      <c r="TE32" s="148"/>
      <c r="TF32" s="148"/>
      <c r="TG32" s="148"/>
      <c r="TH32" s="148"/>
      <c r="TI32" s="148"/>
      <c r="TJ32" s="148"/>
      <c r="TK32" s="148"/>
      <c r="TL32" s="148"/>
      <c r="TM32" s="148"/>
      <c r="TN32" s="148"/>
      <c r="TO32" s="148"/>
      <c r="TP32" s="148"/>
      <c r="TQ32" s="148"/>
      <c r="TR32" s="148"/>
      <c r="TS32" s="148"/>
      <c r="TT32" s="148"/>
      <c r="TU32" s="148"/>
      <c r="TV32" s="148"/>
      <c r="TW32" s="148"/>
      <c r="TX32" s="148"/>
      <c r="TY32" s="148"/>
      <c r="TZ32" s="148"/>
      <c r="UA32" s="148"/>
      <c r="UB32" s="148"/>
      <c r="UC32" s="148"/>
      <c r="UD32" s="148"/>
      <c r="UE32" s="148"/>
      <c r="UF32" s="148"/>
      <c r="UG32" s="148"/>
      <c r="UH32" s="148"/>
      <c r="UI32" s="148"/>
      <c r="UJ32" s="148"/>
      <c r="UK32" s="148"/>
      <c r="UL32" s="148"/>
      <c r="UM32" s="148"/>
      <c r="UN32" s="148"/>
      <c r="UO32" s="148"/>
      <c r="UP32" s="148"/>
      <c r="UQ32" s="148"/>
      <c r="UR32" s="148"/>
      <c r="US32" s="148"/>
      <c r="UT32" s="148"/>
      <c r="UU32" s="148"/>
      <c r="UV32" s="148"/>
      <c r="UW32" s="148"/>
      <c r="UX32" s="148"/>
      <c r="UY32" s="148"/>
      <c r="UZ32" s="148"/>
      <c r="VA32" s="148"/>
      <c r="VB32" s="148"/>
      <c r="VC32" s="148"/>
      <c r="VD32" s="148"/>
      <c r="VE32" s="148"/>
      <c r="VF32" s="148"/>
      <c r="VG32" s="148"/>
      <c r="VH32" s="148"/>
      <c r="VI32" s="148"/>
      <c r="VJ32" s="148"/>
      <c r="VK32" s="148"/>
      <c r="VL32" s="148"/>
      <c r="VM32" s="148"/>
      <c r="VN32" s="148"/>
      <c r="VO32" s="148"/>
      <c r="VP32" s="148"/>
      <c r="VQ32" s="148"/>
      <c r="VR32" s="148"/>
      <c r="VS32" s="148"/>
      <c r="VT32" s="148"/>
      <c r="VU32" s="148"/>
      <c r="VV32" s="148"/>
      <c r="VW32" s="148"/>
      <c r="VX32" s="148"/>
      <c r="VY32" s="148"/>
      <c r="VZ32" s="148"/>
      <c r="WA32" s="148"/>
      <c r="WB32" s="148"/>
      <c r="WC32" s="148"/>
      <c r="WD32" s="148"/>
      <c r="WE32" s="148"/>
      <c r="WF32" s="148"/>
      <c r="WG32" s="148"/>
      <c r="WH32" s="148"/>
      <c r="WI32" s="148"/>
      <c r="WJ32" s="148"/>
      <c r="WK32" s="148"/>
      <c r="WL32" s="148"/>
      <c r="WM32" s="148"/>
      <c r="WN32" s="148"/>
      <c r="WO32" s="148"/>
      <c r="WP32" s="148"/>
      <c r="WQ32" s="148"/>
      <c r="WR32" s="148"/>
      <c r="WS32" s="148"/>
      <c r="WT32" s="148"/>
      <c r="WU32" s="148"/>
      <c r="WV32" s="148"/>
      <c r="WW32" s="148"/>
      <c r="WX32" s="148"/>
      <c r="WY32" s="148"/>
      <c r="WZ32" s="148"/>
      <c r="XA32" s="148"/>
      <c r="XB32" s="148"/>
      <c r="XC32" s="148"/>
      <c r="XD32" s="148"/>
      <c r="XE32" s="148"/>
      <c r="XF32" s="148"/>
      <c r="XG32" s="148"/>
      <c r="XH32" s="148"/>
      <c r="XI32" s="148"/>
      <c r="XJ32" s="148"/>
      <c r="XK32" s="148"/>
      <c r="XL32" s="148"/>
      <c r="XM32" s="148"/>
      <c r="XN32" s="148"/>
      <c r="XO32" s="148"/>
      <c r="XP32" s="148"/>
      <c r="XQ32" s="148"/>
      <c r="XR32" s="148"/>
      <c r="XS32" s="148"/>
      <c r="XT32" s="148"/>
      <c r="XU32" s="148"/>
      <c r="XV32" s="148"/>
      <c r="XW32" s="148"/>
      <c r="XX32" s="148"/>
      <c r="XY32" s="148"/>
      <c r="XZ32" s="148"/>
      <c r="YA32" s="148"/>
      <c r="YB32" s="148"/>
      <c r="YC32" s="148"/>
      <c r="YD32" s="148"/>
      <c r="YE32" s="148"/>
      <c r="YF32" s="148"/>
      <c r="YG32" s="148"/>
      <c r="YH32" s="148"/>
      <c r="YI32" s="148"/>
      <c r="YJ32" s="148"/>
      <c r="YK32" s="148"/>
      <c r="YL32" s="148"/>
      <c r="YM32" s="148"/>
      <c r="YN32" s="148"/>
      <c r="YO32" s="148"/>
      <c r="YP32" s="148"/>
      <c r="YQ32" s="148"/>
      <c r="YR32" s="148"/>
      <c r="YS32" s="148"/>
      <c r="YT32" s="148"/>
      <c r="YU32" s="148"/>
      <c r="YV32" s="148"/>
      <c r="YW32" s="148"/>
      <c r="YX32" s="148"/>
      <c r="YY32" s="148"/>
      <c r="YZ32" s="148"/>
      <c r="ZA32" s="148"/>
      <c r="ZB32" s="148"/>
      <c r="ZC32" s="148"/>
      <c r="ZD32" s="148"/>
      <c r="ZE32" s="148"/>
      <c r="ZF32" s="148"/>
      <c r="ZG32" s="148"/>
      <c r="ZH32" s="148"/>
      <c r="ZI32" s="148"/>
      <c r="ZJ32" s="148"/>
      <c r="ZK32" s="148"/>
      <c r="ZL32" s="148"/>
      <c r="ZM32" s="148"/>
      <c r="ZN32" s="148"/>
      <c r="ZO32" s="148"/>
      <c r="ZP32" s="148"/>
      <c r="ZQ32" s="148"/>
      <c r="ZR32" s="148"/>
      <c r="ZS32" s="148"/>
      <c r="ZT32" s="148"/>
      <c r="ZU32" s="148"/>
      <c r="ZV32" s="148"/>
      <c r="ZW32" s="148"/>
      <c r="ZX32" s="148"/>
      <c r="ZY32" s="148"/>
      <c r="ZZ32" s="148"/>
      <c r="AAA32" s="148"/>
      <c r="AAB32" s="148"/>
      <c r="AAC32" s="148"/>
      <c r="AAD32" s="148"/>
      <c r="AAE32" s="148"/>
      <c r="AAF32" s="148"/>
      <c r="AAG32" s="148"/>
      <c r="AAH32" s="148"/>
      <c r="AAI32" s="148"/>
      <c r="AAJ32" s="148"/>
      <c r="AAK32" s="148"/>
      <c r="AAL32" s="148"/>
      <c r="AAM32" s="148"/>
      <c r="AAN32" s="148"/>
      <c r="AAO32" s="148"/>
      <c r="AAP32" s="148"/>
      <c r="AAQ32" s="148"/>
      <c r="AAR32" s="148"/>
      <c r="AAS32" s="148"/>
      <c r="AAT32" s="148"/>
      <c r="AAU32" s="148"/>
      <c r="AAV32" s="148"/>
      <c r="AAW32" s="148"/>
      <c r="AAX32" s="148"/>
      <c r="AAY32" s="148"/>
      <c r="AAZ32" s="148"/>
      <c r="ABA32" s="148"/>
      <c r="ABB32" s="148"/>
      <c r="ABC32" s="148"/>
      <c r="ABD32" s="148"/>
      <c r="ABE32" s="148"/>
      <c r="ABF32" s="148"/>
      <c r="ABG32" s="148"/>
      <c r="ABH32" s="148"/>
      <c r="ABI32" s="148"/>
      <c r="ABJ32" s="148"/>
      <c r="ABK32" s="148"/>
      <c r="ABL32" s="148"/>
      <c r="ABM32" s="148"/>
      <c r="ABN32" s="148"/>
      <c r="ABO32" s="148"/>
      <c r="ABP32" s="148"/>
      <c r="ABQ32" s="148"/>
      <c r="ABR32" s="148"/>
      <c r="ABS32" s="148"/>
      <c r="ABT32" s="148"/>
      <c r="ABU32" s="148"/>
      <c r="ABV32" s="148"/>
      <c r="ABW32" s="148"/>
      <c r="ABX32" s="148"/>
      <c r="ABY32" s="148"/>
      <c r="ABZ32" s="148"/>
      <c r="ACA32" s="148"/>
      <c r="ACB32" s="148"/>
      <c r="ACC32" s="148"/>
      <c r="ACD32" s="148"/>
      <c r="ACE32" s="148"/>
      <c r="ACF32" s="148"/>
      <c r="ACG32" s="148"/>
      <c r="ACH32" s="148"/>
      <c r="ACI32" s="148"/>
      <c r="ACJ32" s="148"/>
      <c r="ACK32" s="148"/>
      <c r="ACL32" s="148"/>
      <c r="ACM32" s="148"/>
      <c r="ACN32" s="148"/>
      <c r="ACO32" s="148"/>
      <c r="ACP32" s="148"/>
      <c r="ACQ32" s="148"/>
      <c r="ACR32" s="148"/>
      <c r="ACS32" s="148"/>
      <c r="ACT32" s="148"/>
      <c r="ACU32" s="148"/>
      <c r="ACV32" s="148"/>
      <c r="ACW32" s="148"/>
      <c r="ACX32" s="148"/>
      <c r="ACY32" s="148"/>
      <c r="ACZ32" s="148"/>
      <c r="ADA32" s="148"/>
      <c r="ADB32" s="148"/>
      <c r="ADC32" s="148"/>
      <c r="ADD32" s="148"/>
      <c r="ADE32" s="148"/>
      <c r="ADF32" s="148"/>
      <c r="ADG32" s="148"/>
      <c r="ADH32" s="148"/>
      <c r="ADI32" s="148"/>
      <c r="ADJ32" s="148"/>
      <c r="ADK32" s="148"/>
      <c r="ADL32" s="148"/>
      <c r="ADM32" s="148"/>
      <c r="ADN32" s="148"/>
      <c r="ADO32" s="148"/>
      <c r="ADP32" s="148"/>
      <c r="ADQ32" s="148"/>
      <c r="ADR32" s="148"/>
      <c r="ADS32" s="148"/>
      <c r="ADT32" s="148"/>
      <c r="ADU32" s="148"/>
      <c r="ADV32" s="148"/>
      <c r="ADW32" s="148"/>
      <c r="ADX32" s="148"/>
      <c r="ADY32" s="148"/>
      <c r="ADZ32" s="148"/>
      <c r="AEA32" s="148"/>
      <c r="AEB32" s="148"/>
      <c r="AEC32" s="148"/>
      <c r="AED32" s="148"/>
      <c r="AEE32" s="148"/>
      <c r="AEF32" s="148"/>
      <c r="AEG32" s="148"/>
      <c r="AEH32" s="148"/>
      <c r="AEI32" s="148"/>
      <c r="AEJ32" s="148"/>
      <c r="AEK32" s="148"/>
      <c r="AEL32" s="148"/>
      <c r="AEM32" s="148"/>
      <c r="AEN32" s="148"/>
      <c r="AEO32" s="148"/>
      <c r="AEP32" s="148"/>
      <c r="AEQ32" s="148"/>
      <c r="AER32" s="148"/>
      <c r="AES32" s="148"/>
      <c r="AET32" s="148"/>
      <c r="AEU32" s="148"/>
      <c r="AEV32" s="148"/>
      <c r="AEW32" s="148"/>
      <c r="AEX32" s="148"/>
      <c r="AEY32" s="148"/>
      <c r="AEZ32" s="148"/>
      <c r="AFA32" s="148"/>
      <c r="AFB32" s="148"/>
      <c r="AFC32" s="148"/>
      <c r="AFD32" s="148"/>
      <c r="AFE32" s="148"/>
      <c r="AFF32" s="148"/>
      <c r="AFG32" s="148"/>
      <c r="AFH32" s="148"/>
      <c r="AFI32" s="148"/>
      <c r="AFJ32" s="148"/>
      <c r="AFK32" s="148"/>
      <c r="AFL32" s="148"/>
      <c r="AFM32" s="148"/>
      <c r="AFN32" s="148"/>
      <c r="AFO32" s="148"/>
      <c r="AFP32" s="148"/>
      <c r="AFQ32" s="148"/>
      <c r="AFR32" s="148"/>
      <c r="AFS32" s="148"/>
      <c r="AFT32" s="148"/>
      <c r="AFU32" s="148"/>
      <c r="AFV32" s="148"/>
      <c r="AFW32" s="148"/>
      <c r="AFX32" s="148"/>
      <c r="AFY32" s="148"/>
      <c r="AFZ32" s="148"/>
      <c r="AGA32" s="148"/>
      <c r="AGB32" s="148"/>
      <c r="AGC32" s="148"/>
      <c r="AGD32" s="148"/>
      <c r="AGE32" s="148"/>
      <c r="AGF32" s="148"/>
      <c r="AGG32" s="148"/>
      <c r="AGH32" s="148"/>
      <c r="AGI32" s="148"/>
      <c r="AGJ32" s="148"/>
      <c r="AGK32" s="148"/>
      <c r="AGL32" s="148"/>
      <c r="AGM32" s="148"/>
      <c r="AGN32" s="148"/>
      <c r="AGO32" s="148"/>
      <c r="AGP32" s="148"/>
      <c r="AGQ32" s="148"/>
      <c r="AGR32" s="148"/>
      <c r="AGS32" s="148"/>
      <c r="AGT32" s="148"/>
      <c r="AGU32" s="148"/>
      <c r="AGV32" s="148"/>
      <c r="AGW32" s="148"/>
      <c r="AGX32" s="148"/>
      <c r="AGY32" s="148"/>
      <c r="AGZ32" s="148"/>
      <c r="AHA32" s="148"/>
      <c r="AHB32" s="148"/>
      <c r="AHC32" s="148"/>
      <c r="AHD32" s="148"/>
      <c r="AHE32" s="148"/>
      <c r="AHF32" s="148"/>
      <c r="AHG32" s="148"/>
      <c r="AHH32" s="148"/>
      <c r="AHI32" s="148"/>
      <c r="AHJ32" s="148"/>
      <c r="AHK32" s="148"/>
      <c r="AHL32" s="148"/>
      <c r="AHM32" s="148"/>
      <c r="AHN32" s="148"/>
      <c r="AHO32" s="148"/>
      <c r="AHP32" s="148"/>
      <c r="AHQ32" s="148"/>
      <c r="AHR32" s="148"/>
      <c r="AHS32" s="148"/>
      <c r="AHT32" s="148"/>
      <c r="AHU32" s="148"/>
      <c r="AHV32" s="148"/>
      <c r="AHW32" s="148"/>
      <c r="AHX32" s="148"/>
      <c r="AHY32" s="148"/>
      <c r="AHZ32" s="148"/>
      <c r="AIA32" s="148"/>
      <c r="AIB32" s="148"/>
      <c r="AIC32" s="148"/>
      <c r="AID32" s="148"/>
      <c r="AIE32" s="148"/>
      <c r="AIF32" s="148"/>
      <c r="AIG32" s="148"/>
      <c r="AIH32" s="148"/>
      <c r="AII32" s="148"/>
      <c r="AIJ32" s="148"/>
      <c r="AIK32" s="148"/>
      <c r="AIL32" s="148"/>
      <c r="AIM32" s="148"/>
      <c r="AIN32" s="148"/>
      <c r="AIO32" s="148"/>
      <c r="AIP32" s="148"/>
      <c r="AIQ32" s="148"/>
      <c r="AIR32" s="148"/>
      <c r="AIS32" s="148"/>
      <c r="AIT32" s="148"/>
      <c r="AIU32" s="148"/>
      <c r="AIV32" s="148"/>
      <c r="AIW32" s="148"/>
      <c r="AIX32" s="148"/>
      <c r="AIY32" s="148"/>
      <c r="AIZ32" s="148"/>
      <c r="AJA32" s="148"/>
      <c r="AJB32" s="148"/>
      <c r="AJC32" s="148"/>
      <c r="AJD32" s="148"/>
      <c r="AJE32" s="148"/>
      <c r="AJF32" s="148"/>
      <c r="AJG32" s="148"/>
      <c r="AJH32" s="148"/>
      <c r="AJI32" s="148"/>
      <c r="AJJ32" s="148"/>
      <c r="AJK32" s="148"/>
      <c r="AJL32" s="148"/>
      <c r="AJM32" s="148"/>
      <c r="AJN32" s="148"/>
      <c r="AJO32" s="148"/>
      <c r="AJP32" s="148"/>
      <c r="AJQ32" s="148"/>
      <c r="AJR32" s="148"/>
      <c r="AJS32" s="148"/>
      <c r="AJT32" s="148"/>
      <c r="AJU32" s="148"/>
      <c r="AJV32" s="148"/>
      <c r="AJW32" s="148"/>
      <c r="AJX32" s="148"/>
      <c r="AJY32" s="148"/>
      <c r="AJZ32" s="148"/>
      <c r="AKA32" s="148"/>
      <c r="AKB32" s="148"/>
      <c r="AKC32" s="148"/>
      <c r="AKD32" s="148"/>
      <c r="AKE32" s="148"/>
      <c r="AKF32" s="148"/>
      <c r="AKG32" s="148"/>
      <c r="AKH32" s="148"/>
      <c r="AKI32" s="148"/>
      <c r="AKJ32" s="148"/>
      <c r="AKK32" s="148"/>
      <c r="AKL32" s="148"/>
      <c r="AKM32" s="148"/>
      <c r="AKN32" s="148"/>
      <c r="AKO32" s="148"/>
      <c r="AKP32" s="148"/>
      <c r="AKQ32" s="148"/>
      <c r="AKR32" s="148"/>
      <c r="AKS32" s="148"/>
      <c r="AKT32" s="148"/>
      <c r="AKU32" s="148"/>
      <c r="AKV32" s="148"/>
      <c r="AKW32" s="148"/>
      <c r="AKX32" s="148"/>
      <c r="AKY32" s="148"/>
      <c r="AKZ32" s="148"/>
      <c r="ALA32" s="148"/>
      <c r="ALB32" s="148"/>
      <c r="ALC32" s="148"/>
      <c r="ALD32" s="148"/>
      <c r="ALE32" s="148"/>
      <c r="ALF32" s="148"/>
      <c r="ALG32" s="148"/>
      <c r="ALH32" s="148"/>
      <c r="ALI32" s="148"/>
      <c r="ALJ32" s="148"/>
      <c r="ALK32" s="148"/>
      <c r="ALL32" s="148"/>
      <c r="ALM32" s="148"/>
      <c r="ALN32" s="148"/>
      <c r="ALO32" s="148"/>
      <c r="ALP32" s="148"/>
      <c r="ALQ32" s="148"/>
      <c r="ALR32" s="148"/>
      <c r="ALS32" s="148"/>
      <c r="ALT32" s="148"/>
      <c r="ALU32" s="148"/>
      <c r="ALV32" s="148"/>
      <c r="ALW32" s="148"/>
      <c r="ALX32" s="148"/>
      <c r="ALY32" s="148"/>
      <c r="ALZ32" s="148"/>
      <c r="AMA32" s="148"/>
      <c r="AMB32" s="148"/>
      <c r="AMC32" s="148"/>
      <c r="AMD32" s="148"/>
      <c r="AME32" s="148"/>
      <c r="AMF32" s="148"/>
      <c r="AMG32" s="148"/>
      <c r="AMH32" s="148"/>
      <c r="AMI32" s="148"/>
      <c r="AMJ32" s="148"/>
      <c r="AMK32" s="148"/>
      <c r="AML32" s="148"/>
    </row>
    <row r="33" spans="1:1026" s="142" customFormat="1">
      <c r="A33" s="148" t="str">
        <f t="shared" si="0"/>
        <v>LOAN.RM_C_APPROVED</v>
      </c>
      <c r="B33" s="134">
        <f t="shared" si="4"/>
        <v>110029</v>
      </c>
      <c r="C33" s="155">
        <v>0</v>
      </c>
      <c r="D33" s="155">
        <v>1</v>
      </c>
      <c r="E33" s="155">
        <f t="shared" si="1"/>
        <v>100000</v>
      </c>
      <c r="F33" s="155">
        <v>100000</v>
      </c>
      <c r="G33" s="155" t="s">
        <v>34</v>
      </c>
      <c r="H33" s="155">
        <v>100000</v>
      </c>
      <c r="I33" s="148" t="s">
        <v>505</v>
      </c>
      <c r="J33" s="155">
        <f>VLOOKUP(I33,T_FSM_TYPE!$A:$B,2,0)</f>
        <v>110000</v>
      </c>
      <c r="K33" s="142" t="s">
        <v>593</v>
      </c>
      <c r="L33" s="148" t="s">
        <v>37</v>
      </c>
      <c r="M33" s="216" t="str">
        <f t="shared" si="2"/>
        <v>RM_C_APPROVED</v>
      </c>
      <c r="N33" s="145" t="str">
        <f t="shared" si="3"/>
        <v>INSERT INTO T_FSM_STATE VALUES(110029, 0, 1, 100000, 100000, GETDATE(), 100000, 110000, 'RM_C_APPROVED', '?' ,'RM_C_APPROVED')</v>
      </c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48"/>
      <c r="CD33" s="148"/>
      <c r="CE33" s="148"/>
      <c r="CF33" s="148"/>
      <c r="CG33" s="148"/>
      <c r="CH33" s="148"/>
      <c r="CI33" s="148"/>
      <c r="CJ33" s="148"/>
      <c r="CK33" s="148"/>
      <c r="CL33" s="148"/>
      <c r="CM33" s="148"/>
      <c r="CN33" s="148"/>
      <c r="CO33" s="148"/>
      <c r="CP33" s="148"/>
      <c r="CQ33" s="148"/>
      <c r="CR33" s="148"/>
      <c r="CS33" s="148"/>
      <c r="CT33" s="148"/>
      <c r="CU33" s="148"/>
      <c r="CV33" s="148"/>
      <c r="CW33" s="148"/>
      <c r="CX33" s="148"/>
      <c r="CY33" s="148"/>
      <c r="CZ33" s="148"/>
      <c r="DA33" s="148"/>
      <c r="DB33" s="148"/>
      <c r="DC33" s="148"/>
      <c r="DD33" s="148"/>
      <c r="DE33" s="148"/>
      <c r="DF33" s="148"/>
      <c r="DG33" s="148"/>
      <c r="DH33" s="148"/>
      <c r="DI33" s="148"/>
      <c r="DJ33" s="148"/>
      <c r="DK33" s="148"/>
      <c r="DL33" s="148"/>
      <c r="DM33" s="148"/>
      <c r="DN33" s="148"/>
      <c r="DO33" s="148"/>
      <c r="DP33" s="148"/>
      <c r="DQ33" s="148"/>
      <c r="DR33" s="148"/>
      <c r="DS33" s="148"/>
      <c r="DT33" s="148"/>
      <c r="DU33" s="148"/>
      <c r="DV33" s="148"/>
      <c r="DW33" s="148"/>
      <c r="DX33" s="148"/>
      <c r="DY33" s="148"/>
      <c r="DZ33" s="148"/>
      <c r="EA33" s="148"/>
      <c r="EB33" s="148"/>
      <c r="EC33" s="148"/>
      <c r="ED33" s="148"/>
      <c r="EE33" s="148"/>
      <c r="EF33" s="148"/>
      <c r="EG33" s="148"/>
      <c r="EH33" s="148"/>
      <c r="EI33" s="148"/>
      <c r="EJ33" s="148"/>
      <c r="EK33" s="148"/>
      <c r="EL33" s="148"/>
      <c r="EM33" s="148"/>
      <c r="EN33" s="148"/>
      <c r="EO33" s="148"/>
      <c r="EP33" s="148"/>
      <c r="EQ33" s="148"/>
      <c r="ER33" s="148"/>
      <c r="ES33" s="148"/>
      <c r="ET33" s="148"/>
      <c r="EU33" s="148"/>
      <c r="EV33" s="148"/>
      <c r="EW33" s="148"/>
      <c r="EX33" s="148"/>
      <c r="EY33" s="148"/>
      <c r="EZ33" s="148"/>
      <c r="FA33" s="148"/>
      <c r="FB33" s="148"/>
      <c r="FC33" s="148"/>
      <c r="FD33" s="148"/>
      <c r="FE33" s="148"/>
      <c r="FF33" s="148"/>
      <c r="FG33" s="148"/>
      <c r="FH33" s="148"/>
      <c r="FI33" s="148"/>
      <c r="FJ33" s="148"/>
      <c r="FK33" s="148"/>
      <c r="FL33" s="148"/>
      <c r="FM33" s="148"/>
      <c r="FN33" s="148"/>
      <c r="FO33" s="148"/>
      <c r="FP33" s="148"/>
      <c r="FQ33" s="148"/>
      <c r="FR33" s="148"/>
      <c r="FS33" s="148"/>
      <c r="FT33" s="148"/>
      <c r="FU33" s="148"/>
      <c r="FV33" s="148"/>
      <c r="FW33" s="148"/>
      <c r="FX33" s="148"/>
      <c r="FY33" s="148"/>
      <c r="FZ33" s="148"/>
      <c r="GA33" s="148"/>
      <c r="GB33" s="148"/>
      <c r="GC33" s="148"/>
      <c r="GD33" s="148"/>
      <c r="GE33" s="148"/>
      <c r="GF33" s="148"/>
      <c r="GG33" s="148"/>
      <c r="GH33" s="148"/>
      <c r="GI33" s="148"/>
      <c r="GJ33" s="148"/>
      <c r="GK33" s="148"/>
      <c r="GL33" s="148"/>
      <c r="GM33" s="148"/>
      <c r="GN33" s="148"/>
      <c r="GO33" s="148"/>
      <c r="GP33" s="148"/>
      <c r="GQ33" s="148"/>
      <c r="GR33" s="148"/>
      <c r="GS33" s="148"/>
      <c r="GT33" s="148"/>
      <c r="GU33" s="148"/>
      <c r="GV33" s="148"/>
      <c r="GW33" s="148"/>
      <c r="GX33" s="148"/>
      <c r="GY33" s="148"/>
      <c r="GZ33" s="148"/>
      <c r="HA33" s="148"/>
      <c r="HB33" s="148"/>
      <c r="HC33" s="148"/>
      <c r="HD33" s="148"/>
      <c r="HE33" s="148"/>
      <c r="HF33" s="148"/>
      <c r="HG33" s="148"/>
      <c r="HH33" s="148"/>
      <c r="HI33" s="148"/>
      <c r="HJ33" s="148"/>
      <c r="HK33" s="148"/>
      <c r="HL33" s="148"/>
      <c r="HM33" s="148"/>
      <c r="HN33" s="148"/>
      <c r="HO33" s="148"/>
      <c r="HP33" s="148"/>
      <c r="HQ33" s="148"/>
      <c r="HR33" s="148"/>
      <c r="HS33" s="148"/>
      <c r="HT33" s="148"/>
      <c r="HU33" s="148"/>
      <c r="HV33" s="148"/>
      <c r="HW33" s="148"/>
      <c r="HX33" s="148"/>
      <c r="HY33" s="148"/>
      <c r="HZ33" s="148"/>
      <c r="IA33" s="148"/>
      <c r="IB33" s="148"/>
      <c r="IC33" s="148"/>
      <c r="ID33" s="148"/>
      <c r="IE33" s="148"/>
      <c r="IF33" s="148"/>
      <c r="IG33" s="148"/>
      <c r="IH33" s="148"/>
      <c r="II33" s="148"/>
      <c r="IJ33" s="148"/>
      <c r="IK33" s="148"/>
      <c r="IL33" s="148"/>
      <c r="IM33" s="148"/>
      <c r="IN33" s="148"/>
      <c r="IO33" s="148"/>
      <c r="IP33" s="148"/>
      <c r="IQ33" s="148"/>
      <c r="IR33" s="148"/>
      <c r="IS33" s="148"/>
      <c r="IT33" s="148"/>
      <c r="IU33" s="148"/>
      <c r="IV33" s="148"/>
      <c r="IW33" s="148"/>
      <c r="IX33" s="148"/>
      <c r="IY33" s="148"/>
      <c r="IZ33" s="148"/>
      <c r="JA33" s="148"/>
      <c r="JB33" s="148"/>
      <c r="JC33" s="148"/>
      <c r="JD33" s="148"/>
      <c r="JE33" s="148"/>
      <c r="JF33" s="148"/>
      <c r="JG33" s="148"/>
      <c r="JH33" s="148"/>
      <c r="JI33" s="148"/>
      <c r="JJ33" s="148"/>
      <c r="JK33" s="148"/>
      <c r="JL33" s="148"/>
      <c r="JM33" s="148"/>
      <c r="JN33" s="148"/>
      <c r="JO33" s="148"/>
      <c r="JP33" s="148"/>
      <c r="JQ33" s="148"/>
      <c r="JR33" s="148"/>
      <c r="JS33" s="148"/>
      <c r="JT33" s="148"/>
      <c r="JU33" s="148"/>
      <c r="JV33" s="148"/>
      <c r="JW33" s="148"/>
      <c r="JX33" s="148"/>
      <c r="JY33" s="148"/>
      <c r="JZ33" s="148"/>
      <c r="KA33" s="148"/>
      <c r="KB33" s="148"/>
      <c r="KC33" s="148"/>
      <c r="KD33" s="148"/>
      <c r="KE33" s="148"/>
      <c r="KF33" s="148"/>
      <c r="KG33" s="148"/>
      <c r="KH33" s="148"/>
      <c r="KI33" s="148"/>
      <c r="KJ33" s="148"/>
      <c r="KK33" s="148"/>
      <c r="KL33" s="148"/>
      <c r="KM33" s="148"/>
      <c r="KN33" s="148"/>
      <c r="KO33" s="148"/>
      <c r="KP33" s="148"/>
      <c r="KQ33" s="148"/>
      <c r="KR33" s="148"/>
      <c r="KS33" s="148"/>
      <c r="KT33" s="148"/>
      <c r="KU33" s="148"/>
      <c r="KV33" s="148"/>
      <c r="KW33" s="148"/>
      <c r="KX33" s="148"/>
      <c r="KY33" s="148"/>
      <c r="KZ33" s="148"/>
      <c r="LA33" s="148"/>
      <c r="LB33" s="148"/>
      <c r="LC33" s="148"/>
      <c r="LD33" s="148"/>
      <c r="LE33" s="148"/>
      <c r="LF33" s="148"/>
      <c r="LG33" s="148"/>
      <c r="LH33" s="148"/>
      <c r="LI33" s="148"/>
      <c r="LJ33" s="148"/>
      <c r="LK33" s="148"/>
      <c r="LL33" s="148"/>
      <c r="LM33" s="148"/>
      <c r="LN33" s="148"/>
      <c r="LO33" s="148"/>
      <c r="LP33" s="148"/>
      <c r="LQ33" s="148"/>
      <c r="LR33" s="148"/>
      <c r="LS33" s="148"/>
      <c r="LT33" s="148"/>
      <c r="LU33" s="148"/>
      <c r="LV33" s="148"/>
      <c r="LW33" s="148"/>
      <c r="LX33" s="148"/>
      <c r="LY33" s="148"/>
      <c r="LZ33" s="148"/>
      <c r="MA33" s="148"/>
      <c r="MB33" s="148"/>
      <c r="MC33" s="148"/>
      <c r="MD33" s="148"/>
      <c r="ME33" s="148"/>
      <c r="MF33" s="148"/>
      <c r="MG33" s="148"/>
      <c r="MH33" s="148"/>
      <c r="MI33" s="148"/>
      <c r="MJ33" s="148"/>
      <c r="MK33" s="148"/>
      <c r="ML33" s="148"/>
      <c r="MM33" s="148"/>
      <c r="MN33" s="148"/>
      <c r="MO33" s="148"/>
      <c r="MP33" s="148"/>
      <c r="MQ33" s="148"/>
      <c r="MR33" s="148"/>
      <c r="MS33" s="148"/>
      <c r="MT33" s="148"/>
      <c r="MU33" s="148"/>
      <c r="MV33" s="148"/>
      <c r="MW33" s="148"/>
      <c r="MX33" s="148"/>
      <c r="MY33" s="148"/>
      <c r="MZ33" s="148"/>
      <c r="NA33" s="148"/>
      <c r="NB33" s="148"/>
      <c r="NC33" s="148"/>
      <c r="ND33" s="148"/>
      <c r="NE33" s="148"/>
      <c r="NF33" s="148"/>
      <c r="NG33" s="148"/>
      <c r="NH33" s="148"/>
      <c r="NI33" s="148"/>
      <c r="NJ33" s="148"/>
      <c r="NK33" s="148"/>
      <c r="NL33" s="148"/>
      <c r="NM33" s="148"/>
      <c r="NN33" s="148"/>
      <c r="NO33" s="148"/>
      <c r="NP33" s="148"/>
      <c r="NQ33" s="148"/>
      <c r="NR33" s="148"/>
      <c r="NS33" s="148"/>
      <c r="NT33" s="148"/>
      <c r="NU33" s="148"/>
      <c r="NV33" s="148"/>
      <c r="NW33" s="148"/>
      <c r="NX33" s="148"/>
      <c r="NY33" s="148"/>
      <c r="NZ33" s="148"/>
      <c r="OA33" s="148"/>
      <c r="OB33" s="148"/>
      <c r="OC33" s="148"/>
      <c r="OD33" s="148"/>
      <c r="OE33" s="148"/>
      <c r="OF33" s="148"/>
      <c r="OG33" s="148"/>
      <c r="OH33" s="148"/>
      <c r="OI33" s="148"/>
      <c r="OJ33" s="148"/>
      <c r="OK33" s="148"/>
      <c r="OL33" s="148"/>
      <c r="OM33" s="148"/>
      <c r="ON33" s="148"/>
      <c r="OO33" s="148"/>
      <c r="OP33" s="148"/>
      <c r="OQ33" s="148"/>
      <c r="OR33" s="148"/>
      <c r="OS33" s="148"/>
      <c r="OT33" s="148"/>
      <c r="OU33" s="148"/>
      <c r="OV33" s="148"/>
      <c r="OW33" s="148"/>
      <c r="OX33" s="148"/>
      <c r="OY33" s="148"/>
      <c r="OZ33" s="148"/>
      <c r="PA33" s="148"/>
      <c r="PB33" s="148"/>
      <c r="PC33" s="148"/>
      <c r="PD33" s="148"/>
      <c r="PE33" s="148"/>
      <c r="PF33" s="148"/>
      <c r="PG33" s="148"/>
      <c r="PH33" s="148"/>
      <c r="PI33" s="148"/>
      <c r="PJ33" s="148"/>
      <c r="PK33" s="148"/>
      <c r="PL33" s="148"/>
      <c r="PM33" s="148"/>
      <c r="PN33" s="148"/>
      <c r="PO33" s="148"/>
      <c r="PP33" s="148"/>
      <c r="PQ33" s="148"/>
      <c r="PR33" s="148"/>
      <c r="PS33" s="148"/>
      <c r="PT33" s="148"/>
      <c r="PU33" s="148"/>
      <c r="PV33" s="148"/>
      <c r="PW33" s="148"/>
      <c r="PX33" s="148"/>
      <c r="PY33" s="148"/>
      <c r="PZ33" s="148"/>
      <c r="QA33" s="148"/>
      <c r="QB33" s="148"/>
      <c r="QC33" s="148"/>
      <c r="QD33" s="148"/>
      <c r="QE33" s="148"/>
      <c r="QF33" s="148"/>
      <c r="QG33" s="148"/>
      <c r="QH33" s="148"/>
      <c r="QI33" s="148"/>
      <c r="QJ33" s="148"/>
      <c r="QK33" s="148"/>
      <c r="QL33" s="148"/>
      <c r="QM33" s="148"/>
      <c r="QN33" s="148"/>
      <c r="QO33" s="148"/>
      <c r="QP33" s="148"/>
      <c r="QQ33" s="148"/>
      <c r="QR33" s="148"/>
      <c r="QS33" s="148"/>
      <c r="QT33" s="148"/>
      <c r="QU33" s="148"/>
      <c r="QV33" s="148"/>
      <c r="QW33" s="148"/>
      <c r="QX33" s="148"/>
      <c r="QY33" s="148"/>
      <c r="QZ33" s="148"/>
      <c r="RA33" s="148"/>
      <c r="RB33" s="148"/>
      <c r="RC33" s="148"/>
      <c r="RD33" s="148"/>
      <c r="RE33" s="148"/>
      <c r="RF33" s="148"/>
      <c r="RG33" s="148"/>
      <c r="RH33" s="148"/>
      <c r="RI33" s="148"/>
      <c r="RJ33" s="148"/>
      <c r="RK33" s="148"/>
      <c r="RL33" s="148"/>
      <c r="RM33" s="148"/>
      <c r="RN33" s="148"/>
      <c r="RO33" s="148"/>
      <c r="RP33" s="148"/>
      <c r="RQ33" s="148"/>
      <c r="RR33" s="148"/>
      <c r="RS33" s="148"/>
      <c r="RT33" s="148"/>
      <c r="RU33" s="148"/>
      <c r="RV33" s="148"/>
      <c r="RW33" s="148"/>
      <c r="RX33" s="148"/>
      <c r="RY33" s="148"/>
      <c r="RZ33" s="148"/>
      <c r="SA33" s="148"/>
      <c r="SB33" s="148"/>
      <c r="SC33" s="148"/>
      <c r="SD33" s="148"/>
      <c r="SE33" s="148"/>
      <c r="SF33" s="148"/>
      <c r="SG33" s="148"/>
      <c r="SH33" s="148"/>
      <c r="SI33" s="148"/>
      <c r="SJ33" s="148"/>
      <c r="SK33" s="148"/>
      <c r="SL33" s="148"/>
      <c r="SM33" s="148"/>
      <c r="SN33" s="148"/>
      <c r="SO33" s="148"/>
      <c r="SP33" s="148"/>
      <c r="SQ33" s="148"/>
      <c r="SR33" s="148"/>
      <c r="SS33" s="148"/>
      <c r="ST33" s="148"/>
      <c r="SU33" s="148"/>
      <c r="SV33" s="148"/>
      <c r="SW33" s="148"/>
      <c r="SX33" s="148"/>
      <c r="SY33" s="148"/>
      <c r="SZ33" s="148"/>
      <c r="TA33" s="148"/>
      <c r="TB33" s="148"/>
      <c r="TC33" s="148"/>
      <c r="TD33" s="148"/>
      <c r="TE33" s="148"/>
      <c r="TF33" s="148"/>
      <c r="TG33" s="148"/>
      <c r="TH33" s="148"/>
      <c r="TI33" s="148"/>
      <c r="TJ33" s="148"/>
      <c r="TK33" s="148"/>
      <c r="TL33" s="148"/>
      <c r="TM33" s="148"/>
      <c r="TN33" s="148"/>
      <c r="TO33" s="148"/>
      <c r="TP33" s="148"/>
      <c r="TQ33" s="148"/>
      <c r="TR33" s="148"/>
      <c r="TS33" s="148"/>
      <c r="TT33" s="148"/>
      <c r="TU33" s="148"/>
      <c r="TV33" s="148"/>
      <c r="TW33" s="148"/>
      <c r="TX33" s="148"/>
      <c r="TY33" s="148"/>
      <c r="TZ33" s="148"/>
      <c r="UA33" s="148"/>
      <c r="UB33" s="148"/>
      <c r="UC33" s="148"/>
      <c r="UD33" s="148"/>
      <c r="UE33" s="148"/>
      <c r="UF33" s="148"/>
      <c r="UG33" s="148"/>
      <c r="UH33" s="148"/>
      <c r="UI33" s="148"/>
      <c r="UJ33" s="148"/>
      <c r="UK33" s="148"/>
      <c r="UL33" s="148"/>
      <c r="UM33" s="148"/>
      <c r="UN33" s="148"/>
      <c r="UO33" s="148"/>
      <c r="UP33" s="148"/>
      <c r="UQ33" s="148"/>
      <c r="UR33" s="148"/>
      <c r="US33" s="148"/>
      <c r="UT33" s="148"/>
      <c r="UU33" s="148"/>
      <c r="UV33" s="148"/>
      <c r="UW33" s="148"/>
      <c r="UX33" s="148"/>
      <c r="UY33" s="148"/>
      <c r="UZ33" s="148"/>
      <c r="VA33" s="148"/>
      <c r="VB33" s="148"/>
      <c r="VC33" s="148"/>
      <c r="VD33" s="148"/>
      <c r="VE33" s="148"/>
      <c r="VF33" s="148"/>
      <c r="VG33" s="148"/>
      <c r="VH33" s="148"/>
      <c r="VI33" s="148"/>
      <c r="VJ33" s="148"/>
      <c r="VK33" s="148"/>
      <c r="VL33" s="148"/>
      <c r="VM33" s="148"/>
      <c r="VN33" s="148"/>
      <c r="VO33" s="148"/>
      <c r="VP33" s="148"/>
      <c r="VQ33" s="148"/>
      <c r="VR33" s="148"/>
      <c r="VS33" s="148"/>
      <c r="VT33" s="148"/>
      <c r="VU33" s="148"/>
      <c r="VV33" s="148"/>
      <c r="VW33" s="148"/>
      <c r="VX33" s="148"/>
      <c r="VY33" s="148"/>
      <c r="VZ33" s="148"/>
      <c r="WA33" s="148"/>
      <c r="WB33" s="148"/>
      <c r="WC33" s="148"/>
      <c r="WD33" s="148"/>
      <c r="WE33" s="148"/>
      <c r="WF33" s="148"/>
      <c r="WG33" s="148"/>
      <c r="WH33" s="148"/>
      <c r="WI33" s="148"/>
      <c r="WJ33" s="148"/>
      <c r="WK33" s="148"/>
      <c r="WL33" s="148"/>
      <c r="WM33" s="148"/>
      <c r="WN33" s="148"/>
      <c r="WO33" s="148"/>
      <c r="WP33" s="148"/>
      <c r="WQ33" s="148"/>
      <c r="WR33" s="148"/>
      <c r="WS33" s="148"/>
      <c r="WT33" s="148"/>
      <c r="WU33" s="148"/>
      <c r="WV33" s="148"/>
      <c r="WW33" s="148"/>
      <c r="WX33" s="148"/>
      <c r="WY33" s="148"/>
      <c r="WZ33" s="148"/>
      <c r="XA33" s="148"/>
      <c r="XB33" s="148"/>
      <c r="XC33" s="148"/>
      <c r="XD33" s="148"/>
      <c r="XE33" s="148"/>
      <c r="XF33" s="148"/>
      <c r="XG33" s="148"/>
      <c r="XH33" s="148"/>
      <c r="XI33" s="148"/>
      <c r="XJ33" s="148"/>
      <c r="XK33" s="148"/>
      <c r="XL33" s="148"/>
      <c r="XM33" s="148"/>
      <c r="XN33" s="148"/>
      <c r="XO33" s="148"/>
      <c r="XP33" s="148"/>
      <c r="XQ33" s="148"/>
      <c r="XR33" s="148"/>
      <c r="XS33" s="148"/>
      <c r="XT33" s="148"/>
      <c r="XU33" s="148"/>
      <c r="XV33" s="148"/>
      <c r="XW33" s="148"/>
      <c r="XX33" s="148"/>
      <c r="XY33" s="148"/>
      <c r="XZ33" s="148"/>
      <c r="YA33" s="148"/>
      <c r="YB33" s="148"/>
      <c r="YC33" s="148"/>
      <c r="YD33" s="148"/>
      <c r="YE33" s="148"/>
      <c r="YF33" s="148"/>
      <c r="YG33" s="148"/>
      <c r="YH33" s="148"/>
      <c r="YI33" s="148"/>
      <c r="YJ33" s="148"/>
      <c r="YK33" s="148"/>
      <c r="YL33" s="148"/>
      <c r="YM33" s="148"/>
      <c r="YN33" s="148"/>
      <c r="YO33" s="148"/>
      <c r="YP33" s="148"/>
      <c r="YQ33" s="148"/>
      <c r="YR33" s="148"/>
      <c r="YS33" s="148"/>
      <c r="YT33" s="148"/>
      <c r="YU33" s="148"/>
      <c r="YV33" s="148"/>
      <c r="YW33" s="148"/>
      <c r="YX33" s="148"/>
      <c r="YY33" s="148"/>
      <c r="YZ33" s="148"/>
      <c r="ZA33" s="148"/>
      <c r="ZB33" s="148"/>
      <c r="ZC33" s="148"/>
      <c r="ZD33" s="148"/>
      <c r="ZE33" s="148"/>
      <c r="ZF33" s="148"/>
      <c r="ZG33" s="148"/>
      <c r="ZH33" s="148"/>
      <c r="ZI33" s="148"/>
      <c r="ZJ33" s="148"/>
      <c r="ZK33" s="148"/>
      <c r="ZL33" s="148"/>
      <c r="ZM33" s="148"/>
      <c r="ZN33" s="148"/>
      <c r="ZO33" s="148"/>
      <c r="ZP33" s="148"/>
      <c r="ZQ33" s="148"/>
      <c r="ZR33" s="148"/>
      <c r="ZS33" s="148"/>
      <c r="ZT33" s="148"/>
      <c r="ZU33" s="148"/>
      <c r="ZV33" s="148"/>
      <c r="ZW33" s="148"/>
      <c r="ZX33" s="148"/>
      <c r="ZY33" s="148"/>
      <c r="ZZ33" s="148"/>
      <c r="AAA33" s="148"/>
      <c r="AAB33" s="148"/>
      <c r="AAC33" s="148"/>
      <c r="AAD33" s="148"/>
      <c r="AAE33" s="148"/>
      <c r="AAF33" s="148"/>
      <c r="AAG33" s="148"/>
      <c r="AAH33" s="148"/>
      <c r="AAI33" s="148"/>
      <c r="AAJ33" s="148"/>
      <c r="AAK33" s="148"/>
      <c r="AAL33" s="148"/>
      <c r="AAM33" s="148"/>
      <c r="AAN33" s="148"/>
      <c r="AAO33" s="148"/>
      <c r="AAP33" s="148"/>
      <c r="AAQ33" s="148"/>
      <c r="AAR33" s="148"/>
      <c r="AAS33" s="148"/>
      <c r="AAT33" s="148"/>
      <c r="AAU33" s="148"/>
      <c r="AAV33" s="148"/>
      <c r="AAW33" s="148"/>
      <c r="AAX33" s="148"/>
      <c r="AAY33" s="148"/>
      <c r="AAZ33" s="148"/>
      <c r="ABA33" s="148"/>
      <c r="ABB33" s="148"/>
      <c r="ABC33" s="148"/>
      <c r="ABD33" s="148"/>
      <c r="ABE33" s="148"/>
      <c r="ABF33" s="148"/>
      <c r="ABG33" s="148"/>
      <c r="ABH33" s="148"/>
      <c r="ABI33" s="148"/>
      <c r="ABJ33" s="148"/>
      <c r="ABK33" s="148"/>
      <c r="ABL33" s="148"/>
      <c r="ABM33" s="148"/>
      <c r="ABN33" s="148"/>
      <c r="ABO33" s="148"/>
      <c r="ABP33" s="148"/>
      <c r="ABQ33" s="148"/>
      <c r="ABR33" s="148"/>
      <c r="ABS33" s="148"/>
      <c r="ABT33" s="148"/>
      <c r="ABU33" s="148"/>
      <c r="ABV33" s="148"/>
      <c r="ABW33" s="148"/>
      <c r="ABX33" s="148"/>
      <c r="ABY33" s="148"/>
      <c r="ABZ33" s="148"/>
      <c r="ACA33" s="148"/>
      <c r="ACB33" s="148"/>
      <c r="ACC33" s="148"/>
      <c r="ACD33" s="148"/>
      <c r="ACE33" s="148"/>
      <c r="ACF33" s="148"/>
      <c r="ACG33" s="148"/>
      <c r="ACH33" s="148"/>
      <c r="ACI33" s="148"/>
      <c r="ACJ33" s="148"/>
      <c r="ACK33" s="148"/>
      <c r="ACL33" s="148"/>
      <c r="ACM33" s="148"/>
      <c r="ACN33" s="148"/>
      <c r="ACO33" s="148"/>
      <c r="ACP33" s="148"/>
      <c r="ACQ33" s="148"/>
      <c r="ACR33" s="148"/>
      <c r="ACS33" s="148"/>
      <c r="ACT33" s="148"/>
      <c r="ACU33" s="148"/>
      <c r="ACV33" s="148"/>
      <c r="ACW33" s="148"/>
      <c r="ACX33" s="148"/>
      <c r="ACY33" s="148"/>
      <c r="ACZ33" s="148"/>
      <c r="ADA33" s="148"/>
      <c r="ADB33" s="148"/>
      <c r="ADC33" s="148"/>
      <c r="ADD33" s="148"/>
      <c r="ADE33" s="148"/>
      <c r="ADF33" s="148"/>
      <c r="ADG33" s="148"/>
      <c r="ADH33" s="148"/>
      <c r="ADI33" s="148"/>
      <c r="ADJ33" s="148"/>
      <c r="ADK33" s="148"/>
      <c r="ADL33" s="148"/>
      <c r="ADM33" s="148"/>
      <c r="ADN33" s="148"/>
      <c r="ADO33" s="148"/>
      <c r="ADP33" s="148"/>
      <c r="ADQ33" s="148"/>
      <c r="ADR33" s="148"/>
      <c r="ADS33" s="148"/>
      <c r="ADT33" s="148"/>
      <c r="ADU33" s="148"/>
      <c r="ADV33" s="148"/>
      <c r="ADW33" s="148"/>
      <c r="ADX33" s="148"/>
      <c r="ADY33" s="148"/>
      <c r="ADZ33" s="148"/>
      <c r="AEA33" s="148"/>
      <c r="AEB33" s="148"/>
      <c r="AEC33" s="148"/>
      <c r="AED33" s="148"/>
      <c r="AEE33" s="148"/>
      <c r="AEF33" s="148"/>
      <c r="AEG33" s="148"/>
      <c r="AEH33" s="148"/>
      <c r="AEI33" s="148"/>
      <c r="AEJ33" s="148"/>
      <c r="AEK33" s="148"/>
      <c r="AEL33" s="148"/>
      <c r="AEM33" s="148"/>
      <c r="AEN33" s="148"/>
      <c r="AEO33" s="148"/>
      <c r="AEP33" s="148"/>
      <c r="AEQ33" s="148"/>
      <c r="AER33" s="148"/>
      <c r="AES33" s="148"/>
      <c r="AET33" s="148"/>
      <c r="AEU33" s="148"/>
      <c r="AEV33" s="148"/>
      <c r="AEW33" s="148"/>
      <c r="AEX33" s="148"/>
      <c r="AEY33" s="148"/>
      <c r="AEZ33" s="148"/>
      <c r="AFA33" s="148"/>
      <c r="AFB33" s="148"/>
      <c r="AFC33" s="148"/>
      <c r="AFD33" s="148"/>
      <c r="AFE33" s="148"/>
      <c r="AFF33" s="148"/>
      <c r="AFG33" s="148"/>
      <c r="AFH33" s="148"/>
      <c r="AFI33" s="148"/>
      <c r="AFJ33" s="148"/>
      <c r="AFK33" s="148"/>
      <c r="AFL33" s="148"/>
      <c r="AFM33" s="148"/>
      <c r="AFN33" s="148"/>
      <c r="AFO33" s="148"/>
      <c r="AFP33" s="148"/>
      <c r="AFQ33" s="148"/>
      <c r="AFR33" s="148"/>
      <c r="AFS33" s="148"/>
      <c r="AFT33" s="148"/>
      <c r="AFU33" s="148"/>
      <c r="AFV33" s="148"/>
      <c r="AFW33" s="148"/>
      <c r="AFX33" s="148"/>
      <c r="AFY33" s="148"/>
      <c r="AFZ33" s="148"/>
      <c r="AGA33" s="148"/>
      <c r="AGB33" s="148"/>
      <c r="AGC33" s="148"/>
      <c r="AGD33" s="148"/>
      <c r="AGE33" s="148"/>
      <c r="AGF33" s="148"/>
      <c r="AGG33" s="148"/>
      <c r="AGH33" s="148"/>
      <c r="AGI33" s="148"/>
      <c r="AGJ33" s="148"/>
      <c r="AGK33" s="148"/>
      <c r="AGL33" s="148"/>
      <c r="AGM33" s="148"/>
      <c r="AGN33" s="148"/>
      <c r="AGO33" s="148"/>
      <c r="AGP33" s="148"/>
      <c r="AGQ33" s="148"/>
      <c r="AGR33" s="148"/>
      <c r="AGS33" s="148"/>
      <c r="AGT33" s="148"/>
      <c r="AGU33" s="148"/>
      <c r="AGV33" s="148"/>
      <c r="AGW33" s="148"/>
      <c r="AGX33" s="148"/>
      <c r="AGY33" s="148"/>
      <c r="AGZ33" s="148"/>
      <c r="AHA33" s="148"/>
      <c r="AHB33" s="148"/>
      <c r="AHC33" s="148"/>
      <c r="AHD33" s="148"/>
      <c r="AHE33" s="148"/>
      <c r="AHF33" s="148"/>
      <c r="AHG33" s="148"/>
      <c r="AHH33" s="148"/>
      <c r="AHI33" s="148"/>
      <c r="AHJ33" s="148"/>
      <c r="AHK33" s="148"/>
      <c r="AHL33" s="148"/>
      <c r="AHM33" s="148"/>
      <c r="AHN33" s="148"/>
      <c r="AHO33" s="148"/>
      <c r="AHP33" s="148"/>
      <c r="AHQ33" s="148"/>
      <c r="AHR33" s="148"/>
      <c r="AHS33" s="148"/>
      <c r="AHT33" s="148"/>
      <c r="AHU33" s="148"/>
      <c r="AHV33" s="148"/>
      <c r="AHW33" s="148"/>
      <c r="AHX33" s="148"/>
      <c r="AHY33" s="148"/>
      <c r="AHZ33" s="148"/>
      <c r="AIA33" s="148"/>
      <c r="AIB33" s="148"/>
      <c r="AIC33" s="148"/>
      <c r="AID33" s="148"/>
      <c r="AIE33" s="148"/>
      <c r="AIF33" s="148"/>
      <c r="AIG33" s="148"/>
      <c r="AIH33" s="148"/>
      <c r="AII33" s="148"/>
      <c r="AIJ33" s="148"/>
      <c r="AIK33" s="148"/>
      <c r="AIL33" s="148"/>
      <c r="AIM33" s="148"/>
      <c r="AIN33" s="148"/>
      <c r="AIO33" s="148"/>
      <c r="AIP33" s="148"/>
      <c r="AIQ33" s="148"/>
      <c r="AIR33" s="148"/>
      <c r="AIS33" s="148"/>
      <c r="AIT33" s="148"/>
      <c r="AIU33" s="148"/>
      <c r="AIV33" s="148"/>
      <c r="AIW33" s="148"/>
      <c r="AIX33" s="148"/>
      <c r="AIY33" s="148"/>
      <c r="AIZ33" s="148"/>
      <c r="AJA33" s="148"/>
      <c r="AJB33" s="148"/>
      <c r="AJC33" s="148"/>
      <c r="AJD33" s="148"/>
      <c r="AJE33" s="148"/>
      <c r="AJF33" s="148"/>
      <c r="AJG33" s="148"/>
      <c r="AJH33" s="148"/>
      <c r="AJI33" s="148"/>
      <c r="AJJ33" s="148"/>
      <c r="AJK33" s="148"/>
      <c r="AJL33" s="148"/>
      <c r="AJM33" s="148"/>
      <c r="AJN33" s="148"/>
      <c r="AJO33" s="148"/>
      <c r="AJP33" s="148"/>
      <c r="AJQ33" s="148"/>
      <c r="AJR33" s="148"/>
      <c r="AJS33" s="148"/>
      <c r="AJT33" s="148"/>
      <c r="AJU33" s="148"/>
      <c r="AJV33" s="148"/>
      <c r="AJW33" s="148"/>
      <c r="AJX33" s="148"/>
      <c r="AJY33" s="148"/>
      <c r="AJZ33" s="148"/>
      <c r="AKA33" s="148"/>
      <c r="AKB33" s="148"/>
      <c r="AKC33" s="148"/>
      <c r="AKD33" s="148"/>
      <c r="AKE33" s="148"/>
      <c r="AKF33" s="148"/>
      <c r="AKG33" s="148"/>
      <c r="AKH33" s="148"/>
      <c r="AKI33" s="148"/>
      <c r="AKJ33" s="148"/>
      <c r="AKK33" s="148"/>
      <c r="AKL33" s="148"/>
      <c r="AKM33" s="148"/>
      <c r="AKN33" s="148"/>
      <c r="AKO33" s="148"/>
      <c r="AKP33" s="148"/>
      <c r="AKQ33" s="148"/>
      <c r="AKR33" s="148"/>
      <c r="AKS33" s="148"/>
      <c r="AKT33" s="148"/>
      <c r="AKU33" s="148"/>
      <c r="AKV33" s="148"/>
      <c r="AKW33" s="148"/>
      <c r="AKX33" s="148"/>
      <c r="AKY33" s="148"/>
      <c r="AKZ33" s="148"/>
      <c r="ALA33" s="148"/>
      <c r="ALB33" s="148"/>
      <c r="ALC33" s="148"/>
      <c r="ALD33" s="148"/>
      <c r="ALE33" s="148"/>
      <c r="ALF33" s="148"/>
      <c r="ALG33" s="148"/>
      <c r="ALH33" s="148"/>
      <c r="ALI33" s="148"/>
      <c r="ALJ33" s="148"/>
      <c r="ALK33" s="148"/>
      <c r="ALL33" s="148"/>
      <c r="ALM33" s="148"/>
      <c r="ALN33" s="148"/>
      <c r="ALO33" s="148"/>
      <c r="ALP33" s="148"/>
      <c r="ALQ33" s="148"/>
      <c r="ALR33" s="148"/>
      <c r="ALS33" s="148"/>
      <c r="ALT33" s="148"/>
      <c r="ALU33" s="148"/>
      <c r="ALV33" s="148"/>
      <c r="ALW33" s="148"/>
      <c r="ALX33" s="148"/>
      <c r="ALY33" s="148"/>
      <c r="ALZ33" s="148"/>
      <c r="AMA33" s="148"/>
      <c r="AMB33" s="148"/>
      <c r="AMC33" s="148"/>
      <c r="AMD33" s="148"/>
      <c r="AME33" s="148"/>
      <c r="AMF33" s="148"/>
      <c r="AMG33" s="148"/>
      <c r="AMH33" s="148"/>
      <c r="AMI33" s="148"/>
      <c r="AMJ33" s="148"/>
      <c r="AMK33" s="148"/>
      <c r="AML33" s="148"/>
    </row>
    <row r="34" spans="1:1026" s="142" customFormat="1">
      <c r="A34" s="148" t="str">
        <f t="shared" si="0"/>
        <v>LOAN.RM_RECOMMENDED</v>
      </c>
      <c r="B34" s="134">
        <f t="shared" si="4"/>
        <v>110030</v>
      </c>
      <c r="C34" s="155">
        <v>0</v>
      </c>
      <c r="D34" s="155">
        <v>1</v>
      </c>
      <c r="E34" s="155">
        <f t="shared" si="1"/>
        <v>100000</v>
      </c>
      <c r="F34" s="155">
        <v>100000</v>
      </c>
      <c r="G34" s="155" t="s">
        <v>34</v>
      </c>
      <c r="H34" s="155">
        <v>100000</v>
      </c>
      <c r="I34" s="148" t="s">
        <v>505</v>
      </c>
      <c r="J34" s="155">
        <f>VLOOKUP(I34,T_FSM_TYPE!$A:$B,2,0)</f>
        <v>110000</v>
      </c>
      <c r="K34" s="142" t="s">
        <v>532</v>
      </c>
      <c r="L34" s="148" t="s">
        <v>37</v>
      </c>
      <c r="M34" s="216" t="str">
        <f t="shared" si="2"/>
        <v>RM_RECOMMENDED</v>
      </c>
      <c r="N34" s="145" t="str">
        <f t="shared" si="3"/>
        <v>INSERT INTO T_FSM_STATE VALUES(110030, 0, 1, 100000, 100000, GETDATE(), 100000, 110000, 'RM_RECOMMENDED', '?' ,'RM_RECOMMENDED')</v>
      </c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  <c r="CE34" s="148"/>
      <c r="CF34" s="148"/>
      <c r="CG34" s="148"/>
      <c r="CH34" s="148"/>
      <c r="CI34" s="148"/>
      <c r="CJ34" s="148"/>
      <c r="CK34" s="148"/>
      <c r="CL34" s="148"/>
      <c r="CM34" s="148"/>
      <c r="CN34" s="148"/>
      <c r="CO34" s="148"/>
      <c r="CP34" s="148"/>
      <c r="CQ34" s="148"/>
      <c r="CR34" s="148"/>
      <c r="CS34" s="148"/>
      <c r="CT34" s="148"/>
      <c r="CU34" s="148"/>
      <c r="CV34" s="148"/>
      <c r="CW34" s="148"/>
      <c r="CX34" s="148"/>
      <c r="CY34" s="148"/>
      <c r="CZ34" s="148"/>
      <c r="DA34" s="148"/>
      <c r="DB34" s="148"/>
      <c r="DC34" s="148"/>
      <c r="DD34" s="148"/>
      <c r="DE34" s="148"/>
      <c r="DF34" s="148"/>
      <c r="DG34" s="148"/>
      <c r="DH34" s="148"/>
      <c r="DI34" s="148"/>
      <c r="DJ34" s="148"/>
      <c r="DK34" s="148"/>
      <c r="DL34" s="148"/>
      <c r="DM34" s="148"/>
      <c r="DN34" s="148"/>
      <c r="DO34" s="148"/>
      <c r="DP34" s="148"/>
      <c r="DQ34" s="148"/>
      <c r="DR34" s="148"/>
      <c r="DS34" s="148"/>
      <c r="DT34" s="148"/>
      <c r="DU34" s="148"/>
      <c r="DV34" s="148"/>
      <c r="DW34" s="148"/>
      <c r="DX34" s="148"/>
      <c r="DY34" s="148"/>
      <c r="DZ34" s="148"/>
      <c r="EA34" s="148"/>
      <c r="EB34" s="148"/>
      <c r="EC34" s="148"/>
      <c r="ED34" s="148"/>
      <c r="EE34" s="148"/>
      <c r="EF34" s="148"/>
      <c r="EG34" s="148"/>
      <c r="EH34" s="148"/>
      <c r="EI34" s="148"/>
      <c r="EJ34" s="148"/>
      <c r="EK34" s="148"/>
      <c r="EL34" s="148"/>
      <c r="EM34" s="148"/>
      <c r="EN34" s="148"/>
      <c r="EO34" s="148"/>
      <c r="EP34" s="148"/>
      <c r="EQ34" s="148"/>
      <c r="ER34" s="148"/>
      <c r="ES34" s="148"/>
      <c r="ET34" s="148"/>
      <c r="EU34" s="148"/>
      <c r="EV34" s="148"/>
      <c r="EW34" s="148"/>
      <c r="EX34" s="148"/>
      <c r="EY34" s="148"/>
      <c r="EZ34" s="148"/>
      <c r="FA34" s="148"/>
      <c r="FB34" s="148"/>
      <c r="FC34" s="148"/>
      <c r="FD34" s="148"/>
      <c r="FE34" s="148"/>
      <c r="FF34" s="148"/>
      <c r="FG34" s="148"/>
      <c r="FH34" s="148"/>
      <c r="FI34" s="148"/>
      <c r="FJ34" s="148"/>
      <c r="FK34" s="148"/>
      <c r="FL34" s="148"/>
      <c r="FM34" s="148"/>
      <c r="FN34" s="148"/>
      <c r="FO34" s="148"/>
      <c r="FP34" s="148"/>
      <c r="FQ34" s="148"/>
      <c r="FR34" s="148"/>
      <c r="FS34" s="148"/>
      <c r="FT34" s="148"/>
      <c r="FU34" s="148"/>
      <c r="FV34" s="148"/>
      <c r="FW34" s="148"/>
      <c r="FX34" s="148"/>
      <c r="FY34" s="148"/>
      <c r="FZ34" s="148"/>
      <c r="GA34" s="148"/>
      <c r="GB34" s="148"/>
      <c r="GC34" s="148"/>
      <c r="GD34" s="148"/>
      <c r="GE34" s="148"/>
      <c r="GF34" s="148"/>
      <c r="GG34" s="148"/>
      <c r="GH34" s="148"/>
      <c r="GI34" s="148"/>
      <c r="GJ34" s="148"/>
      <c r="GK34" s="148"/>
      <c r="GL34" s="148"/>
      <c r="GM34" s="148"/>
      <c r="GN34" s="148"/>
      <c r="GO34" s="148"/>
      <c r="GP34" s="148"/>
      <c r="GQ34" s="148"/>
      <c r="GR34" s="148"/>
      <c r="GS34" s="148"/>
      <c r="GT34" s="148"/>
      <c r="GU34" s="148"/>
      <c r="GV34" s="148"/>
      <c r="GW34" s="148"/>
      <c r="GX34" s="148"/>
      <c r="GY34" s="148"/>
      <c r="GZ34" s="148"/>
      <c r="HA34" s="148"/>
      <c r="HB34" s="148"/>
      <c r="HC34" s="148"/>
      <c r="HD34" s="148"/>
      <c r="HE34" s="148"/>
      <c r="HF34" s="148"/>
      <c r="HG34" s="148"/>
      <c r="HH34" s="148"/>
      <c r="HI34" s="148"/>
      <c r="HJ34" s="148"/>
      <c r="HK34" s="148"/>
      <c r="HL34" s="148"/>
      <c r="HM34" s="148"/>
      <c r="HN34" s="148"/>
      <c r="HO34" s="148"/>
      <c r="HP34" s="148"/>
      <c r="HQ34" s="148"/>
      <c r="HR34" s="148"/>
      <c r="HS34" s="148"/>
      <c r="HT34" s="148"/>
      <c r="HU34" s="148"/>
      <c r="HV34" s="148"/>
      <c r="HW34" s="148"/>
      <c r="HX34" s="148"/>
      <c r="HY34" s="148"/>
      <c r="HZ34" s="148"/>
      <c r="IA34" s="148"/>
      <c r="IB34" s="148"/>
      <c r="IC34" s="148"/>
      <c r="ID34" s="148"/>
      <c r="IE34" s="148"/>
      <c r="IF34" s="148"/>
      <c r="IG34" s="148"/>
      <c r="IH34" s="148"/>
      <c r="II34" s="148"/>
      <c r="IJ34" s="148"/>
      <c r="IK34" s="148"/>
      <c r="IL34" s="148"/>
      <c r="IM34" s="148"/>
      <c r="IN34" s="148"/>
      <c r="IO34" s="148"/>
      <c r="IP34" s="148"/>
      <c r="IQ34" s="148"/>
      <c r="IR34" s="148"/>
      <c r="IS34" s="148"/>
      <c r="IT34" s="148"/>
      <c r="IU34" s="148"/>
      <c r="IV34" s="148"/>
      <c r="IW34" s="148"/>
      <c r="IX34" s="148"/>
      <c r="IY34" s="148"/>
      <c r="IZ34" s="148"/>
      <c r="JA34" s="148"/>
      <c r="JB34" s="148"/>
      <c r="JC34" s="148"/>
      <c r="JD34" s="148"/>
      <c r="JE34" s="148"/>
      <c r="JF34" s="148"/>
      <c r="JG34" s="148"/>
      <c r="JH34" s="148"/>
      <c r="JI34" s="148"/>
      <c r="JJ34" s="148"/>
      <c r="JK34" s="148"/>
      <c r="JL34" s="148"/>
      <c r="JM34" s="148"/>
      <c r="JN34" s="148"/>
      <c r="JO34" s="148"/>
      <c r="JP34" s="148"/>
      <c r="JQ34" s="148"/>
      <c r="JR34" s="148"/>
      <c r="JS34" s="148"/>
      <c r="JT34" s="148"/>
      <c r="JU34" s="148"/>
      <c r="JV34" s="148"/>
      <c r="JW34" s="148"/>
      <c r="JX34" s="148"/>
      <c r="JY34" s="148"/>
      <c r="JZ34" s="148"/>
      <c r="KA34" s="148"/>
      <c r="KB34" s="148"/>
      <c r="KC34" s="148"/>
      <c r="KD34" s="148"/>
      <c r="KE34" s="148"/>
      <c r="KF34" s="148"/>
      <c r="KG34" s="148"/>
      <c r="KH34" s="148"/>
      <c r="KI34" s="148"/>
      <c r="KJ34" s="148"/>
      <c r="KK34" s="148"/>
      <c r="KL34" s="148"/>
      <c r="KM34" s="148"/>
      <c r="KN34" s="148"/>
      <c r="KO34" s="148"/>
      <c r="KP34" s="148"/>
      <c r="KQ34" s="148"/>
      <c r="KR34" s="148"/>
      <c r="KS34" s="148"/>
      <c r="KT34" s="148"/>
      <c r="KU34" s="148"/>
      <c r="KV34" s="148"/>
      <c r="KW34" s="148"/>
      <c r="KX34" s="148"/>
      <c r="KY34" s="148"/>
      <c r="KZ34" s="148"/>
      <c r="LA34" s="148"/>
      <c r="LB34" s="148"/>
      <c r="LC34" s="148"/>
      <c r="LD34" s="148"/>
      <c r="LE34" s="148"/>
      <c r="LF34" s="148"/>
      <c r="LG34" s="148"/>
      <c r="LH34" s="148"/>
      <c r="LI34" s="148"/>
      <c r="LJ34" s="148"/>
      <c r="LK34" s="148"/>
      <c r="LL34" s="148"/>
      <c r="LM34" s="148"/>
      <c r="LN34" s="148"/>
      <c r="LO34" s="148"/>
      <c r="LP34" s="148"/>
      <c r="LQ34" s="148"/>
      <c r="LR34" s="148"/>
      <c r="LS34" s="148"/>
      <c r="LT34" s="148"/>
      <c r="LU34" s="148"/>
      <c r="LV34" s="148"/>
      <c r="LW34" s="148"/>
      <c r="LX34" s="148"/>
      <c r="LY34" s="148"/>
      <c r="LZ34" s="148"/>
      <c r="MA34" s="148"/>
      <c r="MB34" s="148"/>
      <c r="MC34" s="148"/>
      <c r="MD34" s="148"/>
      <c r="ME34" s="148"/>
      <c r="MF34" s="148"/>
      <c r="MG34" s="148"/>
      <c r="MH34" s="148"/>
      <c r="MI34" s="148"/>
      <c r="MJ34" s="148"/>
      <c r="MK34" s="148"/>
      <c r="ML34" s="148"/>
      <c r="MM34" s="148"/>
      <c r="MN34" s="148"/>
      <c r="MO34" s="148"/>
      <c r="MP34" s="148"/>
      <c r="MQ34" s="148"/>
      <c r="MR34" s="148"/>
      <c r="MS34" s="148"/>
      <c r="MT34" s="148"/>
      <c r="MU34" s="148"/>
      <c r="MV34" s="148"/>
      <c r="MW34" s="148"/>
      <c r="MX34" s="148"/>
      <c r="MY34" s="148"/>
      <c r="MZ34" s="148"/>
      <c r="NA34" s="148"/>
      <c r="NB34" s="148"/>
      <c r="NC34" s="148"/>
      <c r="ND34" s="148"/>
      <c r="NE34" s="148"/>
      <c r="NF34" s="148"/>
      <c r="NG34" s="148"/>
      <c r="NH34" s="148"/>
      <c r="NI34" s="148"/>
      <c r="NJ34" s="148"/>
      <c r="NK34" s="148"/>
      <c r="NL34" s="148"/>
      <c r="NM34" s="148"/>
      <c r="NN34" s="148"/>
      <c r="NO34" s="148"/>
      <c r="NP34" s="148"/>
      <c r="NQ34" s="148"/>
      <c r="NR34" s="148"/>
      <c r="NS34" s="148"/>
      <c r="NT34" s="148"/>
      <c r="NU34" s="148"/>
      <c r="NV34" s="148"/>
      <c r="NW34" s="148"/>
      <c r="NX34" s="148"/>
      <c r="NY34" s="148"/>
      <c r="NZ34" s="148"/>
      <c r="OA34" s="148"/>
      <c r="OB34" s="148"/>
      <c r="OC34" s="148"/>
      <c r="OD34" s="148"/>
      <c r="OE34" s="148"/>
      <c r="OF34" s="148"/>
      <c r="OG34" s="148"/>
      <c r="OH34" s="148"/>
      <c r="OI34" s="148"/>
      <c r="OJ34" s="148"/>
      <c r="OK34" s="148"/>
      <c r="OL34" s="148"/>
      <c r="OM34" s="148"/>
      <c r="ON34" s="148"/>
      <c r="OO34" s="148"/>
      <c r="OP34" s="148"/>
      <c r="OQ34" s="148"/>
      <c r="OR34" s="148"/>
      <c r="OS34" s="148"/>
      <c r="OT34" s="148"/>
      <c r="OU34" s="148"/>
      <c r="OV34" s="148"/>
      <c r="OW34" s="148"/>
      <c r="OX34" s="148"/>
      <c r="OY34" s="148"/>
      <c r="OZ34" s="148"/>
      <c r="PA34" s="148"/>
      <c r="PB34" s="148"/>
      <c r="PC34" s="148"/>
      <c r="PD34" s="148"/>
      <c r="PE34" s="148"/>
      <c r="PF34" s="148"/>
      <c r="PG34" s="148"/>
      <c r="PH34" s="148"/>
      <c r="PI34" s="148"/>
      <c r="PJ34" s="148"/>
      <c r="PK34" s="148"/>
      <c r="PL34" s="148"/>
      <c r="PM34" s="148"/>
      <c r="PN34" s="148"/>
      <c r="PO34" s="148"/>
      <c r="PP34" s="148"/>
      <c r="PQ34" s="148"/>
      <c r="PR34" s="148"/>
      <c r="PS34" s="148"/>
      <c r="PT34" s="148"/>
      <c r="PU34" s="148"/>
      <c r="PV34" s="148"/>
      <c r="PW34" s="148"/>
      <c r="PX34" s="148"/>
      <c r="PY34" s="148"/>
      <c r="PZ34" s="148"/>
      <c r="QA34" s="148"/>
      <c r="QB34" s="148"/>
      <c r="QC34" s="148"/>
      <c r="QD34" s="148"/>
      <c r="QE34" s="148"/>
      <c r="QF34" s="148"/>
      <c r="QG34" s="148"/>
      <c r="QH34" s="148"/>
      <c r="QI34" s="148"/>
      <c r="QJ34" s="148"/>
      <c r="QK34" s="148"/>
      <c r="QL34" s="148"/>
      <c r="QM34" s="148"/>
      <c r="QN34" s="148"/>
      <c r="QO34" s="148"/>
      <c r="QP34" s="148"/>
      <c r="QQ34" s="148"/>
      <c r="QR34" s="148"/>
      <c r="QS34" s="148"/>
      <c r="QT34" s="148"/>
      <c r="QU34" s="148"/>
      <c r="QV34" s="148"/>
      <c r="QW34" s="148"/>
      <c r="QX34" s="148"/>
      <c r="QY34" s="148"/>
      <c r="QZ34" s="148"/>
      <c r="RA34" s="148"/>
      <c r="RB34" s="148"/>
      <c r="RC34" s="148"/>
      <c r="RD34" s="148"/>
      <c r="RE34" s="148"/>
      <c r="RF34" s="148"/>
      <c r="RG34" s="148"/>
      <c r="RH34" s="148"/>
      <c r="RI34" s="148"/>
      <c r="RJ34" s="148"/>
      <c r="RK34" s="148"/>
      <c r="RL34" s="148"/>
      <c r="RM34" s="148"/>
      <c r="RN34" s="148"/>
      <c r="RO34" s="148"/>
      <c r="RP34" s="148"/>
      <c r="RQ34" s="148"/>
      <c r="RR34" s="148"/>
      <c r="RS34" s="148"/>
      <c r="RT34" s="148"/>
      <c r="RU34" s="148"/>
      <c r="RV34" s="148"/>
      <c r="RW34" s="148"/>
      <c r="RX34" s="148"/>
      <c r="RY34" s="148"/>
      <c r="RZ34" s="148"/>
      <c r="SA34" s="148"/>
      <c r="SB34" s="148"/>
      <c r="SC34" s="148"/>
      <c r="SD34" s="148"/>
      <c r="SE34" s="148"/>
      <c r="SF34" s="148"/>
      <c r="SG34" s="148"/>
      <c r="SH34" s="148"/>
      <c r="SI34" s="148"/>
      <c r="SJ34" s="148"/>
      <c r="SK34" s="148"/>
      <c r="SL34" s="148"/>
      <c r="SM34" s="148"/>
      <c r="SN34" s="148"/>
      <c r="SO34" s="148"/>
      <c r="SP34" s="148"/>
      <c r="SQ34" s="148"/>
      <c r="SR34" s="148"/>
      <c r="SS34" s="148"/>
      <c r="ST34" s="148"/>
      <c r="SU34" s="148"/>
      <c r="SV34" s="148"/>
      <c r="SW34" s="148"/>
      <c r="SX34" s="148"/>
      <c r="SY34" s="148"/>
      <c r="SZ34" s="148"/>
      <c r="TA34" s="148"/>
      <c r="TB34" s="148"/>
      <c r="TC34" s="148"/>
      <c r="TD34" s="148"/>
      <c r="TE34" s="148"/>
      <c r="TF34" s="148"/>
      <c r="TG34" s="148"/>
      <c r="TH34" s="148"/>
      <c r="TI34" s="148"/>
      <c r="TJ34" s="148"/>
      <c r="TK34" s="148"/>
      <c r="TL34" s="148"/>
      <c r="TM34" s="148"/>
      <c r="TN34" s="148"/>
      <c r="TO34" s="148"/>
      <c r="TP34" s="148"/>
      <c r="TQ34" s="148"/>
      <c r="TR34" s="148"/>
      <c r="TS34" s="148"/>
      <c r="TT34" s="148"/>
      <c r="TU34" s="148"/>
      <c r="TV34" s="148"/>
      <c r="TW34" s="148"/>
      <c r="TX34" s="148"/>
      <c r="TY34" s="148"/>
      <c r="TZ34" s="148"/>
      <c r="UA34" s="148"/>
      <c r="UB34" s="148"/>
      <c r="UC34" s="148"/>
      <c r="UD34" s="148"/>
      <c r="UE34" s="148"/>
      <c r="UF34" s="148"/>
      <c r="UG34" s="148"/>
      <c r="UH34" s="148"/>
      <c r="UI34" s="148"/>
      <c r="UJ34" s="148"/>
      <c r="UK34" s="148"/>
      <c r="UL34" s="148"/>
      <c r="UM34" s="148"/>
      <c r="UN34" s="148"/>
      <c r="UO34" s="148"/>
      <c r="UP34" s="148"/>
      <c r="UQ34" s="148"/>
      <c r="UR34" s="148"/>
      <c r="US34" s="148"/>
      <c r="UT34" s="148"/>
      <c r="UU34" s="148"/>
      <c r="UV34" s="148"/>
      <c r="UW34" s="148"/>
      <c r="UX34" s="148"/>
      <c r="UY34" s="148"/>
      <c r="UZ34" s="148"/>
      <c r="VA34" s="148"/>
      <c r="VB34" s="148"/>
      <c r="VC34" s="148"/>
      <c r="VD34" s="148"/>
      <c r="VE34" s="148"/>
      <c r="VF34" s="148"/>
      <c r="VG34" s="148"/>
      <c r="VH34" s="148"/>
      <c r="VI34" s="148"/>
      <c r="VJ34" s="148"/>
      <c r="VK34" s="148"/>
      <c r="VL34" s="148"/>
      <c r="VM34" s="148"/>
      <c r="VN34" s="148"/>
      <c r="VO34" s="148"/>
      <c r="VP34" s="148"/>
      <c r="VQ34" s="148"/>
      <c r="VR34" s="148"/>
      <c r="VS34" s="148"/>
      <c r="VT34" s="148"/>
      <c r="VU34" s="148"/>
      <c r="VV34" s="148"/>
      <c r="VW34" s="148"/>
      <c r="VX34" s="148"/>
      <c r="VY34" s="148"/>
      <c r="VZ34" s="148"/>
      <c r="WA34" s="148"/>
      <c r="WB34" s="148"/>
      <c r="WC34" s="148"/>
      <c r="WD34" s="148"/>
      <c r="WE34" s="148"/>
      <c r="WF34" s="148"/>
      <c r="WG34" s="148"/>
      <c r="WH34" s="148"/>
      <c r="WI34" s="148"/>
      <c r="WJ34" s="148"/>
      <c r="WK34" s="148"/>
      <c r="WL34" s="148"/>
      <c r="WM34" s="148"/>
      <c r="WN34" s="148"/>
      <c r="WO34" s="148"/>
      <c r="WP34" s="148"/>
      <c r="WQ34" s="148"/>
      <c r="WR34" s="148"/>
      <c r="WS34" s="148"/>
      <c r="WT34" s="148"/>
      <c r="WU34" s="148"/>
      <c r="WV34" s="148"/>
      <c r="WW34" s="148"/>
      <c r="WX34" s="148"/>
      <c r="WY34" s="148"/>
      <c r="WZ34" s="148"/>
      <c r="XA34" s="148"/>
      <c r="XB34" s="148"/>
      <c r="XC34" s="148"/>
      <c r="XD34" s="148"/>
      <c r="XE34" s="148"/>
      <c r="XF34" s="148"/>
      <c r="XG34" s="148"/>
      <c r="XH34" s="148"/>
      <c r="XI34" s="148"/>
      <c r="XJ34" s="148"/>
      <c r="XK34" s="148"/>
      <c r="XL34" s="148"/>
      <c r="XM34" s="148"/>
      <c r="XN34" s="148"/>
      <c r="XO34" s="148"/>
      <c r="XP34" s="148"/>
      <c r="XQ34" s="148"/>
      <c r="XR34" s="148"/>
      <c r="XS34" s="148"/>
      <c r="XT34" s="148"/>
      <c r="XU34" s="148"/>
      <c r="XV34" s="148"/>
      <c r="XW34" s="148"/>
      <c r="XX34" s="148"/>
      <c r="XY34" s="148"/>
      <c r="XZ34" s="148"/>
      <c r="YA34" s="148"/>
      <c r="YB34" s="148"/>
      <c r="YC34" s="148"/>
      <c r="YD34" s="148"/>
      <c r="YE34" s="148"/>
      <c r="YF34" s="148"/>
      <c r="YG34" s="148"/>
      <c r="YH34" s="148"/>
      <c r="YI34" s="148"/>
      <c r="YJ34" s="148"/>
      <c r="YK34" s="148"/>
      <c r="YL34" s="148"/>
      <c r="YM34" s="148"/>
      <c r="YN34" s="148"/>
      <c r="YO34" s="148"/>
      <c r="YP34" s="148"/>
      <c r="YQ34" s="148"/>
      <c r="YR34" s="148"/>
      <c r="YS34" s="148"/>
      <c r="YT34" s="148"/>
      <c r="YU34" s="148"/>
      <c r="YV34" s="148"/>
      <c r="YW34" s="148"/>
      <c r="YX34" s="148"/>
      <c r="YY34" s="148"/>
      <c r="YZ34" s="148"/>
      <c r="ZA34" s="148"/>
      <c r="ZB34" s="148"/>
      <c r="ZC34" s="148"/>
      <c r="ZD34" s="148"/>
      <c r="ZE34" s="148"/>
      <c r="ZF34" s="148"/>
      <c r="ZG34" s="148"/>
      <c r="ZH34" s="148"/>
      <c r="ZI34" s="148"/>
      <c r="ZJ34" s="148"/>
      <c r="ZK34" s="148"/>
      <c r="ZL34" s="148"/>
      <c r="ZM34" s="148"/>
      <c r="ZN34" s="148"/>
      <c r="ZO34" s="148"/>
      <c r="ZP34" s="148"/>
      <c r="ZQ34" s="148"/>
      <c r="ZR34" s="148"/>
      <c r="ZS34" s="148"/>
      <c r="ZT34" s="148"/>
      <c r="ZU34" s="148"/>
      <c r="ZV34" s="148"/>
      <c r="ZW34" s="148"/>
      <c r="ZX34" s="148"/>
      <c r="ZY34" s="148"/>
      <c r="ZZ34" s="148"/>
      <c r="AAA34" s="148"/>
      <c r="AAB34" s="148"/>
      <c r="AAC34" s="148"/>
      <c r="AAD34" s="148"/>
      <c r="AAE34" s="148"/>
      <c r="AAF34" s="148"/>
      <c r="AAG34" s="148"/>
      <c r="AAH34" s="148"/>
      <c r="AAI34" s="148"/>
      <c r="AAJ34" s="148"/>
      <c r="AAK34" s="148"/>
      <c r="AAL34" s="148"/>
      <c r="AAM34" s="148"/>
      <c r="AAN34" s="148"/>
      <c r="AAO34" s="148"/>
      <c r="AAP34" s="148"/>
      <c r="AAQ34" s="148"/>
      <c r="AAR34" s="148"/>
      <c r="AAS34" s="148"/>
      <c r="AAT34" s="148"/>
      <c r="AAU34" s="148"/>
      <c r="AAV34" s="148"/>
      <c r="AAW34" s="148"/>
      <c r="AAX34" s="148"/>
      <c r="AAY34" s="148"/>
      <c r="AAZ34" s="148"/>
      <c r="ABA34" s="148"/>
      <c r="ABB34" s="148"/>
      <c r="ABC34" s="148"/>
      <c r="ABD34" s="148"/>
      <c r="ABE34" s="148"/>
      <c r="ABF34" s="148"/>
      <c r="ABG34" s="148"/>
      <c r="ABH34" s="148"/>
      <c r="ABI34" s="148"/>
      <c r="ABJ34" s="148"/>
      <c r="ABK34" s="148"/>
      <c r="ABL34" s="148"/>
      <c r="ABM34" s="148"/>
      <c r="ABN34" s="148"/>
      <c r="ABO34" s="148"/>
      <c r="ABP34" s="148"/>
      <c r="ABQ34" s="148"/>
      <c r="ABR34" s="148"/>
      <c r="ABS34" s="148"/>
      <c r="ABT34" s="148"/>
      <c r="ABU34" s="148"/>
      <c r="ABV34" s="148"/>
      <c r="ABW34" s="148"/>
      <c r="ABX34" s="148"/>
      <c r="ABY34" s="148"/>
      <c r="ABZ34" s="148"/>
      <c r="ACA34" s="148"/>
      <c r="ACB34" s="148"/>
      <c r="ACC34" s="148"/>
      <c r="ACD34" s="148"/>
      <c r="ACE34" s="148"/>
      <c r="ACF34" s="148"/>
      <c r="ACG34" s="148"/>
      <c r="ACH34" s="148"/>
      <c r="ACI34" s="148"/>
      <c r="ACJ34" s="148"/>
      <c r="ACK34" s="148"/>
      <c r="ACL34" s="148"/>
      <c r="ACM34" s="148"/>
      <c r="ACN34" s="148"/>
      <c r="ACO34" s="148"/>
      <c r="ACP34" s="148"/>
      <c r="ACQ34" s="148"/>
      <c r="ACR34" s="148"/>
      <c r="ACS34" s="148"/>
      <c r="ACT34" s="148"/>
      <c r="ACU34" s="148"/>
      <c r="ACV34" s="148"/>
      <c r="ACW34" s="148"/>
      <c r="ACX34" s="148"/>
      <c r="ACY34" s="148"/>
      <c r="ACZ34" s="148"/>
      <c r="ADA34" s="148"/>
      <c r="ADB34" s="148"/>
      <c r="ADC34" s="148"/>
      <c r="ADD34" s="148"/>
      <c r="ADE34" s="148"/>
      <c r="ADF34" s="148"/>
      <c r="ADG34" s="148"/>
      <c r="ADH34" s="148"/>
      <c r="ADI34" s="148"/>
      <c r="ADJ34" s="148"/>
      <c r="ADK34" s="148"/>
      <c r="ADL34" s="148"/>
      <c r="ADM34" s="148"/>
      <c r="ADN34" s="148"/>
      <c r="ADO34" s="148"/>
      <c r="ADP34" s="148"/>
      <c r="ADQ34" s="148"/>
      <c r="ADR34" s="148"/>
      <c r="ADS34" s="148"/>
      <c r="ADT34" s="148"/>
      <c r="ADU34" s="148"/>
      <c r="ADV34" s="148"/>
      <c r="ADW34" s="148"/>
      <c r="ADX34" s="148"/>
      <c r="ADY34" s="148"/>
      <c r="ADZ34" s="148"/>
      <c r="AEA34" s="148"/>
      <c r="AEB34" s="148"/>
      <c r="AEC34" s="148"/>
      <c r="AED34" s="148"/>
      <c r="AEE34" s="148"/>
      <c r="AEF34" s="148"/>
      <c r="AEG34" s="148"/>
      <c r="AEH34" s="148"/>
      <c r="AEI34" s="148"/>
      <c r="AEJ34" s="148"/>
      <c r="AEK34" s="148"/>
      <c r="AEL34" s="148"/>
      <c r="AEM34" s="148"/>
      <c r="AEN34" s="148"/>
      <c r="AEO34" s="148"/>
      <c r="AEP34" s="148"/>
      <c r="AEQ34" s="148"/>
      <c r="AER34" s="148"/>
      <c r="AES34" s="148"/>
      <c r="AET34" s="148"/>
      <c r="AEU34" s="148"/>
      <c r="AEV34" s="148"/>
      <c r="AEW34" s="148"/>
      <c r="AEX34" s="148"/>
      <c r="AEY34" s="148"/>
      <c r="AEZ34" s="148"/>
      <c r="AFA34" s="148"/>
      <c r="AFB34" s="148"/>
      <c r="AFC34" s="148"/>
      <c r="AFD34" s="148"/>
      <c r="AFE34" s="148"/>
      <c r="AFF34" s="148"/>
      <c r="AFG34" s="148"/>
      <c r="AFH34" s="148"/>
      <c r="AFI34" s="148"/>
      <c r="AFJ34" s="148"/>
      <c r="AFK34" s="148"/>
      <c r="AFL34" s="148"/>
      <c r="AFM34" s="148"/>
      <c r="AFN34" s="148"/>
      <c r="AFO34" s="148"/>
      <c r="AFP34" s="148"/>
      <c r="AFQ34" s="148"/>
      <c r="AFR34" s="148"/>
      <c r="AFS34" s="148"/>
      <c r="AFT34" s="148"/>
      <c r="AFU34" s="148"/>
      <c r="AFV34" s="148"/>
      <c r="AFW34" s="148"/>
      <c r="AFX34" s="148"/>
      <c r="AFY34" s="148"/>
      <c r="AFZ34" s="148"/>
      <c r="AGA34" s="148"/>
      <c r="AGB34" s="148"/>
      <c r="AGC34" s="148"/>
      <c r="AGD34" s="148"/>
      <c r="AGE34" s="148"/>
      <c r="AGF34" s="148"/>
      <c r="AGG34" s="148"/>
      <c r="AGH34" s="148"/>
      <c r="AGI34" s="148"/>
      <c r="AGJ34" s="148"/>
      <c r="AGK34" s="148"/>
      <c r="AGL34" s="148"/>
      <c r="AGM34" s="148"/>
      <c r="AGN34" s="148"/>
      <c r="AGO34" s="148"/>
      <c r="AGP34" s="148"/>
      <c r="AGQ34" s="148"/>
      <c r="AGR34" s="148"/>
      <c r="AGS34" s="148"/>
      <c r="AGT34" s="148"/>
      <c r="AGU34" s="148"/>
      <c r="AGV34" s="148"/>
      <c r="AGW34" s="148"/>
      <c r="AGX34" s="148"/>
      <c r="AGY34" s="148"/>
      <c r="AGZ34" s="148"/>
      <c r="AHA34" s="148"/>
      <c r="AHB34" s="148"/>
      <c r="AHC34" s="148"/>
      <c r="AHD34" s="148"/>
      <c r="AHE34" s="148"/>
      <c r="AHF34" s="148"/>
      <c r="AHG34" s="148"/>
      <c r="AHH34" s="148"/>
      <c r="AHI34" s="148"/>
      <c r="AHJ34" s="148"/>
      <c r="AHK34" s="148"/>
      <c r="AHL34" s="148"/>
      <c r="AHM34" s="148"/>
      <c r="AHN34" s="148"/>
      <c r="AHO34" s="148"/>
      <c r="AHP34" s="148"/>
      <c r="AHQ34" s="148"/>
      <c r="AHR34" s="148"/>
      <c r="AHS34" s="148"/>
      <c r="AHT34" s="148"/>
      <c r="AHU34" s="148"/>
      <c r="AHV34" s="148"/>
      <c r="AHW34" s="148"/>
      <c r="AHX34" s="148"/>
      <c r="AHY34" s="148"/>
      <c r="AHZ34" s="148"/>
      <c r="AIA34" s="148"/>
      <c r="AIB34" s="148"/>
      <c r="AIC34" s="148"/>
      <c r="AID34" s="148"/>
      <c r="AIE34" s="148"/>
      <c r="AIF34" s="148"/>
      <c r="AIG34" s="148"/>
      <c r="AIH34" s="148"/>
      <c r="AII34" s="148"/>
      <c r="AIJ34" s="148"/>
      <c r="AIK34" s="148"/>
      <c r="AIL34" s="148"/>
      <c r="AIM34" s="148"/>
      <c r="AIN34" s="148"/>
      <c r="AIO34" s="148"/>
      <c r="AIP34" s="148"/>
      <c r="AIQ34" s="148"/>
      <c r="AIR34" s="148"/>
      <c r="AIS34" s="148"/>
      <c r="AIT34" s="148"/>
      <c r="AIU34" s="148"/>
      <c r="AIV34" s="148"/>
      <c r="AIW34" s="148"/>
      <c r="AIX34" s="148"/>
      <c r="AIY34" s="148"/>
      <c r="AIZ34" s="148"/>
      <c r="AJA34" s="148"/>
      <c r="AJB34" s="148"/>
      <c r="AJC34" s="148"/>
      <c r="AJD34" s="148"/>
      <c r="AJE34" s="148"/>
      <c r="AJF34" s="148"/>
      <c r="AJG34" s="148"/>
      <c r="AJH34" s="148"/>
      <c r="AJI34" s="148"/>
      <c r="AJJ34" s="148"/>
      <c r="AJK34" s="148"/>
      <c r="AJL34" s="148"/>
      <c r="AJM34" s="148"/>
      <c r="AJN34" s="148"/>
      <c r="AJO34" s="148"/>
      <c r="AJP34" s="148"/>
      <c r="AJQ34" s="148"/>
      <c r="AJR34" s="148"/>
      <c r="AJS34" s="148"/>
      <c r="AJT34" s="148"/>
      <c r="AJU34" s="148"/>
      <c r="AJV34" s="148"/>
      <c r="AJW34" s="148"/>
      <c r="AJX34" s="148"/>
      <c r="AJY34" s="148"/>
      <c r="AJZ34" s="148"/>
      <c r="AKA34" s="148"/>
      <c r="AKB34" s="148"/>
      <c r="AKC34" s="148"/>
      <c r="AKD34" s="148"/>
      <c r="AKE34" s="148"/>
      <c r="AKF34" s="148"/>
      <c r="AKG34" s="148"/>
      <c r="AKH34" s="148"/>
      <c r="AKI34" s="148"/>
      <c r="AKJ34" s="148"/>
      <c r="AKK34" s="148"/>
      <c r="AKL34" s="148"/>
      <c r="AKM34" s="148"/>
      <c r="AKN34" s="148"/>
      <c r="AKO34" s="148"/>
      <c r="AKP34" s="148"/>
      <c r="AKQ34" s="148"/>
      <c r="AKR34" s="148"/>
      <c r="AKS34" s="148"/>
      <c r="AKT34" s="148"/>
      <c r="AKU34" s="148"/>
      <c r="AKV34" s="148"/>
      <c r="AKW34" s="148"/>
      <c r="AKX34" s="148"/>
      <c r="AKY34" s="148"/>
      <c r="AKZ34" s="148"/>
      <c r="ALA34" s="148"/>
      <c r="ALB34" s="148"/>
      <c r="ALC34" s="148"/>
      <c r="ALD34" s="148"/>
      <c r="ALE34" s="148"/>
      <c r="ALF34" s="148"/>
      <c r="ALG34" s="148"/>
      <c r="ALH34" s="148"/>
      <c r="ALI34" s="148"/>
      <c r="ALJ34" s="148"/>
      <c r="ALK34" s="148"/>
      <c r="ALL34" s="148"/>
      <c r="ALM34" s="148"/>
      <c r="ALN34" s="148"/>
      <c r="ALO34" s="148"/>
      <c r="ALP34" s="148"/>
      <c r="ALQ34" s="148"/>
      <c r="ALR34" s="148"/>
      <c r="ALS34" s="148"/>
      <c r="ALT34" s="148"/>
      <c r="ALU34" s="148"/>
      <c r="ALV34" s="148"/>
      <c r="ALW34" s="148"/>
      <c r="ALX34" s="148"/>
      <c r="ALY34" s="148"/>
      <c r="ALZ34" s="148"/>
      <c r="AMA34" s="148"/>
      <c r="AMB34" s="148"/>
      <c r="AMC34" s="148"/>
      <c r="AMD34" s="148"/>
      <c r="AME34" s="148"/>
      <c r="AMF34" s="148"/>
      <c r="AMG34" s="148"/>
      <c r="AMH34" s="148"/>
      <c r="AMI34" s="148"/>
      <c r="AMJ34" s="148"/>
      <c r="AMK34" s="148"/>
      <c r="AML34" s="148"/>
    </row>
    <row r="35" spans="1:1026" s="142" customFormat="1">
      <c r="A35" s="148" t="str">
        <f t="shared" si="0"/>
        <v>LOAN.RM_RETURNED</v>
      </c>
      <c r="B35" s="134">
        <f t="shared" si="4"/>
        <v>110031</v>
      </c>
      <c r="C35" s="155">
        <v>0</v>
      </c>
      <c r="D35" s="155">
        <v>1</v>
      </c>
      <c r="E35" s="155">
        <f t="shared" si="1"/>
        <v>100000</v>
      </c>
      <c r="F35" s="155">
        <v>100000</v>
      </c>
      <c r="G35" s="155" t="s">
        <v>34</v>
      </c>
      <c r="H35" s="155">
        <v>100000</v>
      </c>
      <c r="I35" s="148" t="s">
        <v>505</v>
      </c>
      <c r="J35" s="155">
        <f>VLOOKUP(I35,T_FSM_TYPE!$A:$B,2,0)</f>
        <v>110000</v>
      </c>
      <c r="K35" s="142" t="s">
        <v>533</v>
      </c>
      <c r="L35" s="148" t="s">
        <v>37</v>
      </c>
      <c r="M35" s="216" t="str">
        <f t="shared" si="2"/>
        <v>RM_RETURNED</v>
      </c>
      <c r="N35" s="145" t="str">
        <f t="shared" si="3"/>
        <v>INSERT INTO T_FSM_STATE VALUES(110031, 0, 1, 100000, 100000, GETDATE(), 100000, 110000, 'RM_RETURNED', '?' ,'RM_RETURNED')</v>
      </c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148"/>
      <c r="CA35" s="148"/>
      <c r="CB35" s="148"/>
      <c r="CC35" s="148"/>
      <c r="CD35" s="148"/>
      <c r="CE35" s="148"/>
      <c r="CF35" s="148"/>
      <c r="CG35" s="148"/>
      <c r="CH35" s="148"/>
      <c r="CI35" s="148"/>
      <c r="CJ35" s="148"/>
      <c r="CK35" s="148"/>
      <c r="CL35" s="148"/>
      <c r="CM35" s="148"/>
      <c r="CN35" s="148"/>
      <c r="CO35" s="148"/>
      <c r="CP35" s="148"/>
      <c r="CQ35" s="148"/>
      <c r="CR35" s="148"/>
      <c r="CS35" s="148"/>
      <c r="CT35" s="148"/>
      <c r="CU35" s="148"/>
      <c r="CV35" s="148"/>
      <c r="CW35" s="148"/>
      <c r="CX35" s="148"/>
      <c r="CY35" s="148"/>
      <c r="CZ35" s="148"/>
      <c r="DA35" s="148"/>
      <c r="DB35" s="148"/>
      <c r="DC35" s="148"/>
      <c r="DD35" s="148"/>
      <c r="DE35" s="148"/>
      <c r="DF35" s="148"/>
      <c r="DG35" s="148"/>
      <c r="DH35" s="148"/>
      <c r="DI35" s="148"/>
      <c r="DJ35" s="148"/>
      <c r="DK35" s="148"/>
      <c r="DL35" s="148"/>
      <c r="DM35" s="148"/>
      <c r="DN35" s="148"/>
      <c r="DO35" s="148"/>
      <c r="DP35" s="148"/>
      <c r="DQ35" s="148"/>
      <c r="DR35" s="148"/>
      <c r="DS35" s="148"/>
      <c r="DT35" s="148"/>
      <c r="DU35" s="148"/>
      <c r="DV35" s="148"/>
      <c r="DW35" s="148"/>
      <c r="DX35" s="148"/>
      <c r="DY35" s="148"/>
      <c r="DZ35" s="148"/>
      <c r="EA35" s="148"/>
      <c r="EB35" s="148"/>
      <c r="EC35" s="148"/>
      <c r="ED35" s="148"/>
      <c r="EE35" s="148"/>
      <c r="EF35" s="148"/>
      <c r="EG35" s="148"/>
      <c r="EH35" s="148"/>
      <c r="EI35" s="148"/>
      <c r="EJ35" s="148"/>
      <c r="EK35" s="148"/>
      <c r="EL35" s="148"/>
      <c r="EM35" s="148"/>
      <c r="EN35" s="148"/>
      <c r="EO35" s="148"/>
      <c r="EP35" s="148"/>
      <c r="EQ35" s="148"/>
      <c r="ER35" s="148"/>
      <c r="ES35" s="148"/>
      <c r="ET35" s="148"/>
      <c r="EU35" s="148"/>
      <c r="EV35" s="148"/>
      <c r="EW35" s="148"/>
      <c r="EX35" s="148"/>
      <c r="EY35" s="148"/>
      <c r="EZ35" s="148"/>
      <c r="FA35" s="148"/>
      <c r="FB35" s="148"/>
      <c r="FC35" s="148"/>
      <c r="FD35" s="148"/>
      <c r="FE35" s="148"/>
      <c r="FF35" s="148"/>
      <c r="FG35" s="148"/>
      <c r="FH35" s="148"/>
      <c r="FI35" s="148"/>
      <c r="FJ35" s="148"/>
      <c r="FK35" s="148"/>
      <c r="FL35" s="148"/>
      <c r="FM35" s="148"/>
      <c r="FN35" s="148"/>
      <c r="FO35" s="148"/>
      <c r="FP35" s="148"/>
      <c r="FQ35" s="148"/>
      <c r="FR35" s="148"/>
      <c r="FS35" s="148"/>
      <c r="FT35" s="148"/>
      <c r="FU35" s="148"/>
      <c r="FV35" s="148"/>
      <c r="FW35" s="148"/>
      <c r="FX35" s="148"/>
      <c r="FY35" s="148"/>
      <c r="FZ35" s="148"/>
      <c r="GA35" s="148"/>
      <c r="GB35" s="148"/>
      <c r="GC35" s="148"/>
      <c r="GD35" s="148"/>
      <c r="GE35" s="148"/>
      <c r="GF35" s="148"/>
      <c r="GG35" s="148"/>
      <c r="GH35" s="148"/>
      <c r="GI35" s="148"/>
      <c r="GJ35" s="148"/>
      <c r="GK35" s="148"/>
      <c r="GL35" s="148"/>
      <c r="GM35" s="148"/>
      <c r="GN35" s="148"/>
      <c r="GO35" s="148"/>
      <c r="GP35" s="148"/>
      <c r="GQ35" s="148"/>
      <c r="GR35" s="148"/>
      <c r="GS35" s="148"/>
      <c r="GT35" s="148"/>
      <c r="GU35" s="148"/>
      <c r="GV35" s="148"/>
      <c r="GW35" s="148"/>
      <c r="GX35" s="148"/>
      <c r="GY35" s="148"/>
      <c r="GZ35" s="148"/>
      <c r="HA35" s="148"/>
      <c r="HB35" s="148"/>
      <c r="HC35" s="148"/>
      <c r="HD35" s="148"/>
      <c r="HE35" s="148"/>
      <c r="HF35" s="148"/>
      <c r="HG35" s="148"/>
      <c r="HH35" s="148"/>
      <c r="HI35" s="148"/>
      <c r="HJ35" s="148"/>
      <c r="HK35" s="148"/>
      <c r="HL35" s="148"/>
      <c r="HM35" s="148"/>
      <c r="HN35" s="148"/>
      <c r="HO35" s="148"/>
      <c r="HP35" s="148"/>
      <c r="HQ35" s="148"/>
      <c r="HR35" s="148"/>
      <c r="HS35" s="148"/>
      <c r="HT35" s="148"/>
      <c r="HU35" s="148"/>
      <c r="HV35" s="148"/>
      <c r="HW35" s="148"/>
      <c r="HX35" s="148"/>
      <c r="HY35" s="148"/>
      <c r="HZ35" s="148"/>
      <c r="IA35" s="148"/>
      <c r="IB35" s="148"/>
      <c r="IC35" s="148"/>
      <c r="ID35" s="148"/>
      <c r="IE35" s="148"/>
      <c r="IF35" s="148"/>
      <c r="IG35" s="148"/>
      <c r="IH35" s="148"/>
      <c r="II35" s="148"/>
      <c r="IJ35" s="148"/>
      <c r="IK35" s="148"/>
      <c r="IL35" s="148"/>
      <c r="IM35" s="148"/>
      <c r="IN35" s="148"/>
      <c r="IO35" s="148"/>
      <c r="IP35" s="148"/>
      <c r="IQ35" s="148"/>
      <c r="IR35" s="148"/>
      <c r="IS35" s="148"/>
      <c r="IT35" s="148"/>
      <c r="IU35" s="148"/>
      <c r="IV35" s="148"/>
      <c r="IW35" s="148"/>
      <c r="IX35" s="148"/>
      <c r="IY35" s="148"/>
      <c r="IZ35" s="148"/>
      <c r="JA35" s="148"/>
      <c r="JB35" s="148"/>
      <c r="JC35" s="148"/>
      <c r="JD35" s="148"/>
      <c r="JE35" s="148"/>
      <c r="JF35" s="148"/>
      <c r="JG35" s="148"/>
      <c r="JH35" s="148"/>
      <c r="JI35" s="148"/>
      <c r="JJ35" s="148"/>
      <c r="JK35" s="148"/>
      <c r="JL35" s="148"/>
      <c r="JM35" s="148"/>
      <c r="JN35" s="148"/>
      <c r="JO35" s="148"/>
      <c r="JP35" s="148"/>
      <c r="JQ35" s="148"/>
      <c r="JR35" s="148"/>
      <c r="JS35" s="148"/>
      <c r="JT35" s="148"/>
      <c r="JU35" s="148"/>
      <c r="JV35" s="148"/>
      <c r="JW35" s="148"/>
      <c r="JX35" s="148"/>
      <c r="JY35" s="148"/>
      <c r="JZ35" s="148"/>
      <c r="KA35" s="148"/>
      <c r="KB35" s="148"/>
      <c r="KC35" s="148"/>
      <c r="KD35" s="148"/>
      <c r="KE35" s="148"/>
      <c r="KF35" s="148"/>
      <c r="KG35" s="148"/>
      <c r="KH35" s="148"/>
      <c r="KI35" s="148"/>
      <c r="KJ35" s="148"/>
      <c r="KK35" s="148"/>
      <c r="KL35" s="148"/>
      <c r="KM35" s="148"/>
      <c r="KN35" s="148"/>
      <c r="KO35" s="148"/>
      <c r="KP35" s="148"/>
      <c r="KQ35" s="148"/>
      <c r="KR35" s="148"/>
      <c r="KS35" s="148"/>
      <c r="KT35" s="148"/>
      <c r="KU35" s="148"/>
      <c r="KV35" s="148"/>
      <c r="KW35" s="148"/>
      <c r="KX35" s="148"/>
      <c r="KY35" s="148"/>
      <c r="KZ35" s="148"/>
      <c r="LA35" s="148"/>
      <c r="LB35" s="148"/>
      <c r="LC35" s="148"/>
      <c r="LD35" s="148"/>
      <c r="LE35" s="148"/>
      <c r="LF35" s="148"/>
      <c r="LG35" s="148"/>
      <c r="LH35" s="148"/>
      <c r="LI35" s="148"/>
      <c r="LJ35" s="148"/>
      <c r="LK35" s="148"/>
      <c r="LL35" s="148"/>
      <c r="LM35" s="148"/>
      <c r="LN35" s="148"/>
      <c r="LO35" s="148"/>
      <c r="LP35" s="148"/>
      <c r="LQ35" s="148"/>
      <c r="LR35" s="148"/>
      <c r="LS35" s="148"/>
      <c r="LT35" s="148"/>
      <c r="LU35" s="148"/>
      <c r="LV35" s="148"/>
      <c r="LW35" s="148"/>
      <c r="LX35" s="148"/>
      <c r="LY35" s="148"/>
      <c r="LZ35" s="148"/>
      <c r="MA35" s="148"/>
      <c r="MB35" s="148"/>
      <c r="MC35" s="148"/>
      <c r="MD35" s="148"/>
      <c r="ME35" s="148"/>
      <c r="MF35" s="148"/>
      <c r="MG35" s="148"/>
      <c r="MH35" s="148"/>
      <c r="MI35" s="148"/>
      <c r="MJ35" s="148"/>
      <c r="MK35" s="148"/>
      <c r="ML35" s="148"/>
      <c r="MM35" s="148"/>
      <c r="MN35" s="148"/>
      <c r="MO35" s="148"/>
      <c r="MP35" s="148"/>
      <c r="MQ35" s="148"/>
      <c r="MR35" s="148"/>
      <c r="MS35" s="148"/>
      <c r="MT35" s="148"/>
      <c r="MU35" s="148"/>
      <c r="MV35" s="148"/>
      <c r="MW35" s="148"/>
      <c r="MX35" s="148"/>
      <c r="MY35" s="148"/>
      <c r="MZ35" s="148"/>
      <c r="NA35" s="148"/>
      <c r="NB35" s="148"/>
      <c r="NC35" s="148"/>
      <c r="ND35" s="148"/>
      <c r="NE35" s="148"/>
      <c r="NF35" s="148"/>
      <c r="NG35" s="148"/>
      <c r="NH35" s="148"/>
      <c r="NI35" s="148"/>
      <c r="NJ35" s="148"/>
      <c r="NK35" s="148"/>
      <c r="NL35" s="148"/>
      <c r="NM35" s="148"/>
      <c r="NN35" s="148"/>
      <c r="NO35" s="148"/>
      <c r="NP35" s="148"/>
      <c r="NQ35" s="148"/>
      <c r="NR35" s="148"/>
      <c r="NS35" s="148"/>
      <c r="NT35" s="148"/>
      <c r="NU35" s="148"/>
      <c r="NV35" s="148"/>
      <c r="NW35" s="148"/>
      <c r="NX35" s="148"/>
      <c r="NY35" s="148"/>
      <c r="NZ35" s="148"/>
      <c r="OA35" s="148"/>
      <c r="OB35" s="148"/>
      <c r="OC35" s="148"/>
      <c r="OD35" s="148"/>
      <c r="OE35" s="148"/>
      <c r="OF35" s="148"/>
      <c r="OG35" s="148"/>
      <c r="OH35" s="148"/>
      <c r="OI35" s="148"/>
      <c r="OJ35" s="148"/>
      <c r="OK35" s="148"/>
      <c r="OL35" s="148"/>
      <c r="OM35" s="148"/>
      <c r="ON35" s="148"/>
      <c r="OO35" s="148"/>
      <c r="OP35" s="148"/>
      <c r="OQ35" s="148"/>
      <c r="OR35" s="148"/>
      <c r="OS35" s="148"/>
      <c r="OT35" s="148"/>
      <c r="OU35" s="148"/>
      <c r="OV35" s="148"/>
      <c r="OW35" s="148"/>
      <c r="OX35" s="148"/>
      <c r="OY35" s="148"/>
      <c r="OZ35" s="148"/>
      <c r="PA35" s="148"/>
      <c r="PB35" s="148"/>
      <c r="PC35" s="148"/>
      <c r="PD35" s="148"/>
      <c r="PE35" s="148"/>
      <c r="PF35" s="148"/>
      <c r="PG35" s="148"/>
      <c r="PH35" s="148"/>
      <c r="PI35" s="148"/>
      <c r="PJ35" s="148"/>
      <c r="PK35" s="148"/>
      <c r="PL35" s="148"/>
      <c r="PM35" s="148"/>
      <c r="PN35" s="148"/>
      <c r="PO35" s="148"/>
      <c r="PP35" s="148"/>
      <c r="PQ35" s="148"/>
      <c r="PR35" s="148"/>
      <c r="PS35" s="148"/>
      <c r="PT35" s="148"/>
      <c r="PU35" s="148"/>
      <c r="PV35" s="148"/>
      <c r="PW35" s="148"/>
      <c r="PX35" s="148"/>
      <c r="PY35" s="148"/>
      <c r="PZ35" s="148"/>
      <c r="QA35" s="148"/>
      <c r="QB35" s="148"/>
      <c r="QC35" s="148"/>
      <c r="QD35" s="148"/>
      <c r="QE35" s="148"/>
      <c r="QF35" s="148"/>
      <c r="QG35" s="148"/>
      <c r="QH35" s="148"/>
      <c r="QI35" s="148"/>
      <c r="QJ35" s="148"/>
      <c r="QK35" s="148"/>
      <c r="QL35" s="148"/>
      <c r="QM35" s="148"/>
      <c r="QN35" s="148"/>
      <c r="QO35" s="148"/>
      <c r="QP35" s="148"/>
      <c r="QQ35" s="148"/>
      <c r="QR35" s="148"/>
      <c r="QS35" s="148"/>
      <c r="QT35" s="148"/>
      <c r="QU35" s="148"/>
      <c r="QV35" s="148"/>
      <c r="QW35" s="148"/>
      <c r="QX35" s="148"/>
      <c r="QY35" s="148"/>
      <c r="QZ35" s="148"/>
      <c r="RA35" s="148"/>
      <c r="RB35" s="148"/>
      <c r="RC35" s="148"/>
      <c r="RD35" s="148"/>
      <c r="RE35" s="148"/>
      <c r="RF35" s="148"/>
      <c r="RG35" s="148"/>
      <c r="RH35" s="148"/>
      <c r="RI35" s="148"/>
      <c r="RJ35" s="148"/>
      <c r="RK35" s="148"/>
      <c r="RL35" s="148"/>
      <c r="RM35" s="148"/>
      <c r="RN35" s="148"/>
      <c r="RO35" s="148"/>
      <c r="RP35" s="148"/>
      <c r="RQ35" s="148"/>
      <c r="RR35" s="148"/>
      <c r="RS35" s="148"/>
      <c r="RT35" s="148"/>
      <c r="RU35" s="148"/>
      <c r="RV35" s="148"/>
      <c r="RW35" s="148"/>
      <c r="RX35" s="148"/>
      <c r="RY35" s="148"/>
      <c r="RZ35" s="148"/>
      <c r="SA35" s="148"/>
      <c r="SB35" s="148"/>
      <c r="SC35" s="148"/>
      <c r="SD35" s="148"/>
      <c r="SE35" s="148"/>
      <c r="SF35" s="148"/>
      <c r="SG35" s="148"/>
      <c r="SH35" s="148"/>
      <c r="SI35" s="148"/>
      <c r="SJ35" s="148"/>
      <c r="SK35" s="148"/>
      <c r="SL35" s="148"/>
      <c r="SM35" s="148"/>
      <c r="SN35" s="148"/>
      <c r="SO35" s="148"/>
      <c r="SP35" s="148"/>
      <c r="SQ35" s="148"/>
      <c r="SR35" s="148"/>
      <c r="SS35" s="148"/>
      <c r="ST35" s="148"/>
      <c r="SU35" s="148"/>
      <c r="SV35" s="148"/>
      <c r="SW35" s="148"/>
      <c r="SX35" s="148"/>
      <c r="SY35" s="148"/>
      <c r="SZ35" s="148"/>
      <c r="TA35" s="148"/>
      <c r="TB35" s="148"/>
      <c r="TC35" s="148"/>
      <c r="TD35" s="148"/>
      <c r="TE35" s="148"/>
      <c r="TF35" s="148"/>
      <c r="TG35" s="148"/>
      <c r="TH35" s="148"/>
      <c r="TI35" s="148"/>
      <c r="TJ35" s="148"/>
      <c r="TK35" s="148"/>
      <c r="TL35" s="148"/>
      <c r="TM35" s="148"/>
      <c r="TN35" s="148"/>
      <c r="TO35" s="148"/>
      <c r="TP35" s="148"/>
      <c r="TQ35" s="148"/>
      <c r="TR35" s="148"/>
      <c r="TS35" s="148"/>
      <c r="TT35" s="148"/>
      <c r="TU35" s="148"/>
      <c r="TV35" s="148"/>
      <c r="TW35" s="148"/>
      <c r="TX35" s="148"/>
      <c r="TY35" s="148"/>
      <c r="TZ35" s="148"/>
      <c r="UA35" s="148"/>
      <c r="UB35" s="148"/>
      <c r="UC35" s="148"/>
      <c r="UD35" s="148"/>
      <c r="UE35" s="148"/>
      <c r="UF35" s="148"/>
      <c r="UG35" s="148"/>
      <c r="UH35" s="148"/>
      <c r="UI35" s="148"/>
      <c r="UJ35" s="148"/>
      <c r="UK35" s="148"/>
      <c r="UL35" s="148"/>
      <c r="UM35" s="148"/>
      <c r="UN35" s="148"/>
      <c r="UO35" s="148"/>
      <c r="UP35" s="148"/>
      <c r="UQ35" s="148"/>
      <c r="UR35" s="148"/>
      <c r="US35" s="148"/>
      <c r="UT35" s="148"/>
      <c r="UU35" s="148"/>
      <c r="UV35" s="148"/>
      <c r="UW35" s="148"/>
      <c r="UX35" s="148"/>
      <c r="UY35" s="148"/>
      <c r="UZ35" s="148"/>
      <c r="VA35" s="148"/>
      <c r="VB35" s="148"/>
      <c r="VC35" s="148"/>
      <c r="VD35" s="148"/>
      <c r="VE35" s="148"/>
      <c r="VF35" s="148"/>
      <c r="VG35" s="148"/>
      <c r="VH35" s="148"/>
      <c r="VI35" s="148"/>
      <c r="VJ35" s="148"/>
      <c r="VK35" s="148"/>
      <c r="VL35" s="148"/>
      <c r="VM35" s="148"/>
      <c r="VN35" s="148"/>
      <c r="VO35" s="148"/>
      <c r="VP35" s="148"/>
      <c r="VQ35" s="148"/>
      <c r="VR35" s="148"/>
      <c r="VS35" s="148"/>
      <c r="VT35" s="148"/>
      <c r="VU35" s="148"/>
      <c r="VV35" s="148"/>
      <c r="VW35" s="148"/>
      <c r="VX35" s="148"/>
      <c r="VY35" s="148"/>
      <c r="VZ35" s="148"/>
      <c r="WA35" s="148"/>
      <c r="WB35" s="148"/>
      <c r="WC35" s="148"/>
      <c r="WD35" s="148"/>
      <c r="WE35" s="148"/>
      <c r="WF35" s="148"/>
      <c r="WG35" s="148"/>
      <c r="WH35" s="148"/>
      <c r="WI35" s="148"/>
      <c r="WJ35" s="148"/>
      <c r="WK35" s="148"/>
      <c r="WL35" s="148"/>
      <c r="WM35" s="148"/>
      <c r="WN35" s="148"/>
      <c r="WO35" s="148"/>
      <c r="WP35" s="148"/>
      <c r="WQ35" s="148"/>
      <c r="WR35" s="148"/>
      <c r="WS35" s="148"/>
      <c r="WT35" s="148"/>
      <c r="WU35" s="148"/>
      <c r="WV35" s="148"/>
      <c r="WW35" s="148"/>
      <c r="WX35" s="148"/>
      <c r="WY35" s="148"/>
      <c r="WZ35" s="148"/>
      <c r="XA35" s="148"/>
      <c r="XB35" s="148"/>
      <c r="XC35" s="148"/>
      <c r="XD35" s="148"/>
      <c r="XE35" s="148"/>
      <c r="XF35" s="148"/>
      <c r="XG35" s="148"/>
      <c r="XH35" s="148"/>
      <c r="XI35" s="148"/>
      <c r="XJ35" s="148"/>
      <c r="XK35" s="148"/>
      <c r="XL35" s="148"/>
      <c r="XM35" s="148"/>
      <c r="XN35" s="148"/>
      <c r="XO35" s="148"/>
      <c r="XP35" s="148"/>
      <c r="XQ35" s="148"/>
      <c r="XR35" s="148"/>
      <c r="XS35" s="148"/>
      <c r="XT35" s="148"/>
      <c r="XU35" s="148"/>
      <c r="XV35" s="148"/>
      <c r="XW35" s="148"/>
      <c r="XX35" s="148"/>
      <c r="XY35" s="148"/>
      <c r="XZ35" s="148"/>
      <c r="YA35" s="148"/>
      <c r="YB35" s="148"/>
      <c r="YC35" s="148"/>
      <c r="YD35" s="148"/>
      <c r="YE35" s="148"/>
      <c r="YF35" s="148"/>
      <c r="YG35" s="148"/>
      <c r="YH35" s="148"/>
      <c r="YI35" s="148"/>
      <c r="YJ35" s="148"/>
      <c r="YK35" s="148"/>
      <c r="YL35" s="148"/>
      <c r="YM35" s="148"/>
      <c r="YN35" s="148"/>
      <c r="YO35" s="148"/>
      <c r="YP35" s="148"/>
      <c r="YQ35" s="148"/>
      <c r="YR35" s="148"/>
      <c r="YS35" s="148"/>
      <c r="YT35" s="148"/>
      <c r="YU35" s="148"/>
      <c r="YV35" s="148"/>
      <c r="YW35" s="148"/>
      <c r="YX35" s="148"/>
      <c r="YY35" s="148"/>
      <c r="YZ35" s="148"/>
      <c r="ZA35" s="148"/>
      <c r="ZB35" s="148"/>
      <c r="ZC35" s="148"/>
      <c r="ZD35" s="148"/>
      <c r="ZE35" s="148"/>
      <c r="ZF35" s="148"/>
      <c r="ZG35" s="148"/>
      <c r="ZH35" s="148"/>
      <c r="ZI35" s="148"/>
      <c r="ZJ35" s="148"/>
      <c r="ZK35" s="148"/>
      <c r="ZL35" s="148"/>
      <c r="ZM35" s="148"/>
      <c r="ZN35" s="148"/>
      <c r="ZO35" s="148"/>
      <c r="ZP35" s="148"/>
      <c r="ZQ35" s="148"/>
      <c r="ZR35" s="148"/>
      <c r="ZS35" s="148"/>
      <c r="ZT35" s="148"/>
      <c r="ZU35" s="148"/>
      <c r="ZV35" s="148"/>
      <c r="ZW35" s="148"/>
      <c r="ZX35" s="148"/>
      <c r="ZY35" s="148"/>
      <c r="ZZ35" s="148"/>
      <c r="AAA35" s="148"/>
      <c r="AAB35" s="148"/>
      <c r="AAC35" s="148"/>
      <c r="AAD35" s="148"/>
      <c r="AAE35" s="148"/>
      <c r="AAF35" s="148"/>
      <c r="AAG35" s="148"/>
      <c r="AAH35" s="148"/>
      <c r="AAI35" s="148"/>
      <c r="AAJ35" s="148"/>
      <c r="AAK35" s="148"/>
      <c r="AAL35" s="148"/>
      <c r="AAM35" s="148"/>
      <c r="AAN35" s="148"/>
      <c r="AAO35" s="148"/>
      <c r="AAP35" s="148"/>
      <c r="AAQ35" s="148"/>
      <c r="AAR35" s="148"/>
      <c r="AAS35" s="148"/>
      <c r="AAT35" s="148"/>
      <c r="AAU35" s="148"/>
      <c r="AAV35" s="148"/>
      <c r="AAW35" s="148"/>
      <c r="AAX35" s="148"/>
      <c r="AAY35" s="148"/>
      <c r="AAZ35" s="148"/>
      <c r="ABA35" s="148"/>
      <c r="ABB35" s="148"/>
      <c r="ABC35" s="148"/>
      <c r="ABD35" s="148"/>
      <c r="ABE35" s="148"/>
      <c r="ABF35" s="148"/>
      <c r="ABG35" s="148"/>
      <c r="ABH35" s="148"/>
      <c r="ABI35" s="148"/>
      <c r="ABJ35" s="148"/>
      <c r="ABK35" s="148"/>
      <c r="ABL35" s="148"/>
      <c r="ABM35" s="148"/>
      <c r="ABN35" s="148"/>
      <c r="ABO35" s="148"/>
      <c r="ABP35" s="148"/>
      <c r="ABQ35" s="148"/>
      <c r="ABR35" s="148"/>
      <c r="ABS35" s="148"/>
      <c r="ABT35" s="148"/>
      <c r="ABU35" s="148"/>
      <c r="ABV35" s="148"/>
      <c r="ABW35" s="148"/>
      <c r="ABX35" s="148"/>
      <c r="ABY35" s="148"/>
      <c r="ABZ35" s="148"/>
      <c r="ACA35" s="148"/>
      <c r="ACB35" s="148"/>
      <c r="ACC35" s="148"/>
      <c r="ACD35" s="148"/>
      <c r="ACE35" s="148"/>
      <c r="ACF35" s="148"/>
      <c r="ACG35" s="148"/>
      <c r="ACH35" s="148"/>
      <c r="ACI35" s="148"/>
      <c r="ACJ35" s="148"/>
      <c r="ACK35" s="148"/>
      <c r="ACL35" s="148"/>
      <c r="ACM35" s="148"/>
      <c r="ACN35" s="148"/>
      <c r="ACO35" s="148"/>
      <c r="ACP35" s="148"/>
      <c r="ACQ35" s="148"/>
      <c r="ACR35" s="148"/>
      <c r="ACS35" s="148"/>
      <c r="ACT35" s="148"/>
      <c r="ACU35" s="148"/>
      <c r="ACV35" s="148"/>
      <c r="ACW35" s="148"/>
      <c r="ACX35" s="148"/>
      <c r="ACY35" s="148"/>
      <c r="ACZ35" s="148"/>
      <c r="ADA35" s="148"/>
      <c r="ADB35" s="148"/>
      <c r="ADC35" s="148"/>
      <c r="ADD35" s="148"/>
      <c r="ADE35" s="148"/>
      <c r="ADF35" s="148"/>
      <c r="ADG35" s="148"/>
      <c r="ADH35" s="148"/>
      <c r="ADI35" s="148"/>
      <c r="ADJ35" s="148"/>
      <c r="ADK35" s="148"/>
      <c r="ADL35" s="148"/>
      <c r="ADM35" s="148"/>
      <c r="ADN35" s="148"/>
      <c r="ADO35" s="148"/>
      <c r="ADP35" s="148"/>
      <c r="ADQ35" s="148"/>
      <c r="ADR35" s="148"/>
      <c r="ADS35" s="148"/>
      <c r="ADT35" s="148"/>
      <c r="ADU35" s="148"/>
      <c r="ADV35" s="148"/>
      <c r="ADW35" s="148"/>
      <c r="ADX35" s="148"/>
      <c r="ADY35" s="148"/>
      <c r="ADZ35" s="148"/>
      <c r="AEA35" s="148"/>
      <c r="AEB35" s="148"/>
      <c r="AEC35" s="148"/>
      <c r="AED35" s="148"/>
      <c r="AEE35" s="148"/>
      <c r="AEF35" s="148"/>
      <c r="AEG35" s="148"/>
      <c r="AEH35" s="148"/>
      <c r="AEI35" s="148"/>
      <c r="AEJ35" s="148"/>
      <c r="AEK35" s="148"/>
      <c r="AEL35" s="148"/>
      <c r="AEM35" s="148"/>
      <c r="AEN35" s="148"/>
      <c r="AEO35" s="148"/>
      <c r="AEP35" s="148"/>
      <c r="AEQ35" s="148"/>
      <c r="AER35" s="148"/>
      <c r="AES35" s="148"/>
      <c r="AET35" s="148"/>
      <c r="AEU35" s="148"/>
      <c r="AEV35" s="148"/>
      <c r="AEW35" s="148"/>
      <c r="AEX35" s="148"/>
      <c r="AEY35" s="148"/>
      <c r="AEZ35" s="148"/>
      <c r="AFA35" s="148"/>
      <c r="AFB35" s="148"/>
      <c r="AFC35" s="148"/>
      <c r="AFD35" s="148"/>
      <c r="AFE35" s="148"/>
      <c r="AFF35" s="148"/>
      <c r="AFG35" s="148"/>
      <c r="AFH35" s="148"/>
      <c r="AFI35" s="148"/>
      <c r="AFJ35" s="148"/>
      <c r="AFK35" s="148"/>
      <c r="AFL35" s="148"/>
      <c r="AFM35" s="148"/>
      <c r="AFN35" s="148"/>
      <c r="AFO35" s="148"/>
      <c r="AFP35" s="148"/>
      <c r="AFQ35" s="148"/>
      <c r="AFR35" s="148"/>
      <c r="AFS35" s="148"/>
      <c r="AFT35" s="148"/>
      <c r="AFU35" s="148"/>
      <c r="AFV35" s="148"/>
      <c r="AFW35" s="148"/>
      <c r="AFX35" s="148"/>
      <c r="AFY35" s="148"/>
      <c r="AFZ35" s="148"/>
      <c r="AGA35" s="148"/>
      <c r="AGB35" s="148"/>
      <c r="AGC35" s="148"/>
      <c r="AGD35" s="148"/>
      <c r="AGE35" s="148"/>
      <c r="AGF35" s="148"/>
      <c r="AGG35" s="148"/>
      <c r="AGH35" s="148"/>
      <c r="AGI35" s="148"/>
      <c r="AGJ35" s="148"/>
      <c r="AGK35" s="148"/>
      <c r="AGL35" s="148"/>
      <c r="AGM35" s="148"/>
      <c r="AGN35" s="148"/>
      <c r="AGO35" s="148"/>
      <c r="AGP35" s="148"/>
      <c r="AGQ35" s="148"/>
      <c r="AGR35" s="148"/>
      <c r="AGS35" s="148"/>
      <c r="AGT35" s="148"/>
      <c r="AGU35" s="148"/>
      <c r="AGV35" s="148"/>
      <c r="AGW35" s="148"/>
      <c r="AGX35" s="148"/>
      <c r="AGY35" s="148"/>
      <c r="AGZ35" s="148"/>
      <c r="AHA35" s="148"/>
      <c r="AHB35" s="148"/>
      <c r="AHC35" s="148"/>
      <c r="AHD35" s="148"/>
      <c r="AHE35" s="148"/>
      <c r="AHF35" s="148"/>
      <c r="AHG35" s="148"/>
      <c r="AHH35" s="148"/>
      <c r="AHI35" s="148"/>
      <c r="AHJ35" s="148"/>
      <c r="AHK35" s="148"/>
      <c r="AHL35" s="148"/>
      <c r="AHM35" s="148"/>
      <c r="AHN35" s="148"/>
      <c r="AHO35" s="148"/>
      <c r="AHP35" s="148"/>
      <c r="AHQ35" s="148"/>
      <c r="AHR35" s="148"/>
      <c r="AHS35" s="148"/>
      <c r="AHT35" s="148"/>
      <c r="AHU35" s="148"/>
      <c r="AHV35" s="148"/>
      <c r="AHW35" s="148"/>
      <c r="AHX35" s="148"/>
      <c r="AHY35" s="148"/>
      <c r="AHZ35" s="148"/>
      <c r="AIA35" s="148"/>
      <c r="AIB35" s="148"/>
      <c r="AIC35" s="148"/>
      <c r="AID35" s="148"/>
      <c r="AIE35" s="148"/>
      <c r="AIF35" s="148"/>
      <c r="AIG35" s="148"/>
      <c r="AIH35" s="148"/>
      <c r="AII35" s="148"/>
      <c r="AIJ35" s="148"/>
      <c r="AIK35" s="148"/>
      <c r="AIL35" s="148"/>
      <c r="AIM35" s="148"/>
      <c r="AIN35" s="148"/>
      <c r="AIO35" s="148"/>
      <c r="AIP35" s="148"/>
      <c r="AIQ35" s="148"/>
      <c r="AIR35" s="148"/>
      <c r="AIS35" s="148"/>
      <c r="AIT35" s="148"/>
      <c r="AIU35" s="148"/>
      <c r="AIV35" s="148"/>
      <c r="AIW35" s="148"/>
      <c r="AIX35" s="148"/>
      <c r="AIY35" s="148"/>
      <c r="AIZ35" s="148"/>
      <c r="AJA35" s="148"/>
      <c r="AJB35" s="148"/>
      <c r="AJC35" s="148"/>
      <c r="AJD35" s="148"/>
      <c r="AJE35" s="148"/>
      <c r="AJF35" s="148"/>
      <c r="AJG35" s="148"/>
      <c r="AJH35" s="148"/>
      <c r="AJI35" s="148"/>
      <c r="AJJ35" s="148"/>
      <c r="AJK35" s="148"/>
      <c r="AJL35" s="148"/>
      <c r="AJM35" s="148"/>
      <c r="AJN35" s="148"/>
      <c r="AJO35" s="148"/>
      <c r="AJP35" s="148"/>
      <c r="AJQ35" s="148"/>
      <c r="AJR35" s="148"/>
      <c r="AJS35" s="148"/>
      <c r="AJT35" s="148"/>
      <c r="AJU35" s="148"/>
      <c r="AJV35" s="148"/>
      <c r="AJW35" s="148"/>
      <c r="AJX35" s="148"/>
      <c r="AJY35" s="148"/>
      <c r="AJZ35" s="148"/>
      <c r="AKA35" s="148"/>
      <c r="AKB35" s="148"/>
      <c r="AKC35" s="148"/>
      <c r="AKD35" s="148"/>
      <c r="AKE35" s="148"/>
      <c r="AKF35" s="148"/>
      <c r="AKG35" s="148"/>
      <c r="AKH35" s="148"/>
      <c r="AKI35" s="148"/>
      <c r="AKJ35" s="148"/>
      <c r="AKK35" s="148"/>
      <c r="AKL35" s="148"/>
      <c r="AKM35" s="148"/>
      <c r="AKN35" s="148"/>
      <c r="AKO35" s="148"/>
      <c r="AKP35" s="148"/>
      <c r="AKQ35" s="148"/>
      <c r="AKR35" s="148"/>
      <c r="AKS35" s="148"/>
      <c r="AKT35" s="148"/>
      <c r="AKU35" s="148"/>
      <c r="AKV35" s="148"/>
      <c r="AKW35" s="148"/>
      <c r="AKX35" s="148"/>
      <c r="AKY35" s="148"/>
      <c r="AKZ35" s="148"/>
      <c r="ALA35" s="148"/>
      <c r="ALB35" s="148"/>
      <c r="ALC35" s="148"/>
      <c r="ALD35" s="148"/>
      <c r="ALE35" s="148"/>
      <c r="ALF35" s="148"/>
      <c r="ALG35" s="148"/>
      <c r="ALH35" s="148"/>
      <c r="ALI35" s="148"/>
      <c r="ALJ35" s="148"/>
      <c r="ALK35" s="148"/>
      <c r="ALL35" s="148"/>
      <c r="ALM35" s="148"/>
      <c r="ALN35" s="148"/>
      <c r="ALO35" s="148"/>
      <c r="ALP35" s="148"/>
      <c r="ALQ35" s="148"/>
      <c r="ALR35" s="148"/>
      <c r="ALS35" s="148"/>
      <c r="ALT35" s="148"/>
      <c r="ALU35" s="148"/>
      <c r="ALV35" s="148"/>
      <c r="ALW35" s="148"/>
      <c r="ALX35" s="148"/>
      <c r="ALY35" s="148"/>
      <c r="ALZ35" s="148"/>
      <c r="AMA35" s="148"/>
      <c r="AMB35" s="148"/>
      <c r="AMC35" s="148"/>
      <c r="AMD35" s="148"/>
      <c r="AME35" s="148"/>
      <c r="AMF35" s="148"/>
      <c r="AMG35" s="148"/>
      <c r="AMH35" s="148"/>
      <c r="AMI35" s="148"/>
      <c r="AMJ35" s="148"/>
      <c r="AMK35" s="148"/>
      <c r="AML35" s="148"/>
    </row>
    <row r="36" spans="1:1026" s="142" customFormat="1">
      <c r="A36" s="148" t="str">
        <f t="shared" si="0"/>
        <v>LOAN.RM_DECLINED</v>
      </c>
      <c r="B36" s="134">
        <f t="shared" si="4"/>
        <v>110032</v>
      </c>
      <c r="C36" s="155">
        <v>0</v>
      </c>
      <c r="D36" s="155">
        <v>1</v>
      </c>
      <c r="E36" s="155">
        <f t="shared" si="1"/>
        <v>100000</v>
      </c>
      <c r="F36" s="155">
        <v>100000</v>
      </c>
      <c r="G36" s="155" t="s">
        <v>34</v>
      </c>
      <c r="H36" s="155">
        <v>100000</v>
      </c>
      <c r="I36" s="148" t="s">
        <v>505</v>
      </c>
      <c r="J36" s="155">
        <f>VLOOKUP(I36,T_FSM_TYPE!$A:$B,2,0)</f>
        <v>110000</v>
      </c>
      <c r="K36" s="142" t="s">
        <v>594</v>
      </c>
      <c r="L36" s="148" t="s">
        <v>37</v>
      </c>
      <c r="M36" s="216" t="str">
        <f t="shared" si="2"/>
        <v>RM_DECLINED</v>
      </c>
      <c r="N36" s="145" t="str">
        <f t="shared" si="3"/>
        <v>INSERT INTO T_FSM_STATE VALUES(110032, 0, 1, 100000, 100000, GETDATE(), 100000, 110000, 'RM_DECLINED', '?' ,'RM_DECLINED')</v>
      </c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  <c r="CE36" s="148"/>
      <c r="CF36" s="148"/>
      <c r="CG36" s="148"/>
      <c r="CH36" s="148"/>
      <c r="CI36" s="148"/>
      <c r="CJ36" s="148"/>
      <c r="CK36" s="148"/>
      <c r="CL36" s="148"/>
      <c r="CM36" s="148"/>
      <c r="CN36" s="148"/>
      <c r="CO36" s="148"/>
      <c r="CP36" s="148"/>
      <c r="CQ36" s="148"/>
      <c r="CR36" s="148"/>
      <c r="CS36" s="148"/>
      <c r="CT36" s="148"/>
      <c r="CU36" s="148"/>
      <c r="CV36" s="148"/>
      <c r="CW36" s="148"/>
      <c r="CX36" s="148"/>
      <c r="CY36" s="148"/>
      <c r="CZ36" s="148"/>
      <c r="DA36" s="148"/>
      <c r="DB36" s="148"/>
      <c r="DC36" s="148"/>
      <c r="DD36" s="148"/>
      <c r="DE36" s="148"/>
      <c r="DF36" s="148"/>
      <c r="DG36" s="148"/>
      <c r="DH36" s="148"/>
      <c r="DI36" s="148"/>
      <c r="DJ36" s="148"/>
      <c r="DK36" s="148"/>
      <c r="DL36" s="148"/>
      <c r="DM36" s="148"/>
      <c r="DN36" s="148"/>
      <c r="DO36" s="148"/>
      <c r="DP36" s="148"/>
      <c r="DQ36" s="148"/>
      <c r="DR36" s="148"/>
      <c r="DS36" s="148"/>
      <c r="DT36" s="148"/>
      <c r="DU36" s="148"/>
      <c r="DV36" s="148"/>
      <c r="DW36" s="148"/>
      <c r="DX36" s="148"/>
      <c r="DY36" s="148"/>
      <c r="DZ36" s="148"/>
      <c r="EA36" s="148"/>
      <c r="EB36" s="148"/>
      <c r="EC36" s="148"/>
      <c r="ED36" s="148"/>
      <c r="EE36" s="148"/>
      <c r="EF36" s="148"/>
      <c r="EG36" s="148"/>
      <c r="EH36" s="148"/>
      <c r="EI36" s="148"/>
      <c r="EJ36" s="148"/>
      <c r="EK36" s="148"/>
      <c r="EL36" s="148"/>
      <c r="EM36" s="148"/>
      <c r="EN36" s="148"/>
      <c r="EO36" s="148"/>
      <c r="EP36" s="148"/>
      <c r="EQ36" s="148"/>
      <c r="ER36" s="148"/>
      <c r="ES36" s="148"/>
      <c r="ET36" s="148"/>
      <c r="EU36" s="148"/>
      <c r="EV36" s="148"/>
      <c r="EW36" s="148"/>
      <c r="EX36" s="148"/>
      <c r="EY36" s="148"/>
      <c r="EZ36" s="148"/>
      <c r="FA36" s="148"/>
      <c r="FB36" s="148"/>
      <c r="FC36" s="148"/>
      <c r="FD36" s="148"/>
      <c r="FE36" s="148"/>
      <c r="FF36" s="148"/>
      <c r="FG36" s="148"/>
      <c r="FH36" s="148"/>
      <c r="FI36" s="148"/>
      <c r="FJ36" s="148"/>
      <c r="FK36" s="148"/>
      <c r="FL36" s="148"/>
      <c r="FM36" s="148"/>
      <c r="FN36" s="148"/>
      <c r="FO36" s="148"/>
      <c r="FP36" s="148"/>
      <c r="FQ36" s="148"/>
      <c r="FR36" s="148"/>
      <c r="FS36" s="148"/>
      <c r="FT36" s="148"/>
      <c r="FU36" s="148"/>
      <c r="FV36" s="148"/>
      <c r="FW36" s="148"/>
      <c r="FX36" s="148"/>
      <c r="FY36" s="148"/>
      <c r="FZ36" s="148"/>
      <c r="GA36" s="148"/>
      <c r="GB36" s="148"/>
      <c r="GC36" s="148"/>
      <c r="GD36" s="148"/>
      <c r="GE36" s="148"/>
      <c r="GF36" s="148"/>
      <c r="GG36" s="148"/>
      <c r="GH36" s="148"/>
      <c r="GI36" s="148"/>
      <c r="GJ36" s="148"/>
      <c r="GK36" s="148"/>
      <c r="GL36" s="148"/>
      <c r="GM36" s="148"/>
      <c r="GN36" s="148"/>
      <c r="GO36" s="148"/>
      <c r="GP36" s="148"/>
      <c r="GQ36" s="148"/>
      <c r="GR36" s="148"/>
      <c r="GS36" s="148"/>
      <c r="GT36" s="148"/>
      <c r="GU36" s="148"/>
      <c r="GV36" s="148"/>
      <c r="GW36" s="148"/>
      <c r="GX36" s="148"/>
      <c r="GY36" s="148"/>
      <c r="GZ36" s="148"/>
      <c r="HA36" s="148"/>
      <c r="HB36" s="148"/>
      <c r="HC36" s="148"/>
      <c r="HD36" s="148"/>
      <c r="HE36" s="148"/>
      <c r="HF36" s="148"/>
      <c r="HG36" s="148"/>
      <c r="HH36" s="148"/>
      <c r="HI36" s="148"/>
      <c r="HJ36" s="148"/>
      <c r="HK36" s="148"/>
      <c r="HL36" s="148"/>
      <c r="HM36" s="148"/>
      <c r="HN36" s="148"/>
      <c r="HO36" s="148"/>
      <c r="HP36" s="148"/>
      <c r="HQ36" s="148"/>
      <c r="HR36" s="148"/>
      <c r="HS36" s="148"/>
      <c r="HT36" s="148"/>
      <c r="HU36" s="148"/>
      <c r="HV36" s="148"/>
      <c r="HW36" s="148"/>
      <c r="HX36" s="148"/>
      <c r="HY36" s="148"/>
      <c r="HZ36" s="148"/>
      <c r="IA36" s="148"/>
      <c r="IB36" s="148"/>
      <c r="IC36" s="148"/>
      <c r="ID36" s="148"/>
      <c r="IE36" s="148"/>
      <c r="IF36" s="148"/>
      <c r="IG36" s="148"/>
      <c r="IH36" s="148"/>
      <c r="II36" s="148"/>
      <c r="IJ36" s="148"/>
      <c r="IK36" s="148"/>
      <c r="IL36" s="148"/>
      <c r="IM36" s="148"/>
      <c r="IN36" s="148"/>
      <c r="IO36" s="148"/>
      <c r="IP36" s="148"/>
      <c r="IQ36" s="148"/>
      <c r="IR36" s="148"/>
      <c r="IS36" s="148"/>
      <c r="IT36" s="148"/>
      <c r="IU36" s="148"/>
      <c r="IV36" s="148"/>
      <c r="IW36" s="148"/>
      <c r="IX36" s="148"/>
      <c r="IY36" s="148"/>
      <c r="IZ36" s="148"/>
      <c r="JA36" s="148"/>
      <c r="JB36" s="148"/>
      <c r="JC36" s="148"/>
      <c r="JD36" s="148"/>
      <c r="JE36" s="148"/>
      <c r="JF36" s="148"/>
      <c r="JG36" s="148"/>
      <c r="JH36" s="148"/>
      <c r="JI36" s="148"/>
      <c r="JJ36" s="148"/>
      <c r="JK36" s="148"/>
      <c r="JL36" s="148"/>
      <c r="JM36" s="148"/>
      <c r="JN36" s="148"/>
      <c r="JO36" s="148"/>
      <c r="JP36" s="148"/>
      <c r="JQ36" s="148"/>
      <c r="JR36" s="148"/>
      <c r="JS36" s="148"/>
      <c r="JT36" s="148"/>
      <c r="JU36" s="148"/>
      <c r="JV36" s="148"/>
      <c r="JW36" s="148"/>
      <c r="JX36" s="148"/>
      <c r="JY36" s="148"/>
      <c r="JZ36" s="148"/>
      <c r="KA36" s="148"/>
      <c r="KB36" s="148"/>
      <c r="KC36" s="148"/>
      <c r="KD36" s="148"/>
      <c r="KE36" s="148"/>
      <c r="KF36" s="148"/>
      <c r="KG36" s="148"/>
      <c r="KH36" s="148"/>
      <c r="KI36" s="148"/>
      <c r="KJ36" s="148"/>
      <c r="KK36" s="148"/>
      <c r="KL36" s="148"/>
      <c r="KM36" s="148"/>
      <c r="KN36" s="148"/>
      <c r="KO36" s="148"/>
      <c r="KP36" s="148"/>
      <c r="KQ36" s="148"/>
      <c r="KR36" s="148"/>
      <c r="KS36" s="148"/>
      <c r="KT36" s="148"/>
      <c r="KU36" s="148"/>
      <c r="KV36" s="148"/>
      <c r="KW36" s="148"/>
      <c r="KX36" s="148"/>
      <c r="KY36" s="148"/>
      <c r="KZ36" s="148"/>
      <c r="LA36" s="148"/>
      <c r="LB36" s="148"/>
      <c r="LC36" s="148"/>
      <c r="LD36" s="148"/>
      <c r="LE36" s="148"/>
      <c r="LF36" s="148"/>
      <c r="LG36" s="148"/>
      <c r="LH36" s="148"/>
      <c r="LI36" s="148"/>
      <c r="LJ36" s="148"/>
      <c r="LK36" s="148"/>
      <c r="LL36" s="148"/>
      <c r="LM36" s="148"/>
      <c r="LN36" s="148"/>
      <c r="LO36" s="148"/>
      <c r="LP36" s="148"/>
      <c r="LQ36" s="148"/>
      <c r="LR36" s="148"/>
      <c r="LS36" s="148"/>
      <c r="LT36" s="148"/>
      <c r="LU36" s="148"/>
      <c r="LV36" s="148"/>
      <c r="LW36" s="148"/>
      <c r="LX36" s="148"/>
      <c r="LY36" s="148"/>
      <c r="LZ36" s="148"/>
      <c r="MA36" s="148"/>
      <c r="MB36" s="148"/>
      <c r="MC36" s="148"/>
      <c r="MD36" s="148"/>
      <c r="ME36" s="148"/>
      <c r="MF36" s="148"/>
      <c r="MG36" s="148"/>
      <c r="MH36" s="148"/>
      <c r="MI36" s="148"/>
      <c r="MJ36" s="148"/>
      <c r="MK36" s="148"/>
      <c r="ML36" s="148"/>
      <c r="MM36" s="148"/>
      <c r="MN36" s="148"/>
      <c r="MO36" s="148"/>
      <c r="MP36" s="148"/>
      <c r="MQ36" s="148"/>
      <c r="MR36" s="148"/>
      <c r="MS36" s="148"/>
      <c r="MT36" s="148"/>
      <c r="MU36" s="148"/>
      <c r="MV36" s="148"/>
      <c r="MW36" s="148"/>
      <c r="MX36" s="148"/>
      <c r="MY36" s="148"/>
      <c r="MZ36" s="148"/>
      <c r="NA36" s="148"/>
      <c r="NB36" s="148"/>
      <c r="NC36" s="148"/>
      <c r="ND36" s="148"/>
      <c r="NE36" s="148"/>
      <c r="NF36" s="148"/>
      <c r="NG36" s="148"/>
      <c r="NH36" s="148"/>
      <c r="NI36" s="148"/>
      <c r="NJ36" s="148"/>
      <c r="NK36" s="148"/>
      <c r="NL36" s="148"/>
      <c r="NM36" s="148"/>
      <c r="NN36" s="148"/>
      <c r="NO36" s="148"/>
      <c r="NP36" s="148"/>
      <c r="NQ36" s="148"/>
      <c r="NR36" s="148"/>
      <c r="NS36" s="148"/>
      <c r="NT36" s="148"/>
      <c r="NU36" s="148"/>
      <c r="NV36" s="148"/>
      <c r="NW36" s="148"/>
      <c r="NX36" s="148"/>
      <c r="NY36" s="148"/>
      <c r="NZ36" s="148"/>
      <c r="OA36" s="148"/>
      <c r="OB36" s="148"/>
      <c r="OC36" s="148"/>
      <c r="OD36" s="148"/>
      <c r="OE36" s="148"/>
      <c r="OF36" s="148"/>
      <c r="OG36" s="148"/>
      <c r="OH36" s="148"/>
      <c r="OI36" s="148"/>
      <c r="OJ36" s="148"/>
      <c r="OK36" s="148"/>
      <c r="OL36" s="148"/>
      <c r="OM36" s="148"/>
      <c r="ON36" s="148"/>
      <c r="OO36" s="148"/>
      <c r="OP36" s="148"/>
      <c r="OQ36" s="148"/>
      <c r="OR36" s="148"/>
      <c r="OS36" s="148"/>
      <c r="OT36" s="148"/>
      <c r="OU36" s="148"/>
      <c r="OV36" s="148"/>
      <c r="OW36" s="148"/>
      <c r="OX36" s="148"/>
      <c r="OY36" s="148"/>
      <c r="OZ36" s="148"/>
      <c r="PA36" s="148"/>
      <c r="PB36" s="148"/>
      <c r="PC36" s="148"/>
      <c r="PD36" s="148"/>
      <c r="PE36" s="148"/>
      <c r="PF36" s="148"/>
      <c r="PG36" s="148"/>
      <c r="PH36" s="148"/>
      <c r="PI36" s="148"/>
      <c r="PJ36" s="148"/>
      <c r="PK36" s="148"/>
      <c r="PL36" s="148"/>
      <c r="PM36" s="148"/>
      <c r="PN36" s="148"/>
      <c r="PO36" s="148"/>
      <c r="PP36" s="148"/>
      <c r="PQ36" s="148"/>
      <c r="PR36" s="148"/>
      <c r="PS36" s="148"/>
      <c r="PT36" s="148"/>
      <c r="PU36" s="148"/>
      <c r="PV36" s="148"/>
      <c r="PW36" s="148"/>
      <c r="PX36" s="148"/>
      <c r="PY36" s="148"/>
      <c r="PZ36" s="148"/>
      <c r="QA36" s="148"/>
      <c r="QB36" s="148"/>
      <c r="QC36" s="148"/>
      <c r="QD36" s="148"/>
      <c r="QE36" s="148"/>
      <c r="QF36" s="148"/>
      <c r="QG36" s="148"/>
      <c r="QH36" s="148"/>
      <c r="QI36" s="148"/>
      <c r="QJ36" s="148"/>
      <c r="QK36" s="148"/>
      <c r="QL36" s="148"/>
      <c r="QM36" s="148"/>
      <c r="QN36" s="148"/>
      <c r="QO36" s="148"/>
      <c r="QP36" s="148"/>
      <c r="QQ36" s="148"/>
      <c r="QR36" s="148"/>
      <c r="QS36" s="148"/>
      <c r="QT36" s="148"/>
      <c r="QU36" s="148"/>
      <c r="QV36" s="148"/>
      <c r="QW36" s="148"/>
      <c r="QX36" s="148"/>
      <c r="QY36" s="148"/>
      <c r="QZ36" s="148"/>
      <c r="RA36" s="148"/>
      <c r="RB36" s="148"/>
      <c r="RC36" s="148"/>
      <c r="RD36" s="148"/>
      <c r="RE36" s="148"/>
      <c r="RF36" s="148"/>
      <c r="RG36" s="148"/>
      <c r="RH36" s="148"/>
      <c r="RI36" s="148"/>
      <c r="RJ36" s="148"/>
      <c r="RK36" s="148"/>
      <c r="RL36" s="148"/>
      <c r="RM36" s="148"/>
      <c r="RN36" s="148"/>
      <c r="RO36" s="148"/>
      <c r="RP36" s="148"/>
      <c r="RQ36" s="148"/>
      <c r="RR36" s="148"/>
      <c r="RS36" s="148"/>
      <c r="RT36" s="148"/>
      <c r="RU36" s="148"/>
      <c r="RV36" s="148"/>
      <c r="RW36" s="148"/>
      <c r="RX36" s="148"/>
      <c r="RY36" s="148"/>
      <c r="RZ36" s="148"/>
      <c r="SA36" s="148"/>
      <c r="SB36" s="148"/>
      <c r="SC36" s="148"/>
      <c r="SD36" s="148"/>
      <c r="SE36" s="148"/>
      <c r="SF36" s="148"/>
      <c r="SG36" s="148"/>
      <c r="SH36" s="148"/>
      <c r="SI36" s="148"/>
      <c r="SJ36" s="148"/>
      <c r="SK36" s="148"/>
      <c r="SL36" s="148"/>
      <c r="SM36" s="148"/>
      <c r="SN36" s="148"/>
      <c r="SO36" s="148"/>
      <c r="SP36" s="148"/>
      <c r="SQ36" s="148"/>
      <c r="SR36" s="148"/>
      <c r="SS36" s="148"/>
      <c r="ST36" s="148"/>
      <c r="SU36" s="148"/>
      <c r="SV36" s="148"/>
      <c r="SW36" s="148"/>
      <c r="SX36" s="148"/>
      <c r="SY36" s="148"/>
      <c r="SZ36" s="148"/>
      <c r="TA36" s="148"/>
      <c r="TB36" s="148"/>
      <c r="TC36" s="148"/>
      <c r="TD36" s="148"/>
      <c r="TE36" s="148"/>
      <c r="TF36" s="148"/>
      <c r="TG36" s="148"/>
      <c r="TH36" s="148"/>
      <c r="TI36" s="148"/>
      <c r="TJ36" s="148"/>
      <c r="TK36" s="148"/>
      <c r="TL36" s="148"/>
      <c r="TM36" s="148"/>
      <c r="TN36" s="148"/>
      <c r="TO36" s="148"/>
      <c r="TP36" s="148"/>
      <c r="TQ36" s="148"/>
      <c r="TR36" s="148"/>
      <c r="TS36" s="148"/>
      <c r="TT36" s="148"/>
      <c r="TU36" s="148"/>
      <c r="TV36" s="148"/>
      <c r="TW36" s="148"/>
      <c r="TX36" s="148"/>
      <c r="TY36" s="148"/>
      <c r="TZ36" s="148"/>
      <c r="UA36" s="148"/>
      <c r="UB36" s="148"/>
      <c r="UC36" s="148"/>
      <c r="UD36" s="148"/>
      <c r="UE36" s="148"/>
      <c r="UF36" s="148"/>
      <c r="UG36" s="148"/>
      <c r="UH36" s="148"/>
      <c r="UI36" s="148"/>
      <c r="UJ36" s="148"/>
      <c r="UK36" s="148"/>
      <c r="UL36" s="148"/>
      <c r="UM36" s="148"/>
      <c r="UN36" s="148"/>
      <c r="UO36" s="148"/>
      <c r="UP36" s="148"/>
      <c r="UQ36" s="148"/>
      <c r="UR36" s="148"/>
      <c r="US36" s="148"/>
      <c r="UT36" s="148"/>
      <c r="UU36" s="148"/>
      <c r="UV36" s="148"/>
      <c r="UW36" s="148"/>
      <c r="UX36" s="148"/>
      <c r="UY36" s="148"/>
      <c r="UZ36" s="148"/>
      <c r="VA36" s="148"/>
      <c r="VB36" s="148"/>
      <c r="VC36" s="148"/>
      <c r="VD36" s="148"/>
      <c r="VE36" s="148"/>
      <c r="VF36" s="148"/>
      <c r="VG36" s="148"/>
      <c r="VH36" s="148"/>
      <c r="VI36" s="148"/>
      <c r="VJ36" s="148"/>
      <c r="VK36" s="148"/>
      <c r="VL36" s="148"/>
      <c r="VM36" s="148"/>
      <c r="VN36" s="148"/>
      <c r="VO36" s="148"/>
      <c r="VP36" s="148"/>
      <c r="VQ36" s="148"/>
      <c r="VR36" s="148"/>
      <c r="VS36" s="148"/>
      <c r="VT36" s="148"/>
      <c r="VU36" s="148"/>
      <c r="VV36" s="148"/>
      <c r="VW36" s="148"/>
      <c r="VX36" s="148"/>
      <c r="VY36" s="148"/>
      <c r="VZ36" s="148"/>
      <c r="WA36" s="148"/>
      <c r="WB36" s="148"/>
      <c r="WC36" s="148"/>
      <c r="WD36" s="148"/>
      <c r="WE36" s="148"/>
      <c r="WF36" s="148"/>
      <c r="WG36" s="148"/>
      <c r="WH36" s="148"/>
      <c r="WI36" s="148"/>
      <c r="WJ36" s="148"/>
      <c r="WK36" s="148"/>
      <c r="WL36" s="148"/>
      <c r="WM36" s="148"/>
      <c r="WN36" s="148"/>
      <c r="WO36" s="148"/>
      <c r="WP36" s="148"/>
      <c r="WQ36" s="148"/>
      <c r="WR36" s="148"/>
      <c r="WS36" s="148"/>
      <c r="WT36" s="148"/>
      <c r="WU36" s="148"/>
      <c r="WV36" s="148"/>
      <c r="WW36" s="148"/>
      <c r="WX36" s="148"/>
      <c r="WY36" s="148"/>
      <c r="WZ36" s="148"/>
      <c r="XA36" s="148"/>
      <c r="XB36" s="148"/>
      <c r="XC36" s="148"/>
      <c r="XD36" s="148"/>
      <c r="XE36" s="148"/>
      <c r="XF36" s="148"/>
      <c r="XG36" s="148"/>
      <c r="XH36" s="148"/>
      <c r="XI36" s="148"/>
      <c r="XJ36" s="148"/>
      <c r="XK36" s="148"/>
      <c r="XL36" s="148"/>
      <c r="XM36" s="148"/>
      <c r="XN36" s="148"/>
      <c r="XO36" s="148"/>
      <c r="XP36" s="148"/>
      <c r="XQ36" s="148"/>
      <c r="XR36" s="148"/>
      <c r="XS36" s="148"/>
      <c r="XT36" s="148"/>
      <c r="XU36" s="148"/>
      <c r="XV36" s="148"/>
      <c r="XW36" s="148"/>
      <c r="XX36" s="148"/>
      <c r="XY36" s="148"/>
      <c r="XZ36" s="148"/>
      <c r="YA36" s="148"/>
      <c r="YB36" s="148"/>
      <c r="YC36" s="148"/>
      <c r="YD36" s="148"/>
      <c r="YE36" s="148"/>
      <c r="YF36" s="148"/>
      <c r="YG36" s="148"/>
      <c r="YH36" s="148"/>
      <c r="YI36" s="148"/>
      <c r="YJ36" s="148"/>
      <c r="YK36" s="148"/>
      <c r="YL36" s="148"/>
      <c r="YM36" s="148"/>
      <c r="YN36" s="148"/>
      <c r="YO36" s="148"/>
      <c r="YP36" s="148"/>
      <c r="YQ36" s="148"/>
      <c r="YR36" s="148"/>
      <c r="YS36" s="148"/>
      <c r="YT36" s="148"/>
      <c r="YU36" s="148"/>
      <c r="YV36" s="148"/>
      <c r="YW36" s="148"/>
      <c r="YX36" s="148"/>
      <c r="YY36" s="148"/>
      <c r="YZ36" s="148"/>
      <c r="ZA36" s="148"/>
      <c r="ZB36" s="148"/>
      <c r="ZC36" s="148"/>
      <c r="ZD36" s="148"/>
      <c r="ZE36" s="148"/>
      <c r="ZF36" s="148"/>
      <c r="ZG36" s="148"/>
      <c r="ZH36" s="148"/>
      <c r="ZI36" s="148"/>
      <c r="ZJ36" s="148"/>
      <c r="ZK36" s="148"/>
      <c r="ZL36" s="148"/>
      <c r="ZM36" s="148"/>
      <c r="ZN36" s="148"/>
      <c r="ZO36" s="148"/>
      <c r="ZP36" s="148"/>
      <c r="ZQ36" s="148"/>
      <c r="ZR36" s="148"/>
      <c r="ZS36" s="148"/>
      <c r="ZT36" s="148"/>
      <c r="ZU36" s="148"/>
      <c r="ZV36" s="148"/>
      <c r="ZW36" s="148"/>
      <c r="ZX36" s="148"/>
      <c r="ZY36" s="148"/>
      <c r="ZZ36" s="148"/>
      <c r="AAA36" s="148"/>
      <c r="AAB36" s="148"/>
      <c r="AAC36" s="148"/>
      <c r="AAD36" s="148"/>
      <c r="AAE36" s="148"/>
      <c r="AAF36" s="148"/>
      <c r="AAG36" s="148"/>
      <c r="AAH36" s="148"/>
      <c r="AAI36" s="148"/>
      <c r="AAJ36" s="148"/>
      <c r="AAK36" s="148"/>
      <c r="AAL36" s="148"/>
      <c r="AAM36" s="148"/>
      <c r="AAN36" s="148"/>
      <c r="AAO36" s="148"/>
      <c r="AAP36" s="148"/>
      <c r="AAQ36" s="148"/>
      <c r="AAR36" s="148"/>
      <c r="AAS36" s="148"/>
      <c r="AAT36" s="148"/>
      <c r="AAU36" s="148"/>
      <c r="AAV36" s="148"/>
      <c r="AAW36" s="148"/>
      <c r="AAX36" s="148"/>
      <c r="AAY36" s="148"/>
      <c r="AAZ36" s="148"/>
      <c r="ABA36" s="148"/>
      <c r="ABB36" s="148"/>
      <c r="ABC36" s="148"/>
      <c r="ABD36" s="148"/>
      <c r="ABE36" s="148"/>
      <c r="ABF36" s="148"/>
      <c r="ABG36" s="148"/>
      <c r="ABH36" s="148"/>
      <c r="ABI36" s="148"/>
      <c r="ABJ36" s="148"/>
      <c r="ABK36" s="148"/>
      <c r="ABL36" s="148"/>
      <c r="ABM36" s="148"/>
      <c r="ABN36" s="148"/>
      <c r="ABO36" s="148"/>
      <c r="ABP36" s="148"/>
      <c r="ABQ36" s="148"/>
      <c r="ABR36" s="148"/>
      <c r="ABS36" s="148"/>
      <c r="ABT36" s="148"/>
      <c r="ABU36" s="148"/>
      <c r="ABV36" s="148"/>
      <c r="ABW36" s="148"/>
      <c r="ABX36" s="148"/>
      <c r="ABY36" s="148"/>
      <c r="ABZ36" s="148"/>
      <c r="ACA36" s="148"/>
      <c r="ACB36" s="148"/>
      <c r="ACC36" s="148"/>
      <c r="ACD36" s="148"/>
      <c r="ACE36" s="148"/>
      <c r="ACF36" s="148"/>
      <c r="ACG36" s="148"/>
      <c r="ACH36" s="148"/>
      <c r="ACI36" s="148"/>
      <c r="ACJ36" s="148"/>
      <c r="ACK36" s="148"/>
      <c r="ACL36" s="148"/>
      <c r="ACM36" s="148"/>
      <c r="ACN36" s="148"/>
      <c r="ACO36" s="148"/>
      <c r="ACP36" s="148"/>
      <c r="ACQ36" s="148"/>
      <c r="ACR36" s="148"/>
      <c r="ACS36" s="148"/>
      <c r="ACT36" s="148"/>
      <c r="ACU36" s="148"/>
      <c r="ACV36" s="148"/>
      <c r="ACW36" s="148"/>
      <c r="ACX36" s="148"/>
      <c r="ACY36" s="148"/>
      <c r="ACZ36" s="148"/>
      <c r="ADA36" s="148"/>
      <c r="ADB36" s="148"/>
      <c r="ADC36" s="148"/>
      <c r="ADD36" s="148"/>
      <c r="ADE36" s="148"/>
      <c r="ADF36" s="148"/>
      <c r="ADG36" s="148"/>
      <c r="ADH36" s="148"/>
      <c r="ADI36" s="148"/>
      <c r="ADJ36" s="148"/>
      <c r="ADK36" s="148"/>
      <c r="ADL36" s="148"/>
      <c r="ADM36" s="148"/>
      <c r="ADN36" s="148"/>
      <c r="ADO36" s="148"/>
      <c r="ADP36" s="148"/>
      <c r="ADQ36" s="148"/>
      <c r="ADR36" s="148"/>
      <c r="ADS36" s="148"/>
      <c r="ADT36" s="148"/>
      <c r="ADU36" s="148"/>
      <c r="ADV36" s="148"/>
      <c r="ADW36" s="148"/>
      <c r="ADX36" s="148"/>
      <c r="ADY36" s="148"/>
      <c r="ADZ36" s="148"/>
      <c r="AEA36" s="148"/>
      <c r="AEB36" s="148"/>
      <c r="AEC36" s="148"/>
      <c r="AED36" s="148"/>
      <c r="AEE36" s="148"/>
      <c r="AEF36" s="148"/>
      <c r="AEG36" s="148"/>
      <c r="AEH36" s="148"/>
      <c r="AEI36" s="148"/>
      <c r="AEJ36" s="148"/>
      <c r="AEK36" s="148"/>
      <c r="AEL36" s="148"/>
      <c r="AEM36" s="148"/>
      <c r="AEN36" s="148"/>
      <c r="AEO36" s="148"/>
      <c r="AEP36" s="148"/>
      <c r="AEQ36" s="148"/>
      <c r="AER36" s="148"/>
      <c r="AES36" s="148"/>
      <c r="AET36" s="148"/>
      <c r="AEU36" s="148"/>
      <c r="AEV36" s="148"/>
      <c r="AEW36" s="148"/>
      <c r="AEX36" s="148"/>
      <c r="AEY36" s="148"/>
      <c r="AEZ36" s="148"/>
      <c r="AFA36" s="148"/>
      <c r="AFB36" s="148"/>
      <c r="AFC36" s="148"/>
      <c r="AFD36" s="148"/>
      <c r="AFE36" s="148"/>
      <c r="AFF36" s="148"/>
      <c r="AFG36" s="148"/>
      <c r="AFH36" s="148"/>
      <c r="AFI36" s="148"/>
      <c r="AFJ36" s="148"/>
      <c r="AFK36" s="148"/>
      <c r="AFL36" s="148"/>
      <c r="AFM36" s="148"/>
      <c r="AFN36" s="148"/>
      <c r="AFO36" s="148"/>
      <c r="AFP36" s="148"/>
      <c r="AFQ36" s="148"/>
      <c r="AFR36" s="148"/>
      <c r="AFS36" s="148"/>
      <c r="AFT36" s="148"/>
      <c r="AFU36" s="148"/>
      <c r="AFV36" s="148"/>
      <c r="AFW36" s="148"/>
      <c r="AFX36" s="148"/>
      <c r="AFY36" s="148"/>
      <c r="AFZ36" s="148"/>
      <c r="AGA36" s="148"/>
      <c r="AGB36" s="148"/>
      <c r="AGC36" s="148"/>
      <c r="AGD36" s="148"/>
      <c r="AGE36" s="148"/>
      <c r="AGF36" s="148"/>
      <c r="AGG36" s="148"/>
      <c r="AGH36" s="148"/>
      <c r="AGI36" s="148"/>
      <c r="AGJ36" s="148"/>
      <c r="AGK36" s="148"/>
      <c r="AGL36" s="148"/>
      <c r="AGM36" s="148"/>
      <c r="AGN36" s="148"/>
      <c r="AGO36" s="148"/>
      <c r="AGP36" s="148"/>
      <c r="AGQ36" s="148"/>
      <c r="AGR36" s="148"/>
      <c r="AGS36" s="148"/>
      <c r="AGT36" s="148"/>
      <c r="AGU36" s="148"/>
      <c r="AGV36" s="148"/>
      <c r="AGW36" s="148"/>
      <c r="AGX36" s="148"/>
      <c r="AGY36" s="148"/>
      <c r="AGZ36" s="148"/>
      <c r="AHA36" s="148"/>
      <c r="AHB36" s="148"/>
      <c r="AHC36" s="148"/>
      <c r="AHD36" s="148"/>
      <c r="AHE36" s="148"/>
      <c r="AHF36" s="148"/>
      <c r="AHG36" s="148"/>
      <c r="AHH36" s="148"/>
      <c r="AHI36" s="148"/>
      <c r="AHJ36" s="148"/>
      <c r="AHK36" s="148"/>
      <c r="AHL36" s="148"/>
      <c r="AHM36" s="148"/>
      <c r="AHN36" s="148"/>
      <c r="AHO36" s="148"/>
      <c r="AHP36" s="148"/>
      <c r="AHQ36" s="148"/>
      <c r="AHR36" s="148"/>
      <c r="AHS36" s="148"/>
      <c r="AHT36" s="148"/>
      <c r="AHU36" s="148"/>
      <c r="AHV36" s="148"/>
      <c r="AHW36" s="148"/>
      <c r="AHX36" s="148"/>
      <c r="AHY36" s="148"/>
      <c r="AHZ36" s="148"/>
      <c r="AIA36" s="148"/>
      <c r="AIB36" s="148"/>
      <c r="AIC36" s="148"/>
      <c r="AID36" s="148"/>
      <c r="AIE36" s="148"/>
      <c r="AIF36" s="148"/>
      <c r="AIG36" s="148"/>
      <c r="AIH36" s="148"/>
      <c r="AII36" s="148"/>
      <c r="AIJ36" s="148"/>
      <c r="AIK36" s="148"/>
      <c r="AIL36" s="148"/>
      <c r="AIM36" s="148"/>
      <c r="AIN36" s="148"/>
      <c r="AIO36" s="148"/>
      <c r="AIP36" s="148"/>
      <c r="AIQ36" s="148"/>
      <c r="AIR36" s="148"/>
      <c r="AIS36" s="148"/>
      <c r="AIT36" s="148"/>
      <c r="AIU36" s="148"/>
      <c r="AIV36" s="148"/>
      <c r="AIW36" s="148"/>
      <c r="AIX36" s="148"/>
      <c r="AIY36" s="148"/>
      <c r="AIZ36" s="148"/>
      <c r="AJA36" s="148"/>
      <c r="AJB36" s="148"/>
      <c r="AJC36" s="148"/>
      <c r="AJD36" s="148"/>
      <c r="AJE36" s="148"/>
      <c r="AJF36" s="148"/>
      <c r="AJG36" s="148"/>
      <c r="AJH36" s="148"/>
      <c r="AJI36" s="148"/>
      <c r="AJJ36" s="148"/>
      <c r="AJK36" s="148"/>
      <c r="AJL36" s="148"/>
      <c r="AJM36" s="148"/>
      <c r="AJN36" s="148"/>
      <c r="AJO36" s="148"/>
      <c r="AJP36" s="148"/>
      <c r="AJQ36" s="148"/>
      <c r="AJR36" s="148"/>
      <c r="AJS36" s="148"/>
      <c r="AJT36" s="148"/>
      <c r="AJU36" s="148"/>
      <c r="AJV36" s="148"/>
      <c r="AJW36" s="148"/>
      <c r="AJX36" s="148"/>
      <c r="AJY36" s="148"/>
      <c r="AJZ36" s="148"/>
      <c r="AKA36" s="148"/>
      <c r="AKB36" s="148"/>
      <c r="AKC36" s="148"/>
      <c r="AKD36" s="148"/>
      <c r="AKE36" s="148"/>
      <c r="AKF36" s="148"/>
      <c r="AKG36" s="148"/>
      <c r="AKH36" s="148"/>
      <c r="AKI36" s="148"/>
      <c r="AKJ36" s="148"/>
      <c r="AKK36" s="148"/>
      <c r="AKL36" s="148"/>
      <c r="AKM36" s="148"/>
      <c r="AKN36" s="148"/>
      <c r="AKO36" s="148"/>
      <c r="AKP36" s="148"/>
      <c r="AKQ36" s="148"/>
      <c r="AKR36" s="148"/>
      <c r="AKS36" s="148"/>
      <c r="AKT36" s="148"/>
      <c r="AKU36" s="148"/>
      <c r="AKV36" s="148"/>
      <c r="AKW36" s="148"/>
      <c r="AKX36" s="148"/>
      <c r="AKY36" s="148"/>
      <c r="AKZ36" s="148"/>
      <c r="ALA36" s="148"/>
      <c r="ALB36" s="148"/>
      <c r="ALC36" s="148"/>
      <c r="ALD36" s="148"/>
      <c r="ALE36" s="148"/>
      <c r="ALF36" s="148"/>
      <c r="ALG36" s="148"/>
      <c r="ALH36" s="148"/>
      <c r="ALI36" s="148"/>
      <c r="ALJ36" s="148"/>
      <c r="ALK36" s="148"/>
      <c r="ALL36" s="148"/>
      <c r="ALM36" s="148"/>
      <c r="ALN36" s="148"/>
      <c r="ALO36" s="148"/>
      <c r="ALP36" s="148"/>
      <c r="ALQ36" s="148"/>
      <c r="ALR36" s="148"/>
      <c r="ALS36" s="148"/>
      <c r="ALT36" s="148"/>
      <c r="ALU36" s="148"/>
      <c r="ALV36" s="148"/>
      <c r="ALW36" s="148"/>
      <c r="ALX36" s="148"/>
      <c r="ALY36" s="148"/>
      <c r="ALZ36" s="148"/>
      <c r="AMA36" s="148"/>
      <c r="AMB36" s="148"/>
      <c r="AMC36" s="148"/>
      <c r="AMD36" s="148"/>
      <c r="AME36" s="148"/>
      <c r="AMF36" s="148"/>
      <c r="AMG36" s="148"/>
      <c r="AMH36" s="148"/>
      <c r="AMI36" s="148"/>
      <c r="AMJ36" s="148"/>
      <c r="AMK36" s="148"/>
      <c r="AML36" s="148"/>
    </row>
    <row r="37" spans="1:1026" s="142" customFormat="1">
      <c r="A37" s="148" t="str">
        <f t="shared" si="0"/>
        <v>LOAN.RM_DEFERED</v>
      </c>
      <c r="B37" s="134">
        <f t="shared" si="4"/>
        <v>110033</v>
      </c>
      <c r="C37" s="155">
        <v>0</v>
      </c>
      <c r="D37" s="155">
        <v>1</v>
      </c>
      <c r="E37" s="155">
        <f t="shared" si="1"/>
        <v>100000</v>
      </c>
      <c r="F37" s="155">
        <v>100000</v>
      </c>
      <c r="G37" s="155" t="s">
        <v>34</v>
      </c>
      <c r="H37" s="155">
        <v>100000</v>
      </c>
      <c r="I37" s="148" t="s">
        <v>505</v>
      </c>
      <c r="J37" s="155">
        <f>VLOOKUP(I37,T_FSM_TYPE!$A:$B,2,0)</f>
        <v>110000</v>
      </c>
      <c r="K37" s="142" t="s">
        <v>595</v>
      </c>
      <c r="L37" s="148" t="s">
        <v>37</v>
      </c>
      <c r="M37" s="216" t="str">
        <f t="shared" si="2"/>
        <v>RM_DEFERED</v>
      </c>
      <c r="N37" s="145" t="str">
        <f t="shared" si="3"/>
        <v>INSERT INTO T_FSM_STATE VALUES(110033, 0, 1, 100000, 100000, GETDATE(), 100000, 110000, 'RM_DEFERED', '?' ,'RM_DEFERED')</v>
      </c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  <c r="CE37" s="148"/>
      <c r="CF37" s="148"/>
      <c r="CG37" s="148"/>
      <c r="CH37" s="148"/>
      <c r="CI37" s="148"/>
      <c r="CJ37" s="148"/>
      <c r="CK37" s="148"/>
      <c r="CL37" s="148"/>
      <c r="CM37" s="148"/>
      <c r="CN37" s="148"/>
      <c r="CO37" s="148"/>
      <c r="CP37" s="148"/>
      <c r="CQ37" s="148"/>
      <c r="CR37" s="148"/>
      <c r="CS37" s="148"/>
      <c r="CT37" s="148"/>
      <c r="CU37" s="148"/>
      <c r="CV37" s="148"/>
      <c r="CW37" s="148"/>
      <c r="CX37" s="148"/>
      <c r="CY37" s="148"/>
      <c r="CZ37" s="148"/>
      <c r="DA37" s="148"/>
      <c r="DB37" s="148"/>
      <c r="DC37" s="148"/>
      <c r="DD37" s="148"/>
      <c r="DE37" s="148"/>
      <c r="DF37" s="148"/>
      <c r="DG37" s="148"/>
      <c r="DH37" s="148"/>
      <c r="DI37" s="148"/>
      <c r="DJ37" s="148"/>
      <c r="DK37" s="148"/>
      <c r="DL37" s="148"/>
      <c r="DM37" s="148"/>
      <c r="DN37" s="148"/>
      <c r="DO37" s="148"/>
      <c r="DP37" s="148"/>
      <c r="DQ37" s="148"/>
      <c r="DR37" s="148"/>
      <c r="DS37" s="148"/>
      <c r="DT37" s="148"/>
      <c r="DU37" s="148"/>
      <c r="DV37" s="148"/>
      <c r="DW37" s="148"/>
      <c r="DX37" s="148"/>
      <c r="DY37" s="148"/>
      <c r="DZ37" s="148"/>
      <c r="EA37" s="148"/>
      <c r="EB37" s="148"/>
      <c r="EC37" s="148"/>
      <c r="ED37" s="148"/>
      <c r="EE37" s="148"/>
      <c r="EF37" s="148"/>
      <c r="EG37" s="148"/>
      <c r="EH37" s="148"/>
      <c r="EI37" s="148"/>
      <c r="EJ37" s="148"/>
      <c r="EK37" s="148"/>
      <c r="EL37" s="148"/>
      <c r="EM37" s="148"/>
      <c r="EN37" s="148"/>
      <c r="EO37" s="148"/>
      <c r="EP37" s="148"/>
      <c r="EQ37" s="148"/>
      <c r="ER37" s="148"/>
      <c r="ES37" s="148"/>
      <c r="ET37" s="148"/>
      <c r="EU37" s="148"/>
      <c r="EV37" s="148"/>
      <c r="EW37" s="148"/>
      <c r="EX37" s="148"/>
      <c r="EY37" s="148"/>
      <c r="EZ37" s="148"/>
      <c r="FA37" s="148"/>
      <c r="FB37" s="148"/>
      <c r="FC37" s="148"/>
      <c r="FD37" s="148"/>
      <c r="FE37" s="148"/>
      <c r="FF37" s="148"/>
      <c r="FG37" s="148"/>
      <c r="FH37" s="148"/>
      <c r="FI37" s="148"/>
      <c r="FJ37" s="148"/>
      <c r="FK37" s="148"/>
      <c r="FL37" s="148"/>
      <c r="FM37" s="148"/>
      <c r="FN37" s="148"/>
      <c r="FO37" s="148"/>
      <c r="FP37" s="148"/>
      <c r="FQ37" s="148"/>
      <c r="FR37" s="148"/>
      <c r="FS37" s="148"/>
      <c r="FT37" s="148"/>
      <c r="FU37" s="148"/>
      <c r="FV37" s="148"/>
      <c r="FW37" s="148"/>
      <c r="FX37" s="148"/>
      <c r="FY37" s="148"/>
      <c r="FZ37" s="148"/>
      <c r="GA37" s="148"/>
      <c r="GB37" s="148"/>
      <c r="GC37" s="148"/>
      <c r="GD37" s="148"/>
      <c r="GE37" s="148"/>
      <c r="GF37" s="148"/>
      <c r="GG37" s="148"/>
      <c r="GH37" s="148"/>
      <c r="GI37" s="148"/>
      <c r="GJ37" s="148"/>
      <c r="GK37" s="148"/>
      <c r="GL37" s="148"/>
      <c r="GM37" s="148"/>
      <c r="GN37" s="148"/>
      <c r="GO37" s="148"/>
      <c r="GP37" s="148"/>
      <c r="GQ37" s="148"/>
      <c r="GR37" s="148"/>
      <c r="GS37" s="148"/>
      <c r="GT37" s="148"/>
      <c r="GU37" s="148"/>
      <c r="GV37" s="148"/>
      <c r="GW37" s="148"/>
      <c r="GX37" s="148"/>
      <c r="GY37" s="148"/>
      <c r="GZ37" s="148"/>
      <c r="HA37" s="148"/>
      <c r="HB37" s="148"/>
      <c r="HC37" s="148"/>
      <c r="HD37" s="148"/>
      <c r="HE37" s="148"/>
      <c r="HF37" s="148"/>
      <c r="HG37" s="148"/>
      <c r="HH37" s="148"/>
      <c r="HI37" s="148"/>
      <c r="HJ37" s="148"/>
      <c r="HK37" s="148"/>
      <c r="HL37" s="148"/>
      <c r="HM37" s="148"/>
      <c r="HN37" s="148"/>
      <c r="HO37" s="148"/>
      <c r="HP37" s="148"/>
      <c r="HQ37" s="148"/>
      <c r="HR37" s="148"/>
      <c r="HS37" s="148"/>
      <c r="HT37" s="148"/>
      <c r="HU37" s="148"/>
      <c r="HV37" s="148"/>
      <c r="HW37" s="148"/>
      <c r="HX37" s="148"/>
      <c r="HY37" s="148"/>
      <c r="HZ37" s="148"/>
      <c r="IA37" s="148"/>
      <c r="IB37" s="148"/>
      <c r="IC37" s="148"/>
      <c r="ID37" s="148"/>
      <c r="IE37" s="148"/>
      <c r="IF37" s="148"/>
      <c r="IG37" s="148"/>
      <c r="IH37" s="148"/>
      <c r="II37" s="148"/>
      <c r="IJ37" s="148"/>
      <c r="IK37" s="148"/>
      <c r="IL37" s="148"/>
      <c r="IM37" s="148"/>
      <c r="IN37" s="148"/>
      <c r="IO37" s="148"/>
      <c r="IP37" s="148"/>
      <c r="IQ37" s="148"/>
      <c r="IR37" s="148"/>
      <c r="IS37" s="148"/>
      <c r="IT37" s="148"/>
      <c r="IU37" s="148"/>
      <c r="IV37" s="148"/>
      <c r="IW37" s="148"/>
      <c r="IX37" s="148"/>
      <c r="IY37" s="148"/>
      <c r="IZ37" s="148"/>
      <c r="JA37" s="148"/>
      <c r="JB37" s="148"/>
      <c r="JC37" s="148"/>
      <c r="JD37" s="148"/>
      <c r="JE37" s="148"/>
      <c r="JF37" s="148"/>
      <c r="JG37" s="148"/>
      <c r="JH37" s="148"/>
      <c r="JI37" s="148"/>
      <c r="JJ37" s="148"/>
      <c r="JK37" s="148"/>
      <c r="JL37" s="148"/>
      <c r="JM37" s="148"/>
      <c r="JN37" s="148"/>
      <c r="JO37" s="148"/>
      <c r="JP37" s="148"/>
      <c r="JQ37" s="148"/>
      <c r="JR37" s="148"/>
      <c r="JS37" s="148"/>
      <c r="JT37" s="148"/>
      <c r="JU37" s="148"/>
      <c r="JV37" s="148"/>
      <c r="JW37" s="148"/>
      <c r="JX37" s="148"/>
      <c r="JY37" s="148"/>
      <c r="JZ37" s="148"/>
      <c r="KA37" s="148"/>
      <c r="KB37" s="148"/>
      <c r="KC37" s="148"/>
      <c r="KD37" s="148"/>
      <c r="KE37" s="148"/>
      <c r="KF37" s="148"/>
      <c r="KG37" s="148"/>
      <c r="KH37" s="148"/>
      <c r="KI37" s="148"/>
      <c r="KJ37" s="148"/>
      <c r="KK37" s="148"/>
      <c r="KL37" s="148"/>
      <c r="KM37" s="148"/>
      <c r="KN37" s="148"/>
      <c r="KO37" s="148"/>
      <c r="KP37" s="148"/>
      <c r="KQ37" s="148"/>
      <c r="KR37" s="148"/>
      <c r="KS37" s="148"/>
      <c r="KT37" s="148"/>
      <c r="KU37" s="148"/>
      <c r="KV37" s="148"/>
      <c r="KW37" s="148"/>
      <c r="KX37" s="148"/>
      <c r="KY37" s="148"/>
      <c r="KZ37" s="148"/>
      <c r="LA37" s="148"/>
      <c r="LB37" s="148"/>
      <c r="LC37" s="148"/>
      <c r="LD37" s="148"/>
      <c r="LE37" s="148"/>
      <c r="LF37" s="148"/>
      <c r="LG37" s="148"/>
      <c r="LH37" s="148"/>
      <c r="LI37" s="148"/>
      <c r="LJ37" s="148"/>
      <c r="LK37" s="148"/>
      <c r="LL37" s="148"/>
      <c r="LM37" s="148"/>
      <c r="LN37" s="148"/>
      <c r="LO37" s="148"/>
      <c r="LP37" s="148"/>
      <c r="LQ37" s="148"/>
      <c r="LR37" s="148"/>
      <c r="LS37" s="148"/>
      <c r="LT37" s="148"/>
      <c r="LU37" s="148"/>
      <c r="LV37" s="148"/>
      <c r="LW37" s="148"/>
      <c r="LX37" s="148"/>
      <c r="LY37" s="148"/>
      <c r="LZ37" s="148"/>
      <c r="MA37" s="148"/>
      <c r="MB37" s="148"/>
      <c r="MC37" s="148"/>
      <c r="MD37" s="148"/>
      <c r="ME37" s="148"/>
      <c r="MF37" s="148"/>
      <c r="MG37" s="148"/>
      <c r="MH37" s="148"/>
      <c r="MI37" s="148"/>
      <c r="MJ37" s="148"/>
      <c r="MK37" s="148"/>
      <c r="ML37" s="148"/>
      <c r="MM37" s="148"/>
      <c r="MN37" s="148"/>
      <c r="MO37" s="148"/>
      <c r="MP37" s="148"/>
      <c r="MQ37" s="148"/>
      <c r="MR37" s="148"/>
      <c r="MS37" s="148"/>
      <c r="MT37" s="148"/>
      <c r="MU37" s="148"/>
      <c r="MV37" s="148"/>
      <c r="MW37" s="148"/>
      <c r="MX37" s="148"/>
      <c r="MY37" s="148"/>
      <c r="MZ37" s="148"/>
      <c r="NA37" s="148"/>
      <c r="NB37" s="148"/>
      <c r="NC37" s="148"/>
      <c r="ND37" s="148"/>
      <c r="NE37" s="148"/>
      <c r="NF37" s="148"/>
      <c r="NG37" s="148"/>
      <c r="NH37" s="148"/>
      <c r="NI37" s="148"/>
      <c r="NJ37" s="148"/>
      <c r="NK37" s="148"/>
      <c r="NL37" s="148"/>
      <c r="NM37" s="148"/>
      <c r="NN37" s="148"/>
      <c r="NO37" s="148"/>
      <c r="NP37" s="148"/>
      <c r="NQ37" s="148"/>
      <c r="NR37" s="148"/>
      <c r="NS37" s="148"/>
      <c r="NT37" s="148"/>
      <c r="NU37" s="148"/>
      <c r="NV37" s="148"/>
      <c r="NW37" s="148"/>
      <c r="NX37" s="148"/>
      <c r="NY37" s="148"/>
      <c r="NZ37" s="148"/>
      <c r="OA37" s="148"/>
      <c r="OB37" s="148"/>
      <c r="OC37" s="148"/>
      <c r="OD37" s="148"/>
      <c r="OE37" s="148"/>
      <c r="OF37" s="148"/>
      <c r="OG37" s="148"/>
      <c r="OH37" s="148"/>
      <c r="OI37" s="148"/>
      <c r="OJ37" s="148"/>
      <c r="OK37" s="148"/>
      <c r="OL37" s="148"/>
      <c r="OM37" s="148"/>
      <c r="ON37" s="148"/>
      <c r="OO37" s="148"/>
      <c r="OP37" s="148"/>
      <c r="OQ37" s="148"/>
      <c r="OR37" s="148"/>
      <c r="OS37" s="148"/>
      <c r="OT37" s="148"/>
      <c r="OU37" s="148"/>
      <c r="OV37" s="148"/>
      <c r="OW37" s="148"/>
      <c r="OX37" s="148"/>
      <c r="OY37" s="148"/>
      <c r="OZ37" s="148"/>
      <c r="PA37" s="148"/>
      <c r="PB37" s="148"/>
      <c r="PC37" s="148"/>
      <c r="PD37" s="148"/>
      <c r="PE37" s="148"/>
      <c r="PF37" s="148"/>
      <c r="PG37" s="148"/>
      <c r="PH37" s="148"/>
      <c r="PI37" s="148"/>
      <c r="PJ37" s="148"/>
      <c r="PK37" s="148"/>
      <c r="PL37" s="148"/>
      <c r="PM37" s="148"/>
      <c r="PN37" s="148"/>
      <c r="PO37" s="148"/>
      <c r="PP37" s="148"/>
      <c r="PQ37" s="148"/>
      <c r="PR37" s="148"/>
      <c r="PS37" s="148"/>
      <c r="PT37" s="148"/>
      <c r="PU37" s="148"/>
      <c r="PV37" s="148"/>
      <c r="PW37" s="148"/>
      <c r="PX37" s="148"/>
      <c r="PY37" s="148"/>
      <c r="PZ37" s="148"/>
      <c r="QA37" s="148"/>
      <c r="QB37" s="148"/>
      <c r="QC37" s="148"/>
      <c r="QD37" s="148"/>
      <c r="QE37" s="148"/>
      <c r="QF37" s="148"/>
      <c r="QG37" s="148"/>
      <c r="QH37" s="148"/>
      <c r="QI37" s="148"/>
      <c r="QJ37" s="148"/>
      <c r="QK37" s="148"/>
      <c r="QL37" s="148"/>
      <c r="QM37" s="148"/>
      <c r="QN37" s="148"/>
      <c r="QO37" s="148"/>
      <c r="QP37" s="148"/>
      <c r="QQ37" s="148"/>
      <c r="QR37" s="148"/>
      <c r="QS37" s="148"/>
      <c r="QT37" s="148"/>
      <c r="QU37" s="148"/>
      <c r="QV37" s="148"/>
      <c r="QW37" s="148"/>
      <c r="QX37" s="148"/>
      <c r="QY37" s="148"/>
      <c r="QZ37" s="148"/>
      <c r="RA37" s="148"/>
      <c r="RB37" s="148"/>
      <c r="RC37" s="148"/>
      <c r="RD37" s="148"/>
      <c r="RE37" s="148"/>
      <c r="RF37" s="148"/>
      <c r="RG37" s="148"/>
      <c r="RH37" s="148"/>
      <c r="RI37" s="148"/>
      <c r="RJ37" s="148"/>
      <c r="RK37" s="148"/>
      <c r="RL37" s="148"/>
      <c r="RM37" s="148"/>
      <c r="RN37" s="148"/>
      <c r="RO37" s="148"/>
      <c r="RP37" s="148"/>
      <c r="RQ37" s="148"/>
      <c r="RR37" s="148"/>
      <c r="RS37" s="148"/>
      <c r="RT37" s="148"/>
      <c r="RU37" s="148"/>
      <c r="RV37" s="148"/>
      <c r="RW37" s="148"/>
      <c r="RX37" s="148"/>
      <c r="RY37" s="148"/>
      <c r="RZ37" s="148"/>
      <c r="SA37" s="148"/>
      <c r="SB37" s="148"/>
      <c r="SC37" s="148"/>
      <c r="SD37" s="148"/>
      <c r="SE37" s="148"/>
      <c r="SF37" s="148"/>
      <c r="SG37" s="148"/>
      <c r="SH37" s="148"/>
      <c r="SI37" s="148"/>
      <c r="SJ37" s="148"/>
      <c r="SK37" s="148"/>
      <c r="SL37" s="148"/>
      <c r="SM37" s="148"/>
      <c r="SN37" s="148"/>
      <c r="SO37" s="148"/>
      <c r="SP37" s="148"/>
      <c r="SQ37" s="148"/>
      <c r="SR37" s="148"/>
      <c r="SS37" s="148"/>
      <c r="ST37" s="148"/>
      <c r="SU37" s="148"/>
      <c r="SV37" s="148"/>
      <c r="SW37" s="148"/>
      <c r="SX37" s="148"/>
      <c r="SY37" s="148"/>
      <c r="SZ37" s="148"/>
      <c r="TA37" s="148"/>
      <c r="TB37" s="148"/>
      <c r="TC37" s="148"/>
      <c r="TD37" s="148"/>
      <c r="TE37" s="148"/>
      <c r="TF37" s="148"/>
      <c r="TG37" s="148"/>
      <c r="TH37" s="148"/>
      <c r="TI37" s="148"/>
      <c r="TJ37" s="148"/>
      <c r="TK37" s="148"/>
      <c r="TL37" s="148"/>
      <c r="TM37" s="148"/>
      <c r="TN37" s="148"/>
      <c r="TO37" s="148"/>
      <c r="TP37" s="148"/>
      <c r="TQ37" s="148"/>
      <c r="TR37" s="148"/>
      <c r="TS37" s="148"/>
      <c r="TT37" s="148"/>
      <c r="TU37" s="148"/>
      <c r="TV37" s="148"/>
      <c r="TW37" s="148"/>
      <c r="TX37" s="148"/>
      <c r="TY37" s="148"/>
      <c r="TZ37" s="148"/>
      <c r="UA37" s="148"/>
      <c r="UB37" s="148"/>
      <c r="UC37" s="148"/>
      <c r="UD37" s="148"/>
      <c r="UE37" s="148"/>
      <c r="UF37" s="148"/>
      <c r="UG37" s="148"/>
      <c r="UH37" s="148"/>
      <c r="UI37" s="148"/>
      <c r="UJ37" s="148"/>
      <c r="UK37" s="148"/>
      <c r="UL37" s="148"/>
      <c r="UM37" s="148"/>
      <c r="UN37" s="148"/>
      <c r="UO37" s="148"/>
      <c r="UP37" s="148"/>
      <c r="UQ37" s="148"/>
      <c r="UR37" s="148"/>
      <c r="US37" s="148"/>
      <c r="UT37" s="148"/>
      <c r="UU37" s="148"/>
      <c r="UV37" s="148"/>
      <c r="UW37" s="148"/>
      <c r="UX37" s="148"/>
      <c r="UY37" s="148"/>
      <c r="UZ37" s="148"/>
      <c r="VA37" s="148"/>
      <c r="VB37" s="148"/>
      <c r="VC37" s="148"/>
      <c r="VD37" s="148"/>
      <c r="VE37" s="148"/>
      <c r="VF37" s="148"/>
      <c r="VG37" s="148"/>
      <c r="VH37" s="148"/>
      <c r="VI37" s="148"/>
      <c r="VJ37" s="148"/>
      <c r="VK37" s="148"/>
      <c r="VL37" s="148"/>
      <c r="VM37" s="148"/>
      <c r="VN37" s="148"/>
      <c r="VO37" s="148"/>
      <c r="VP37" s="148"/>
      <c r="VQ37" s="148"/>
      <c r="VR37" s="148"/>
      <c r="VS37" s="148"/>
      <c r="VT37" s="148"/>
      <c r="VU37" s="148"/>
      <c r="VV37" s="148"/>
      <c r="VW37" s="148"/>
      <c r="VX37" s="148"/>
      <c r="VY37" s="148"/>
      <c r="VZ37" s="148"/>
      <c r="WA37" s="148"/>
      <c r="WB37" s="148"/>
      <c r="WC37" s="148"/>
      <c r="WD37" s="148"/>
      <c r="WE37" s="148"/>
      <c r="WF37" s="148"/>
      <c r="WG37" s="148"/>
      <c r="WH37" s="148"/>
      <c r="WI37" s="148"/>
      <c r="WJ37" s="148"/>
      <c r="WK37" s="148"/>
      <c r="WL37" s="148"/>
      <c r="WM37" s="148"/>
      <c r="WN37" s="148"/>
      <c r="WO37" s="148"/>
      <c r="WP37" s="148"/>
      <c r="WQ37" s="148"/>
      <c r="WR37" s="148"/>
      <c r="WS37" s="148"/>
      <c r="WT37" s="148"/>
      <c r="WU37" s="148"/>
      <c r="WV37" s="148"/>
      <c r="WW37" s="148"/>
      <c r="WX37" s="148"/>
      <c r="WY37" s="148"/>
      <c r="WZ37" s="148"/>
      <c r="XA37" s="148"/>
      <c r="XB37" s="148"/>
      <c r="XC37" s="148"/>
      <c r="XD37" s="148"/>
      <c r="XE37" s="148"/>
      <c r="XF37" s="148"/>
      <c r="XG37" s="148"/>
      <c r="XH37" s="148"/>
      <c r="XI37" s="148"/>
      <c r="XJ37" s="148"/>
      <c r="XK37" s="148"/>
      <c r="XL37" s="148"/>
      <c r="XM37" s="148"/>
      <c r="XN37" s="148"/>
      <c r="XO37" s="148"/>
      <c r="XP37" s="148"/>
      <c r="XQ37" s="148"/>
      <c r="XR37" s="148"/>
      <c r="XS37" s="148"/>
      <c r="XT37" s="148"/>
      <c r="XU37" s="148"/>
      <c r="XV37" s="148"/>
      <c r="XW37" s="148"/>
      <c r="XX37" s="148"/>
      <c r="XY37" s="148"/>
      <c r="XZ37" s="148"/>
      <c r="YA37" s="148"/>
      <c r="YB37" s="148"/>
      <c r="YC37" s="148"/>
      <c r="YD37" s="148"/>
      <c r="YE37" s="148"/>
      <c r="YF37" s="148"/>
      <c r="YG37" s="148"/>
      <c r="YH37" s="148"/>
      <c r="YI37" s="148"/>
      <c r="YJ37" s="148"/>
      <c r="YK37" s="148"/>
      <c r="YL37" s="148"/>
      <c r="YM37" s="148"/>
      <c r="YN37" s="148"/>
      <c r="YO37" s="148"/>
      <c r="YP37" s="148"/>
      <c r="YQ37" s="148"/>
      <c r="YR37" s="148"/>
      <c r="YS37" s="148"/>
      <c r="YT37" s="148"/>
      <c r="YU37" s="148"/>
      <c r="YV37" s="148"/>
      <c r="YW37" s="148"/>
      <c r="YX37" s="148"/>
      <c r="YY37" s="148"/>
      <c r="YZ37" s="148"/>
      <c r="ZA37" s="148"/>
      <c r="ZB37" s="148"/>
      <c r="ZC37" s="148"/>
      <c r="ZD37" s="148"/>
      <c r="ZE37" s="148"/>
      <c r="ZF37" s="148"/>
      <c r="ZG37" s="148"/>
      <c r="ZH37" s="148"/>
      <c r="ZI37" s="148"/>
      <c r="ZJ37" s="148"/>
      <c r="ZK37" s="148"/>
      <c r="ZL37" s="148"/>
      <c r="ZM37" s="148"/>
      <c r="ZN37" s="148"/>
      <c r="ZO37" s="148"/>
      <c r="ZP37" s="148"/>
      <c r="ZQ37" s="148"/>
      <c r="ZR37" s="148"/>
      <c r="ZS37" s="148"/>
      <c r="ZT37" s="148"/>
      <c r="ZU37" s="148"/>
      <c r="ZV37" s="148"/>
      <c r="ZW37" s="148"/>
      <c r="ZX37" s="148"/>
      <c r="ZY37" s="148"/>
      <c r="ZZ37" s="148"/>
      <c r="AAA37" s="148"/>
      <c r="AAB37" s="148"/>
      <c r="AAC37" s="148"/>
      <c r="AAD37" s="148"/>
      <c r="AAE37" s="148"/>
      <c r="AAF37" s="148"/>
      <c r="AAG37" s="148"/>
      <c r="AAH37" s="148"/>
      <c r="AAI37" s="148"/>
      <c r="AAJ37" s="148"/>
      <c r="AAK37" s="148"/>
      <c r="AAL37" s="148"/>
      <c r="AAM37" s="148"/>
      <c r="AAN37" s="148"/>
      <c r="AAO37" s="148"/>
      <c r="AAP37" s="148"/>
      <c r="AAQ37" s="148"/>
      <c r="AAR37" s="148"/>
      <c r="AAS37" s="148"/>
      <c r="AAT37" s="148"/>
      <c r="AAU37" s="148"/>
      <c r="AAV37" s="148"/>
      <c r="AAW37" s="148"/>
      <c r="AAX37" s="148"/>
      <c r="AAY37" s="148"/>
      <c r="AAZ37" s="148"/>
      <c r="ABA37" s="148"/>
      <c r="ABB37" s="148"/>
      <c r="ABC37" s="148"/>
      <c r="ABD37" s="148"/>
      <c r="ABE37" s="148"/>
      <c r="ABF37" s="148"/>
      <c r="ABG37" s="148"/>
      <c r="ABH37" s="148"/>
      <c r="ABI37" s="148"/>
      <c r="ABJ37" s="148"/>
      <c r="ABK37" s="148"/>
      <c r="ABL37" s="148"/>
      <c r="ABM37" s="148"/>
      <c r="ABN37" s="148"/>
      <c r="ABO37" s="148"/>
      <c r="ABP37" s="148"/>
      <c r="ABQ37" s="148"/>
      <c r="ABR37" s="148"/>
      <c r="ABS37" s="148"/>
      <c r="ABT37" s="148"/>
      <c r="ABU37" s="148"/>
      <c r="ABV37" s="148"/>
      <c r="ABW37" s="148"/>
      <c r="ABX37" s="148"/>
      <c r="ABY37" s="148"/>
      <c r="ABZ37" s="148"/>
      <c r="ACA37" s="148"/>
      <c r="ACB37" s="148"/>
      <c r="ACC37" s="148"/>
      <c r="ACD37" s="148"/>
      <c r="ACE37" s="148"/>
      <c r="ACF37" s="148"/>
      <c r="ACG37" s="148"/>
      <c r="ACH37" s="148"/>
      <c r="ACI37" s="148"/>
      <c r="ACJ37" s="148"/>
      <c r="ACK37" s="148"/>
      <c r="ACL37" s="148"/>
      <c r="ACM37" s="148"/>
      <c r="ACN37" s="148"/>
      <c r="ACO37" s="148"/>
      <c r="ACP37" s="148"/>
      <c r="ACQ37" s="148"/>
      <c r="ACR37" s="148"/>
      <c r="ACS37" s="148"/>
      <c r="ACT37" s="148"/>
      <c r="ACU37" s="148"/>
      <c r="ACV37" s="148"/>
      <c r="ACW37" s="148"/>
      <c r="ACX37" s="148"/>
      <c r="ACY37" s="148"/>
      <c r="ACZ37" s="148"/>
      <c r="ADA37" s="148"/>
      <c r="ADB37" s="148"/>
      <c r="ADC37" s="148"/>
      <c r="ADD37" s="148"/>
      <c r="ADE37" s="148"/>
      <c r="ADF37" s="148"/>
      <c r="ADG37" s="148"/>
      <c r="ADH37" s="148"/>
      <c r="ADI37" s="148"/>
      <c r="ADJ37" s="148"/>
      <c r="ADK37" s="148"/>
      <c r="ADL37" s="148"/>
      <c r="ADM37" s="148"/>
      <c r="ADN37" s="148"/>
      <c r="ADO37" s="148"/>
      <c r="ADP37" s="148"/>
      <c r="ADQ37" s="148"/>
      <c r="ADR37" s="148"/>
      <c r="ADS37" s="148"/>
      <c r="ADT37" s="148"/>
      <c r="ADU37" s="148"/>
      <c r="ADV37" s="148"/>
      <c r="ADW37" s="148"/>
      <c r="ADX37" s="148"/>
      <c r="ADY37" s="148"/>
      <c r="ADZ37" s="148"/>
      <c r="AEA37" s="148"/>
      <c r="AEB37" s="148"/>
      <c r="AEC37" s="148"/>
      <c r="AED37" s="148"/>
      <c r="AEE37" s="148"/>
      <c r="AEF37" s="148"/>
      <c r="AEG37" s="148"/>
      <c r="AEH37" s="148"/>
      <c r="AEI37" s="148"/>
      <c r="AEJ37" s="148"/>
      <c r="AEK37" s="148"/>
      <c r="AEL37" s="148"/>
      <c r="AEM37" s="148"/>
      <c r="AEN37" s="148"/>
      <c r="AEO37" s="148"/>
      <c r="AEP37" s="148"/>
      <c r="AEQ37" s="148"/>
      <c r="AER37" s="148"/>
      <c r="AES37" s="148"/>
      <c r="AET37" s="148"/>
      <c r="AEU37" s="148"/>
      <c r="AEV37" s="148"/>
      <c r="AEW37" s="148"/>
      <c r="AEX37" s="148"/>
      <c r="AEY37" s="148"/>
      <c r="AEZ37" s="148"/>
      <c r="AFA37" s="148"/>
      <c r="AFB37" s="148"/>
      <c r="AFC37" s="148"/>
      <c r="AFD37" s="148"/>
      <c r="AFE37" s="148"/>
      <c r="AFF37" s="148"/>
      <c r="AFG37" s="148"/>
      <c r="AFH37" s="148"/>
      <c r="AFI37" s="148"/>
      <c r="AFJ37" s="148"/>
      <c r="AFK37" s="148"/>
      <c r="AFL37" s="148"/>
      <c r="AFM37" s="148"/>
      <c r="AFN37" s="148"/>
      <c r="AFO37" s="148"/>
      <c r="AFP37" s="148"/>
      <c r="AFQ37" s="148"/>
      <c r="AFR37" s="148"/>
      <c r="AFS37" s="148"/>
      <c r="AFT37" s="148"/>
      <c r="AFU37" s="148"/>
      <c r="AFV37" s="148"/>
      <c r="AFW37" s="148"/>
      <c r="AFX37" s="148"/>
      <c r="AFY37" s="148"/>
      <c r="AFZ37" s="148"/>
      <c r="AGA37" s="148"/>
      <c r="AGB37" s="148"/>
      <c r="AGC37" s="148"/>
      <c r="AGD37" s="148"/>
      <c r="AGE37" s="148"/>
      <c r="AGF37" s="148"/>
      <c r="AGG37" s="148"/>
      <c r="AGH37" s="148"/>
      <c r="AGI37" s="148"/>
      <c r="AGJ37" s="148"/>
      <c r="AGK37" s="148"/>
      <c r="AGL37" s="148"/>
      <c r="AGM37" s="148"/>
      <c r="AGN37" s="148"/>
      <c r="AGO37" s="148"/>
      <c r="AGP37" s="148"/>
      <c r="AGQ37" s="148"/>
      <c r="AGR37" s="148"/>
      <c r="AGS37" s="148"/>
      <c r="AGT37" s="148"/>
      <c r="AGU37" s="148"/>
      <c r="AGV37" s="148"/>
      <c r="AGW37" s="148"/>
      <c r="AGX37" s="148"/>
      <c r="AGY37" s="148"/>
      <c r="AGZ37" s="148"/>
      <c r="AHA37" s="148"/>
      <c r="AHB37" s="148"/>
      <c r="AHC37" s="148"/>
      <c r="AHD37" s="148"/>
      <c r="AHE37" s="148"/>
      <c r="AHF37" s="148"/>
      <c r="AHG37" s="148"/>
      <c r="AHH37" s="148"/>
      <c r="AHI37" s="148"/>
      <c r="AHJ37" s="148"/>
      <c r="AHK37" s="148"/>
      <c r="AHL37" s="148"/>
      <c r="AHM37" s="148"/>
      <c r="AHN37" s="148"/>
      <c r="AHO37" s="148"/>
      <c r="AHP37" s="148"/>
      <c r="AHQ37" s="148"/>
      <c r="AHR37" s="148"/>
      <c r="AHS37" s="148"/>
      <c r="AHT37" s="148"/>
      <c r="AHU37" s="148"/>
      <c r="AHV37" s="148"/>
      <c r="AHW37" s="148"/>
      <c r="AHX37" s="148"/>
      <c r="AHY37" s="148"/>
      <c r="AHZ37" s="148"/>
      <c r="AIA37" s="148"/>
      <c r="AIB37" s="148"/>
      <c r="AIC37" s="148"/>
      <c r="AID37" s="148"/>
      <c r="AIE37" s="148"/>
      <c r="AIF37" s="148"/>
      <c r="AIG37" s="148"/>
      <c r="AIH37" s="148"/>
      <c r="AII37" s="148"/>
      <c r="AIJ37" s="148"/>
      <c r="AIK37" s="148"/>
      <c r="AIL37" s="148"/>
      <c r="AIM37" s="148"/>
      <c r="AIN37" s="148"/>
      <c r="AIO37" s="148"/>
      <c r="AIP37" s="148"/>
      <c r="AIQ37" s="148"/>
      <c r="AIR37" s="148"/>
      <c r="AIS37" s="148"/>
      <c r="AIT37" s="148"/>
      <c r="AIU37" s="148"/>
      <c r="AIV37" s="148"/>
      <c r="AIW37" s="148"/>
      <c r="AIX37" s="148"/>
      <c r="AIY37" s="148"/>
      <c r="AIZ37" s="148"/>
      <c r="AJA37" s="148"/>
      <c r="AJB37" s="148"/>
      <c r="AJC37" s="148"/>
      <c r="AJD37" s="148"/>
      <c r="AJE37" s="148"/>
      <c r="AJF37" s="148"/>
      <c r="AJG37" s="148"/>
      <c r="AJH37" s="148"/>
      <c r="AJI37" s="148"/>
      <c r="AJJ37" s="148"/>
      <c r="AJK37" s="148"/>
      <c r="AJL37" s="148"/>
      <c r="AJM37" s="148"/>
      <c r="AJN37" s="148"/>
      <c r="AJO37" s="148"/>
      <c r="AJP37" s="148"/>
      <c r="AJQ37" s="148"/>
      <c r="AJR37" s="148"/>
      <c r="AJS37" s="148"/>
      <c r="AJT37" s="148"/>
      <c r="AJU37" s="148"/>
      <c r="AJV37" s="148"/>
      <c r="AJW37" s="148"/>
      <c r="AJX37" s="148"/>
      <c r="AJY37" s="148"/>
      <c r="AJZ37" s="148"/>
      <c r="AKA37" s="148"/>
      <c r="AKB37" s="148"/>
      <c r="AKC37" s="148"/>
      <c r="AKD37" s="148"/>
      <c r="AKE37" s="148"/>
      <c r="AKF37" s="148"/>
      <c r="AKG37" s="148"/>
      <c r="AKH37" s="148"/>
      <c r="AKI37" s="148"/>
      <c r="AKJ37" s="148"/>
      <c r="AKK37" s="148"/>
      <c r="AKL37" s="148"/>
      <c r="AKM37" s="148"/>
      <c r="AKN37" s="148"/>
      <c r="AKO37" s="148"/>
      <c r="AKP37" s="148"/>
      <c r="AKQ37" s="148"/>
      <c r="AKR37" s="148"/>
      <c r="AKS37" s="148"/>
      <c r="AKT37" s="148"/>
      <c r="AKU37" s="148"/>
      <c r="AKV37" s="148"/>
      <c r="AKW37" s="148"/>
      <c r="AKX37" s="148"/>
      <c r="AKY37" s="148"/>
      <c r="AKZ37" s="148"/>
      <c r="ALA37" s="148"/>
      <c r="ALB37" s="148"/>
      <c r="ALC37" s="148"/>
      <c r="ALD37" s="148"/>
      <c r="ALE37" s="148"/>
      <c r="ALF37" s="148"/>
      <c r="ALG37" s="148"/>
      <c r="ALH37" s="148"/>
      <c r="ALI37" s="148"/>
      <c r="ALJ37" s="148"/>
      <c r="ALK37" s="148"/>
      <c r="ALL37" s="148"/>
      <c r="ALM37" s="148"/>
      <c r="ALN37" s="148"/>
      <c r="ALO37" s="148"/>
      <c r="ALP37" s="148"/>
      <c r="ALQ37" s="148"/>
      <c r="ALR37" s="148"/>
      <c r="ALS37" s="148"/>
      <c r="ALT37" s="148"/>
      <c r="ALU37" s="148"/>
      <c r="ALV37" s="148"/>
      <c r="ALW37" s="148"/>
      <c r="ALX37" s="148"/>
      <c r="ALY37" s="148"/>
      <c r="ALZ37" s="148"/>
      <c r="AMA37" s="148"/>
      <c r="AMB37" s="148"/>
      <c r="AMC37" s="148"/>
      <c r="AMD37" s="148"/>
      <c r="AME37" s="148"/>
      <c r="AMF37" s="148"/>
      <c r="AMG37" s="148"/>
      <c r="AMH37" s="148"/>
      <c r="AMI37" s="148"/>
      <c r="AMJ37" s="148"/>
      <c r="AMK37" s="148"/>
      <c r="AML37" s="148"/>
    </row>
    <row r="38" spans="1:1026" s="131" customFormat="1">
      <c r="A38" s="145" t="str">
        <f t="shared" si="0"/>
        <v>LOAN.UH_APPROVED</v>
      </c>
      <c r="B38" s="134">
        <f t="shared" si="4"/>
        <v>110034</v>
      </c>
      <c r="C38" s="146">
        <v>0</v>
      </c>
      <c r="D38" s="146">
        <v>1</v>
      </c>
      <c r="E38" s="146">
        <f t="shared" si="1"/>
        <v>100000</v>
      </c>
      <c r="F38" s="146">
        <v>100000</v>
      </c>
      <c r="G38" s="146" t="s">
        <v>34</v>
      </c>
      <c r="H38" s="146">
        <v>100000</v>
      </c>
      <c r="I38" s="145" t="s">
        <v>505</v>
      </c>
      <c r="J38" s="146">
        <f>VLOOKUP(I38,T_FSM_TYPE!$A:$B,2,0)</f>
        <v>110000</v>
      </c>
      <c r="K38" s="131" t="s">
        <v>640</v>
      </c>
      <c r="L38" s="145" t="s">
        <v>37</v>
      </c>
      <c r="M38" s="215" t="str">
        <f t="shared" si="2"/>
        <v>UH_APPROVED</v>
      </c>
      <c r="N38" s="145" t="str">
        <f t="shared" si="3"/>
        <v>INSERT INTO T_FSM_STATE VALUES(110034, 0, 1, 100000, 100000, GETDATE(), 100000, 110000, 'UH_APPROVED', '?' ,'UH_APPROVED')</v>
      </c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145"/>
      <c r="CA38" s="145"/>
      <c r="CB38" s="145"/>
      <c r="CC38" s="145"/>
      <c r="CD38" s="145"/>
      <c r="CE38" s="145"/>
      <c r="CF38" s="145"/>
      <c r="CG38" s="145"/>
      <c r="CH38" s="145"/>
      <c r="CI38" s="145"/>
      <c r="CJ38" s="145"/>
      <c r="CK38" s="145"/>
      <c r="CL38" s="145"/>
      <c r="CM38" s="145"/>
      <c r="CN38" s="145"/>
      <c r="CO38" s="145"/>
      <c r="CP38" s="145"/>
      <c r="CQ38" s="145"/>
      <c r="CR38" s="145"/>
      <c r="CS38" s="145"/>
      <c r="CT38" s="145"/>
      <c r="CU38" s="145"/>
      <c r="CV38" s="145"/>
      <c r="CW38" s="145"/>
      <c r="CX38" s="145"/>
      <c r="CY38" s="145"/>
      <c r="CZ38" s="145"/>
      <c r="DA38" s="145"/>
      <c r="DB38" s="145"/>
      <c r="DC38" s="145"/>
      <c r="DD38" s="145"/>
      <c r="DE38" s="145"/>
      <c r="DF38" s="145"/>
      <c r="DG38" s="145"/>
      <c r="DH38" s="145"/>
      <c r="DI38" s="145"/>
      <c r="DJ38" s="145"/>
      <c r="DK38" s="145"/>
      <c r="DL38" s="145"/>
      <c r="DM38" s="145"/>
      <c r="DN38" s="145"/>
      <c r="DO38" s="145"/>
      <c r="DP38" s="145"/>
      <c r="DQ38" s="145"/>
      <c r="DR38" s="145"/>
      <c r="DS38" s="145"/>
      <c r="DT38" s="145"/>
      <c r="DU38" s="145"/>
      <c r="DV38" s="145"/>
      <c r="DW38" s="145"/>
      <c r="DX38" s="145"/>
      <c r="DY38" s="145"/>
      <c r="DZ38" s="145"/>
      <c r="EA38" s="145"/>
      <c r="EB38" s="145"/>
      <c r="EC38" s="145"/>
      <c r="ED38" s="145"/>
      <c r="EE38" s="145"/>
      <c r="EF38" s="145"/>
      <c r="EG38" s="145"/>
      <c r="EH38" s="145"/>
      <c r="EI38" s="145"/>
      <c r="EJ38" s="145"/>
      <c r="EK38" s="145"/>
      <c r="EL38" s="145"/>
      <c r="EM38" s="145"/>
      <c r="EN38" s="145"/>
      <c r="EO38" s="145"/>
      <c r="EP38" s="145"/>
      <c r="EQ38" s="145"/>
      <c r="ER38" s="145"/>
      <c r="ES38" s="145"/>
      <c r="ET38" s="145"/>
      <c r="EU38" s="145"/>
      <c r="EV38" s="145"/>
      <c r="EW38" s="145"/>
      <c r="EX38" s="145"/>
      <c r="EY38" s="145"/>
      <c r="EZ38" s="145"/>
      <c r="FA38" s="145"/>
      <c r="FB38" s="145"/>
      <c r="FC38" s="145"/>
      <c r="FD38" s="145"/>
      <c r="FE38" s="145"/>
      <c r="FF38" s="145"/>
      <c r="FG38" s="145"/>
      <c r="FH38" s="145"/>
      <c r="FI38" s="145"/>
      <c r="FJ38" s="145"/>
      <c r="FK38" s="145"/>
      <c r="FL38" s="145"/>
      <c r="FM38" s="145"/>
      <c r="FN38" s="145"/>
      <c r="FO38" s="145"/>
      <c r="FP38" s="145"/>
      <c r="FQ38" s="145"/>
      <c r="FR38" s="145"/>
      <c r="FS38" s="145"/>
      <c r="FT38" s="145"/>
      <c r="FU38" s="145"/>
      <c r="FV38" s="145"/>
      <c r="FW38" s="145"/>
      <c r="FX38" s="145"/>
      <c r="FY38" s="145"/>
      <c r="FZ38" s="145"/>
      <c r="GA38" s="145"/>
      <c r="GB38" s="145"/>
      <c r="GC38" s="145"/>
      <c r="GD38" s="145"/>
      <c r="GE38" s="145"/>
      <c r="GF38" s="145"/>
      <c r="GG38" s="145"/>
      <c r="GH38" s="145"/>
      <c r="GI38" s="145"/>
      <c r="GJ38" s="145"/>
      <c r="GK38" s="145"/>
      <c r="GL38" s="145"/>
      <c r="GM38" s="145"/>
      <c r="GN38" s="145"/>
      <c r="GO38" s="145"/>
      <c r="GP38" s="145"/>
      <c r="GQ38" s="145"/>
      <c r="GR38" s="145"/>
      <c r="GS38" s="145"/>
      <c r="GT38" s="145"/>
      <c r="GU38" s="145"/>
      <c r="GV38" s="145"/>
      <c r="GW38" s="145"/>
      <c r="GX38" s="145"/>
      <c r="GY38" s="145"/>
      <c r="GZ38" s="145"/>
      <c r="HA38" s="145"/>
      <c r="HB38" s="145"/>
      <c r="HC38" s="145"/>
      <c r="HD38" s="145"/>
      <c r="HE38" s="145"/>
      <c r="HF38" s="145"/>
      <c r="HG38" s="145"/>
      <c r="HH38" s="145"/>
      <c r="HI38" s="145"/>
      <c r="HJ38" s="145"/>
      <c r="HK38" s="145"/>
      <c r="HL38" s="145"/>
      <c r="HM38" s="145"/>
      <c r="HN38" s="145"/>
      <c r="HO38" s="145"/>
      <c r="HP38" s="145"/>
      <c r="HQ38" s="145"/>
      <c r="HR38" s="145"/>
      <c r="HS38" s="145"/>
      <c r="HT38" s="145"/>
      <c r="HU38" s="145"/>
      <c r="HV38" s="145"/>
      <c r="HW38" s="145"/>
      <c r="HX38" s="145"/>
      <c r="HY38" s="145"/>
      <c r="HZ38" s="145"/>
      <c r="IA38" s="145"/>
      <c r="IB38" s="145"/>
      <c r="IC38" s="145"/>
      <c r="ID38" s="145"/>
      <c r="IE38" s="145"/>
      <c r="IF38" s="145"/>
      <c r="IG38" s="145"/>
      <c r="IH38" s="145"/>
      <c r="II38" s="145"/>
      <c r="IJ38" s="145"/>
      <c r="IK38" s="145"/>
      <c r="IL38" s="145"/>
      <c r="IM38" s="145"/>
      <c r="IN38" s="145"/>
      <c r="IO38" s="145"/>
      <c r="IP38" s="145"/>
      <c r="IQ38" s="145"/>
      <c r="IR38" s="145"/>
      <c r="IS38" s="145"/>
      <c r="IT38" s="145"/>
      <c r="IU38" s="145"/>
      <c r="IV38" s="145"/>
      <c r="IW38" s="145"/>
      <c r="IX38" s="145"/>
      <c r="IY38" s="145"/>
      <c r="IZ38" s="145"/>
      <c r="JA38" s="145"/>
      <c r="JB38" s="145"/>
      <c r="JC38" s="145"/>
      <c r="JD38" s="145"/>
      <c r="JE38" s="145"/>
      <c r="JF38" s="145"/>
      <c r="JG38" s="145"/>
      <c r="JH38" s="145"/>
      <c r="JI38" s="145"/>
      <c r="JJ38" s="145"/>
      <c r="JK38" s="145"/>
      <c r="JL38" s="145"/>
      <c r="JM38" s="145"/>
      <c r="JN38" s="145"/>
      <c r="JO38" s="145"/>
      <c r="JP38" s="145"/>
      <c r="JQ38" s="145"/>
      <c r="JR38" s="145"/>
      <c r="JS38" s="145"/>
      <c r="JT38" s="145"/>
      <c r="JU38" s="145"/>
      <c r="JV38" s="145"/>
      <c r="JW38" s="145"/>
      <c r="JX38" s="145"/>
      <c r="JY38" s="145"/>
      <c r="JZ38" s="145"/>
      <c r="KA38" s="145"/>
      <c r="KB38" s="145"/>
      <c r="KC38" s="145"/>
      <c r="KD38" s="145"/>
      <c r="KE38" s="145"/>
      <c r="KF38" s="145"/>
      <c r="KG38" s="145"/>
      <c r="KH38" s="145"/>
      <c r="KI38" s="145"/>
      <c r="KJ38" s="145"/>
      <c r="KK38" s="145"/>
      <c r="KL38" s="145"/>
      <c r="KM38" s="145"/>
      <c r="KN38" s="145"/>
      <c r="KO38" s="145"/>
      <c r="KP38" s="145"/>
      <c r="KQ38" s="145"/>
      <c r="KR38" s="145"/>
      <c r="KS38" s="145"/>
      <c r="KT38" s="145"/>
      <c r="KU38" s="145"/>
      <c r="KV38" s="145"/>
      <c r="KW38" s="145"/>
      <c r="KX38" s="145"/>
      <c r="KY38" s="145"/>
      <c r="KZ38" s="145"/>
      <c r="LA38" s="145"/>
      <c r="LB38" s="145"/>
      <c r="LC38" s="145"/>
      <c r="LD38" s="145"/>
      <c r="LE38" s="145"/>
      <c r="LF38" s="145"/>
      <c r="LG38" s="145"/>
      <c r="LH38" s="145"/>
      <c r="LI38" s="145"/>
      <c r="LJ38" s="145"/>
      <c r="LK38" s="145"/>
      <c r="LL38" s="145"/>
      <c r="LM38" s="145"/>
      <c r="LN38" s="145"/>
      <c r="LO38" s="145"/>
      <c r="LP38" s="145"/>
      <c r="LQ38" s="145"/>
      <c r="LR38" s="145"/>
      <c r="LS38" s="145"/>
      <c r="LT38" s="145"/>
      <c r="LU38" s="145"/>
      <c r="LV38" s="145"/>
      <c r="LW38" s="145"/>
      <c r="LX38" s="145"/>
      <c r="LY38" s="145"/>
      <c r="LZ38" s="145"/>
      <c r="MA38" s="145"/>
      <c r="MB38" s="145"/>
      <c r="MC38" s="145"/>
      <c r="MD38" s="145"/>
      <c r="ME38" s="145"/>
      <c r="MF38" s="145"/>
      <c r="MG38" s="145"/>
      <c r="MH38" s="145"/>
      <c r="MI38" s="145"/>
      <c r="MJ38" s="145"/>
      <c r="MK38" s="145"/>
      <c r="ML38" s="145"/>
      <c r="MM38" s="145"/>
      <c r="MN38" s="145"/>
      <c r="MO38" s="145"/>
      <c r="MP38" s="145"/>
      <c r="MQ38" s="145"/>
      <c r="MR38" s="145"/>
      <c r="MS38" s="145"/>
      <c r="MT38" s="145"/>
      <c r="MU38" s="145"/>
      <c r="MV38" s="145"/>
      <c r="MW38" s="145"/>
      <c r="MX38" s="145"/>
      <c r="MY38" s="145"/>
      <c r="MZ38" s="145"/>
      <c r="NA38" s="145"/>
      <c r="NB38" s="145"/>
      <c r="NC38" s="145"/>
      <c r="ND38" s="145"/>
      <c r="NE38" s="145"/>
      <c r="NF38" s="145"/>
      <c r="NG38" s="145"/>
      <c r="NH38" s="145"/>
      <c r="NI38" s="145"/>
      <c r="NJ38" s="145"/>
      <c r="NK38" s="145"/>
      <c r="NL38" s="145"/>
      <c r="NM38" s="145"/>
      <c r="NN38" s="145"/>
      <c r="NO38" s="145"/>
      <c r="NP38" s="145"/>
      <c r="NQ38" s="145"/>
      <c r="NR38" s="145"/>
      <c r="NS38" s="145"/>
      <c r="NT38" s="145"/>
      <c r="NU38" s="145"/>
      <c r="NV38" s="145"/>
      <c r="NW38" s="145"/>
      <c r="NX38" s="145"/>
      <c r="NY38" s="145"/>
      <c r="NZ38" s="145"/>
      <c r="OA38" s="145"/>
      <c r="OB38" s="145"/>
      <c r="OC38" s="145"/>
      <c r="OD38" s="145"/>
      <c r="OE38" s="145"/>
      <c r="OF38" s="145"/>
      <c r="OG38" s="145"/>
      <c r="OH38" s="145"/>
      <c r="OI38" s="145"/>
      <c r="OJ38" s="145"/>
      <c r="OK38" s="145"/>
      <c r="OL38" s="145"/>
      <c r="OM38" s="145"/>
      <c r="ON38" s="145"/>
      <c r="OO38" s="145"/>
      <c r="OP38" s="145"/>
      <c r="OQ38" s="145"/>
      <c r="OR38" s="145"/>
      <c r="OS38" s="145"/>
      <c r="OT38" s="145"/>
      <c r="OU38" s="145"/>
      <c r="OV38" s="145"/>
      <c r="OW38" s="145"/>
      <c r="OX38" s="145"/>
      <c r="OY38" s="145"/>
      <c r="OZ38" s="145"/>
      <c r="PA38" s="145"/>
      <c r="PB38" s="145"/>
      <c r="PC38" s="145"/>
      <c r="PD38" s="145"/>
      <c r="PE38" s="145"/>
      <c r="PF38" s="145"/>
      <c r="PG38" s="145"/>
      <c r="PH38" s="145"/>
      <c r="PI38" s="145"/>
      <c r="PJ38" s="145"/>
      <c r="PK38" s="145"/>
      <c r="PL38" s="145"/>
      <c r="PM38" s="145"/>
      <c r="PN38" s="145"/>
      <c r="PO38" s="145"/>
      <c r="PP38" s="145"/>
      <c r="PQ38" s="145"/>
      <c r="PR38" s="145"/>
      <c r="PS38" s="145"/>
      <c r="PT38" s="145"/>
      <c r="PU38" s="145"/>
      <c r="PV38" s="145"/>
      <c r="PW38" s="145"/>
      <c r="PX38" s="145"/>
      <c r="PY38" s="145"/>
      <c r="PZ38" s="145"/>
      <c r="QA38" s="145"/>
      <c r="QB38" s="145"/>
      <c r="QC38" s="145"/>
      <c r="QD38" s="145"/>
      <c r="QE38" s="145"/>
      <c r="QF38" s="145"/>
      <c r="QG38" s="145"/>
      <c r="QH38" s="145"/>
      <c r="QI38" s="145"/>
      <c r="QJ38" s="145"/>
      <c r="QK38" s="145"/>
      <c r="QL38" s="145"/>
      <c r="QM38" s="145"/>
      <c r="QN38" s="145"/>
      <c r="QO38" s="145"/>
      <c r="QP38" s="145"/>
      <c r="QQ38" s="145"/>
      <c r="QR38" s="145"/>
      <c r="QS38" s="145"/>
      <c r="QT38" s="145"/>
      <c r="QU38" s="145"/>
      <c r="QV38" s="145"/>
      <c r="QW38" s="145"/>
      <c r="QX38" s="145"/>
      <c r="QY38" s="145"/>
      <c r="QZ38" s="145"/>
      <c r="RA38" s="145"/>
      <c r="RB38" s="145"/>
      <c r="RC38" s="145"/>
      <c r="RD38" s="145"/>
      <c r="RE38" s="145"/>
      <c r="RF38" s="145"/>
      <c r="RG38" s="145"/>
      <c r="RH38" s="145"/>
      <c r="RI38" s="145"/>
      <c r="RJ38" s="145"/>
      <c r="RK38" s="145"/>
      <c r="RL38" s="145"/>
      <c r="RM38" s="145"/>
      <c r="RN38" s="145"/>
      <c r="RO38" s="145"/>
      <c r="RP38" s="145"/>
      <c r="RQ38" s="145"/>
      <c r="RR38" s="145"/>
      <c r="RS38" s="145"/>
      <c r="RT38" s="145"/>
      <c r="RU38" s="145"/>
      <c r="RV38" s="145"/>
      <c r="RW38" s="145"/>
      <c r="RX38" s="145"/>
      <c r="RY38" s="145"/>
      <c r="RZ38" s="145"/>
      <c r="SA38" s="145"/>
      <c r="SB38" s="145"/>
      <c r="SC38" s="145"/>
      <c r="SD38" s="145"/>
      <c r="SE38" s="145"/>
      <c r="SF38" s="145"/>
      <c r="SG38" s="145"/>
      <c r="SH38" s="145"/>
      <c r="SI38" s="145"/>
      <c r="SJ38" s="145"/>
      <c r="SK38" s="145"/>
      <c r="SL38" s="145"/>
      <c r="SM38" s="145"/>
      <c r="SN38" s="145"/>
      <c r="SO38" s="145"/>
      <c r="SP38" s="145"/>
      <c r="SQ38" s="145"/>
      <c r="SR38" s="145"/>
      <c r="SS38" s="145"/>
      <c r="ST38" s="145"/>
      <c r="SU38" s="145"/>
      <c r="SV38" s="145"/>
      <c r="SW38" s="145"/>
      <c r="SX38" s="145"/>
      <c r="SY38" s="145"/>
      <c r="SZ38" s="145"/>
      <c r="TA38" s="145"/>
      <c r="TB38" s="145"/>
      <c r="TC38" s="145"/>
      <c r="TD38" s="145"/>
      <c r="TE38" s="145"/>
      <c r="TF38" s="145"/>
      <c r="TG38" s="145"/>
      <c r="TH38" s="145"/>
      <c r="TI38" s="145"/>
      <c r="TJ38" s="145"/>
      <c r="TK38" s="145"/>
      <c r="TL38" s="145"/>
      <c r="TM38" s="145"/>
      <c r="TN38" s="145"/>
      <c r="TO38" s="145"/>
      <c r="TP38" s="145"/>
      <c r="TQ38" s="145"/>
      <c r="TR38" s="145"/>
      <c r="TS38" s="145"/>
      <c r="TT38" s="145"/>
      <c r="TU38" s="145"/>
      <c r="TV38" s="145"/>
      <c r="TW38" s="145"/>
      <c r="TX38" s="145"/>
      <c r="TY38" s="145"/>
      <c r="TZ38" s="145"/>
      <c r="UA38" s="145"/>
      <c r="UB38" s="145"/>
      <c r="UC38" s="145"/>
      <c r="UD38" s="145"/>
      <c r="UE38" s="145"/>
      <c r="UF38" s="145"/>
      <c r="UG38" s="145"/>
      <c r="UH38" s="145"/>
      <c r="UI38" s="145"/>
      <c r="UJ38" s="145"/>
      <c r="UK38" s="145"/>
      <c r="UL38" s="145"/>
      <c r="UM38" s="145"/>
      <c r="UN38" s="145"/>
      <c r="UO38" s="145"/>
      <c r="UP38" s="145"/>
      <c r="UQ38" s="145"/>
      <c r="UR38" s="145"/>
      <c r="US38" s="145"/>
      <c r="UT38" s="145"/>
      <c r="UU38" s="145"/>
      <c r="UV38" s="145"/>
      <c r="UW38" s="145"/>
      <c r="UX38" s="145"/>
      <c r="UY38" s="145"/>
      <c r="UZ38" s="145"/>
      <c r="VA38" s="145"/>
      <c r="VB38" s="145"/>
      <c r="VC38" s="145"/>
      <c r="VD38" s="145"/>
      <c r="VE38" s="145"/>
      <c r="VF38" s="145"/>
      <c r="VG38" s="145"/>
      <c r="VH38" s="145"/>
      <c r="VI38" s="145"/>
      <c r="VJ38" s="145"/>
      <c r="VK38" s="145"/>
      <c r="VL38" s="145"/>
      <c r="VM38" s="145"/>
      <c r="VN38" s="145"/>
      <c r="VO38" s="145"/>
      <c r="VP38" s="145"/>
      <c r="VQ38" s="145"/>
      <c r="VR38" s="145"/>
      <c r="VS38" s="145"/>
      <c r="VT38" s="145"/>
      <c r="VU38" s="145"/>
      <c r="VV38" s="145"/>
      <c r="VW38" s="145"/>
      <c r="VX38" s="145"/>
      <c r="VY38" s="145"/>
      <c r="VZ38" s="145"/>
      <c r="WA38" s="145"/>
      <c r="WB38" s="145"/>
      <c r="WC38" s="145"/>
      <c r="WD38" s="145"/>
      <c r="WE38" s="145"/>
      <c r="WF38" s="145"/>
      <c r="WG38" s="145"/>
      <c r="WH38" s="145"/>
      <c r="WI38" s="145"/>
      <c r="WJ38" s="145"/>
      <c r="WK38" s="145"/>
      <c r="WL38" s="145"/>
      <c r="WM38" s="145"/>
      <c r="WN38" s="145"/>
      <c r="WO38" s="145"/>
      <c r="WP38" s="145"/>
      <c r="WQ38" s="145"/>
      <c r="WR38" s="145"/>
      <c r="WS38" s="145"/>
      <c r="WT38" s="145"/>
      <c r="WU38" s="145"/>
      <c r="WV38" s="145"/>
      <c r="WW38" s="145"/>
      <c r="WX38" s="145"/>
      <c r="WY38" s="145"/>
      <c r="WZ38" s="145"/>
      <c r="XA38" s="145"/>
      <c r="XB38" s="145"/>
      <c r="XC38" s="145"/>
      <c r="XD38" s="145"/>
      <c r="XE38" s="145"/>
      <c r="XF38" s="145"/>
      <c r="XG38" s="145"/>
      <c r="XH38" s="145"/>
      <c r="XI38" s="145"/>
      <c r="XJ38" s="145"/>
      <c r="XK38" s="145"/>
      <c r="XL38" s="145"/>
      <c r="XM38" s="145"/>
      <c r="XN38" s="145"/>
      <c r="XO38" s="145"/>
      <c r="XP38" s="145"/>
      <c r="XQ38" s="145"/>
      <c r="XR38" s="145"/>
      <c r="XS38" s="145"/>
      <c r="XT38" s="145"/>
      <c r="XU38" s="145"/>
      <c r="XV38" s="145"/>
      <c r="XW38" s="145"/>
      <c r="XX38" s="145"/>
      <c r="XY38" s="145"/>
      <c r="XZ38" s="145"/>
      <c r="YA38" s="145"/>
      <c r="YB38" s="145"/>
      <c r="YC38" s="145"/>
      <c r="YD38" s="145"/>
      <c r="YE38" s="145"/>
      <c r="YF38" s="145"/>
      <c r="YG38" s="145"/>
      <c r="YH38" s="145"/>
      <c r="YI38" s="145"/>
      <c r="YJ38" s="145"/>
      <c r="YK38" s="145"/>
      <c r="YL38" s="145"/>
      <c r="YM38" s="145"/>
      <c r="YN38" s="145"/>
      <c r="YO38" s="145"/>
      <c r="YP38" s="145"/>
      <c r="YQ38" s="145"/>
      <c r="YR38" s="145"/>
      <c r="YS38" s="145"/>
      <c r="YT38" s="145"/>
      <c r="YU38" s="145"/>
      <c r="YV38" s="145"/>
      <c r="YW38" s="145"/>
      <c r="YX38" s="145"/>
      <c r="YY38" s="145"/>
      <c r="YZ38" s="145"/>
      <c r="ZA38" s="145"/>
      <c r="ZB38" s="145"/>
      <c r="ZC38" s="145"/>
      <c r="ZD38" s="145"/>
      <c r="ZE38" s="145"/>
      <c r="ZF38" s="145"/>
      <c r="ZG38" s="145"/>
      <c r="ZH38" s="145"/>
      <c r="ZI38" s="145"/>
      <c r="ZJ38" s="145"/>
      <c r="ZK38" s="145"/>
      <c r="ZL38" s="145"/>
      <c r="ZM38" s="145"/>
      <c r="ZN38" s="145"/>
      <c r="ZO38" s="145"/>
      <c r="ZP38" s="145"/>
      <c r="ZQ38" s="145"/>
      <c r="ZR38" s="145"/>
      <c r="ZS38" s="145"/>
      <c r="ZT38" s="145"/>
      <c r="ZU38" s="145"/>
      <c r="ZV38" s="145"/>
      <c r="ZW38" s="145"/>
      <c r="ZX38" s="145"/>
      <c r="ZY38" s="145"/>
      <c r="ZZ38" s="145"/>
      <c r="AAA38" s="145"/>
      <c r="AAB38" s="145"/>
      <c r="AAC38" s="145"/>
      <c r="AAD38" s="145"/>
      <c r="AAE38" s="145"/>
      <c r="AAF38" s="145"/>
      <c r="AAG38" s="145"/>
      <c r="AAH38" s="145"/>
      <c r="AAI38" s="145"/>
      <c r="AAJ38" s="145"/>
      <c r="AAK38" s="145"/>
      <c r="AAL38" s="145"/>
      <c r="AAM38" s="145"/>
      <c r="AAN38" s="145"/>
      <c r="AAO38" s="145"/>
      <c r="AAP38" s="145"/>
      <c r="AAQ38" s="145"/>
      <c r="AAR38" s="145"/>
      <c r="AAS38" s="145"/>
      <c r="AAT38" s="145"/>
      <c r="AAU38" s="145"/>
      <c r="AAV38" s="145"/>
      <c r="AAW38" s="145"/>
      <c r="AAX38" s="145"/>
      <c r="AAY38" s="145"/>
      <c r="AAZ38" s="145"/>
      <c r="ABA38" s="145"/>
      <c r="ABB38" s="145"/>
      <c r="ABC38" s="145"/>
      <c r="ABD38" s="145"/>
      <c r="ABE38" s="145"/>
      <c r="ABF38" s="145"/>
      <c r="ABG38" s="145"/>
      <c r="ABH38" s="145"/>
      <c r="ABI38" s="145"/>
      <c r="ABJ38" s="145"/>
      <c r="ABK38" s="145"/>
      <c r="ABL38" s="145"/>
      <c r="ABM38" s="145"/>
      <c r="ABN38" s="145"/>
      <c r="ABO38" s="145"/>
      <c r="ABP38" s="145"/>
      <c r="ABQ38" s="145"/>
      <c r="ABR38" s="145"/>
      <c r="ABS38" s="145"/>
      <c r="ABT38" s="145"/>
      <c r="ABU38" s="145"/>
      <c r="ABV38" s="145"/>
      <c r="ABW38" s="145"/>
      <c r="ABX38" s="145"/>
      <c r="ABY38" s="145"/>
      <c r="ABZ38" s="145"/>
      <c r="ACA38" s="145"/>
      <c r="ACB38" s="145"/>
      <c r="ACC38" s="145"/>
      <c r="ACD38" s="145"/>
      <c r="ACE38" s="145"/>
      <c r="ACF38" s="145"/>
      <c r="ACG38" s="145"/>
      <c r="ACH38" s="145"/>
      <c r="ACI38" s="145"/>
      <c r="ACJ38" s="145"/>
      <c r="ACK38" s="145"/>
      <c r="ACL38" s="145"/>
      <c r="ACM38" s="145"/>
      <c r="ACN38" s="145"/>
      <c r="ACO38" s="145"/>
      <c r="ACP38" s="145"/>
      <c r="ACQ38" s="145"/>
      <c r="ACR38" s="145"/>
      <c r="ACS38" s="145"/>
      <c r="ACT38" s="145"/>
      <c r="ACU38" s="145"/>
      <c r="ACV38" s="145"/>
      <c r="ACW38" s="145"/>
      <c r="ACX38" s="145"/>
      <c r="ACY38" s="145"/>
      <c r="ACZ38" s="145"/>
      <c r="ADA38" s="145"/>
      <c r="ADB38" s="145"/>
      <c r="ADC38" s="145"/>
      <c r="ADD38" s="145"/>
      <c r="ADE38" s="145"/>
      <c r="ADF38" s="145"/>
      <c r="ADG38" s="145"/>
      <c r="ADH38" s="145"/>
      <c r="ADI38" s="145"/>
      <c r="ADJ38" s="145"/>
      <c r="ADK38" s="145"/>
      <c r="ADL38" s="145"/>
      <c r="ADM38" s="145"/>
      <c r="ADN38" s="145"/>
      <c r="ADO38" s="145"/>
      <c r="ADP38" s="145"/>
      <c r="ADQ38" s="145"/>
      <c r="ADR38" s="145"/>
      <c r="ADS38" s="145"/>
      <c r="ADT38" s="145"/>
      <c r="ADU38" s="145"/>
      <c r="ADV38" s="145"/>
      <c r="ADW38" s="145"/>
      <c r="ADX38" s="145"/>
      <c r="ADY38" s="145"/>
      <c r="ADZ38" s="145"/>
      <c r="AEA38" s="145"/>
      <c r="AEB38" s="145"/>
      <c r="AEC38" s="145"/>
      <c r="AED38" s="145"/>
      <c r="AEE38" s="145"/>
      <c r="AEF38" s="145"/>
      <c r="AEG38" s="145"/>
      <c r="AEH38" s="145"/>
      <c r="AEI38" s="145"/>
      <c r="AEJ38" s="145"/>
      <c r="AEK38" s="145"/>
      <c r="AEL38" s="145"/>
      <c r="AEM38" s="145"/>
      <c r="AEN38" s="145"/>
      <c r="AEO38" s="145"/>
      <c r="AEP38" s="145"/>
      <c r="AEQ38" s="145"/>
      <c r="AER38" s="145"/>
      <c r="AES38" s="145"/>
      <c r="AET38" s="145"/>
      <c r="AEU38" s="145"/>
      <c r="AEV38" s="145"/>
      <c r="AEW38" s="145"/>
      <c r="AEX38" s="145"/>
      <c r="AEY38" s="145"/>
      <c r="AEZ38" s="145"/>
      <c r="AFA38" s="145"/>
      <c r="AFB38" s="145"/>
      <c r="AFC38" s="145"/>
      <c r="AFD38" s="145"/>
      <c r="AFE38" s="145"/>
      <c r="AFF38" s="145"/>
      <c r="AFG38" s="145"/>
      <c r="AFH38" s="145"/>
      <c r="AFI38" s="145"/>
      <c r="AFJ38" s="145"/>
      <c r="AFK38" s="145"/>
      <c r="AFL38" s="145"/>
      <c r="AFM38" s="145"/>
      <c r="AFN38" s="145"/>
      <c r="AFO38" s="145"/>
      <c r="AFP38" s="145"/>
      <c r="AFQ38" s="145"/>
      <c r="AFR38" s="145"/>
      <c r="AFS38" s="145"/>
      <c r="AFT38" s="145"/>
      <c r="AFU38" s="145"/>
      <c r="AFV38" s="145"/>
      <c r="AFW38" s="145"/>
      <c r="AFX38" s="145"/>
      <c r="AFY38" s="145"/>
      <c r="AFZ38" s="145"/>
      <c r="AGA38" s="145"/>
      <c r="AGB38" s="145"/>
      <c r="AGC38" s="145"/>
      <c r="AGD38" s="145"/>
      <c r="AGE38" s="145"/>
      <c r="AGF38" s="145"/>
      <c r="AGG38" s="145"/>
      <c r="AGH38" s="145"/>
      <c r="AGI38" s="145"/>
      <c r="AGJ38" s="145"/>
      <c r="AGK38" s="145"/>
      <c r="AGL38" s="145"/>
      <c r="AGM38" s="145"/>
      <c r="AGN38" s="145"/>
      <c r="AGO38" s="145"/>
      <c r="AGP38" s="145"/>
      <c r="AGQ38" s="145"/>
      <c r="AGR38" s="145"/>
      <c r="AGS38" s="145"/>
      <c r="AGT38" s="145"/>
      <c r="AGU38" s="145"/>
      <c r="AGV38" s="145"/>
      <c r="AGW38" s="145"/>
      <c r="AGX38" s="145"/>
      <c r="AGY38" s="145"/>
      <c r="AGZ38" s="145"/>
      <c r="AHA38" s="145"/>
      <c r="AHB38" s="145"/>
      <c r="AHC38" s="145"/>
      <c r="AHD38" s="145"/>
      <c r="AHE38" s="145"/>
      <c r="AHF38" s="145"/>
      <c r="AHG38" s="145"/>
      <c r="AHH38" s="145"/>
      <c r="AHI38" s="145"/>
      <c r="AHJ38" s="145"/>
      <c r="AHK38" s="145"/>
      <c r="AHL38" s="145"/>
      <c r="AHM38" s="145"/>
      <c r="AHN38" s="145"/>
      <c r="AHO38" s="145"/>
      <c r="AHP38" s="145"/>
      <c r="AHQ38" s="145"/>
      <c r="AHR38" s="145"/>
      <c r="AHS38" s="145"/>
      <c r="AHT38" s="145"/>
      <c r="AHU38" s="145"/>
      <c r="AHV38" s="145"/>
      <c r="AHW38" s="145"/>
      <c r="AHX38" s="145"/>
      <c r="AHY38" s="145"/>
      <c r="AHZ38" s="145"/>
      <c r="AIA38" s="145"/>
      <c r="AIB38" s="145"/>
      <c r="AIC38" s="145"/>
      <c r="AID38" s="145"/>
      <c r="AIE38" s="145"/>
      <c r="AIF38" s="145"/>
      <c r="AIG38" s="145"/>
      <c r="AIH38" s="145"/>
      <c r="AII38" s="145"/>
      <c r="AIJ38" s="145"/>
      <c r="AIK38" s="145"/>
      <c r="AIL38" s="145"/>
      <c r="AIM38" s="145"/>
      <c r="AIN38" s="145"/>
      <c r="AIO38" s="145"/>
      <c r="AIP38" s="145"/>
      <c r="AIQ38" s="145"/>
      <c r="AIR38" s="145"/>
      <c r="AIS38" s="145"/>
      <c r="AIT38" s="145"/>
      <c r="AIU38" s="145"/>
      <c r="AIV38" s="145"/>
      <c r="AIW38" s="145"/>
      <c r="AIX38" s="145"/>
      <c r="AIY38" s="145"/>
      <c r="AIZ38" s="145"/>
      <c r="AJA38" s="145"/>
      <c r="AJB38" s="145"/>
      <c r="AJC38" s="145"/>
      <c r="AJD38" s="145"/>
      <c r="AJE38" s="145"/>
      <c r="AJF38" s="145"/>
      <c r="AJG38" s="145"/>
      <c r="AJH38" s="145"/>
      <c r="AJI38" s="145"/>
      <c r="AJJ38" s="145"/>
      <c r="AJK38" s="145"/>
      <c r="AJL38" s="145"/>
      <c r="AJM38" s="145"/>
      <c r="AJN38" s="145"/>
      <c r="AJO38" s="145"/>
      <c r="AJP38" s="145"/>
      <c r="AJQ38" s="145"/>
      <c r="AJR38" s="145"/>
      <c r="AJS38" s="145"/>
      <c r="AJT38" s="145"/>
      <c r="AJU38" s="145"/>
      <c r="AJV38" s="145"/>
      <c r="AJW38" s="145"/>
      <c r="AJX38" s="145"/>
      <c r="AJY38" s="145"/>
      <c r="AJZ38" s="145"/>
      <c r="AKA38" s="145"/>
      <c r="AKB38" s="145"/>
      <c r="AKC38" s="145"/>
      <c r="AKD38" s="145"/>
      <c r="AKE38" s="145"/>
      <c r="AKF38" s="145"/>
      <c r="AKG38" s="145"/>
      <c r="AKH38" s="145"/>
      <c r="AKI38" s="145"/>
      <c r="AKJ38" s="145"/>
      <c r="AKK38" s="145"/>
      <c r="AKL38" s="145"/>
      <c r="AKM38" s="145"/>
      <c r="AKN38" s="145"/>
      <c r="AKO38" s="145"/>
      <c r="AKP38" s="145"/>
      <c r="AKQ38" s="145"/>
      <c r="AKR38" s="145"/>
      <c r="AKS38" s="145"/>
      <c r="AKT38" s="145"/>
      <c r="AKU38" s="145"/>
      <c r="AKV38" s="145"/>
      <c r="AKW38" s="145"/>
      <c r="AKX38" s="145"/>
      <c r="AKY38" s="145"/>
      <c r="AKZ38" s="145"/>
      <c r="ALA38" s="145"/>
      <c r="ALB38" s="145"/>
      <c r="ALC38" s="145"/>
      <c r="ALD38" s="145"/>
      <c r="ALE38" s="145"/>
      <c r="ALF38" s="145"/>
      <c r="ALG38" s="145"/>
      <c r="ALH38" s="145"/>
      <c r="ALI38" s="145"/>
      <c r="ALJ38" s="145"/>
      <c r="ALK38" s="145"/>
      <c r="ALL38" s="145"/>
      <c r="ALM38" s="145"/>
      <c r="ALN38" s="145"/>
      <c r="ALO38" s="145"/>
      <c r="ALP38" s="145"/>
      <c r="ALQ38" s="145"/>
      <c r="ALR38" s="145"/>
      <c r="ALS38" s="145"/>
      <c r="ALT38" s="145"/>
      <c r="ALU38" s="145"/>
      <c r="ALV38" s="145"/>
      <c r="ALW38" s="145"/>
      <c r="ALX38" s="145"/>
      <c r="ALY38" s="145"/>
      <c r="ALZ38" s="145"/>
      <c r="AMA38" s="145"/>
      <c r="AMB38" s="145"/>
      <c r="AMC38" s="145"/>
      <c r="AMD38" s="145"/>
      <c r="AME38" s="145"/>
      <c r="AMF38" s="145"/>
      <c r="AMG38" s="145"/>
      <c r="AMH38" s="145"/>
      <c r="AMI38" s="145"/>
      <c r="AMJ38" s="145"/>
      <c r="AMK38" s="145"/>
      <c r="AML38" s="145"/>
    </row>
    <row r="39" spans="1:1026" s="131" customFormat="1">
      <c r="A39" s="145" t="str">
        <f t="shared" si="0"/>
        <v>LOAN.UH_C_APPROVED</v>
      </c>
      <c r="B39" s="134">
        <f t="shared" si="4"/>
        <v>110035</v>
      </c>
      <c r="C39" s="146">
        <v>0</v>
      </c>
      <c r="D39" s="146">
        <v>1</v>
      </c>
      <c r="E39" s="146">
        <f t="shared" si="1"/>
        <v>100000</v>
      </c>
      <c r="F39" s="146">
        <v>100000</v>
      </c>
      <c r="G39" s="146" t="s">
        <v>34</v>
      </c>
      <c r="H39" s="146">
        <v>100000</v>
      </c>
      <c r="I39" s="145" t="s">
        <v>505</v>
      </c>
      <c r="J39" s="146">
        <f>VLOOKUP(I39,T_FSM_TYPE!$A:$B,2,0)</f>
        <v>110000</v>
      </c>
      <c r="K39" s="131" t="s">
        <v>641</v>
      </c>
      <c r="L39" s="145" t="s">
        <v>37</v>
      </c>
      <c r="M39" s="215" t="str">
        <f t="shared" si="2"/>
        <v>UH_C_APPROVED</v>
      </c>
      <c r="N39" s="145" t="str">
        <f t="shared" si="3"/>
        <v>INSERT INTO T_FSM_STATE VALUES(110035, 0, 1, 100000, 100000, GETDATE(), 100000, 110000, 'UH_C_APPROVED', '?' ,'UH_C_APPROVED')</v>
      </c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5"/>
      <c r="AX39" s="145"/>
      <c r="AY39" s="145"/>
      <c r="AZ39" s="145"/>
      <c r="BA39" s="145"/>
      <c r="BB39" s="145"/>
      <c r="BC39" s="145"/>
      <c r="BD39" s="145"/>
      <c r="BE39" s="145"/>
      <c r="BF39" s="145"/>
      <c r="BG39" s="145"/>
      <c r="BH39" s="145"/>
      <c r="BI39" s="145"/>
      <c r="BJ39" s="145"/>
      <c r="BK39" s="145"/>
      <c r="BL39" s="145"/>
      <c r="BM39" s="145"/>
      <c r="BN39" s="145"/>
      <c r="BO39" s="145"/>
      <c r="BP39" s="145"/>
      <c r="BQ39" s="145"/>
      <c r="BR39" s="145"/>
      <c r="BS39" s="145"/>
      <c r="BT39" s="145"/>
      <c r="BU39" s="145"/>
      <c r="BV39" s="145"/>
      <c r="BW39" s="145"/>
      <c r="BX39" s="145"/>
      <c r="BY39" s="145"/>
      <c r="BZ39" s="145"/>
      <c r="CA39" s="145"/>
      <c r="CB39" s="145"/>
      <c r="CC39" s="145"/>
      <c r="CD39" s="145"/>
      <c r="CE39" s="145"/>
      <c r="CF39" s="145"/>
      <c r="CG39" s="145"/>
      <c r="CH39" s="145"/>
      <c r="CI39" s="145"/>
      <c r="CJ39" s="145"/>
      <c r="CK39" s="145"/>
      <c r="CL39" s="145"/>
      <c r="CM39" s="145"/>
      <c r="CN39" s="145"/>
      <c r="CO39" s="145"/>
      <c r="CP39" s="145"/>
      <c r="CQ39" s="145"/>
      <c r="CR39" s="145"/>
      <c r="CS39" s="145"/>
      <c r="CT39" s="145"/>
      <c r="CU39" s="145"/>
      <c r="CV39" s="145"/>
      <c r="CW39" s="145"/>
      <c r="CX39" s="145"/>
      <c r="CY39" s="145"/>
      <c r="CZ39" s="145"/>
      <c r="DA39" s="145"/>
      <c r="DB39" s="145"/>
      <c r="DC39" s="145"/>
      <c r="DD39" s="145"/>
      <c r="DE39" s="145"/>
      <c r="DF39" s="145"/>
      <c r="DG39" s="145"/>
      <c r="DH39" s="145"/>
      <c r="DI39" s="145"/>
      <c r="DJ39" s="145"/>
      <c r="DK39" s="145"/>
      <c r="DL39" s="145"/>
      <c r="DM39" s="145"/>
      <c r="DN39" s="145"/>
      <c r="DO39" s="145"/>
      <c r="DP39" s="145"/>
      <c r="DQ39" s="145"/>
      <c r="DR39" s="145"/>
      <c r="DS39" s="145"/>
      <c r="DT39" s="145"/>
      <c r="DU39" s="145"/>
      <c r="DV39" s="145"/>
      <c r="DW39" s="145"/>
      <c r="DX39" s="145"/>
      <c r="DY39" s="145"/>
      <c r="DZ39" s="145"/>
      <c r="EA39" s="145"/>
      <c r="EB39" s="145"/>
      <c r="EC39" s="145"/>
      <c r="ED39" s="145"/>
      <c r="EE39" s="145"/>
      <c r="EF39" s="145"/>
      <c r="EG39" s="145"/>
      <c r="EH39" s="145"/>
      <c r="EI39" s="145"/>
      <c r="EJ39" s="145"/>
      <c r="EK39" s="145"/>
      <c r="EL39" s="145"/>
      <c r="EM39" s="145"/>
      <c r="EN39" s="145"/>
      <c r="EO39" s="145"/>
      <c r="EP39" s="145"/>
      <c r="EQ39" s="145"/>
      <c r="ER39" s="145"/>
      <c r="ES39" s="145"/>
      <c r="ET39" s="145"/>
      <c r="EU39" s="145"/>
      <c r="EV39" s="145"/>
      <c r="EW39" s="145"/>
      <c r="EX39" s="145"/>
      <c r="EY39" s="145"/>
      <c r="EZ39" s="145"/>
      <c r="FA39" s="145"/>
      <c r="FB39" s="145"/>
      <c r="FC39" s="145"/>
      <c r="FD39" s="145"/>
      <c r="FE39" s="145"/>
      <c r="FF39" s="145"/>
      <c r="FG39" s="145"/>
      <c r="FH39" s="145"/>
      <c r="FI39" s="145"/>
      <c r="FJ39" s="145"/>
      <c r="FK39" s="145"/>
      <c r="FL39" s="145"/>
      <c r="FM39" s="145"/>
      <c r="FN39" s="145"/>
      <c r="FO39" s="145"/>
      <c r="FP39" s="145"/>
      <c r="FQ39" s="145"/>
      <c r="FR39" s="145"/>
      <c r="FS39" s="145"/>
      <c r="FT39" s="145"/>
      <c r="FU39" s="145"/>
      <c r="FV39" s="145"/>
      <c r="FW39" s="145"/>
      <c r="FX39" s="145"/>
      <c r="FY39" s="145"/>
      <c r="FZ39" s="145"/>
      <c r="GA39" s="145"/>
      <c r="GB39" s="145"/>
      <c r="GC39" s="145"/>
      <c r="GD39" s="145"/>
      <c r="GE39" s="145"/>
      <c r="GF39" s="145"/>
      <c r="GG39" s="145"/>
      <c r="GH39" s="145"/>
      <c r="GI39" s="145"/>
      <c r="GJ39" s="145"/>
      <c r="GK39" s="145"/>
      <c r="GL39" s="145"/>
      <c r="GM39" s="145"/>
      <c r="GN39" s="145"/>
      <c r="GO39" s="145"/>
      <c r="GP39" s="145"/>
      <c r="GQ39" s="145"/>
      <c r="GR39" s="145"/>
      <c r="GS39" s="145"/>
      <c r="GT39" s="145"/>
      <c r="GU39" s="145"/>
      <c r="GV39" s="145"/>
      <c r="GW39" s="145"/>
      <c r="GX39" s="145"/>
      <c r="GY39" s="145"/>
      <c r="GZ39" s="145"/>
      <c r="HA39" s="145"/>
      <c r="HB39" s="145"/>
      <c r="HC39" s="145"/>
      <c r="HD39" s="145"/>
      <c r="HE39" s="145"/>
      <c r="HF39" s="145"/>
      <c r="HG39" s="145"/>
      <c r="HH39" s="145"/>
      <c r="HI39" s="145"/>
      <c r="HJ39" s="145"/>
      <c r="HK39" s="145"/>
      <c r="HL39" s="145"/>
      <c r="HM39" s="145"/>
      <c r="HN39" s="145"/>
      <c r="HO39" s="145"/>
      <c r="HP39" s="145"/>
      <c r="HQ39" s="145"/>
      <c r="HR39" s="145"/>
      <c r="HS39" s="145"/>
      <c r="HT39" s="145"/>
      <c r="HU39" s="145"/>
      <c r="HV39" s="145"/>
      <c r="HW39" s="145"/>
      <c r="HX39" s="145"/>
      <c r="HY39" s="145"/>
      <c r="HZ39" s="145"/>
      <c r="IA39" s="145"/>
      <c r="IB39" s="145"/>
      <c r="IC39" s="145"/>
      <c r="ID39" s="145"/>
      <c r="IE39" s="145"/>
      <c r="IF39" s="145"/>
      <c r="IG39" s="145"/>
      <c r="IH39" s="145"/>
      <c r="II39" s="145"/>
      <c r="IJ39" s="145"/>
      <c r="IK39" s="145"/>
      <c r="IL39" s="145"/>
      <c r="IM39" s="145"/>
      <c r="IN39" s="145"/>
      <c r="IO39" s="145"/>
      <c r="IP39" s="145"/>
      <c r="IQ39" s="145"/>
      <c r="IR39" s="145"/>
      <c r="IS39" s="145"/>
      <c r="IT39" s="145"/>
      <c r="IU39" s="145"/>
      <c r="IV39" s="145"/>
      <c r="IW39" s="145"/>
      <c r="IX39" s="145"/>
      <c r="IY39" s="145"/>
      <c r="IZ39" s="145"/>
      <c r="JA39" s="145"/>
      <c r="JB39" s="145"/>
      <c r="JC39" s="145"/>
      <c r="JD39" s="145"/>
      <c r="JE39" s="145"/>
      <c r="JF39" s="145"/>
      <c r="JG39" s="145"/>
      <c r="JH39" s="145"/>
      <c r="JI39" s="145"/>
      <c r="JJ39" s="145"/>
      <c r="JK39" s="145"/>
      <c r="JL39" s="145"/>
      <c r="JM39" s="145"/>
      <c r="JN39" s="145"/>
      <c r="JO39" s="145"/>
      <c r="JP39" s="145"/>
      <c r="JQ39" s="145"/>
      <c r="JR39" s="145"/>
      <c r="JS39" s="145"/>
      <c r="JT39" s="145"/>
      <c r="JU39" s="145"/>
      <c r="JV39" s="145"/>
      <c r="JW39" s="145"/>
      <c r="JX39" s="145"/>
      <c r="JY39" s="145"/>
      <c r="JZ39" s="145"/>
      <c r="KA39" s="145"/>
      <c r="KB39" s="145"/>
      <c r="KC39" s="145"/>
      <c r="KD39" s="145"/>
      <c r="KE39" s="145"/>
      <c r="KF39" s="145"/>
      <c r="KG39" s="145"/>
      <c r="KH39" s="145"/>
      <c r="KI39" s="145"/>
      <c r="KJ39" s="145"/>
      <c r="KK39" s="145"/>
      <c r="KL39" s="145"/>
      <c r="KM39" s="145"/>
      <c r="KN39" s="145"/>
      <c r="KO39" s="145"/>
      <c r="KP39" s="145"/>
      <c r="KQ39" s="145"/>
      <c r="KR39" s="145"/>
      <c r="KS39" s="145"/>
      <c r="KT39" s="145"/>
      <c r="KU39" s="145"/>
      <c r="KV39" s="145"/>
      <c r="KW39" s="145"/>
      <c r="KX39" s="145"/>
      <c r="KY39" s="145"/>
      <c r="KZ39" s="145"/>
      <c r="LA39" s="145"/>
      <c r="LB39" s="145"/>
      <c r="LC39" s="145"/>
      <c r="LD39" s="145"/>
      <c r="LE39" s="145"/>
      <c r="LF39" s="145"/>
      <c r="LG39" s="145"/>
      <c r="LH39" s="145"/>
      <c r="LI39" s="145"/>
      <c r="LJ39" s="145"/>
      <c r="LK39" s="145"/>
      <c r="LL39" s="145"/>
      <c r="LM39" s="145"/>
      <c r="LN39" s="145"/>
      <c r="LO39" s="145"/>
      <c r="LP39" s="145"/>
      <c r="LQ39" s="145"/>
      <c r="LR39" s="145"/>
      <c r="LS39" s="145"/>
      <c r="LT39" s="145"/>
      <c r="LU39" s="145"/>
      <c r="LV39" s="145"/>
      <c r="LW39" s="145"/>
      <c r="LX39" s="145"/>
      <c r="LY39" s="145"/>
      <c r="LZ39" s="145"/>
      <c r="MA39" s="145"/>
      <c r="MB39" s="145"/>
      <c r="MC39" s="145"/>
      <c r="MD39" s="145"/>
      <c r="ME39" s="145"/>
      <c r="MF39" s="145"/>
      <c r="MG39" s="145"/>
      <c r="MH39" s="145"/>
      <c r="MI39" s="145"/>
      <c r="MJ39" s="145"/>
      <c r="MK39" s="145"/>
      <c r="ML39" s="145"/>
      <c r="MM39" s="145"/>
      <c r="MN39" s="145"/>
      <c r="MO39" s="145"/>
      <c r="MP39" s="145"/>
      <c r="MQ39" s="145"/>
      <c r="MR39" s="145"/>
      <c r="MS39" s="145"/>
      <c r="MT39" s="145"/>
      <c r="MU39" s="145"/>
      <c r="MV39" s="145"/>
      <c r="MW39" s="145"/>
      <c r="MX39" s="145"/>
      <c r="MY39" s="145"/>
      <c r="MZ39" s="145"/>
      <c r="NA39" s="145"/>
      <c r="NB39" s="145"/>
      <c r="NC39" s="145"/>
      <c r="ND39" s="145"/>
      <c r="NE39" s="145"/>
      <c r="NF39" s="145"/>
      <c r="NG39" s="145"/>
      <c r="NH39" s="145"/>
      <c r="NI39" s="145"/>
      <c r="NJ39" s="145"/>
      <c r="NK39" s="145"/>
      <c r="NL39" s="145"/>
      <c r="NM39" s="145"/>
      <c r="NN39" s="145"/>
      <c r="NO39" s="145"/>
      <c r="NP39" s="145"/>
      <c r="NQ39" s="145"/>
      <c r="NR39" s="145"/>
      <c r="NS39" s="145"/>
      <c r="NT39" s="145"/>
      <c r="NU39" s="145"/>
      <c r="NV39" s="145"/>
      <c r="NW39" s="145"/>
      <c r="NX39" s="145"/>
      <c r="NY39" s="145"/>
      <c r="NZ39" s="145"/>
      <c r="OA39" s="145"/>
      <c r="OB39" s="145"/>
      <c r="OC39" s="145"/>
      <c r="OD39" s="145"/>
      <c r="OE39" s="145"/>
      <c r="OF39" s="145"/>
      <c r="OG39" s="145"/>
      <c r="OH39" s="145"/>
      <c r="OI39" s="145"/>
      <c r="OJ39" s="145"/>
      <c r="OK39" s="145"/>
      <c r="OL39" s="145"/>
      <c r="OM39" s="145"/>
      <c r="ON39" s="145"/>
      <c r="OO39" s="145"/>
      <c r="OP39" s="145"/>
      <c r="OQ39" s="145"/>
      <c r="OR39" s="145"/>
      <c r="OS39" s="145"/>
      <c r="OT39" s="145"/>
      <c r="OU39" s="145"/>
      <c r="OV39" s="145"/>
      <c r="OW39" s="145"/>
      <c r="OX39" s="145"/>
      <c r="OY39" s="145"/>
      <c r="OZ39" s="145"/>
      <c r="PA39" s="145"/>
      <c r="PB39" s="145"/>
      <c r="PC39" s="145"/>
      <c r="PD39" s="145"/>
      <c r="PE39" s="145"/>
      <c r="PF39" s="145"/>
      <c r="PG39" s="145"/>
      <c r="PH39" s="145"/>
      <c r="PI39" s="145"/>
      <c r="PJ39" s="145"/>
      <c r="PK39" s="145"/>
      <c r="PL39" s="145"/>
      <c r="PM39" s="145"/>
      <c r="PN39" s="145"/>
      <c r="PO39" s="145"/>
      <c r="PP39" s="145"/>
      <c r="PQ39" s="145"/>
      <c r="PR39" s="145"/>
      <c r="PS39" s="145"/>
      <c r="PT39" s="145"/>
      <c r="PU39" s="145"/>
      <c r="PV39" s="145"/>
      <c r="PW39" s="145"/>
      <c r="PX39" s="145"/>
      <c r="PY39" s="145"/>
      <c r="PZ39" s="145"/>
      <c r="QA39" s="145"/>
      <c r="QB39" s="145"/>
      <c r="QC39" s="145"/>
      <c r="QD39" s="145"/>
      <c r="QE39" s="145"/>
      <c r="QF39" s="145"/>
      <c r="QG39" s="145"/>
      <c r="QH39" s="145"/>
      <c r="QI39" s="145"/>
      <c r="QJ39" s="145"/>
      <c r="QK39" s="145"/>
      <c r="QL39" s="145"/>
      <c r="QM39" s="145"/>
      <c r="QN39" s="145"/>
      <c r="QO39" s="145"/>
      <c r="QP39" s="145"/>
      <c r="QQ39" s="145"/>
      <c r="QR39" s="145"/>
      <c r="QS39" s="145"/>
      <c r="QT39" s="145"/>
      <c r="QU39" s="145"/>
      <c r="QV39" s="145"/>
      <c r="QW39" s="145"/>
      <c r="QX39" s="145"/>
      <c r="QY39" s="145"/>
      <c r="QZ39" s="145"/>
      <c r="RA39" s="145"/>
      <c r="RB39" s="145"/>
      <c r="RC39" s="145"/>
      <c r="RD39" s="145"/>
      <c r="RE39" s="145"/>
      <c r="RF39" s="145"/>
      <c r="RG39" s="145"/>
      <c r="RH39" s="145"/>
      <c r="RI39" s="145"/>
      <c r="RJ39" s="145"/>
      <c r="RK39" s="145"/>
      <c r="RL39" s="145"/>
      <c r="RM39" s="145"/>
      <c r="RN39" s="145"/>
      <c r="RO39" s="145"/>
      <c r="RP39" s="145"/>
      <c r="RQ39" s="145"/>
      <c r="RR39" s="145"/>
      <c r="RS39" s="145"/>
      <c r="RT39" s="145"/>
      <c r="RU39" s="145"/>
      <c r="RV39" s="145"/>
      <c r="RW39" s="145"/>
      <c r="RX39" s="145"/>
      <c r="RY39" s="145"/>
      <c r="RZ39" s="145"/>
      <c r="SA39" s="145"/>
      <c r="SB39" s="145"/>
      <c r="SC39" s="145"/>
      <c r="SD39" s="145"/>
      <c r="SE39" s="145"/>
      <c r="SF39" s="145"/>
      <c r="SG39" s="145"/>
      <c r="SH39" s="145"/>
      <c r="SI39" s="145"/>
      <c r="SJ39" s="145"/>
      <c r="SK39" s="145"/>
      <c r="SL39" s="145"/>
      <c r="SM39" s="145"/>
      <c r="SN39" s="145"/>
      <c r="SO39" s="145"/>
      <c r="SP39" s="145"/>
      <c r="SQ39" s="145"/>
      <c r="SR39" s="145"/>
      <c r="SS39" s="145"/>
      <c r="ST39" s="145"/>
      <c r="SU39" s="145"/>
      <c r="SV39" s="145"/>
      <c r="SW39" s="145"/>
      <c r="SX39" s="145"/>
      <c r="SY39" s="145"/>
      <c r="SZ39" s="145"/>
      <c r="TA39" s="145"/>
      <c r="TB39" s="145"/>
      <c r="TC39" s="145"/>
      <c r="TD39" s="145"/>
      <c r="TE39" s="145"/>
      <c r="TF39" s="145"/>
      <c r="TG39" s="145"/>
      <c r="TH39" s="145"/>
      <c r="TI39" s="145"/>
      <c r="TJ39" s="145"/>
      <c r="TK39" s="145"/>
      <c r="TL39" s="145"/>
      <c r="TM39" s="145"/>
      <c r="TN39" s="145"/>
      <c r="TO39" s="145"/>
      <c r="TP39" s="145"/>
      <c r="TQ39" s="145"/>
      <c r="TR39" s="145"/>
      <c r="TS39" s="145"/>
      <c r="TT39" s="145"/>
      <c r="TU39" s="145"/>
      <c r="TV39" s="145"/>
      <c r="TW39" s="145"/>
      <c r="TX39" s="145"/>
      <c r="TY39" s="145"/>
      <c r="TZ39" s="145"/>
      <c r="UA39" s="145"/>
      <c r="UB39" s="145"/>
      <c r="UC39" s="145"/>
      <c r="UD39" s="145"/>
      <c r="UE39" s="145"/>
      <c r="UF39" s="145"/>
      <c r="UG39" s="145"/>
      <c r="UH39" s="145"/>
      <c r="UI39" s="145"/>
      <c r="UJ39" s="145"/>
      <c r="UK39" s="145"/>
      <c r="UL39" s="145"/>
      <c r="UM39" s="145"/>
      <c r="UN39" s="145"/>
      <c r="UO39" s="145"/>
      <c r="UP39" s="145"/>
      <c r="UQ39" s="145"/>
      <c r="UR39" s="145"/>
      <c r="US39" s="145"/>
      <c r="UT39" s="145"/>
      <c r="UU39" s="145"/>
      <c r="UV39" s="145"/>
      <c r="UW39" s="145"/>
      <c r="UX39" s="145"/>
      <c r="UY39" s="145"/>
      <c r="UZ39" s="145"/>
      <c r="VA39" s="145"/>
      <c r="VB39" s="145"/>
      <c r="VC39" s="145"/>
      <c r="VD39" s="145"/>
      <c r="VE39" s="145"/>
      <c r="VF39" s="145"/>
      <c r="VG39" s="145"/>
      <c r="VH39" s="145"/>
      <c r="VI39" s="145"/>
      <c r="VJ39" s="145"/>
      <c r="VK39" s="145"/>
      <c r="VL39" s="145"/>
      <c r="VM39" s="145"/>
      <c r="VN39" s="145"/>
      <c r="VO39" s="145"/>
      <c r="VP39" s="145"/>
      <c r="VQ39" s="145"/>
      <c r="VR39" s="145"/>
      <c r="VS39" s="145"/>
      <c r="VT39" s="145"/>
      <c r="VU39" s="145"/>
      <c r="VV39" s="145"/>
      <c r="VW39" s="145"/>
      <c r="VX39" s="145"/>
      <c r="VY39" s="145"/>
      <c r="VZ39" s="145"/>
      <c r="WA39" s="145"/>
      <c r="WB39" s="145"/>
      <c r="WC39" s="145"/>
      <c r="WD39" s="145"/>
      <c r="WE39" s="145"/>
      <c r="WF39" s="145"/>
      <c r="WG39" s="145"/>
      <c r="WH39" s="145"/>
      <c r="WI39" s="145"/>
      <c r="WJ39" s="145"/>
      <c r="WK39" s="145"/>
      <c r="WL39" s="145"/>
      <c r="WM39" s="145"/>
      <c r="WN39" s="145"/>
      <c r="WO39" s="145"/>
      <c r="WP39" s="145"/>
      <c r="WQ39" s="145"/>
      <c r="WR39" s="145"/>
      <c r="WS39" s="145"/>
      <c r="WT39" s="145"/>
      <c r="WU39" s="145"/>
      <c r="WV39" s="145"/>
      <c r="WW39" s="145"/>
      <c r="WX39" s="145"/>
      <c r="WY39" s="145"/>
      <c r="WZ39" s="145"/>
      <c r="XA39" s="145"/>
      <c r="XB39" s="145"/>
      <c r="XC39" s="145"/>
      <c r="XD39" s="145"/>
      <c r="XE39" s="145"/>
      <c r="XF39" s="145"/>
      <c r="XG39" s="145"/>
      <c r="XH39" s="145"/>
      <c r="XI39" s="145"/>
      <c r="XJ39" s="145"/>
      <c r="XK39" s="145"/>
      <c r="XL39" s="145"/>
      <c r="XM39" s="145"/>
      <c r="XN39" s="145"/>
      <c r="XO39" s="145"/>
      <c r="XP39" s="145"/>
      <c r="XQ39" s="145"/>
      <c r="XR39" s="145"/>
      <c r="XS39" s="145"/>
      <c r="XT39" s="145"/>
      <c r="XU39" s="145"/>
      <c r="XV39" s="145"/>
      <c r="XW39" s="145"/>
      <c r="XX39" s="145"/>
      <c r="XY39" s="145"/>
      <c r="XZ39" s="145"/>
      <c r="YA39" s="145"/>
      <c r="YB39" s="145"/>
      <c r="YC39" s="145"/>
      <c r="YD39" s="145"/>
      <c r="YE39" s="145"/>
      <c r="YF39" s="145"/>
      <c r="YG39" s="145"/>
      <c r="YH39" s="145"/>
      <c r="YI39" s="145"/>
      <c r="YJ39" s="145"/>
      <c r="YK39" s="145"/>
      <c r="YL39" s="145"/>
      <c r="YM39" s="145"/>
      <c r="YN39" s="145"/>
      <c r="YO39" s="145"/>
      <c r="YP39" s="145"/>
      <c r="YQ39" s="145"/>
      <c r="YR39" s="145"/>
      <c r="YS39" s="145"/>
      <c r="YT39" s="145"/>
      <c r="YU39" s="145"/>
      <c r="YV39" s="145"/>
      <c r="YW39" s="145"/>
      <c r="YX39" s="145"/>
      <c r="YY39" s="145"/>
      <c r="YZ39" s="145"/>
      <c r="ZA39" s="145"/>
      <c r="ZB39" s="145"/>
      <c r="ZC39" s="145"/>
      <c r="ZD39" s="145"/>
      <c r="ZE39" s="145"/>
      <c r="ZF39" s="145"/>
      <c r="ZG39" s="145"/>
      <c r="ZH39" s="145"/>
      <c r="ZI39" s="145"/>
      <c r="ZJ39" s="145"/>
      <c r="ZK39" s="145"/>
      <c r="ZL39" s="145"/>
      <c r="ZM39" s="145"/>
      <c r="ZN39" s="145"/>
      <c r="ZO39" s="145"/>
      <c r="ZP39" s="145"/>
      <c r="ZQ39" s="145"/>
      <c r="ZR39" s="145"/>
      <c r="ZS39" s="145"/>
      <c r="ZT39" s="145"/>
      <c r="ZU39" s="145"/>
      <c r="ZV39" s="145"/>
      <c r="ZW39" s="145"/>
      <c r="ZX39" s="145"/>
      <c r="ZY39" s="145"/>
      <c r="ZZ39" s="145"/>
      <c r="AAA39" s="145"/>
      <c r="AAB39" s="145"/>
      <c r="AAC39" s="145"/>
      <c r="AAD39" s="145"/>
      <c r="AAE39" s="145"/>
      <c r="AAF39" s="145"/>
      <c r="AAG39" s="145"/>
      <c r="AAH39" s="145"/>
      <c r="AAI39" s="145"/>
      <c r="AAJ39" s="145"/>
      <c r="AAK39" s="145"/>
      <c r="AAL39" s="145"/>
      <c r="AAM39" s="145"/>
      <c r="AAN39" s="145"/>
      <c r="AAO39" s="145"/>
      <c r="AAP39" s="145"/>
      <c r="AAQ39" s="145"/>
      <c r="AAR39" s="145"/>
      <c r="AAS39" s="145"/>
      <c r="AAT39" s="145"/>
      <c r="AAU39" s="145"/>
      <c r="AAV39" s="145"/>
      <c r="AAW39" s="145"/>
      <c r="AAX39" s="145"/>
      <c r="AAY39" s="145"/>
      <c r="AAZ39" s="145"/>
      <c r="ABA39" s="145"/>
      <c r="ABB39" s="145"/>
      <c r="ABC39" s="145"/>
      <c r="ABD39" s="145"/>
      <c r="ABE39" s="145"/>
      <c r="ABF39" s="145"/>
      <c r="ABG39" s="145"/>
      <c r="ABH39" s="145"/>
      <c r="ABI39" s="145"/>
      <c r="ABJ39" s="145"/>
      <c r="ABK39" s="145"/>
      <c r="ABL39" s="145"/>
      <c r="ABM39" s="145"/>
      <c r="ABN39" s="145"/>
      <c r="ABO39" s="145"/>
      <c r="ABP39" s="145"/>
      <c r="ABQ39" s="145"/>
      <c r="ABR39" s="145"/>
      <c r="ABS39" s="145"/>
      <c r="ABT39" s="145"/>
      <c r="ABU39" s="145"/>
      <c r="ABV39" s="145"/>
      <c r="ABW39" s="145"/>
      <c r="ABX39" s="145"/>
      <c r="ABY39" s="145"/>
      <c r="ABZ39" s="145"/>
      <c r="ACA39" s="145"/>
      <c r="ACB39" s="145"/>
      <c r="ACC39" s="145"/>
      <c r="ACD39" s="145"/>
      <c r="ACE39" s="145"/>
      <c r="ACF39" s="145"/>
      <c r="ACG39" s="145"/>
      <c r="ACH39" s="145"/>
      <c r="ACI39" s="145"/>
      <c r="ACJ39" s="145"/>
      <c r="ACK39" s="145"/>
      <c r="ACL39" s="145"/>
      <c r="ACM39" s="145"/>
      <c r="ACN39" s="145"/>
      <c r="ACO39" s="145"/>
      <c r="ACP39" s="145"/>
      <c r="ACQ39" s="145"/>
      <c r="ACR39" s="145"/>
      <c r="ACS39" s="145"/>
      <c r="ACT39" s="145"/>
      <c r="ACU39" s="145"/>
      <c r="ACV39" s="145"/>
      <c r="ACW39" s="145"/>
      <c r="ACX39" s="145"/>
      <c r="ACY39" s="145"/>
      <c r="ACZ39" s="145"/>
      <c r="ADA39" s="145"/>
      <c r="ADB39" s="145"/>
      <c r="ADC39" s="145"/>
      <c r="ADD39" s="145"/>
      <c r="ADE39" s="145"/>
      <c r="ADF39" s="145"/>
      <c r="ADG39" s="145"/>
      <c r="ADH39" s="145"/>
      <c r="ADI39" s="145"/>
      <c r="ADJ39" s="145"/>
      <c r="ADK39" s="145"/>
      <c r="ADL39" s="145"/>
      <c r="ADM39" s="145"/>
      <c r="ADN39" s="145"/>
      <c r="ADO39" s="145"/>
      <c r="ADP39" s="145"/>
      <c r="ADQ39" s="145"/>
      <c r="ADR39" s="145"/>
      <c r="ADS39" s="145"/>
      <c r="ADT39" s="145"/>
      <c r="ADU39" s="145"/>
      <c r="ADV39" s="145"/>
      <c r="ADW39" s="145"/>
      <c r="ADX39" s="145"/>
      <c r="ADY39" s="145"/>
      <c r="ADZ39" s="145"/>
      <c r="AEA39" s="145"/>
      <c r="AEB39" s="145"/>
      <c r="AEC39" s="145"/>
      <c r="AED39" s="145"/>
      <c r="AEE39" s="145"/>
      <c r="AEF39" s="145"/>
      <c r="AEG39" s="145"/>
      <c r="AEH39" s="145"/>
      <c r="AEI39" s="145"/>
      <c r="AEJ39" s="145"/>
      <c r="AEK39" s="145"/>
      <c r="AEL39" s="145"/>
      <c r="AEM39" s="145"/>
      <c r="AEN39" s="145"/>
      <c r="AEO39" s="145"/>
      <c r="AEP39" s="145"/>
      <c r="AEQ39" s="145"/>
      <c r="AER39" s="145"/>
      <c r="AES39" s="145"/>
      <c r="AET39" s="145"/>
      <c r="AEU39" s="145"/>
      <c r="AEV39" s="145"/>
      <c r="AEW39" s="145"/>
      <c r="AEX39" s="145"/>
      <c r="AEY39" s="145"/>
      <c r="AEZ39" s="145"/>
      <c r="AFA39" s="145"/>
      <c r="AFB39" s="145"/>
      <c r="AFC39" s="145"/>
      <c r="AFD39" s="145"/>
      <c r="AFE39" s="145"/>
      <c r="AFF39" s="145"/>
      <c r="AFG39" s="145"/>
      <c r="AFH39" s="145"/>
      <c r="AFI39" s="145"/>
      <c r="AFJ39" s="145"/>
      <c r="AFK39" s="145"/>
      <c r="AFL39" s="145"/>
      <c r="AFM39" s="145"/>
      <c r="AFN39" s="145"/>
      <c r="AFO39" s="145"/>
      <c r="AFP39" s="145"/>
      <c r="AFQ39" s="145"/>
      <c r="AFR39" s="145"/>
      <c r="AFS39" s="145"/>
      <c r="AFT39" s="145"/>
      <c r="AFU39" s="145"/>
      <c r="AFV39" s="145"/>
      <c r="AFW39" s="145"/>
      <c r="AFX39" s="145"/>
      <c r="AFY39" s="145"/>
      <c r="AFZ39" s="145"/>
      <c r="AGA39" s="145"/>
      <c r="AGB39" s="145"/>
      <c r="AGC39" s="145"/>
      <c r="AGD39" s="145"/>
      <c r="AGE39" s="145"/>
      <c r="AGF39" s="145"/>
      <c r="AGG39" s="145"/>
      <c r="AGH39" s="145"/>
      <c r="AGI39" s="145"/>
      <c r="AGJ39" s="145"/>
      <c r="AGK39" s="145"/>
      <c r="AGL39" s="145"/>
      <c r="AGM39" s="145"/>
      <c r="AGN39" s="145"/>
      <c r="AGO39" s="145"/>
      <c r="AGP39" s="145"/>
      <c r="AGQ39" s="145"/>
      <c r="AGR39" s="145"/>
      <c r="AGS39" s="145"/>
      <c r="AGT39" s="145"/>
      <c r="AGU39" s="145"/>
      <c r="AGV39" s="145"/>
      <c r="AGW39" s="145"/>
      <c r="AGX39" s="145"/>
      <c r="AGY39" s="145"/>
      <c r="AGZ39" s="145"/>
      <c r="AHA39" s="145"/>
      <c r="AHB39" s="145"/>
      <c r="AHC39" s="145"/>
      <c r="AHD39" s="145"/>
      <c r="AHE39" s="145"/>
      <c r="AHF39" s="145"/>
      <c r="AHG39" s="145"/>
      <c r="AHH39" s="145"/>
      <c r="AHI39" s="145"/>
      <c r="AHJ39" s="145"/>
      <c r="AHK39" s="145"/>
      <c r="AHL39" s="145"/>
      <c r="AHM39" s="145"/>
      <c r="AHN39" s="145"/>
      <c r="AHO39" s="145"/>
      <c r="AHP39" s="145"/>
      <c r="AHQ39" s="145"/>
      <c r="AHR39" s="145"/>
      <c r="AHS39" s="145"/>
      <c r="AHT39" s="145"/>
      <c r="AHU39" s="145"/>
      <c r="AHV39" s="145"/>
      <c r="AHW39" s="145"/>
      <c r="AHX39" s="145"/>
      <c r="AHY39" s="145"/>
      <c r="AHZ39" s="145"/>
      <c r="AIA39" s="145"/>
      <c r="AIB39" s="145"/>
      <c r="AIC39" s="145"/>
      <c r="AID39" s="145"/>
      <c r="AIE39" s="145"/>
      <c r="AIF39" s="145"/>
      <c r="AIG39" s="145"/>
      <c r="AIH39" s="145"/>
      <c r="AII39" s="145"/>
      <c r="AIJ39" s="145"/>
      <c r="AIK39" s="145"/>
      <c r="AIL39" s="145"/>
      <c r="AIM39" s="145"/>
      <c r="AIN39" s="145"/>
      <c r="AIO39" s="145"/>
      <c r="AIP39" s="145"/>
      <c r="AIQ39" s="145"/>
      <c r="AIR39" s="145"/>
      <c r="AIS39" s="145"/>
      <c r="AIT39" s="145"/>
      <c r="AIU39" s="145"/>
      <c r="AIV39" s="145"/>
      <c r="AIW39" s="145"/>
      <c r="AIX39" s="145"/>
      <c r="AIY39" s="145"/>
      <c r="AIZ39" s="145"/>
      <c r="AJA39" s="145"/>
      <c r="AJB39" s="145"/>
      <c r="AJC39" s="145"/>
      <c r="AJD39" s="145"/>
      <c r="AJE39" s="145"/>
      <c r="AJF39" s="145"/>
      <c r="AJG39" s="145"/>
      <c r="AJH39" s="145"/>
      <c r="AJI39" s="145"/>
      <c r="AJJ39" s="145"/>
      <c r="AJK39" s="145"/>
      <c r="AJL39" s="145"/>
      <c r="AJM39" s="145"/>
      <c r="AJN39" s="145"/>
      <c r="AJO39" s="145"/>
      <c r="AJP39" s="145"/>
      <c r="AJQ39" s="145"/>
      <c r="AJR39" s="145"/>
      <c r="AJS39" s="145"/>
      <c r="AJT39" s="145"/>
      <c r="AJU39" s="145"/>
      <c r="AJV39" s="145"/>
      <c r="AJW39" s="145"/>
      <c r="AJX39" s="145"/>
      <c r="AJY39" s="145"/>
      <c r="AJZ39" s="145"/>
      <c r="AKA39" s="145"/>
      <c r="AKB39" s="145"/>
      <c r="AKC39" s="145"/>
      <c r="AKD39" s="145"/>
      <c r="AKE39" s="145"/>
      <c r="AKF39" s="145"/>
      <c r="AKG39" s="145"/>
      <c r="AKH39" s="145"/>
      <c r="AKI39" s="145"/>
      <c r="AKJ39" s="145"/>
      <c r="AKK39" s="145"/>
      <c r="AKL39" s="145"/>
      <c r="AKM39" s="145"/>
      <c r="AKN39" s="145"/>
      <c r="AKO39" s="145"/>
      <c r="AKP39" s="145"/>
      <c r="AKQ39" s="145"/>
      <c r="AKR39" s="145"/>
      <c r="AKS39" s="145"/>
      <c r="AKT39" s="145"/>
      <c r="AKU39" s="145"/>
      <c r="AKV39" s="145"/>
      <c r="AKW39" s="145"/>
      <c r="AKX39" s="145"/>
      <c r="AKY39" s="145"/>
      <c r="AKZ39" s="145"/>
      <c r="ALA39" s="145"/>
      <c r="ALB39" s="145"/>
      <c r="ALC39" s="145"/>
      <c r="ALD39" s="145"/>
      <c r="ALE39" s="145"/>
      <c r="ALF39" s="145"/>
      <c r="ALG39" s="145"/>
      <c r="ALH39" s="145"/>
      <c r="ALI39" s="145"/>
      <c r="ALJ39" s="145"/>
      <c r="ALK39" s="145"/>
      <c r="ALL39" s="145"/>
      <c r="ALM39" s="145"/>
      <c r="ALN39" s="145"/>
      <c r="ALO39" s="145"/>
      <c r="ALP39" s="145"/>
      <c r="ALQ39" s="145"/>
      <c r="ALR39" s="145"/>
      <c r="ALS39" s="145"/>
      <c r="ALT39" s="145"/>
      <c r="ALU39" s="145"/>
      <c r="ALV39" s="145"/>
      <c r="ALW39" s="145"/>
      <c r="ALX39" s="145"/>
      <c r="ALY39" s="145"/>
      <c r="ALZ39" s="145"/>
      <c r="AMA39" s="145"/>
      <c r="AMB39" s="145"/>
      <c r="AMC39" s="145"/>
      <c r="AMD39" s="145"/>
      <c r="AME39" s="145"/>
      <c r="AMF39" s="145"/>
      <c r="AMG39" s="145"/>
      <c r="AMH39" s="145"/>
      <c r="AMI39" s="145"/>
      <c r="AMJ39" s="145"/>
      <c r="AMK39" s="145"/>
      <c r="AML39" s="145"/>
    </row>
    <row r="40" spans="1:1026" s="131" customFormat="1">
      <c r="A40" s="145" t="str">
        <f t="shared" si="0"/>
        <v>LOAN.UH_RECOMMENDED</v>
      </c>
      <c r="B40" s="134">
        <f t="shared" si="4"/>
        <v>110036</v>
      </c>
      <c r="C40" s="146">
        <v>0</v>
      </c>
      <c r="D40" s="146">
        <v>1</v>
      </c>
      <c r="E40" s="146">
        <f t="shared" si="1"/>
        <v>100000</v>
      </c>
      <c r="F40" s="146">
        <v>100000</v>
      </c>
      <c r="G40" s="146" t="s">
        <v>34</v>
      </c>
      <c r="H40" s="146">
        <v>100000</v>
      </c>
      <c r="I40" s="145" t="s">
        <v>505</v>
      </c>
      <c r="J40" s="146">
        <f>VLOOKUP(I40,T_FSM_TYPE!$A:$B,2,0)</f>
        <v>110000</v>
      </c>
      <c r="K40" s="131" t="s">
        <v>642</v>
      </c>
      <c r="L40" s="145" t="s">
        <v>37</v>
      </c>
      <c r="M40" s="215" t="str">
        <f t="shared" si="2"/>
        <v>UH_RECOMMENDED</v>
      </c>
      <c r="N40" s="145" t="str">
        <f t="shared" si="3"/>
        <v>INSERT INTO T_FSM_STATE VALUES(110036, 0, 1, 100000, 100000, GETDATE(), 100000, 110000, 'UH_RECOMMENDED', '?' ,'UH_RECOMMENDED')</v>
      </c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  <c r="AW40" s="145"/>
      <c r="AX40" s="145"/>
      <c r="AY40" s="145"/>
      <c r="AZ40" s="145"/>
      <c r="BA40" s="145"/>
      <c r="BB40" s="145"/>
      <c r="BC40" s="145"/>
      <c r="BD40" s="145"/>
      <c r="BE40" s="145"/>
      <c r="BF40" s="145"/>
      <c r="BG40" s="145"/>
      <c r="BH40" s="145"/>
      <c r="BI40" s="145"/>
      <c r="BJ40" s="145"/>
      <c r="BK40" s="145"/>
      <c r="BL40" s="145"/>
      <c r="BM40" s="145"/>
      <c r="BN40" s="145"/>
      <c r="BO40" s="145"/>
      <c r="BP40" s="145"/>
      <c r="BQ40" s="145"/>
      <c r="BR40" s="145"/>
      <c r="BS40" s="145"/>
      <c r="BT40" s="145"/>
      <c r="BU40" s="145"/>
      <c r="BV40" s="145"/>
      <c r="BW40" s="145"/>
      <c r="BX40" s="145"/>
      <c r="BY40" s="145"/>
      <c r="BZ40" s="145"/>
      <c r="CA40" s="145"/>
      <c r="CB40" s="145"/>
      <c r="CC40" s="145"/>
      <c r="CD40" s="145"/>
      <c r="CE40" s="145"/>
      <c r="CF40" s="145"/>
      <c r="CG40" s="145"/>
      <c r="CH40" s="145"/>
      <c r="CI40" s="145"/>
      <c r="CJ40" s="145"/>
      <c r="CK40" s="145"/>
      <c r="CL40" s="145"/>
      <c r="CM40" s="145"/>
      <c r="CN40" s="145"/>
      <c r="CO40" s="145"/>
      <c r="CP40" s="145"/>
      <c r="CQ40" s="145"/>
      <c r="CR40" s="145"/>
      <c r="CS40" s="145"/>
      <c r="CT40" s="145"/>
      <c r="CU40" s="145"/>
      <c r="CV40" s="145"/>
      <c r="CW40" s="145"/>
      <c r="CX40" s="145"/>
      <c r="CY40" s="145"/>
      <c r="CZ40" s="145"/>
      <c r="DA40" s="145"/>
      <c r="DB40" s="145"/>
      <c r="DC40" s="145"/>
      <c r="DD40" s="145"/>
      <c r="DE40" s="145"/>
      <c r="DF40" s="145"/>
      <c r="DG40" s="145"/>
      <c r="DH40" s="145"/>
      <c r="DI40" s="145"/>
      <c r="DJ40" s="145"/>
      <c r="DK40" s="145"/>
      <c r="DL40" s="145"/>
      <c r="DM40" s="145"/>
      <c r="DN40" s="145"/>
      <c r="DO40" s="145"/>
      <c r="DP40" s="145"/>
      <c r="DQ40" s="145"/>
      <c r="DR40" s="145"/>
      <c r="DS40" s="145"/>
      <c r="DT40" s="145"/>
      <c r="DU40" s="145"/>
      <c r="DV40" s="145"/>
      <c r="DW40" s="145"/>
      <c r="DX40" s="145"/>
      <c r="DY40" s="145"/>
      <c r="DZ40" s="145"/>
      <c r="EA40" s="145"/>
      <c r="EB40" s="145"/>
      <c r="EC40" s="145"/>
      <c r="ED40" s="145"/>
      <c r="EE40" s="145"/>
      <c r="EF40" s="145"/>
      <c r="EG40" s="145"/>
      <c r="EH40" s="145"/>
      <c r="EI40" s="145"/>
      <c r="EJ40" s="145"/>
      <c r="EK40" s="145"/>
      <c r="EL40" s="145"/>
      <c r="EM40" s="145"/>
      <c r="EN40" s="145"/>
      <c r="EO40" s="145"/>
      <c r="EP40" s="145"/>
      <c r="EQ40" s="145"/>
      <c r="ER40" s="145"/>
      <c r="ES40" s="145"/>
      <c r="ET40" s="145"/>
      <c r="EU40" s="145"/>
      <c r="EV40" s="145"/>
      <c r="EW40" s="145"/>
      <c r="EX40" s="145"/>
      <c r="EY40" s="145"/>
      <c r="EZ40" s="145"/>
      <c r="FA40" s="145"/>
      <c r="FB40" s="145"/>
      <c r="FC40" s="145"/>
      <c r="FD40" s="145"/>
      <c r="FE40" s="145"/>
      <c r="FF40" s="145"/>
      <c r="FG40" s="145"/>
      <c r="FH40" s="145"/>
      <c r="FI40" s="145"/>
      <c r="FJ40" s="145"/>
      <c r="FK40" s="145"/>
      <c r="FL40" s="145"/>
      <c r="FM40" s="145"/>
      <c r="FN40" s="145"/>
      <c r="FO40" s="145"/>
      <c r="FP40" s="145"/>
      <c r="FQ40" s="145"/>
      <c r="FR40" s="145"/>
      <c r="FS40" s="145"/>
      <c r="FT40" s="145"/>
      <c r="FU40" s="145"/>
      <c r="FV40" s="145"/>
      <c r="FW40" s="145"/>
      <c r="FX40" s="145"/>
      <c r="FY40" s="145"/>
      <c r="FZ40" s="145"/>
      <c r="GA40" s="145"/>
      <c r="GB40" s="145"/>
      <c r="GC40" s="145"/>
      <c r="GD40" s="145"/>
      <c r="GE40" s="145"/>
      <c r="GF40" s="145"/>
      <c r="GG40" s="145"/>
      <c r="GH40" s="145"/>
      <c r="GI40" s="145"/>
      <c r="GJ40" s="145"/>
      <c r="GK40" s="145"/>
      <c r="GL40" s="145"/>
      <c r="GM40" s="145"/>
      <c r="GN40" s="145"/>
      <c r="GO40" s="145"/>
      <c r="GP40" s="145"/>
      <c r="GQ40" s="145"/>
      <c r="GR40" s="145"/>
      <c r="GS40" s="145"/>
      <c r="GT40" s="145"/>
      <c r="GU40" s="145"/>
      <c r="GV40" s="145"/>
      <c r="GW40" s="145"/>
      <c r="GX40" s="145"/>
      <c r="GY40" s="145"/>
      <c r="GZ40" s="145"/>
      <c r="HA40" s="145"/>
      <c r="HB40" s="145"/>
      <c r="HC40" s="145"/>
      <c r="HD40" s="145"/>
      <c r="HE40" s="145"/>
      <c r="HF40" s="145"/>
      <c r="HG40" s="145"/>
      <c r="HH40" s="145"/>
      <c r="HI40" s="145"/>
      <c r="HJ40" s="145"/>
      <c r="HK40" s="145"/>
      <c r="HL40" s="145"/>
      <c r="HM40" s="145"/>
      <c r="HN40" s="145"/>
      <c r="HO40" s="145"/>
      <c r="HP40" s="145"/>
      <c r="HQ40" s="145"/>
      <c r="HR40" s="145"/>
      <c r="HS40" s="145"/>
      <c r="HT40" s="145"/>
      <c r="HU40" s="145"/>
      <c r="HV40" s="145"/>
      <c r="HW40" s="145"/>
      <c r="HX40" s="145"/>
      <c r="HY40" s="145"/>
      <c r="HZ40" s="145"/>
      <c r="IA40" s="145"/>
      <c r="IB40" s="145"/>
      <c r="IC40" s="145"/>
      <c r="ID40" s="145"/>
      <c r="IE40" s="145"/>
      <c r="IF40" s="145"/>
      <c r="IG40" s="145"/>
      <c r="IH40" s="145"/>
      <c r="II40" s="145"/>
      <c r="IJ40" s="145"/>
      <c r="IK40" s="145"/>
      <c r="IL40" s="145"/>
      <c r="IM40" s="145"/>
      <c r="IN40" s="145"/>
      <c r="IO40" s="145"/>
      <c r="IP40" s="145"/>
      <c r="IQ40" s="145"/>
      <c r="IR40" s="145"/>
      <c r="IS40" s="145"/>
      <c r="IT40" s="145"/>
      <c r="IU40" s="145"/>
      <c r="IV40" s="145"/>
      <c r="IW40" s="145"/>
      <c r="IX40" s="145"/>
      <c r="IY40" s="145"/>
      <c r="IZ40" s="145"/>
      <c r="JA40" s="145"/>
      <c r="JB40" s="145"/>
      <c r="JC40" s="145"/>
      <c r="JD40" s="145"/>
      <c r="JE40" s="145"/>
      <c r="JF40" s="145"/>
      <c r="JG40" s="145"/>
      <c r="JH40" s="145"/>
      <c r="JI40" s="145"/>
      <c r="JJ40" s="145"/>
      <c r="JK40" s="145"/>
      <c r="JL40" s="145"/>
      <c r="JM40" s="145"/>
      <c r="JN40" s="145"/>
      <c r="JO40" s="145"/>
      <c r="JP40" s="145"/>
      <c r="JQ40" s="145"/>
      <c r="JR40" s="145"/>
      <c r="JS40" s="145"/>
      <c r="JT40" s="145"/>
      <c r="JU40" s="145"/>
      <c r="JV40" s="145"/>
      <c r="JW40" s="145"/>
      <c r="JX40" s="145"/>
      <c r="JY40" s="145"/>
      <c r="JZ40" s="145"/>
      <c r="KA40" s="145"/>
      <c r="KB40" s="145"/>
      <c r="KC40" s="145"/>
      <c r="KD40" s="145"/>
      <c r="KE40" s="145"/>
      <c r="KF40" s="145"/>
      <c r="KG40" s="145"/>
      <c r="KH40" s="145"/>
      <c r="KI40" s="145"/>
      <c r="KJ40" s="145"/>
      <c r="KK40" s="145"/>
      <c r="KL40" s="145"/>
      <c r="KM40" s="145"/>
      <c r="KN40" s="145"/>
      <c r="KO40" s="145"/>
      <c r="KP40" s="145"/>
      <c r="KQ40" s="145"/>
      <c r="KR40" s="145"/>
      <c r="KS40" s="145"/>
      <c r="KT40" s="145"/>
      <c r="KU40" s="145"/>
      <c r="KV40" s="145"/>
      <c r="KW40" s="145"/>
      <c r="KX40" s="145"/>
      <c r="KY40" s="145"/>
      <c r="KZ40" s="145"/>
      <c r="LA40" s="145"/>
      <c r="LB40" s="145"/>
      <c r="LC40" s="145"/>
      <c r="LD40" s="145"/>
      <c r="LE40" s="145"/>
      <c r="LF40" s="145"/>
      <c r="LG40" s="145"/>
      <c r="LH40" s="145"/>
      <c r="LI40" s="145"/>
      <c r="LJ40" s="145"/>
      <c r="LK40" s="145"/>
      <c r="LL40" s="145"/>
      <c r="LM40" s="145"/>
      <c r="LN40" s="145"/>
      <c r="LO40" s="145"/>
      <c r="LP40" s="145"/>
      <c r="LQ40" s="145"/>
      <c r="LR40" s="145"/>
      <c r="LS40" s="145"/>
      <c r="LT40" s="145"/>
      <c r="LU40" s="145"/>
      <c r="LV40" s="145"/>
      <c r="LW40" s="145"/>
      <c r="LX40" s="145"/>
      <c r="LY40" s="145"/>
      <c r="LZ40" s="145"/>
      <c r="MA40" s="145"/>
      <c r="MB40" s="145"/>
      <c r="MC40" s="145"/>
      <c r="MD40" s="145"/>
      <c r="ME40" s="145"/>
      <c r="MF40" s="145"/>
      <c r="MG40" s="145"/>
      <c r="MH40" s="145"/>
      <c r="MI40" s="145"/>
      <c r="MJ40" s="145"/>
      <c r="MK40" s="145"/>
      <c r="ML40" s="145"/>
      <c r="MM40" s="145"/>
      <c r="MN40" s="145"/>
      <c r="MO40" s="145"/>
      <c r="MP40" s="145"/>
      <c r="MQ40" s="145"/>
      <c r="MR40" s="145"/>
      <c r="MS40" s="145"/>
      <c r="MT40" s="145"/>
      <c r="MU40" s="145"/>
      <c r="MV40" s="145"/>
      <c r="MW40" s="145"/>
      <c r="MX40" s="145"/>
      <c r="MY40" s="145"/>
      <c r="MZ40" s="145"/>
      <c r="NA40" s="145"/>
      <c r="NB40" s="145"/>
      <c r="NC40" s="145"/>
      <c r="ND40" s="145"/>
      <c r="NE40" s="145"/>
      <c r="NF40" s="145"/>
      <c r="NG40" s="145"/>
      <c r="NH40" s="145"/>
      <c r="NI40" s="145"/>
      <c r="NJ40" s="145"/>
      <c r="NK40" s="145"/>
      <c r="NL40" s="145"/>
      <c r="NM40" s="145"/>
      <c r="NN40" s="145"/>
      <c r="NO40" s="145"/>
      <c r="NP40" s="145"/>
      <c r="NQ40" s="145"/>
      <c r="NR40" s="145"/>
      <c r="NS40" s="145"/>
      <c r="NT40" s="145"/>
      <c r="NU40" s="145"/>
      <c r="NV40" s="145"/>
      <c r="NW40" s="145"/>
      <c r="NX40" s="145"/>
      <c r="NY40" s="145"/>
      <c r="NZ40" s="145"/>
      <c r="OA40" s="145"/>
      <c r="OB40" s="145"/>
      <c r="OC40" s="145"/>
      <c r="OD40" s="145"/>
      <c r="OE40" s="145"/>
      <c r="OF40" s="145"/>
      <c r="OG40" s="145"/>
      <c r="OH40" s="145"/>
      <c r="OI40" s="145"/>
      <c r="OJ40" s="145"/>
      <c r="OK40" s="145"/>
      <c r="OL40" s="145"/>
      <c r="OM40" s="145"/>
      <c r="ON40" s="145"/>
      <c r="OO40" s="145"/>
      <c r="OP40" s="145"/>
      <c r="OQ40" s="145"/>
      <c r="OR40" s="145"/>
      <c r="OS40" s="145"/>
      <c r="OT40" s="145"/>
      <c r="OU40" s="145"/>
      <c r="OV40" s="145"/>
      <c r="OW40" s="145"/>
      <c r="OX40" s="145"/>
      <c r="OY40" s="145"/>
      <c r="OZ40" s="145"/>
      <c r="PA40" s="145"/>
      <c r="PB40" s="145"/>
      <c r="PC40" s="145"/>
      <c r="PD40" s="145"/>
      <c r="PE40" s="145"/>
      <c r="PF40" s="145"/>
      <c r="PG40" s="145"/>
      <c r="PH40" s="145"/>
      <c r="PI40" s="145"/>
      <c r="PJ40" s="145"/>
      <c r="PK40" s="145"/>
      <c r="PL40" s="145"/>
      <c r="PM40" s="145"/>
      <c r="PN40" s="145"/>
      <c r="PO40" s="145"/>
      <c r="PP40" s="145"/>
      <c r="PQ40" s="145"/>
      <c r="PR40" s="145"/>
      <c r="PS40" s="145"/>
      <c r="PT40" s="145"/>
      <c r="PU40" s="145"/>
      <c r="PV40" s="145"/>
      <c r="PW40" s="145"/>
      <c r="PX40" s="145"/>
      <c r="PY40" s="145"/>
      <c r="PZ40" s="145"/>
      <c r="QA40" s="145"/>
      <c r="QB40" s="145"/>
      <c r="QC40" s="145"/>
      <c r="QD40" s="145"/>
      <c r="QE40" s="145"/>
      <c r="QF40" s="145"/>
      <c r="QG40" s="145"/>
      <c r="QH40" s="145"/>
      <c r="QI40" s="145"/>
      <c r="QJ40" s="145"/>
      <c r="QK40" s="145"/>
      <c r="QL40" s="145"/>
      <c r="QM40" s="145"/>
      <c r="QN40" s="145"/>
      <c r="QO40" s="145"/>
      <c r="QP40" s="145"/>
      <c r="QQ40" s="145"/>
      <c r="QR40" s="145"/>
      <c r="QS40" s="145"/>
      <c r="QT40" s="145"/>
      <c r="QU40" s="145"/>
      <c r="QV40" s="145"/>
      <c r="QW40" s="145"/>
      <c r="QX40" s="145"/>
      <c r="QY40" s="145"/>
      <c r="QZ40" s="145"/>
      <c r="RA40" s="145"/>
      <c r="RB40" s="145"/>
      <c r="RC40" s="145"/>
      <c r="RD40" s="145"/>
      <c r="RE40" s="145"/>
      <c r="RF40" s="145"/>
      <c r="RG40" s="145"/>
      <c r="RH40" s="145"/>
      <c r="RI40" s="145"/>
      <c r="RJ40" s="145"/>
      <c r="RK40" s="145"/>
      <c r="RL40" s="145"/>
      <c r="RM40" s="145"/>
      <c r="RN40" s="145"/>
      <c r="RO40" s="145"/>
      <c r="RP40" s="145"/>
      <c r="RQ40" s="145"/>
      <c r="RR40" s="145"/>
      <c r="RS40" s="145"/>
      <c r="RT40" s="145"/>
      <c r="RU40" s="145"/>
      <c r="RV40" s="145"/>
      <c r="RW40" s="145"/>
      <c r="RX40" s="145"/>
      <c r="RY40" s="145"/>
      <c r="RZ40" s="145"/>
      <c r="SA40" s="145"/>
      <c r="SB40" s="145"/>
      <c r="SC40" s="145"/>
      <c r="SD40" s="145"/>
      <c r="SE40" s="145"/>
      <c r="SF40" s="145"/>
      <c r="SG40" s="145"/>
      <c r="SH40" s="145"/>
      <c r="SI40" s="145"/>
      <c r="SJ40" s="145"/>
      <c r="SK40" s="145"/>
      <c r="SL40" s="145"/>
      <c r="SM40" s="145"/>
      <c r="SN40" s="145"/>
      <c r="SO40" s="145"/>
      <c r="SP40" s="145"/>
      <c r="SQ40" s="145"/>
      <c r="SR40" s="145"/>
      <c r="SS40" s="145"/>
      <c r="ST40" s="145"/>
      <c r="SU40" s="145"/>
      <c r="SV40" s="145"/>
      <c r="SW40" s="145"/>
      <c r="SX40" s="145"/>
      <c r="SY40" s="145"/>
      <c r="SZ40" s="145"/>
      <c r="TA40" s="145"/>
      <c r="TB40" s="145"/>
      <c r="TC40" s="145"/>
      <c r="TD40" s="145"/>
      <c r="TE40" s="145"/>
      <c r="TF40" s="145"/>
      <c r="TG40" s="145"/>
      <c r="TH40" s="145"/>
      <c r="TI40" s="145"/>
      <c r="TJ40" s="145"/>
      <c r="TK40" s="145"/>
      <c r="TL40" s="145"/>
      <c r="TM40" s="145"/>
      <c r="TN40" s="145"/>
      <c r="TO40" s="145"/>
      <c r="TP40" s="145"/>
      <c r="TQ40" s="145"/>
      <c r="TR40" s="145"/>
      <c r="TS40" s="145"/>
      <c r="TT40" s="145"/>
      <c r="TU40" s="145"/>
      <c r="TV40" s="145"/>
      <c r="TW40" s="145"/>
      <c r="TX40" s="145"/>
      <c r="TY40" s="145"/>
      <c r="TZ40" s="145"/>
      <c r="UA40" s="145"/>
      <c r="UB40" s="145"/>
      <c r="UC40" s="145"/>
      <c r="UD40" s="145"/>
      <c r="UE40" s="145"/>
      <c r="UF40" s="145"/>
      <c r="UG40" s="145"/>
      <c r="UH40" s="145"/>
      <c r="UI40" s="145"/>
      <c r="UJ40" s="145"/>
      <c r="UK40" s="145"/>
      <c r="UL40" s="145"/>
      <c r="UM40" s="145"/>
      <c r="UN40" s="145"/>
      <c r="UO40" s="145"/>
      <c r="UP40" s="145"/>
      <c r="UQ40" s="145"/>
      <c r="UR40" s="145"/>
      <c r="US40" s="145"/>
      <c r="UT40" s="145"/>
      <c r="UU40" s="145"/>
      <c r="UV40" s="145"/>
      <c r="UW40" s="145"/>
      <c r="UX40" s="145"/>
      <c r="UY40" s="145"/>
      <c r="UZ40" s="145"/>
      <c r="VA40" s="145"/>
      <c r="VB40" s="145"/>
      <c r="VC40" s="145"/>
      <c r="VD40" s="145"/>
      <c r="VE40" s="145"/>
      <c r="VF40" s="145"/>
      <c r="VG40" s="145"/>
      <c r="VH40" s="145"/>
      <c r="VI40" s="145"/>
      <c r="VJ40" s="145"/>
      <c r="VK40" s="145"/>
      <c r="VL40" s="145"/>
      <c r="VM40" s="145"/>
      <c r="VN40" s="145"/>
      <c r="VO40" s="145"/>
      <c r="VP40" s="145"/>
      <c r="VQ40" s="145"/>
      <c r="VR40" s="145"/>
      <c r="VS40" s="145"/>
      <c r="VT40" s="145"/>
      <c r="VU40" s="145"/>
      <c r="VV40" s="145"/>
      <c r="VW40" s="145"/>
      <c r="VX40" s="145"/>
      <c r="VY40" s="145"/>
      <c r="VZ40" s="145"/>
      <c r="WA40" s="145"/>
      <c r="WB40" s="145"/>
      <c r="WC40" s="145"/>
      <c r="WD40" s="145"/>
      <c r="WE40" s="145"/>
      <c r="WF40" s="145"/>
      <c r="WG40" s="145"/>
      <c r="WH40" s="145"/>
      <c r="WI40" s="145"/>
      <c r="WJ40" s="145"/>
      <c r="WK40" s="145"/>
      <c r="WL40" s="145"/>
      <c r="WM40" s="145"/>
      <c r="WN40" s="145"/>
      <c r="WO40" s="145"/>
      <c r="WP40" s="145"/>
      <c r="WQ40" s="145"/>
      <c r="WR40" s="145"/>
      <c r="WS40" s="145"/>
      <c r="WT40" s="145"/>
      <c r="WU40" s="145"/>
      <c r="WV40" s="145"/>
      <c r="WW40" s="145"/>
      <c r="WX40" s="145"/>
      <c r="WY40" s="145"/>
      <c r="WZ40" s="145"/>
      <c r="XA40" s="145"/>
      <c r="XB40" s="145"/>
      <c r="XC40" s="145"/>
      <c r="XD40" s="145"/>
      <c r="XE40" s="145"/>
      <c r="XF40" s="145"/>
      <c r="XG40" s="145"/>
      <c r="XH40" s="145"/>
      <c r="XI40" s="145"/>
      <c r="XJ40" s="145"/>
      <c r="XK40" s="145"/>
      <c r="XL40" s="145"/>
      <c r="XM40" s="145"/>
      <c r="XN40" s="145"/>
      <c r="XO40" s="145"/>
      <c r="XP40" s="145"/>
      <c r="XQ40" s="145"/>
      <c r="XR40" s="145"/>
      <c r="XS40" s="145"/>
      <c r="XT40" s="145"/>
      <c r="XU40" s="145"/>
      <c r="XV40" s="145"/>
      <c r="XW40" s="145"/>
      <c r="XX40" s="145"/>
      <c r="XY40" s="145"/>
      <c r="XZ40" s="145"/>
      <c r="YA40" s="145"/>
      <c r="YB40" s="145"/>
      <c r="YC40" s="145"/>
      <c r="YD40" s="145"/>
      <c r="YE40" s="145"/>
      <c r="YF40" s="145"/>
      <c r="YG40" s="145"/>
      <c r="YH40" s="145"/>
      <c r="YI40" s="145"/>
      <c r="YJ40" s="145"/>
      <c r="YK40" s="145"/>
      <c r="YL40" s="145"/>
      <c r="YM40" s="145"/>
      <c r="YN40" s="145"/>
      <c r="YO40" s="145"/>
      <c r="YP40" s="145"/>
      <c r="YQ40" s="145"/>
      <c r="YR40" s="145"/>
      <c r="YS40" s="145"/>
      <c r="YT40" s="145"/>
      <c r="YU40" s="145"/>
      <c r="YV40" s="145"/>
      <c r="YW40" s="145"/>
      <c r="YX40" s="145"/>
      <c r="YY40" s="145"/>
      <c r="YZ40" s="145"/>
      <c r="ZA40" s="145"/>
      <c r="ZB40" s="145"/>
      <c r="ZC40" s="145"/>
      <c r="ZD40" s="145"/>
      <c r="ZE40" s="145"/>
      <c r="ZF40" s="145"/>
      <c r="ZG40" s="145"/>
      <c r="ZH40" s="145"/>
      <c r="ZI40" s="145"/>
      <c r="ZJ40" s="145"/>
      <c r="ZK40" s="145"/>
      <c r="ZL40" s="145"/>
      <c r="ZM40" s="145"/>
      <c r="ZN40" s="145"/>
      <c r="ZO40" s="145"/>
      <c r="ZP40" s="145"/>
      <c r="ZQ40" s="145"/>
      <c r="ZR40" s="145"/>
      <c r="ZS40" s="145"/>
      <c r="ZT40" s="145"/>
      <c r="ZU40" s="145"/>
      <c r="ZV40" s="145"/>
      <c r="ZW40" s="145"/>
      <c r="ZX40" s="145"/>
      <c r="ZY40" s="145"/>
      <c r="ZZ40" s="145"/>
      <c r="AAA40" s="145"/>
      <c r="AAB40" s="145"/>
      <c r="AAC40" s="145"/>
      <c r="AAD40" s="145"/>
      <c r="AAE40" s="145"/>
      <c r="AAF40" s="145"/>
      <c r="AAG40" s="145"/>
      <c r="AAH40" s="145"/>
      <c r="AAI40" s="145"/>
      <c r="AAJ40" s="145"/>
      <c r="AAK40" s="145"/>
      <c r="AAL40" s="145"/>
      <c r="AAM40" s="145"/>
      <c r="AAN40" s="145"/>
      <c r="AAO40" s="145"/>
      <c r="AAP40" s="145"/>
      <c r="AAQ40" s="145"/>
      <c r="AAR40" s="145"/>
      <c r="AAS40" s="145"/>
      <c r="AAT40" s="145"/>
      <c r="AAU40" s="145"/>
      <c r="AAV40" s="145"/>
      <c r="AAW40" s="145"/>
      <c r="AAX40" s="145"/>
      <c r="AAY40" s="145"/>
      <c r="AAZ40" s="145"/>
      <c r="ABA40" s="145"/>
      <c r="ABB40" s="145"/>
      <c r="ABC40" s="145"/>
      <c r="ABD40" s="145"/>
      <c r="ABE40" s="145"/>
      <c r="ABF40" s="145"/>
      <c r="ABG40" s="145"/>
      <c r="ABH40" s="145"/>
      <c r="ABI40" s="145"/>
      <c r="ABJ40" s="145"/>
      <c r="ABK40" s="145"/>
      <c r="ABL40" s="145"/>
      <c r="ABM40" s="145"/>
      <c r="ABN40" s="145"/>
      <c r="ABO40" s="145"/>
      <c r="ABP40" s="145"/>
      <c r="ABQ40" s="145"/>
      <c r="ABR40" s="145"/>
      <c r="ABS40" s="145"/>
      <c r="ABT40" s="145"/>
      <c r="ABU40" s="145"/>
      <c r="ABV40" s="145"/>
      <c r="ABW40" s="145"/>
      <c r="ABX40" s="145"/>
      <c r="ABY40" s="145"/>
      <c r="ABZ40" s="145"/>
      <c r="ACA40" s="145"/>
      <c r="ACB40" s="145"/>
      <c r="ACC40" s="145"/>
      <c r="ACD40" s="145"/>
      <c r="ACE40" s="145"/>
      <c r="ACF40" s="145"/>
      <c r="ACG40" s="145"/>
      <c r="ACH40" s="145"/>
      <c r="ACI40" s="145"/>
      <c r="ACJ40" s="145"/>
      <c r="ACK40" s="145"/>
      <c r="ACL40" s="145"/>
      <c r="ACM40" s="145"/>
      <c r="ACN40" s="145"/>
      <c r="ACO40" s="145"/>
      <c r="ACP40" s="145"/>
      <c r="ACQ40" s="145"/>
      <c r="ACR40" s="145"/>
      <c r="ACS40" s="145"/>
      <c r="ACT40" s="145"/>
      <c r="ACU40" s="145"/>
      <c r="ACV40" s="145"/>
      <c r="ACW40" s="145"/>
      <c r="ACX40" s="145"/>
      <c r="ACY40" s="145"/>
      <c r="ACZ40" s="145"/>
      <c r="ADA40" s="145"/>
      <c r="ADB40" s="145"/>
      <c r="ADC40" s="145"/>
      <c r="ADD40" s="145"/>
      <c r="ADE40" s="145"/>
      <c r="ADF40" s="145"/>
      <c r="ADG40" s="145"/>
      <c r="ADH40" s="145"/>
      <c r="ADI40" s="145"/>
      <c r="ADJ40" s="145"/>
      <c r="ADK40" s="145"/>
      <c r="ADL40" s="145"/>
      <c r="ADM40" s="145"/>
      <c r="ADN40" s="145"/>
      <c r="ADO40" s="145"/>
      <c r="ADP40" s="145"/>
      <c r="ADQ40" s="145"/>
      <c r="ADR40" s="145"/>
      <c r="ADS40" s="145"/>
      <c r="ADT40" s="145"/>
      <c r="ADU40" s="145"/>
      <c r="ADV40" s="145"/>
      <c r="ADW40" s="145"/>
      <c r="ADX40" s="145"/>
      <c r="ADY40" s="145"/>
      <c r="ADZ40" s="145"/>
      <c r="AEA40" s="145"/>
      <c r="AEB40" s="145"/>
      <c r="AEC40" s="145"/>
      <c r="AED40" s="145"/>
      <c r="AEE40" s="145"/>
      <c r="AEF40" s="145"/>
      <c r="AEG40" s="145"/>
      <c r="AEH40" s="145"/>
      <c r="AEI40" s="145"/>
      <c r="AEJ40" s="145"/>
      <c r="AEK40" s="145"/>
      <c r="AEL40" s="145"/>
      <c r="AEM40" s="145"/>
      <c r="AEN40" s="145"/>
      <c r="AEO40" s="145"/>
      <c r="AEP40" s="145"/>
      <c r="AEQ40" s="145"/>
      <c r="AER40" s="145"/>
      <c r="AES40" s="145"/>
      <c r="AET40" s="145"/>
      <c r="AEU40" s="145"/>
      <c r="AEV40" s="145"/>
      <c r="AEW40" s="145"/>
      <c r="AEX40" s="145"/>
      <c r="AEY40" s="145"/>
      <c r="AEZ40" s="145"/>
      <c r="AFA40" s="145"/>
      <c r="AFB40" s="145"/>
      <c r="AFC40" s="145"/>
      <c r="AFD40" s="145"/>
      <c r="AFE40" s="145"/>
      <c r="AFF40" s="145"/>
      <c r="AFG40" s="145"/>
      <c r="AFH40" s="145"/>
      <c r="AFI40" s="145"/>
      <c r="AFJ40" s="145"/>
      <c r="AFK40" s="145"/>
      <c r="AFL40" s="145"/>
      <c r="AFM40" s="145"/>
      <c r="AFN40" s="145"/>
      <c r="AFO40" s="145"/>
      <c r="AFP40" s="145"/>
      <c r="AFQ40" s="145"/>
      <c r="AFR40" s="145"/>
      <c r="AFS40" s="145"/>
      <c r="AFT40" s="145"/>
      <c r="AFU40" s="145"/>
      <c r="AFV40" s="145"/>
      <c r="AFW40" s="145"/>
      <c r="AFX40" s="145"/>
      <c r="AFY40" s="145"/>
      <c r="AFZ40" s="145"/>
      <c r="AGA40" s="145"/>
      <c r="AGB40" s="145"/>
      <c r="AGC40" s="145"/>
      <c r="AGD40" s="145"/>
      <c r="AGE40" s="145"/>
      <c r="AGF40" s="145"/>
      <c r="AGG40" s="145"/>
      <c r="AGH40" s="145"/>
      <c r="AGI40" s="145"/>
      <c r="AGJ40" s="145"/>
      <c r="AGK40" s="145"/>
      <c r="AGL40" s="145"/>
      <c r="AGM40" s="145"/>
      <c r="AGN40" s="145"/>
      <c r="AGO40" s="145"/>
      <c r="AGP40" s="145"/>
      <c r="AGQ40" s="145"/>
      <c r="AGR40" s="145"/>
      <c r="AGS40" s="145"/>
      <c r="AGT40" s="145"/>
      <c r="AGU40" s="145"/>
      <c r="AGV40" s="145"/>
      <c r="AGW40" s="145"/>
      <c r="AGX40" s="145"/>
      <c r="AGY40" s="145"/>
      <c r="AGZ40" s="145"/>
      <c r="AHA40" s="145"/>
      <c r="AHB40" s="145"/>
      <c r="AHC40" s="145"/>
      <c r="AHD40" s="145"/>
      <c r="AHE40" s="145"/>
      <c r="AHF40" s="145"/>
      <c r="AHG40" s="145"/>
      <c r="AHH40" s="145"/>
      <c r="AHI40" s="145"/>
      <c r="AHJ40" s="145"/>
      <c r="AHK40" s="145"/>
      <c r="AHL40" s="145"/>
      <c r="AHM40" s="145"/>
      <c r="AHN40" s="145"/>
      <c r="AHO40" s="145"/>
      <c r="AHP40" s="145"/>
      <c r="AHQ40" s="145"/>
      <c r="AHR40" s="145"/>
      <c r="AHS40" s="145"/>
      <c r="AHT40" s="145"/>
      <c r="AHU40" s="145"/>
      <c r="AHV40" s="145"/>
      <c r="AHW40" s="145"/>
      <c r="AHX40" s="145"/>
      <c r="AHY40" s="145"/>
      <c r="AHZ40" s="145"/>
      <c r="AIA40" s="145"/>
      <c r="AIB40" s="145"/>
      <c r="AIC40" s="145"/>
      <c r="AID40" s="145"/>
      <c r="AIE40" s="145"/>
      <c r="AIF40" s="145"/>
      <c r="AIG40" s="145"/>
      <c r="AIH40" s="145"/>
      <c r="AII40" s="145"/>
      <c r="AIJ40" s="145"/>
      <c r="AIK40" s="145"/>
      <c r="AIL40" s="145"/>
      <c r="AIM40" s="145"/>
      <c r="AIN40" s="145"/>
      <c r="AIO40" s="145"/>
      <c r="AIP40" s="145"/>
      <c r="AIQ40" s="145"/>
      <c r="AIR40" s="145"/>
      <c r="AIS40" s="145"/>
      <c r="AIT40" s="145"/>
      <c r="AIU40" s="145"/>
      <c r="AIV40" s="145"/>
      <c r="AIW40" s="145"/>
      <c r="AIX40" s="145"/>
      <c r="AIY40" s="145"/>
      <c r="AIZ40" s="145"/>
      <c r="AJA40" s="145"/>
      <c r="AJB40" s="145"/>
      <c r="AJC40" s="145"/>
      <c r="AJD40" s="145"/>
      <c r="AJE40" s="145"/>
      <c r="AJF40" s="145"/>
      <c r="AJG40" s="145"/>
      <c r="AJH40" s="145"/>
      <c r="AJI40" s="145"/>
      <c r="AJJ40" s="145"/>
      <c r="AJK40" s="145"/>
      <c r="AJL40" s="145"/>
      <c r="AJM40" s="145"/>
      <c r="AJN40" s="145"/>
      <c r="AJO40" s="145"/>
      <c r="AJP40" s="145"/>
      <c r="AJQ40" s="145"/>
      <c r="AJR40" s="145"/>
      <c r="AJS40" s="145"/>
      <c r="AJT40" s="145"/>
      <c r="AJU40" s="145"/>
      <c r="AJV40" s="145"/>
      <c r="AJW40" s="145"/>
      <c r="AJX40" s="145"/>
      <c r="AJY40" s="145"/>
      <c r="AJZ40" s="145"/>
      <c r="AKA40" s="145"/>
      <c r="AKB40" s="145"/>
      <c r="AKC40" s="145"/>
      <c r="AKD40" s="145"/>
      <c r="AKE40" s="145"/>
      <c r="AKF40" s="145"/>
      <c r="AKG40" s="145"/>
      <c r="AKH40" s="145"/>
      <c r="AKI40" s="145"/>
      <c r="AKJ40" s="145"/>
      <c r="AKK40" s="145"/>
      <c r="AKL40" s="145"/>
      <c r="AKM40" s="145"/>
      <c r="AKN40" s="145"/>
      <c r="AKO40" s="145"/>
      <c r="AKP40" s="145"/>
      <c r="AKQ40" s="145"/>
      <c r="AKR40" s="145"/>
      <c r="AKS40" s="145"/>
      <c r="AKT40" s="145"/>
      <c r="AKU40" s="145"/>
      <c r="AKV40" s="145"/>
      <c r="AKW40" s="145"/>
      <c r="AKX40" s="145"/>
      <c r="AKY40" s="145"/>
      <c r="AKZ40" s="145"/>
      <c r="ALA40" s="145"/>
      <c r="ALB40" s="145"/>
      <c r="ALC40" s="145"/>
      <c r="ALD40" s="145"/>
      <c r="ALE40" s="145"/>
      <c r="ALF40" s="145"/>
      <c r="ALG40" s="145"/>
      <c r="ALH40" s="145"/>
      <c r="ALI40" s="145"/>
      <c r="ALJ40" s="145"/>
      <c r="ALK40" s="145"/>
      <c r="ALL40" s="145"/>
      <c r="ALM40" s="145"/>
      <c r="ALN40" s="145"/>
      <c r="ALO40" s="145"/>
      <c r="ALP40" s="145"/>
      <c r="ALQ40" s="145"/>
      <c r="ALR40" s="145"/>
      <c r="ALS40" s="145"/>
      <c r="ALT40" s="145"/>
      <c r="ALU40" s="145"/>
      <c r="ALV40" s="145"/>
      <c r="ALW40" s="145"/>
      <c r="ALX40" s="145"/>
      <c r="ALY40" s="145"/>
      <c r="ALZ40" s="145"/>
      <c r="AMA40" s="145"/>
      <c r="AMB40" s="145"/>
      <c r="AMC40" s="145"/>
      <c r="AMD40" s="145"/>
      <c r="AME40" s="145"/>
      <c r="AMF40" s="145"/>
      <c r="AMG40" s="145"/>
      <c r="AMH40" s="145"/>
      <c r="AMI40" s="145"/>
      <c r="AMJ40" s="145"/>
      <c r="AMK40" s="145"/>
      <c r="AML40" s="145"/>
    </row>
    <row r="41" spans="1:1026" s="131" customFormat="1">
      <c r="A41" s="145" t="str">
        <f t="shared" si="0"/>
        <v>LOAN.UH_RETURNED</v>
      </c>
      <c r="B41" s="134">
        <f t="shared" si="4"/>
        <v>110037</v>
      </c>
      <c r="C41" s="146">
        <v>0</v>
      </c>
      <c r="D41" s="146">
        <v>1</v>
      </c>
      <c r="E41" s="146">
        <f t="shared" si="1"/>
        <v>100000</v>
      </c>
      <c r="F41" s="146">
        <v>100000</v>
      </c>
      <c r="G41" s="146" t="s">
        <v>34</v>
      </c>
      <c r="H41" s="146">
        <v>100000</v>
      </c>
      <c r="I41" s="145" t="s">
        <v>505</v>
      </c>
      <c r="J41" s="146">
        <f>VLOOKUP(I41,T_FSM_TYPE!$A:$B,2,0)</f>
        <v>110000</v>
      </c>
      <c r="K41" s="131" t="s">
        <v>643</v>
      </c>
      <c r="L41" s="145" t="s">
        <v>37</v>
      </c>
      <c r="M41" s="215" t="str">
        <f t="shared" si="2"/>
        <v>UH_RETURNED</v>
      </c>
      <c r="N41" s="145" t="str">
        <f t="shared" si="3"/>
        <v>INSERT INTO T_FSM_STATE VALUES(110037, 0, 1, 100000, 100000, GETDATE(), 100000, 110000, 'UH_RETURNED', '?' ,'UH_RETURNED')</v>
      </c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  <c r="BM41" s="145"/>
      <c r="BN41" s="145"/>
      <c r="BO41" s="145"/>
      <c r="BP41" s="145"/>
      <c r="BQ41" s="145"/>
      <c r="BR41" s="145"/>
      <c r="BS41" s="145"/>
      <c r="BT41" s="145"/>
      <c r="BU41" s="145"/>
      <c r="BV41" s="145"/>
      <c r="BW41" s="145"/>
      <c r="BX41" s="145"/>
      <c r="BY41" s="145"/>
      <c r="BZ41" s="145"/>
      <c r="CA41" s="145"/>
      <c r="CB41" s="145"/>
      <c r="CC41" s="145"/>
      <c r="CD41" s="145"/>
      <c r="CE41" s="145"/>
      <c r="CF41" s="145"/>
      <c r="CG41" s="145"/>
      <c r="CH41" s="145"/>
      <c r="CI41" s="145"/>
      <c r="CJ41" s="145"/>
      <c r="CK41" s="145"/>
      <c r="CL41" s="145"/>
      <c r="CM41" s="145"/>
      <c r="CN41" s="145"/>
      <c r="CO41" s="145"/>
      <c r="CP41" s="145"/>
      <c r="CQ41" s="145"/>
      <c r="CR41" s="145"/>
      <c r="CS41" s="145"/>
      <c r="CT41" s="145"/>
      <c r="CU41" s="145"/>
      <c r="CV41" s="145"/>
      <c r="CW41" s="145"/>
      <c r="CX41" s="145"/>
      <c r="CY41" s="145"/>
      <c r="CZ41" s="145"/>
      <c r="DA41" s="145"/>
      <c r="DB41" s="145"/>
      <c r="DC41" s="145"/>
      <c r="DD41" s="145"/>
      <c r="DE41" s="145"/>
      <c r="DF41" s="145"/>
      <c r="DG41" s="145"/>
      <c r="DH41" s="145"/>
      <c r="DI41" s="145"/>
      <c r="DJ41" s="145"/>
      <c r="DK41" s="145"/>
      <c r="DL41" s="145"/>
      <c r="DM41" s="145"/>
      <c r="DN41" s="145"/>
      <c r="DO41" s="145"/>
      <c r="DP41" s="145"/>
      <c r="DQ41" s="145"/>
      <c r="DR41" s="145"/>
      <c r="DS41" s="145"/>
      <c r="DT41" s="145"/>
      <c r="DU41" s="145"/>
      <c r="DV41" s="145"/>
      <c r="DW41" s="145"/>
      <c r="DX41" s="145"/>
      <c r="DY41" s="145"/>
      <c r="DZ41" s="145"/>
      <c r="EA41" s="145"/>
      <c r="EB41" s="145"/>
      <c r="EC41" s="145"/>
      <c r="ED41" s="145"/>
      <c r="EE41" s="145"/>
      <c r="EF41" s="145"/>
      <c r="EG41" s="145"/>
      <c r="EH41" s="145"/>
      <c r="EI41" s="145"/>
      <c r="EJ41" s="145"/>
      <c r="EK41" s="145"/>
      <c r="EL41" s="145"/>
      <c r="EM41" s="145"/>
      <c r="EN41" s="145"/>
      <c r="EO41" s="145"/>
      <c r="EP41" s="145"/>
      <c r="EQ41" s="145"/>
      <c r="ER41" s="145"/>
      <c r="ES41" s="145"/>
      <c r="ET41" s="145"/>
      <c r="EU41" s="145"/>
      <c r="EV41" s="145"/>
      <c r="EW41" s="145"/>
      <c r="EX41" s="145"/>
      <c r="EY41" s="145"/>
      <c r="EZ41" s="145"/>
      <c r="FA41" s="145"/>
      <c r="FB41" s="145"/>
      <c r="FC41" s="145"/>
      <c r="FD41" s="145"/>
      <c r="FE41" s="145"/>
      <c r="FF41" s="145"/>
      <c r="FG41" s="145"/>
      <c r="FH41" s="145"/>
      <c r="FI41" s="145"/>
      <c r="FJ41" s="145"/>
      <c r="FK41" s="145"/>
      <c r="FL41" s="145"/>
      <c r="FM41" s="145"/>
      <c r="FN41" s="145"/>
      <c r="FO41" s="145"/>
      <c r="FP41" s="145"/>
      <c r="FQ41" s="145"/>
      <c r="FR41" s="145"/>
      <c r="FS41" s="145"/>
      <c r="FT41" s="145"/>
      <c r="FU41" s="145"/>
      <c r="FV41" s="145"/>
      <c r="FW41" s="145"/>
      <c r="FX41" s="145"/>
      <c r="FY41" s="145"/>
      <c r="FZ41" s="145"/>
      <c r="GA41" s="145"/>
      <c r="GB41" s="145"/>
      <c r="GC41" s="145"/>
      <c r="GD41" s="145"/>
      <c r="GE41" s="145"/>
      <c r="GF41" s="145"/>
      <c r="GG41" s="145"/>
      <c r="GH41" s="145"/>
      <c r="GI41" s="145"/>
      <c r="GJ41" s="145"/>
      <c r="GK41" s="145"/>
      <c r="GL41" s="145"/>
      <c r="GM41" s="145"/>
      <c r="GN41" s="145"/>
      <c r="GO41" s="145"/>
      <c r="GP41" s="145"/>
      <c r="GQ41" s="145"/>
      <c r="GR41" s="145"/>
      <c r="GS41" s="145"/>
      <c r="GT41" s="145"/>
      <c r="GU41" s="145"/>
      <c r="GV41" s="145"/>
      <c r="GW41" s="145"/>
      <c r="GX41" s="145"/>
      <c r="GY41" s="145"/>
      <c r="GZ41" s="145"/>
      <c r="HA41" s="145"/>
      <c r="HB41" s="145"/>
      <c r="HC41" s="145"/>
      <c r="HD41" s="145"/>
      <c r="HE41" s="145"/>
      <c r="HF41" s="145"/>
      <c r="HG41" s="145"/>
      <c r="HH41" s="145"/>
      <c r="HI41" s="145"/>
      <c r="HJ41" s="145"/>
      <c r="HK41" s="145"/>
      <c r="HL41" s="145"/>
      <c r="HM41" s="145"/>
      <c r="HN41" s="145"/>
      <c r="HO41" s="145"/>
      <c r="HP41" s="145"/>
      <c r="HQ41" s="145"/>
      <c r="HR41" s="145"/>
      <c r="HS41" s="145"/>
      <c r="HT41" s="145"/>
      <c r="HU41" s="145"/>
      <c r="HV41" s="145"/>
      <c r="HW41" s="145"/>
      <c r="HX41" s="145"/>
      <c r="HY41" s="145"/>
      <c r="HZ41" s="145"/>
      <c r="IA41" s="145"/>
      <c r="IB41" s="145"/>
      <c r="IC41" s="145"/>
      <c r="ID41" s="145"/>
      <c r="IE41" s="145"/>
      <c r="IF41" s="145"/>
      <c r="IG41" s="145"/>
      <c r="IH41" s="145"/>
      <c r="II41" s="145"/>
      <c r="IJ41" s="145"/>
      <c r="IK41" s="145"/>
      <c r="IL41" s="145"/>
      <c r="IM41" s="145"/>
      <c r="IN41" s="145"/>
      <c r="IO41" s="145"/>
      <c r="IP41" s="145"/>
      <c r="IQ41" s="145"/>
      <c r="IR41" s="145"/>
      <c r="IS41" s="145"/>
      <c r="IT41" s="145"/>
      <c r="IU41" s="145"/>
      <c r="IV41" s="145"/>
      <c r="IW41" s="145"/>
      <c r="IX41" s="145"/>
      <c r="IY41" s="145"/>
      <c r="IZ41" s="145"/>
      <c r="JA41" s="145"/>
      <c r="JB41" s="145"/>
      <c r="JC41" s="145"/>
      <c r="JD41" s="145"/>
      <c r="JE41" s="145"/>
      <c r="JF41" s="145"/>
      <c r="JG41" s="145"/>
      <c r="JH41" s="145"/>
      <c r="JI41" s="145"/>
      <c r="JJ41" s="145"/>
      <c r="JK41" s="145"/>
      <c r="JL41" s="145"/>
      <c r="JM41" s="145"/>
      <c r="JN41" s="145"/>
      <c r="JO41" s="145"/>
      <c r="JP41" s="145"/>
      <c r="JQ41" s="145"/>
      <c r="JR41" s="145"/>
      <c r="JS41" s="145"/>
      <c r="JT41" s="145"/>
      <c r="JU41" s="145"/>
      <c r="JV41" s="145"/>
      <c r="JW41" s="145"/>
      <c r="JX41" s="145"/>
      <c r="JY41" s="145"/>
      <c r="JZ41" s="145"/>
      <c r="KA41" s="145"/>
      <c r="KB41" s="145"/>
      <c r="KC41" s="145"/>
      <c r="KD41" s="145"/>
      <c r="KE41" s="145"/>
      <c r="KF41" s="145"/>
      <c r="KG41" s="145"/>
      <c r="KH41" s="145"/>
      <c r="KI41" s="145"/>
      <c r="KJ41" s="145"/>
      <c r="KK41" s="145"/>
      <c r="KL41" s="145"/>
      <c r="KM41" s="145"/>
      <c r="KN41" s="145"/>
      <c r="KO41" s="145"/>
      <c r="KP41" s="145"/>
      <c r="KQ41" s="145"/>
      <c r="KR41" s="145"/>
      <c r="KS41" s="145"/>
      <c r="KT41" s="145"/>
      <c r="KU41" s="145"/>
      <c r="KV41" s="145"/>
      <c r="KW41" s="145"/>
      <c r="KX41" s="145"/>
      <c r="KY41" s="145"/>
      <c r="KZ41" s="145"/>
      <c r="LA41" s="145"/>
      <c r="LB41" s="145"/>
      <c r="LC41" s="145"/>
      <c r="LD41" s="145"/>
      <c r="LE41" s="145"/>
      <c r="LF41" s="145"/>
      <c r="LG41" s="145"/>
      <c r="LH41" s="145"/>
      <c r="LI41" s="145"/>
      <c r="LJ41" s="145"/>
      <c r="LK41" s="145"/>
      <c r="LL41" s="145"/>
      <c r="LM41" s="145"/>
      <c r="LN41" s="145"/>
      <c r="LO41" s="145"/>
      <c r="LP41" s="145"/>
      <c r="LQ41" s="145"/>
      <c r="LR41" s="145"/>
      <c r="LS41" s="145"/>
      <c r="LT41" s="145"/>
      <c r="LU41" s="145"/>
      <c r="LV41" s="145"/>
      <c r="LW41" s="145"/>
      <c r="LX41" s="145"/>
      <c r="LY41" s="145"/>
      <c r="LZ41" s="145"/>
      <c r="MA41" s="145"/>
      <c r="MB41" s="145"/>
      <c r="MC41" s="145"/>
      <c r="MD41" s="145"/>
      <c r="ME41" s="145"/>
      <c r="MF41" s="145"/>
      <c r="MG41" s="145"/>
      <c r="MH41" s="145"/>
      <c r="MI41" s="145"/>
      <c r="MJ41" s="145"/>
      <c r="MK41" s="145"/>
      <c r="ML41" s="145"/>
      <c r="MM41" s="145"/>
      <c r="MN41" s="145"/>
      <c r="MO41" s="145"/>
      <c r="MP41" s="145"/>
      <c r="MQ41" s="145"/>
      <c r="MR41" s="145"/>
      <c r="MS41" s="145"/>
      <c r="MT41" s="145"/>
      <c r="MU41" s="145"/>
      <c r="MV41" s="145"/>
      <c r="MW41" s="145"/>
      <c r="MX41" s="145"/>
      <c r="MY41" s="145"/>
      <c r="MZ41" s="145"/>
      <c r="NA41" s="145"/>
      <c r="NB41" s="145"/>
      <c r="NC41" s="145"/>
      <c r="ND41" s="145"/>
      <c r="NE41" s="145"/>
      <c r="NF41" s="145"/>
      <c r="NG41" s="145"/>
      <c r="NH41" s="145"/>
      <c r="NI41" s="145"/>
      <c r="NJ41" s="145"/>
      <c r="NK41" s="145"/>
      <c r="NL41" s="145"/>
      <c r="NM41" s="145"/>
      <c r="NN41" s="145"/>
      <c r="NO41" s="145"/>
      <c r="NP41" s="145"/>
      <c r="NQ41" s="145"/>
      <c r="NR41" s="145"/>
      <c r="NS41" s="145"/>
      <c r="NT41" s="145"/>
      <c r="NU41" s="145"/>
      <c r="NV41" s="145"/>
      <c r="NW41" s="145"/>
      <c r="NX41" s="145"/>
      <c r="NY41" s="145"/>
      <c r="NZ41" s="145"/>
      <c r="OA41" s="145"/>
      <c r="OB41" s="145"/>
      <c r="OC41" s="145"/>
      <c r="OD41" s="145"/>
      <c r="OE41" s="145"/>
      <c r="OF41" s="145"/>
      <c r="OG41" s="145"/>
      <c r="OH41" s="145"/>
      <c r="OI41" s="145"/>
      <c r="OJ41" s="145"/>
      <c r="OK41" s="145"/>
      <c r="OL41" s="145"/>
      <c r="OM41" s="145"/>
      <c r="ON41" s="145"/>
      <c r="OO41" s="145"/>
      <c r="OP41" s="145"/>
      <c r="OQ41" s="145"/>
      <c r="OR41" s="145"/>
      <c r="OS41" s="145"/>
      <c r="OT41" s="145"/>
      <c r="OU41" s="145"/>
      <c r="OV41" s="145"/>
      <c r="OW41" s="145"/>
      <c r="OX41" s="145"/>
      <c r="OY41" s="145"/>
      <c r="OZ41" s="145"/>
      <c r="PA41" s="145"/>
      <c r="PB41" s="145"/>
      <c r="PC41" s="145"/>
      <c r="PD41" s="145"/>
      <c r="PE41" s="145"/>
      <c r="PF41" s="145"/>
      <c r="PG41" s="145"/>
      <c r="PH41" s="145"/>
      <c r="PI41" s="145"/>
      <c r="PJ41" s="145"/>
      <c r="PK41" s="145"/>
      <c r="PL41" s="145"/>
      <c r="PM41" s="145"/>
      <c r="PN41" s="145"/>
      <c r="PO41" s="145"/>
      <c r="PP41" s="145"/>
      <c r="PQ41" s="145"/>
      <c r="PR41" s="145"/>
      <c r="PS41" s="145"/>
      <c r="PT41" s="145"/>
      <c r="PU41" s="145"/>
      <c r="PV41" s="145"/>
      <c r="PW41" s="145"/>
      <c r="PX41" s="145"/>
      <c r="PY41" s="145"/>
      <c r="PZ41" s="145"/>
      <c r="QA41" s="145"/>
      <c r="QB41" s="145"/>
      <c r="QC41" s="145"/>
      <c r="QD41" s="145"/>
      <c r="QE41" s="145"/>
      <c r="QF41" s="145"/>
      <c r="QG41" s="145"/>
      <c r="QH41" s="145"/>
      <c r="QI41" s="145"/>
      <c r="QJ41" s="145"/>
      <c r="QK41" s="145"/>
      <c r="QL41" s="145"/>
      <c r="QM41" s="145"/>
      <c r="QN41" s="145"/>
      <c r="QO41" s="145"/>
      <c r="QP41" s="145"/>
      <c r="QQ41" s="145"/>
      <c r="QR41" s="145"/>
      <c r="QS41" s="145"/>
      <c r="QT41" s="145"/>
      <c r="QU41" s="145"/>
      <c r="QV41" s="145"/>
      <c r="QW41" s="145"/>
      <c r="QX41" s="145"/>
      <c r="QY41" s="145"/>
      <c r="QZ41" s="145"/>
      <c r="RA41" s="145"/>
      <c r="RB41" s="145"/>
      <c r="RC41" s="145"/>
      <c r="RD41" s="145"/>
      <c r="RE41" s="145"/>
      <c r="RF41" s="145"/>
      <c r="RG41" s="145"/>
      <c r="RH41" s="145"/>
      <c r="RI41" s="145"/>
      <c r="RJ41" s="145"/>
      <c r="RK41" s="145"/>
      <c r="RL41" s="145"/>
      <c r="RM41" s="145"/>
      <c r="RN41" s="145"/>
      <c r="RO41" s="145"/>
      <c r="RP41" s="145"/>
      <c r="RQ41" s="145"/>
      <c r="RR41" s="145"/>
      <c r="RS41" s="145"/>
      <c r="RT41" s="145"/>
      <c r="RU41" s="145"/>
      <c r="RV41" s="145"/>
      <c r="RW41" s="145"/>
      <c r="RX41" s="145"/>
      <c r="RY41" s="145"/>
      <c r="RZ41" s="145"/>
      <c r="SA41" s="145"/>
      <c r="SB41" s="145"/>
      <c r="SC41" s="145"/>
      <c r="SD41" s="145"/>
      <c r="SE41" s="145"/>
      <c r="SF41" s="145"/>
      <c r="SG41" s="145"/>
      <c r="SH41" s="145"/>
      <c r="SI41" s="145"/>
      <c r="SJ41" s="145"/>
      <c r="SK41" s="145"/>
      <c r="SL41" s="145"/>
      <c r="SM41" s="145"/>
      <c r="SN41" s="145"/>
      <c r="SO41" s="145"/>
      <c r="SP41" s="145"/>
      <c r="SQ41" s="145"/>
      <c r="SR41" s="145"/>
      <c r="SS41" s="145"/>
      <c r="ST41" s="145"/>
      <c r="SU41" s="145"/>
      <c r="SV41" s="145"/>
      <c r="SW41" s="145"/>
      <c r="SX41" s="145"/>
      <c r="SY41" s="145"/>
      <c r="SZ41" s="145"/>
      <c r="TA41" s="145"/>
      <c r="TB41" s="145"/>
      <c r="TC41" s="145"/>
      <c r="TD41" s="145"/>
      <c r="TE41" s="145"/>
      <c r="TF41" s="145"/>
      <c r="TG41" s="145"/>
      <c r="TH41" s="145"/>
      <c r="TI41" s="145"/>
      <c r="TJ41" s="145"/>
      <c r="TK41" s="145"/>
      <c r="TL41" s="145"/>
      <c r="TM41" s="145"/>
      <c r="TN41" s="145"/>
      <c r="TO41" s="145"/>
      <c r="TP41" s="145"/>
      <c r="TQ41" s="145"/>
      <c r="TR41" s="145"/>
      <c r="TS41" s="145"/>
      <c r="TT41" s="145"/>
      <c r="TU41" s="145"/>
      <c r="TV41" s="145"/>
      <c r="TW41" s="145"/>
      <c r="TX41" s="145"/>
      <c r="TY41" s="145"/>
      <c r="TZ41" s="145"/>
      <c r="UA41" s="145"/>
      <c r="UB41" s="145"/>
      <c r="UC41" s="145"/>
      <c r="UD41" s="145"/>
      <c r="UE41" s="145"/>
      <c r="UF41" s="145"/>
      <c r="UG41" s="145"/>
      <c r="UH41" s="145"/>
      <c r="UI41" s="145"/>
      <c r="UJ41" s="145"/>
      <c r="UK41" s="145"/>
      <c r="UL41" s="145"/>
      <c r="UM41" s="145"/>
      <c r="UN41" s="145"/>
      <c r="UO41" s="145"/>
      <c r="UP41" s="145"/>
      <c r="UQ41" s="145"/>
      <c r="UR41" s="145"/>
      <c r="US41" s="145"/>
      <c r="UT41" s="145"/>
      <c r="UU41" s="145"/>
      <c r="UV41" s="145"/>
      <c r="UW41" s="145"/>
      <c r="UX41" s="145"/>
      <c r="UY41" s="145"/>
      <c r="UZ41" s="145"/>
      <c r="VA41" s="145"/>
      <c r="VB41" s="145"/>
      <c r="VC41" s="145"/>
      <c r="VD41" s="145"/>
      <c r="VE41" s="145"/>
      <c r="VF41" s="145"/>
      <c r="VG41" s="145"/>
      <c r="VH41" s="145"/>
      <c r="VI41" s="145"/>
      <c r="VJ41" s="145"/>
      <c r="VK41" s="145"/>
      <c r="VL41" s="145"/>
      <c r="VM41" s="145"/>
      <c r="VN41" s="145"/>
      <c r="VO41" s="145"/>
      <c r="VP41" s="145"/>
      <c r="VQ41" s="145"/>
      <c r="VR41" s="145"/>
      <c r="VS41" s="145"/>
      <c r="VT41" s="145"/>
      <c r="VU41" s="145"/>
      <c r="VV41" s="145"/>
      <c r="VW41" s="145"/>
      <c r="VX41" s="145"/>
      <c r="VY41" s="145"/>
      <c r="VZ41" s="145"/>
      <c r="WA41" s="145"/>
      <c r="WB41" s="145"/>
      <c r="WC41" s="145"/>
      <c r="WD41" s="145"/>
      <c r="WE41" s="145"/>
      <c r="WF41" s="145"/>
      <c r="WG41" s="145"/>
      <c r="WH41" s="145"/>
      <c r="WI41" s="145"/>
      <c r="WJ41" s="145"/>
      <c r="WK41" s="145"/>
      <c r="WL41" s="145"/>
      <c r="WM41" s="145"/>
      <c r="WN41" s="145"/>
      <c r="WO41" s="145"/>
      <c r="WP41" s="145"/>
      <c r="WQ41" s="145"/>
      <c r="WR41" s="145"/>
      <c r="WS41" s="145"/>
      <c r="WT41" s="145"/>
      <c r="WU41" s="145"/>
      <c r="WV41" s="145"/>
      <c r="WW41" s="145"/>
      <c r="WX41" s="145"/>
      <c r="WY41" s="145"/>
      <c r="WZ41" s="145"/>
      <c r="XA41" s="145"/>
      <c r="XB41" s="145"/>
      <c r="XC41" s="145"/>
      <c r="XD41" s="145"/>
      <c r="XE41" s="145"/>
      <c r="XF41" s="145"/>
      <c r="XG41" s="145"/>
      <c r="XH41" s="145"/>
      <c r="XI41" s="145"/>
      <c r="XJ41" s="145"/>
      <c r="XK41" s="145"/>
      <c r="XL41" s="145"/>
      <c r="XM41" s="145"/>
      <c r="XN41" s="145"/>
      <c r="XO41" s="145"/>
      <c r="XP41" s="145"/>
      <c r="XQ41" s="145"/>
      <c r="XR41" s="145"/>
      <c r="XS41" s="145"/>
      <c r="XT41" s="145"/>
      <c r="XU41" s="145"/>
      <c r="XV41" s="145"/>
      <c r="XW41" s="145"/>
      <c r="XX41" s="145"/>
      <c r="XY41" s="145"/>
      <c r="XZ41" s="145"/>
      <c r="YA41" s="145"/>
      <c r="YB41" s="145"/>
      <c r="YC41" s="145"/>
      <c r="YD41" s="145"/>
      <c r="YE41" s="145"/>
      <c r="YF41" s="145"/>
      <c r="YG41" s="145"/>
      <c r="YH41" s="145"/>
      <c r="YI41" s="145"/>
      <c r="YJ41" s="145"/>
      <c r="YK41" s="145"/>
      <c r="YL41" s="145"/>
      <c r="YM41" s="145"/>
      <c r="YN41" s="145"/>
      <c r="YO41" s="145"/>
      <c r="YP41" s="145"/>
      <c r="YQ41" s="145"/>
      <c r="YR41" s="145"/>
      <c r="YS41" s="145"/>
      <c r="YT41" s="145"/>
      <c r="YU41" s="145"/>
      <c r="YV41" s="145"/>
      <c r="YW41" s="145"/>
      <c r="YX41" s="145"/>
      <c r="YY41" s="145"/>
      <c r="YZ41" s="145"/>
      <c r="ZA41" s="145"/>
      <c r="ZB41" s="145"/>
      <c r="ZC41" s="145"/>
      <c r="ZD41" s="145"/>
      <c r="ZE41" s="145"/>
      <c r="ZF41" s="145"/>
      <c r="ZG41" s="145"/>
      <c r="ZH41" s="145"/>
      <c r="ZI41" s="145"/>
      <c r="ZJ41" s="145"/>
      <c r="ZK41" s="145"/>
      <c r="ZL41" s="145"/>
      <c r="ZM41" s="145"/>
      <c r="ZN41" s="145"/>
      <c r="ZO41" s="145"/>
      <c r="ZP41" s="145"/>
      <c r="ZQ41" s="145"/>
      <c r="ZR41" s="145"/>
      <c r="ZS41" s="145"/>
      <c r="ZT41" s="145"/>
      <c r="ZU41" s="145"/>
      <c r="ZV41" s="145"/>
      <c r="ZW41" s="145"/>
      <c r="ZX41" s="145"/>
      <c r="ZY41" s="145"/>
      <c r="ZZ41" s="145"/>
      <c r="AAA41" s="145"/>
      <c r="AAB41" s="145"/>
      <c r="AAC41" s="145"/>
      <c r="AAD41" s="145"/>
      <c r="AAE41" s="145"/>
      <c r="AAF41" s="145"/>
      <c r="AAG41" s="145"/>
      <c r="AAH41" s="145"/>
      <c r="AAI41" s="145"/>
      <c r="AAJ41" s="145"/>
      <c r="AAK41" s="145"/>
      <c r="AAL41" s="145"/>
      <c r="AAM41" s="145"/>
      <c r="AAN41" s="145"/>
      <c r="AAO41" s="145"/>
      <c r="AAP41" s="145"/>
      <c r="AAQ41" s="145"/>
      <c r="AAR41" s="145"/>
      <c r="AAS41" s="145"/>
      <c r="AAT41" s="145"/>
      <c r="AAU41" s="145"/>
      <c r="AAV41" s="145"/>
      <c r="AAW41" s="145"/>
      <c r="AAX41" s="145"/>
      <c r="AAY41" s="145"/>
      <c r="AAZ41" s="145"/>
      <c r="ABA41" s="145"/>
      <c r="ABB41" s="145"/>
      <c r="ABC41" s="145"/>
      <c r="ABD41" s="145"/>
      <c r="ABE41" s="145"/>
      <c r="ABF41" s="145"/>
      <c r="ABG41" s="145"/>
      <c r="ABH41" s="145"/>
      <c r="ABI41" s="145"/>
      <c r="ABJ41" s="145"/>
      <c r="ABK41" s="145"/>
      <c r="ABL41" s="145"/>
      <c r="ABM41" s="145"/>
      <c r="ABN41" s="145"/>
      <c r="ABO41" s="145"/>
      <c r="ABP41" s="145"/>
      <c r="ABQ41" s="145"/>
      <c r="ABR41" s="145"/>
      <c r="ABS41" s="145"/>
      <c r="ABT41" s="145"/>
      <c r="ABU41" s="145"/>
      <c r="ABV41" s="145"/>
      <c r="ABW41" s="145"/>
      <c r="ABX41" s="145"/>
      <c r="ABY41" s="145"/>
      <c r="ABZ41" s="145"/>
      <c r="ACA41" s="145"/>
      <c r="ACB41" s="145"/>
      <c r="ACC41" s="145"/>
      <c r="ACD41" s="145"/>
      <c r="ACE41" s="145"/>
      <c r="ACF41" s="145"/>
      <c r="ACG41" s="145"/>
      <c r="ACH41" s="145"/>
      <c r="ACI41" s="145"/>
      <c r="ACJ41" s="145"/>
      <c r="ACK41" s="145"/>
      <c r="ACL41" s="145"/>
      <c r="ACM41" s="145"/>
      <c r="ACN41" s="145"/>
      <c r="ACO41" s="145"/>
      <c r="ACP41" s="145"/>
      <c r="ACQ41" s="145"/>
      <c r="ACR41" s="145"/>
      <c r="ACS41" s="145"/>
      <c r="ACT41" s="145"/>
      <c r="ACU41" s="145"/>
      <c r="ACV41" s="145"/>
      <c r="ACW41" s="145"/>
      <c r="ACX41" s="145"/>
      <c r="ACY41" s="145"/>
      <c r="ACZ41" s="145"/>
      <c r="ADA41" s="145"/>
      <c r="ADB41" s="145"/>
      <c r="ADC41" s="145"/>
      <c r="ADD41" s="145"/>
      <c r="ADE41" s="145"/>
      <c r="ADF41" s="145"/>
      <c r="ADG41" s="145"/>
      <c r="ADH41" s="145"/>
      <c r="ADI41" s="145"/>
      <c r="ADJ41" s="145"/>
      <c r="ADK41" s="145"/>
      <c r="ADL41" s="145"/>
      <c r="ADM41" s="145"/>
      <c r="ADN41" s="145"/>
      <c r="ADO41" s="145"/>
      <c r="ADP41" s="145"/>
      <c r="ADQ41" s="145"/>
      <c r="ADR41" s="145"/>
      <c r="ADS41" s="145"/>
      <c r="ADT41" s="145"/>
      <c r="ADU41" s="145"/>
      <c r="ADV41" s="145"/>
      <c r="ADW41" s="145"/>
      <c r="ADX41" s="145"/>
      <c r="ADY41" s="145"/>
      <c r="ADZ41" s="145"/>
      <c r="AEA41" s="145"/>
      <c r="AEB41" s="145"/>
      <c r="AEC41" s="145"/>
      <c r="AED41" s="145"/>
      <c r="AEE41" s="145"/>
      <c r="AEF41" s="145"/>
      <c r="AEG41" s="145"/>
      <c r="AEH41" s="145"/>
      <c r="AEI41" s="145"/>
      <c r="AEJ41" s="145"/>
      <c r="AEK41" s="145"/>
      <c r="AEL41" s="145"/>
      <c r="AEM41" s="145"/>
      <c r="AEN41" s="145"/>
      <c r="AEO41" s="145"/>
      <c r="AEP41" s="145"/>
      <c r="AEQ41" s="145"/>
      <c r="AER41" s="145"/>
      <c r="AES41" s="145"/>
      <c r="AET41" s="145"/>
      <c r="AEU41" s="145"/>
      <c r="AEV41" s="145"/>
      <c r="AEW41" s="145"/>
      <c r="AEX41" s="145"/>
      <c r="AEY41" s="145"/>
      <c r="AEZ41" s="145"/>
      <c r="AFA41" s="145"/>
      <c r="AFB41" s="145"/>
      <c r="AFC41" s="145"/>
      <c r="AFD41" s="145"/>
      <c r="AFE41" s="145"/>
      <c r="AFF41" s="145"/>
      <c r="AFG41" s="145"/>
      <c r="AFH41" s="145"/>
      <c r="AFI41" s="145"/>
      <c r="AFJ41" s="145"/>
      <c r="AFK41" s="145"/>
      <c r="AFL41" s="145"/>
      <c r="AFM41" s="145"/>
      <c r="AFN41" s="145"/>
      <c r="AFO41" s="145"/>
      <c r="AFP41" s="145"/>
      <c r="AFQ41" s="145"/>
      <c r="AFR41" s="145"/>
      <c r="AFS41" s="145"/>
      <c r="AFT41" s="145"/>
      <c r="AFU41" s="145"/>
      <c r="AFV41" s="145"/>
      <c r="AFW41" s="145"/>
      <c r="AFX41" s="145"/>
      <c r="AFY41" s="145"/>
      <c r="AFZ41" s="145"/>
      <c r="AGA41" s="145"/>
      <c r="AGB41" s="145"/>
      <c r="AGC41" s="145"/>
      <c r="AGD41" s="145"/>
      <c r="AGE41" s="145"/>
      <c r="AGF41" s="145"/>
      <c r="AGG41" s="145"/>
      <c r="AGH41" s="145"/>
      <c r="AGI41" s="145"/>
      <c r="AGJ41" s="145"/>
      <c r="AGK41" s="145"/>
      <c r="AGL41" s="145"/>
      <c r="AGM41" s="145"/>
      <c r="AGN41" s="145"/>
      <c r="AGO41" s="145"/>
      <c r="AGP41" s="145"/>
      <c r="AGQ41" s="145"/>
      <c r="AGR41" s="145"/>
      <c r="AGS41" s="145"/>
      <c r="AGT41" s="145"/>
      <c r="AGU41" s="145"/>
      <c r="AGV41" s="145"/>
      <c r="AGW41" s="145"/>
      <c r="AGX41" s="145"/>
      <c r="AGY41" s="145"/>
      <c r="AGZ41" s="145"/>
      <c r="AHA41" s="145"/>
      <c r="AHB41" s="145"/>
      <c r="AHC41" s="145"/>
      <c r="AHD41" s="145"/>
      <c r="AHE41" s="145"/>
      <c r="AHF41" s="145"/>
      <c r="AHG41" s="145"/>
      <c r="AHH41" s="145"/>
      <c r="AHI41" s="145"/>
      <c r="AHJ41" s="145"/>
      <c r="AHK41" s="145"/>
      <c r="AHL41" s="145"/>
      <c r="AHM41" s="145"/>
      <c r="AHN41" s="145"/>
      <c r="AHO41" s="145"/>
      <c r="AHP41" s="145"/>
      <c r="AHQ41" s="145"/>
      <c r="AHR41" s="145"/>
      <c r="AHS41" s="145"/>
      <c r="AHT41" s="145"/>
      <c r="AHU41" s="145"/>
      <c r="AHV41" s="145"/>
      <c r="AHW41" s="145"/>
      <c r="AHX41" s="145"/>
      <c r="AHY41" s="145"/>
      <c r="AHZ41" s="145"/>
      <c r="AIA41" s="145"/>
      <c r="AIB41" s="145"/>
      <c r="AIC41" s="145"/>
      <c r="AID41" s="145"/>
      <c r="AIE41" s="145"/>
      <c r="AIF41" s="145"/>
      <c r="AIG41" s="145"/>
      <c r="AIH41" s="145"/>
      <c r="AII41" s="145"/>
      <c r="AIJ41" s="145"/>
      <c r="AIK41" s="145"/>
      <c r="AIL41" s="145"/>
      <c r="AIM41" s="145"/>
      <c r="AIN41" s="145"/>
      <c r="AIO41" s="145"/>
      <c r="AIP41" s="145"/>
      <c r="AIQ41" s="145"/>
      <c r="AIR41" s="145"/>
      <c r="AIS41" s="145"/>
      <c r="AIT41" s="145"/>
      <c r="AIU41" s="145"/>
      <c r="AIV41" s="145"/>
      <c r="AIW41" s="145"/>
      <c r="AIX41" s="145"/>
      <c r="AIY41" s="145"/>
      <c r="AIZ41" s="145"/>
      <c r="AJA41" s="145"/>
      <c r="AJB41" s="145"/>
      <c r="AJC41" s="145"/>
      <c r="AJD41" s="145"/>
      <c r="AJE41" s="145"/>
      <c r="AJF41" s="145"/>
      <c r="AJG41" s="145"/>
      <c r="AJH41" s="145"/>
      <c r="AJI41" s="145"/>
      <c r="AJJ41" s="145"/>
      <c r="AJK41" s="145"/>
      <c r="AJL41" s="145"/>
      <c r="AJM41" s="145"/>
      <c r="AJN41" s="145"/>
      <c r="AJO41" s="145"/>
      <c r="AJP41" s="145"/>
      <c r="AJQ41" s="145"/>
      <c r="AJR41" s="145"/>
      <c r="AJS41" s="145"/>
      <c r="AJT41" s="145"/>
      <c r="AJU41" s="145"/>
      <c r="AJV41" s="145"/>
      <c r="AJW41" s="145"/>
      <c r="AJX41" s="145"/>
      <c r="AJY41" s="145"/>
      <c r="AJZ41" s="145"/>
      <c r="AKA41" s="145"/>
      <c r="AKB41" s="145"/>
      <c r="AKC41" s="145"/>
      <c r="AKD41" s="145"/>
      <c r="AKE41" s="145"/>
      <c r="AKF41" s="145"/>
      <c r="AKG41" s="145"/>
      <c r="AKH41" s="145"/>
      <c r="AKI41" s="145"/>
      <c r="AKJ41" s="145"/>
      <c r="AKK41" s="145"/>
      <c r="AKL41" s="145"/>
      <c r="AKM41" s="145"/>
      <c r="AKN41" s="145"/>
      <c r="AKO41" s="145"/>
      <c r="AKP41" s="145"/>
      <c r="AKQ41" s="145"/>
      <c r="AKR41" s="145"/>
      <c r="AKS41" s="145"/>
      <c r="AKT41" s="145"/>
      <c r="AKU41" s="145"/>
      <c r="AKV41" s="145"/>
      <c r="AKW41" s="145"/>
      <c r="AKX41" s="145"/>
      <c r="AKY41" s="145"/>
      <c r="AKZ41" s="145"/>
      <c r="ALA41" s="145"/>
      <c r="ALB41" s="145"/>
      <c r="ALC41" s="145"/>
      <c r="ALD41" s="145"/>
      <c r="ALE41" s="145"/>
      <c r="ALF41" s="145"/>
      <c r="ALG41" s="145"/>
      <c r="ALH41" s="145"/>
      <c r="ALI41" s="145"/>
      <c r="ALJ41" s="145"/>
      <c r="ALK41" s="145"/>
      <c r="ALL41" s="145"/>
      <c r="ALM41" s="145"/>
      <c r="ALN41" s="145"/>
      <c r="ALO41" s="145"/>
      <c r="ALP41" s="145"/>
      <c r="ALQ41" s="145"/>
      <c r="ALR41" s="145"/>
      <c r="ALS41" s="145"/>
      <c r="ALT41" s="145"/>
      <c r="ALU41" s="145"/>
      <c r="ALV41" s="145"/>
      <c r="ALW41" s="145"/>
      <c r="ALX41" s="145"/>
      <c r="ALY41" s="145"/>
      <c r="ALZ41" s="145"/>
      <c r="AMA41" s="145"/>
      <c r="AMB41" s="145"/>
      <c r="AMC41" s="145"/>
      <c r="AMD41" s="145"/>
      <c r="AME41" s="145"/>
      <c r="AMF41" s="145"/>
      <c r="AMG41" s="145"/>
      <c r="AMH41" s="145"/>
      <c r="AMI41" s="145"/>
      <c r="AMJ41" s="145"/>
      <c r="AMK41" s="145"/>
      <c r="AML41" s="145"/>
    </row>
    <row r="42" spans="1:1026" s="131" customFormat="1">
      <c r="A42" s="145" t="str">
        <f t="shared" si="0"/>
        <v>LOAN.UH_DECLINED</v>
      </c>
      <c r="B42" s="134">
        <f t="shared" si="4"/>
        <v>110038</v>
      </c>
      <c r="C42" s="146">
        <v>0</v>
      </c>
      <c r="D42" s="146">
        <v>1</v>
      </c>
      <c r="E42" s="146">
        <f t="shared" si="1"/>
        <v>100000</v>
      </c>
      <c r="F42" s="146">
        <v>100000</v>
      </c>
      <c r="G42" s="146" t="s">
        <v>34</v>
      </c>
      <c r="H42" s="146">
        <v>100000</v>
      </c>
      <c r="I42" s="145" t="s">
        <v>505</v>
      </c>
      <c r="J42" s="146">
        <f>VLOOKUP(I42,T_FSM_TYPE!$A:$B,2,0)</f>
        <v>110000</v>
      </c>
      <c r="K42" s="131" t="s">
        <v>644</v>
      </c>
      <c r="L42" s="145" t="s">
        <v>37</v>
      </c>
      <c r="M42" s="215" t="str">
        <f t="shared" si="2"/>
        <v>UH_DECLINED</v>
      </c>
      <c r="N42" s="145" t="str">
        <f t="shared" si="3"/>
        <v>INSERT INTO T_FSM_STATE VALUES(110038, 0, 1, 100000, 100000, GETDATE(), 100000, 110000, 'UH_DECLINED', '?' ,'UH_DECLINED')</v>
      </c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45"/>
      <c r="BH42" s="145"/>
      <c r="BI42" s="145"/>
      <c r="BJ42" s="145"/>
      <c r="BK42" s="145"/>
      <c r="BL42" s="145"/>
      <c r="BM42" s="145"/>
      <c r="BN42" s="145"/>
      <c r="BO42" s="145"/>
      <c r="BP42" s="145"/>
      <c r="BQ42" s="145"/>
      <c r="BR42" s="145"/>
      <c r="BS42" s="145"/>
      <c r="BT42" s="145"/>
      <c r="BU42" s="145"/>
      <c r="BV42" s="145"/>
      <c r="BW42" s="145"/>
      <c r="BX42" s="145"/>
      <c r="BY42" s="145"/>
      <c r="BZ42" s="145"/>
      <c r="CA42" s="145"/>
      <c r="CB42" s="145"/>
      <c r="CC42" s="145"/>
      <c r="CD42" s="145"/>
      <c r="CE42" s="145"/>
      <c r="CF42" s="145"/>
      <c r="CG42" s="145"/>
      <c r="CH42" s="145"/>
      <c r="CI42" s="145"/>
      <c r="CJ42" s="145"/>
      <c r="CK42" s="145"/>
      <c r="CL42" s="145"/>
      <c r="CM42" s="145"/>
      <c r="CN42" s="145"/>
      <c r="CO42" s="145"/>
      <c r="CP42" s="145"/>
      <c r="CQ42" s="145"/>
      <c r="CR42" s="145"/>
      <c r="CS42" s="145"/>
      <c r="CT42" s="145"/>
      <c r="CU42" s="145"/>
      <c r="CV42" s="145"/>
      <c r="CW42" s="145"/>
      <c r="CX42" s="145"/>
      <c r="CY42" s="145"/>
      <c r="CZ42" s="145"/>
      <c r="DA42" s="145"/>
      <c r="DB42" s="145"/>
      <c r="DC42" s="145"/>
      <c r="DD42" s="145"/>
      <c r="DE42" s="145"/>
      <c r="DF42" s="145"/>
      <c r="DG42" s="145"/>
      <c r="DH42" s="145"/>
      <c r="DI42" s="145"/>
      <c r="DJ42" s="145"/>
      <c r="DK42" s="145"/>
      <c r="DL42" s="145"/>
      <c r="DM42" s="145"/>
      <c r="DN42" s="145"/>
      <c r="DO42" s="145"/>
      <c r="DP42" s="145"/>
      <c r="DQ42" s="145"/>
      <c r="DR42" s="145"/>
      <c r="DS42" s="145"/>
      <c r="DT42" s="145"/>
      <c r="DU42" s="145"/>
      <c r="DV42" s="145"/>
      <c r="DW42" s="145"/>
      <c r="DX42" s="145"/>
      <c r="DY42" s="145"/>
      <c r="DZ42" s="145"/>
      <c r="EA42" s="145"/>
      <c r="EB42" s="145"/>
      <c r="EC42" s="145"/>
      <c r="ED42" s="145"/>
      <c r="EE42" s="145"/>
      <c r="EF42" s="145"/>
      <c r="EG42" s="145"/>
      <c r="EH42" s="145"/>
      <c r="EI42" s="145"/>
      <c r="EJ42" s="145"/>
      <c r="EK42" s="145"/>
      <c r="EL42" s="145"/>
      <c r="EM42" s="145"/>
      <c r="EN42" s="145"/>
      <c r="EO42" s="145"/>
      <c r="EP42" s="145"/>
      <c r="EQ42" s="145"/>
      <c r="ER42" s="145"/>
      <c r="ES42" s="145"/>
      <c r="ET42" s="145"/>
      <c r="EU42" s="145"/>
      <c r="EV42" s="145"/>
      <c r="EW42" s="145"/>
      <c r="EX42" s="145"/>
      <c r="EY42" s="145"/>
      <c r="EZ42" s="145"/>
      <c r="FA42" s="145"/>
      <c r="FB42" s="145"/>
      <c r="FC42" s="145"/>
      <c r="FD42" s="145"/>
      <c r="FE42" s="145"/>
      <c r="FF42" s="145"/>
      <c r="FG42" s="145"/>
      <c r="FH42" s="145"/>
      <c r="FI42" s="145"/>
      <c r="FJ42" s="145"/>
      <c r="FK42" s="145"/>
      <c r="FL42" s="145"/>
      <c r="FM42" s="145"/>
      <c r="FN42" s="145"/>
      <c r="FO42" s="145"/>
      <c r="FP42" s="145"/>
      <c r="FQ42" s="145"/>
      <c r="FR42" s="145"/>
      <c r="FS42" s="145"/>
      <c r="FT42" s="145"/>
      <c r="FU42" s="145"/>
      <c r="FV42" s="145"/>
      <c r="FW42" s="145"/>
      <c r="FX42" s="145"/>
      <c r="FY42" s="145"/>
      <c r="FZ42" s="145"/>
      <c r="GA42" s="145"/>
      <c r="GB42" s="145"/>
      <c r="GC42" s="145"/>
      <c r="GD42" s="145"/>
      <c r="GE42" s="145"/>
      <c r="GF42" s="145"/>
      <c r="GG42" s="145"/>
      <c r="GH42" s="145"/>
      <c r="GI42" s="145"/>
      <c r="GJ42" s="145"/>
      <c r="GK42" s="145"/>
      <c r="GL42" s="145"/>
      <c r="GM42" s="145"/>
      <c r="GN42" s="145"/>
      <c r="GO42" s="145"/>
      <c r="GP42" s="145"/>
      <c r="GQ42" s="145"/>
      <c r="GR42" s="145"/>
      <c r="GS42" s="145"/>
      <c r="GT42" s="145"/>
      <c r="GU42" s="145"/>
      <c r="GV42" s="145"/>
      <c r="GW42" s="145"/>
      <c r="GX42" s="145"/>
      <c r="GY42" s="145"/>
      <c r="GZ42" s="145"/>
      <c r="HA42" s="145"/>
      <c r="HB42" s="145"/>
      <c r="HC42" s="145"/>
      <c r="HD42" s="145"/>
      <c r="HE42" s="145"/>
      <c r="HF42" s="145"/>
      <c r="HG42" s="145"/>
      <c r="HH42" s="145"/>
      <c r="HI42" s="145"/>
      <c r="HJ42" s="145"/>
      <c r="HK42" s="145"/>
      <c r="HL42" s="145"/>
      <c r="HM42" s="145"/>
      <c r="HN42" s="145"/>
      <c r="HO42" s="145"/>
      <c r="HP42" s="145"/>
      <c r="HQ42" s="145"/>
      <c r="HR42" s="145"/>
      <c r="HS42" s="145"/>
      <c r="HT42" s="145"/>
      <c r="HU42" s="145"/>
      <c r="HV42" s="145"/>
      <c r="HW42" s="145"/>
      <c r="HX42" s="145"/>
      <c r="HY42" s="145"/>
      <c r="HZ42" s="145"/>
      <c r="IA42" s="145"/>
      <c r="IB42" s="145"/>
      <c r="IC42" s="145"/>
      <c r="ID42" s="145"/>
      <c r="IE42" s="145"/>
      <c r="IF42" s="145"/>
      <c r="IG42" s="145"/>
      <c r="IH42" s="145"/>
      <c r="II42" s="145"/>
      <c r="IJ42" s="145"/>
      <c r="IK42" s="145"/>
      <c r="IL42" s="145"/>
      <c r="IM42" s="145"/>
      <c r="IN42" s="145"/>
      <c r="IO42" s="145"/>
      <c r="IP42" s="145"/>
      <c r="IQ42" s="145"/>
      <c r="IR42" s="145"/>
      <c r="IS42" s="145"/>
      <c r="IT42" s="145"/>
      <c r="IU42" s="145"/>
      <c r="IV42" s="145"/>
      <c r="IW42" s="145"/>
      <c r="IX42" s="145"/>
      <c r="IY42" s="145"/>
      <c r="IZ42" s="145"/>
      <c r="JA42" s="145"/>
      <c r="JB42" s="145"/>
      <c r="JC42" s="145"/>
      <c r="JD42" s="145"/>
      <c r="JE42" s="145"/>
      <c r="JF42" s="145"/>
      <c r="JG42" s="145"/>
      <c r="JH42" s="145"/>
      <c r="JI42" s="145"/>
      <c r="JJ42" s="145"/>
      <c r="JK42" s="145"/>
      <c r="JL42" s="145"/>
      <c r="JM42" s="145"/>
      <c r="JN42" s="145"/>
      <c r="JO42" s="145"/>
      <c r="JP42" s="145"/>
      <c r="JQ42" s="145"/>
      <c r="JR42" s="145"/>
      <c r="JS42" s="145"/>
      <c r="JT42" s="145"/>
      <c r="JU42" s="145"/>
      <c r="JV42" s="145"/>
      <c r="JW42" s="145"/>
      <c r="JX42" s="145"/>
      <c r="JY42" s="145"/>
      <c r="JZ42" s="145"/>
      <c r="KA42" s="145"/>
      <c r="KB42" s="145"/>
      <c r="KC42" s="145"/>
      <c r="KD42" s="145"/>
      <c r="KE42" s="145"/>
      <c r="KF42" s="145"/>
      <c r="KG42" s="145"/>
      <c r="KH42" s="145"/>
      <c r="KI42" s="145"/>
      <c r="KJ42" s="145"/>
      <c r="KK42" s="145"/>
      <c r="KL42" s="145"/>
      <c r="KM42" s="145"/>
      <c r="KN42" s="145"/>
      <c r="KO42" s="145"/>
      <c r="KP42" s="145"/>
      <c r="KQ42" s="145"/>
      <c r="KR42" s="145"/>
      <c r="KS42" s="145"/>
      <c r="KT42" s="145"/>
      <c r="KU42" s="145"/>
      <c r="KV42" s="145"/>
      <c r="KW42" s="145"/>
      <c r="KX42" s="145"/>
      <c r="KY42" s="145"/>
      <c r="KZ42" s="145"/>
      <c r="LA42" s="145"/>
      <c r="LB42" s="145"/>
      <c r="LC42" s="145"/>
      <c r="LD42" s="145"/>
      <c r="LE42" s="145"/>
      <c r="LF42" s="145"/>
      <c r="LG42" s="145"/>
      <c r="LH42" s="145"/>
      <c r="LI42" s="145"/>
      <c r="LJ42" s="145"/>
      <c r="LK42" s="145"/>
      <c r="LL42" s="145"/>
      <c r="LM42" s="145"/>
      <c r="LN42" s="145"/>
      <c r="LO42" s="145"/>
      <c r="LP42" s="145"/>
      <c r="LQ42" s="145"/>
      <c r="LR42" s="145"/>
      <c r="LS42" s="145"/>
      <c r="LT42" s="145"/>
      <c r="LU42" s="145"/>
      <c r="LV42" s="145"/>
      <c r="LW42" s="145"/>
      <c r="LX42" s="145"/>
      <c r="LY42" s="145"/>
      <c r="LZ42" s="145"/>
      <c r="MA42" s="145"/>
      <c r="MB42" s="145"/>
      <c r="MC42" s="145"/>
      <c r="MD42" s="145"/>
      <c r="ME42" s="145"/>
      <c r="MF42" s="145"/>
      <c r="MG42" s="145"/>
      <c r="MH42" s="145"/>
      <c r="MI42" s="145"/>
      <c r="MJ42" s="145"/>
      <c r="MK42" s="145"/>
      <c r="ML42" s="145"/>
      <c r="MM42" s="145"/>
      <c r="MN42" s="145"/>
      <c r="MO42" s="145"/>
      <c r="MP42" s="145"/>
      <c r="MQ42" s="145"/>
      <c r="MR42" s="145"/>
      <c r="MS42" s="145"/>
      <c r="MT42" s="145"/>
      <c r="MU42" s="145"/>
      <c r="MV42" s="145"/>
      <c r="MW42" s="145"/>
      <c r="MX42" s="145"/>
      <c r="MY42" s="145"/>
      <c r="MZ42" s="145"/>
      <c r="NA42" s="145"/>
      <c r="NB42" s="145"/>
      <c r="NC42" s="145"/>
      <c r="ND42" s="145"/>
      <c r="NE42" s="145"/>
      <c r="NF42" s="145"/>
      <c r="NG42" s="145"/>
      <c r="NH42" s="145"/>
      <c r="NI42" s="145"/>
      <c r="NJ42" s="145"/>
      <c r="NK42" s="145"/>
      <c r="NL42" s="145"/>
      <c r="NM42" s="145"/>
      <c r="NN42" s="145"/>
      <c r="NO42" s="145"/>
      <c r="NP42" s="145"/>
      <c r="NQ42" s="145"/>
      <c r="NR42" s="145"/>
      <c r="NS42" s="145"/>
      <c r="NT42" s="145"/>
      <c r="NU42" s="145"/>
      <c r="NV42" s="145"/>
      <c r="NW42" s="145"/>
      <c r="NX42" s="145"/>
      <c r="NY42" s="145"/>
      <c r="NZ42" s="145"/>
      <c r="OA42" s="145"/>
      <c r="OB42" s="145"/>
      <c r="OC42" s="145"/>
      <c r="OD42" s="145"/>
      <c r="OE42" s="145"/>
      <c r="OF42" s="145"/>
      <c r="OG42" s="145"/>
      <c r="OH42" s="145"/>
      <c r="OI42" s="145"/>
      <c r="OJ42" s="145"/>
      <c r="OK42" s="145"/>
      <c r="OL42" s="145"/>
      <c r="OM42" s="145"/>
      <c r="ON42" s="145"/>
      <c r="OO42" s="145"/>
      <c r="OP42" s="145"/>
      <c r="OQ42" s="145"/>
      <c r="OR42" s="145"/>
      <c r="OS42" s="145"/>
      <c r="OT42" s="145"/>
      <c r="OU42" s="145"/>
      <c r="OV42" s="145"/>
      <c r="OW42" s="145"/>
      <c r="OX42" s="145"/>
      <c r="OY42" s="145"/>
      <c r="OZ42" s="145"/>
      <c r="PA42" s="145"/>
      <c r="PB42" s="145"/>
      <c r="PC42" s="145"/>
      <c r="PD42" s="145"/>
      <c r="PE42" s="145"/>
      <c r="PF42" s="145"/>
      <c r="PG42" s="145"/>
      <c r="PH42" s="145"/>
      <c r="PI42" s="145"/>
      <c r="PJ42" s="145"/>
      <c r="PK42" s="145"/>
      <c r="PL42" s="145"/>
      <c r="PM42" s="145"/>
      <c r="PN42" s="145"/>
      <c r="PO42" s="145"/>
      <c r="PP42" s="145"/>
      <c r="PQ42" s="145"/>
      <c r="PR42" s="145"/>
      <c r="PS42" s="145"/>
      <c r="PT42" s="145"/>
      <c r="PU42" s="145"/>
      <c r="PV42" s="145"/>
      <c r="PW42" s="145"/>
      <c r="PX42" s="145"/>
      <c r="PY42" s="145"/>
      <c r="PZ42" s="145"/>
      <c r="QA42" s="145"/>
      <c r="QB42" s="145"/>
      <c r="QC42" s="145"/>
      <c r="QD42" s="145"/>
      <c r="QE42" s="145"/>
      <c r="QF42" s="145"/>
      <c r="QG42" s="145"/>
      <c r="QH42" s="145"/>
      <c r="QI42" s="145"/>
      <c r="QJ42" s="145"/>
      <c r="QK42" s="145"/>
      <c r="QL42" s="145"/>
      <c r="QM42" s="145"/>
      <c r="QN42" s="145"/>
      <c r="QO42" s="145"/>
      <c r="QP42" s="145"/>
      <c r="QQ42" s="145"/>
      <c r="QR42" s="145"/>
      <c r="QS42" s="145"/>
      <c r="QT42" s="145"/>
      <c r="QU42" s="145"/>
      <c r="QV42" s="145"/>
      <c r="QW42" s="145"/>
      <c r="QX42" s="145"/>
      <c r="QY42" s="145"/>
      <c r="QZ42" s="145"/>
      <c r="RA42" s="145"/>
      <c r="RB42" s="145"/>
      <c r="RC42" s="145"/>
      <c r="RD42" s="145"/>
      <c r="RE42" s="145"/>
      <c r="RF42" s="145"/>
      <c r="RG42" s="145"/>
      <c r="RH42" s="145"/>
      <c r="RI42" s="145"/>
      <c r="RJ42" s="145"/>
      <c r="RK42" s="145"/>
      <c r="RL42" s="145"/>
      <c r="RM42" s="145"/>
      <c r="RN42" s="145"/>
      <c r="RO42" s="145"/>
      <c r="RP42" s="145"/>
      <c r="RQ42" s="145"/>
      <c r="RR42" s="145"/>
      <c r="RS42" s="145"/>
      <c r="RT42" s="145"/>
      <c r="RU42" s="145"/>
      <c r="RV42" s="145"/>
      <c r="RW42" s="145"/>
      <c r="RX42" s="145"/>
      <c r="RY42" s="145"/>
      <c r="RZ42" s="145"/>
      <c r="SA42" s="145"/>
      <c r="SB42" s="145"/>
      <c r="SC42" s="145"/>
      <c r="SD42" s="145"/>
      <c r="SE42" s="145"/>
      <c r="SF42" s="145"/>
      <c r="SG42" s="145"/>
      <c r="SH42" s="145"/>
      <c r="SI42" s="145"/>
      <c r="SJ42" s="145"/>
      <c r="SK42" s="145"/>
      <c r="SL42" s="145"/>
      <c r="SM42" s="145"/>
      <c r="SN42" s="145"/>
      <c r="SO42" s="145"/>
      <c r="SP42" s="145"/>
      <c r="SQ42" s="145"/>
      <c r="SR42" s="145"/>
      <c r="SS42" s="145"/>
      <c r="ST42" s="145"/>
      <c r="SU42" s="145"/>
      <c r="SV42" s="145"/>
      <c r="SW42" s="145"/>
      <c r="SX42" s="145"/>
      <c r="SY42" s="145"/>
      <c r="SZ42" s="145"/>
      <c r="TA42" s="145"/>
      <c r="TB42" s="145"/>
      <c r="TC42" s="145"/>
      <c r="TD42" s="145"/>
      <c r="TE42" s="145"/>
      <c r="TF42" s="145"/>
      <c r="TG42" s="145"/>
      <c r="TH42" s="145"/>
      <c r="TI42" s="145"/>
      <c r="TJ42" s="145"/>
      <c r="TK42" s="145"/>
      <c r="TL42" s="145"/>
      <c r="TM42" s="145"/>
      <c r="TN42" s="145"/>
      <c r="TO42" s="145"/>
      <c r="TP42" s="145"/>
      <c r="TQ42" s="145"/>
      <c r="TR42" s="145"/>
      <c r="TS42" s="145"/>
      <c r="TT42" s="145"/>
      <c r="TU42" s="145"/>
      <c r="TV42" s="145"/>
      <c r="TW42" s="145"/>
      <c r="TX42" s="145"/>
      <c r="TY42" s="145"/>
      <c r="TZ42" s="145"/>
      <c r="UA42" s="145"/>
      <c r="UB42" s="145"/>
      <c r="UC42" s="145"/>
      <c r="UD42" s="145"/>
      <c r="UE42" s="145"/>
      <c r="UF42" s="145"/>
      <c r="UG42" s="145"/>
      <c r="UH42" s="145"/>
      <c r="UI42" s="145"/>
      <c r="UJ42" s="145"/>
      <c r="UK42" s="145"/>
      <c r="UL42" s="145"/>
      <c r="UM42" s="145"/>
      <c r="UN42" s="145"/>
      <c r="UO42" s="145"/>
      <c r="UP42" s="145"/>
      <c r="UQ42" s="145"/>
      <c r="UR42" s="145"/>
      <c r="US42" s="145"/>
      <c r="UT42" s="145"/>
      <c r="UU42" s="145"/>
      <c r="UV42" s="145"/>
      <c r="UW42" s="145"/>
      <c r="UX42" s="145"/>
      <c r="UY42" s="145"/>
      <c r="UZ42" s="145"/>
      <c r="VA42" s="145"/>
      <c r="VB42" s="145"/>
      <c r="VC42" s="145"/>
      <c r="VD42" s="145"/>
      <c r="VE42" s="145"/>
      <c r="VF42" s="145"/>
      <c r="VG42" s="145"/>
      <c r="VH42" s="145"/>
      <c r="VI42" s="145"/>
      <c r="VJ42" s="145"/>
      <c r="VK42" s="145"/>
      <c r="VL42" s="145"/>
      <c r="VM42" s="145"/>
      <c r="VN42" s="145"/>
      <c r="VO42" s="145"/>
      <c r="VP42" s="145"/>
      <c r="VQ42" s="145"/>
      <c r="VR42" s="145"/>
      <c r="VS42" s="145"/>
      <c r="VT42" s="145"/>
      <c r="VU42" s="145"/>
      <c r="VV42" s="145"/>
      <c r="VW42" s="145"/>
      <c r="VX42" s="145"/>
      <c r="VY42" s="145"/>
      <c r="VZ42" s="145"/>
      <c r="WA42" s="145"/>
      <c r="WB42" s="145"/>
      <c r="WC42" s="145"/>
      <c r="WD42" s="145"/>
      <c r="WE42" s="145"/>
      <c r="WF42" s="145"/>
      <c r="WG42" s="145"/>
      <c r="WH42" s="145"/>
      <c r="WI42" s="145"/>
      <c r="WJ42" s="145"/>
      <c r="WK42" s="145"/>
      <c r="WL42" s="145"/>
      <c r="WM42" s="145"/>
      <c r="WN42" s="145"/>
      <c r="WO42" s="145"/>
      <c r="WP42" s="145"/>
      <c r="WQ42" s="145"/>
      <c r="WR42" s="145"/>
      <c r="WS42" s="145"/>
      <c r="WT42" s="145"/>
      <c r="WU42" s="145"/>
      <c r="WV42" s="145"/>
      <c r="WW42" s="145"/>
      <c r="WX42" s="145"/>
      <c r="WY42" s="145"/>
      <c r="WZ42" s="145"/>
      <c r="XA42" s="145"/>
      <c r="XB42" s="145"/>
      <c r="XC42" s="145"/>
      <c r="XD42" s="145"/>
      <c r="XE42" s="145"/>
      <c r="XF42" s="145"/>
      <c r="XG42" s="145"/>
      <c r="XH42" s="145"/>
      <c r="XI42" s="145"/>
      <c r="XJ42" s="145"/>
      <c r="XK42" s="145"/>
      <c r="XL42" s="145"/>
      <c r="XM42" s="145"/>
      <c r="XN42" s="145"/>
      <c r="XO42" s="145"/>
      <c r="XP42" s="145"/>
      <c r="XQ42" s="145"/>
      <c r="XR42" s="145"/>
      <c r="XS42" s="145"/>
      <c r="XT42" s="145"/>
      <c r="XU42" s="145"/>
      <c r="XV42" s="145"/>
      <c r="XW42" s="145"/>
      <c r="XX42" s="145"/>
      <c r="XY42" s="145"/>
      <c r="XZ42" s="145"/>
      <c r="YA42" s="145"/>
      <c r="YB42" s="145"/>
      <c r="YC42" s="145"/>
      <c r="YD42" s="145"/>
      <c r="YE42" s="145"/>
      <c r="YF42" s="145"/>
      <c r="YG42" s="145"/>
      <c r="YH42" s="145"/>
      <c r="YI42" s="145"/>
      <c r="YJ42" s="145"/>
      <c r="YK42" s="145"/>
      <c r="YL42" s="145"/>
      <c r="YM42" s="145"/>
      <c r="YN42" s="145"/>
      <c r="YO42" s="145"/>
      <c r="YP42" s="145"/>
      <c r="YQ42" s="145"/>
      <c r="YR42" s="145"/>
      <c r="YS42" s="145"/>
      <c r="YT42" s="145"/>
      <c r="YU42" s="145"/>
      <c r="YV42" s="145"/>
      <c r="YW42" s="145"/>
      <c r="YX42" s="145"/>
      <c r="YY42" s="145"/>
      <c r="YZ42" s="145"/>
      <c r="ZA42" s="145"/>
      <c r="ZB42" s="145"/>
      <c r="ZC42" s="145"/>
      <c r="ZD42" s="145"/>
      <c r="ZE42" s="145"/>
      <c r="ZF42" s="145"/>
      <c r="ZG42" s="145"/>
      <c r="ZH42" s="145"/>
      <c r="ZI42" s="145"/>
      <c r="ZJ42" s="145"/>
      <c r="ZK42" s="145"/>
      <c r="ZL42" s="145"/>
      <c r="ZM42" s="145"/>
      <c r="ZN42" s="145"/>
      <c r="ZO42" s="145"/>
      <c r="ZP42" s="145"/>
      <c r="ZQ42" s="145"/>
      <c r="ZR42" s="145"/>
      <c r="ZS42" s="145"/>
      <c r="ZT42" s="145"/>
      <c r="ZU42" s="145"/>
      <c r="ZV42" s="145"/>
      <c r="ZW42" s="145"/>
      <c r="ZX42" s="145"/>
      <c r="ZY42" s="145"/>
      <c r="ZZ42" s="145"/>
      <c r="AAA42" s="145"/>
      <c r="AAB42" s="145"/>
      <c r="AAC42" s="145"/>
      <c r="AAD42" s="145"/>
      <c r="AAE42" s="145"/>
      <c r="AAF42" s="145"/>
      <c r="AAG42" s="145"/>
      <c r="AAH42" s="145"/>
      <c r="AAI42" s="145"/>
      <c r="AAJ42" s="145"/>
      <c r="AAK42" s="145"/>
      <c r="AAL42" s="145"/>
      <c r="AAM42" s="145"/>
      <c r="AAN42" s="145"/>
      <c r="AAO42" s="145"/>
      <c r="AAP42" s="145"/>
      <c r="AAQ42" s="145"/>
      <c r="AAR42" s="145"/>
      <c r="AAS42" s="145"/>
      <c r="AAT42" s="145"/>
      <c r="AAU42" s="145"/>
      <c r="AAV42" s="145"/>
      <c r="AAW42" s="145"/>
      <c r="AAX42" s="145"/>
      <c r="AAY42" s="145"/>
      <c r="AAZ42" s="145"/>
      <c r="ABA42" s="145"/>
      <c r="ABB42" s="145"/>
      <c r="ABC42" s="145"/>
      <c r="ABD42" s="145"/>
      <c r="ABE42" s="145"/>
      <c r="ABF42" s="145"/>
      <c r="ABG42" s="145"/>
      <c r="ABH42" s="145"/>
      <c r="ABI42" s="145"/>
      <c r="ABJ42" s="145"/>
      <c r="ABK42" s="145"/>
      <c r="ABL42" s="145"/>
      <c r="ABM42" s="145"/>
      <c r="ABN42" s="145"/>
      <c r="ABO42" s="145"/>
      <c r="ABP42" s="145"/>
      <c r="ABQ42" s="145"/>
      <c r="ABR42" s="145"/>
      <c r="ABS42" s="145"/>
      <c r="ABT42" s="145"/>
      <c r="ABU42" s="145"/>
      <c r="ABV42" s="145"/>
      <c r="ABW42" s="145"/>
      <c r="ABX42" s="145"/>
      <c r="ABY42" s="145"/>
      <c r="ABZ42" s="145"/>
      <c r="ACA42" s="145"/>
      <c r="ACB42" s="145"/>
      <c r="ACC42" s="145"/>
      <c r="ACD42" s="145"/>
      <c r="ACE42" s="145"/>
      <c r="ACF42" s="145"/>
      <c r="ACG42" s="145"/>
      <c r="ACH42" s="145"/>
      <c r="ACI42" s="145"/>
      <c r="ACJ42" s="145"/>
      <c r="ACK42" s="145"/>
      <c r="ACL42" s="145"/>
      <c r="ACM42" s="145"/>
      <c r="ACN42" s="145"/>
      <c r="ACO42" s="145"/>
      <c r="ACP42" s="145"/>
      <c r="ACQ42" s="145"/>
      <c r="ACR42" s="145"/>
      <c r="ACS42" s="145"/>
      <c r="ACT42" s="145"/>
      <c r="ACU42" s="145"/>
      <c r="ACV42" s="145"/>
      <c r="ACW42" s="145"/>
      <c r="ACX42" s="145"/>
      <c r="ACY42" s="145"/>
      <c r="ACZ42" s="145"/>
      <c r="ADA42" s="145"/>
      <c r="ADB42" s="145"/>
      <c r="ADC42" s="145"/>
      <c r="ADD42" s="145"/>
      <c r="ADE42" s="145"/>
      <c r="ADF42" s="145"/>
      <c r="ADG42" s="145"/>
      <c r="ADH42" s="145"/>
      <c r="ADI42" s="145"/>
      <c r="ADJ42" s="145"/>
      <c r="ADK42" s="145"/>
      <c r="ADL42" s="145"/>
      <c r="ADM42" s="145"/>
      <c r="ADN42" s="145"/>
      <c r="ADO42" s="145"/>
      <c r="ADP42" s="145"/>
      <c r="ADQ42" s="145"/>
      <c r="ADR42" s="145"/>
      <c r="ADS42" s="145"/>
      <c r="ADT42" s="145"/>
      <c r="ADU42" s="145"/>
      <c r="ADV42" s="145"/>
      <c r="ADW42" s="145"/>
      <c r="ADX42" s="145"/>
      <c r="ADY42" s="145"/>
      <c r="ADZ42" s="145"/>
      <c r="AEA42" s="145"/>
      <c r="AEB42" s="145"/>
      <c r="AEC42" s="145"/>
      <c r="AED42" s="145"/>
      <c r="AEE42" s="145"/>
      <c r="AEF42" s="145"/>
      <c r="AEG42" s="145"/>
      <c r="AEH42" s="145"/>
      <c r="AEI42" s="145"/>
      <c r="AEJ42" s="145"/>
      <c r="AEK42" s="145"/>
      <c r="AEL42" s="145"/>
      <c r="AEM42" s="145"/>
      <c r="AEN42" s="145"/>
      <c r="AEO42" s="145"/>
      <c r="AEP42" s="145"/>
      <c r="AEQ42" s="145"/>
      <c r="AER42" s="145"/>
      <c r="AES42" s="145"/>
      <c r="AET42" s="145"/>
      <c r="AEU42" s="145"/>
      <c r="AEV42" s="145"/>
      <c r="AEW42" s="145"/>
      <c r="AEX42" s="145"/>
      <c r="AEY42" s="145"/>
      <c r="AEZ42" s="145"/>
      <c r="AFA42" s="145"/>
      <c r="AFB42" s="145"/>
      <c r="AFC42" s="145"/>
      <c r="AFD42" s="145"/>
      <c r="AFE42" s="145"/>
      <c r="AFF42" s="145"/>
      <c r="AFG42" s="145"/>
      <c r="AFH42" s="145"/>
      <c r="AFI42" s="145"/>
      <c r="AFJ42" s="145"/>
      <c r="AFK42" s="145"/>
      <c r="AFL42" s="145"/>
      <c r="AFM42" s="145"/>
      <c r="AFN42" s="145"/>
      <c r="AFO42" s="145"/>
      <c r="AFP42" s="145"/>
      <c r="AFQ42" s="145"/>
      <c r="AFR42" s="145"/>
      <c r="AFS42" s="145"/>
      <c r="AFT42" s="145"/>
      <c r="AFU42" s="145"/>
      <c r="AFV42" s="145"/>
      <c r="AFW42" s="145"/>
      <c r="AFX42" s="145"/>
      <c r="AFY42" s="145"/>
      <c r="AFZ42" s="145"/>
      <c r="AGA42" s="145"/>
      <c r="AGB42" s="145"/>
      <c r="AGC42" s="145"/>
      <c r="AGD42" s="145"/>
      <c r="AGE42" s="145"/>
      <c r="AGF42" s="145"/>
      <c r="AGG42" s="145"/>
      <c r="AGH42" s="145"/>
      <c r="AGI42" s="145"/>
      <c r="AGJ42" s="145"/>
      <c r="AGK42" s="145"/>
      <c r="AGL42" s="145"/>
      <c r="AGM42" s="145"/>
      <c r="AGN42" s="145"/>
      <c r="AGO42" s="145"/>
      <c r="AGP42" s="145"/>
      <c r="AGQ42" s="145"/>
      <c r="AGR42" s="145"/>
      <c r="AGS42" s="145"/>
      <c r="AGT42" s="145"/>
      <c r="AGU42" s="145"/>
      <c r="AGV42" s="145"/>
      <c r="AGW42" s="145"/>
      <c r="AGX42" s="145"/>
      <c r="AGY42" s="145"/>
      <c r="AGZ42" s="145"/>
      <c r="AHA42" s="145"/>
      <c r="AHB42" s="145"/>
      <c r="AHC42" s="145"/>
      <c r="AHD42" s="145"/>
      <c r="AHE42" s="145"/>
      <c r="AHF42" s="145"/>
      <c r="AHG42" s="145"/>
      <c r="AHH42" s="145"/>
      <c r="AHI42" s="145"/>
      <c r="AHJ42" s="145"/>
      <c r="AHK42" s="145"/>
      <c r="AHL42" s="145"/>
      <c r="AHM42" s="145"/>
      <c r="AHN42" s="145"/>
      <c r="AHO42" s="145"/>
      <c r="AHP42" s="145"/>
      <c r="AHQ42" s="145"/>
      <c r="AHR42" s="145"/>
      <c r="AHS42" s="145"/>
      <c r="AHT42" s="145"/>
      <c r="AHU42" s="145"/>
      <c r="AHV42" s="145"/>
      <c r="AHW42" s="145"/>
      <c r="AHX42" s="145"/>
      <c r="AHY42" s="145"/>
      <c r="AHZ42" s="145"/>
      <c r="AIA42" s="145"/>
      <c r="AIB42" s="145"/>
      <c r="AIC42" s="145"/>
      <c r="AID42" s="145"/>
      <c r="AIE42" s="145"/>
      <c r="AIF42" s="145"/>
      <c r="AIG42" s="145"/>
      <c r="AIH42" s="145"/>
      <c r="AII42" s="145"/>
      <c r="AIJ42" s="145"/>
      <c r="AIK42" s="145"/>
      <c r="AIL42" s="145"/>
      <c r="AIM42" s="145"/>
      <c r="AIN42" s="145"/>
      <c r="AIO42" s="145"/>
      <c r="AIP42" s="145"/>
      <c r="AIQ42" s="145"/>
      <c r="AIR42" s="145"/>
      <c r="AIS42" s="145"/>
      <c r="AIT42" s="145"/>
      <c r="AIU42" s="145"/>
      <c r="AIV42" s="145"/>
      <c r="AIW42" s="145"/>
      <c r="AIX42" s="145"/>
      <c r="AIY42" s="145"/>
      <c r="AIZ42" s="145"/>
      <c r="AJA42" s="145"/>
      <c r="AJB42" s="145"/>
      <c r="AJC42" s="145"/>
      <c r="AJD42" s="145"/>
      <c r="AJE42" s="145"/>
      <c r="AJF42" s="145"/>
      <c r="AJG42" s="145"/>
      <c r="AJH42" s="145"/>
      <c r="AJI42" s="145"/>
      <c r="AJJ42" s="145"/>
      <c r="AJK42" s="145"/>
      <c r="AJL42" s="145"/>
      <c r="AJM42" s="145"/>
      <c r="AJN42" s="145"/>
      <c r="AJO42" s="145"/>
      <c r="AJP42" s="145"/>
      <c r="AJQ42" s="145"/>
      <c r="AJR42" s="145"/>
      <c r="AJS42" s="145"/>
      <c r="AJT42" s="145"/>
      <c r="AJU42" s="145"/>
      <c r="AJV42" s="145"/>
      <c r="AJW42" s="145"/>
      <c r="AJX42" s="145"/>
      <c r="AJY42" s="145"/>
      <c r="AJZ42" s="145"/>
      <c r="AKA42" s="145"/>
      <c r="AKB42" s="145"/>
      <c r="AKC42" s="145"/>
      <c r="AKD42" s="145"/>
      <c r="AKE42" s="145"/>
      <c r="AKF42" s="145"/>
      <c r="AKG42" s="145"/>
      <c r="AKH42" s="145"/>
      <c r="AKI42" s="145"/>
      <c r="AKJ42" s="145"/>
      <c r="AKK42" s="145"/>
      <c r="AKL42" s="145"/>
      <c r="AKM42" s="145"/>
      <c r="AKN42" s="145"/>
      <c r="AKO42" s="145"/>
      <c r="AKP42" s="145"/>
      <c r="AKQ42" s="145"/>
      <c r="AKR42" s="145"/>
      <c r="AKS42" s="145"/>
      <c r="AKT42" s="145"/>
      <c r="AKU42" s="145"/>
      <c r="AKV42" s="145"/>
      <c r="AKW42" s="145"/>
      <c r="AKX42" s="145"/>
      <c r="AKY42" s="145"/>
      <c r="AKZ42" s="145"/>
      <c r="ALA42" s="145"/>
      <c r="ALB42" s="145"/>
      <c r="ALC42" s="145"/>
      <c r="ALD42" s="145"/>
      <c r="ALE42" s="145"/>
      <c r="ALF42" s="145"/>
      <c r="ALG42" s="145"/>
      <c r="ALH42" s="145"/>
      <c r="ALI42" s="145"/>
      <c r="ALJ42" s="145"/>
      <c r="ALK42" s="145"/>
      <c r="ALL42" s="145"/>
      <c r="ALM42" s="145"/>
      <c r="ALN42" s="145"/>
      <c r="ALO42" s="145"/>
      <c r="ALP42" s="145"/>
      <c r="ALQ42" s="145"/>
      <c r="ALR42" s="145"/>
      <c r="ALS42" s="145"/>
      <c r="ALT42" s="145"/>
      <c r="ALU42" s="145"/>
      <c r="ALV42" s="145"/>
      <c r="ALW42" s="145"/>
      <c r="ALX42" s="145"/>
      <c r="ALY42" s="145"/>
      <c r="ALZ42" s="145"/>
      <c r="AMA42" s="145"/>
      <c r="AMB42" s="145"/>
      <c r="AMC42" s="145"/>
      <c r="AMD42" s="145"/>
      <c r="AME42" s="145"/>
      <c r="AMF42" s="145"/>
      <c r="AMG42" s="145"/>
      <c r="AMH42" s="145"/>
      <c r="AMI42" s="145"/>
      <c r="AMJ42" s="145"/>
      <c r="AMK42" s="145"/>
      <c r="AML42" s="145"/>
    </row>
    <row r="43" spans="1:1026" s="131" customFormat="1">
      <c r="A43" s="145" t="str">
        <f t="shared" si="0"/>
        <v>LOAN.UH_DEFERED</v>
      </c>
      <c r="B43" s="134">
        <f t="shared" si="4"/>
        <v>110039</v>
      </c>
      <c r="C43" s="146">
        <v>0</v>
      </c>
      <c r="D43" s="146">
        <v>1</v>
      </c>
      <c r="E43" s="146">
        <f t="shared" si="1"/>
        <v>100000</v>
      </c>
      <c r="F43" s="146">
        <v>100000</v>
      </c>
      <c r="G43" s="146" t="s">
        <v>34</v>
      </c>
      <c r="H43" s="146">
        <v>100000</v>
      </c>
      <c r="I43" s="145" t="s">
        <v>505</v>
      </c>
      <c r="J43" s="146">
        <f>VLOOKUP(I43,T_FSM_TYPE!$A:$B,2,0)</f>
        <v>110000</v>
      </c>
      <c r="K43" s="131" t="s">
        <v>645</v>
      </c>
      <c r="L43" s="145" t="s">
        <v>37</v>
      </c>
      <c r="M43" s="215" t="str">
        <f t="shared" si="2"/>
        <v>UH_DEFERED</v>
      </c>
      <c r="N43" s="145" t="str">
        <f t="shared" si="3"/>
        <v>INSERT INTO T_FSM_STATE VALUES(110039, 0, 1, 100000, 100000, GETDATE(), 100000, 110000, 'UH_DEFERED', '?' ,'UH_DEFERED')</v>
      </c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  <c r="BI43" s="14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  <c r="BV43" s="145"/>
      <c r="BW43" s="145"/>
      <c r="BX43" s="145"/>
      <c r="BY43" s="145"/>
      <c r="BZ43" s="145"/>
      <c r="CA43" s="145"/>
      <c r="CB43" s="145"/>
      <c r="CC43" s="145"/>
      <c r="CD43" s="145"/>
      <c r="CE43" s="145"/>
      <c r="CF43" s="145"/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  <c r="CT43" s="145"/>
      <c r="CU43" s="145"/>
      <c r="CV43" s="145"/>
      <c r="CW43" s="145"/>
      <c r="CX43" s="145"/>
      <c r="CY43" s="145"/>
      <c r="CZ43" s="145"/>
      <c r="DA43" s="145"/>
      <c r="DB43" s="145"/>
      <c r="DC43" s="145"/>
      <c r="DD43" s="145"/>
      <c r="DE43" s="145"/>
      <c r="DF43" s="145"/>
      <c r="DG43" s="145"/>
      <c r="DH43" s="145"/>
      <c r="DI43" s="145"/>
      <c r="DJ43" s="145"/>
      <c r="DK43" s="145"/>
      <c r="DL43" s="145"/>
      <c r="DM43" s="145"/>
      <c r="DN43" s="145"/>
      <c r="DO43" s="145"/>
      <c r="DP43" s="145"/>
      <c r="DQ43" s="145"/>
      <c r="DR43" s="145"/>
      <c r="DS43" s="145"/>
      <c r="DT43" s="145"/>
      <c r="DU43" s="145"/>
      <c r="DV43" s="145"/>
      <c r="DW43" s="145"/>
      <c r="DX43" s="145"/>
      <c r="DY43" s="145"/>
      <c r="DZ43" s="145"/>
      <c r="EA43" s="145"/>
      <c r="EB43" s="145"/>
      <c r="EC43" s="145"/>
      <c r="ED43" s="145"/>
      <c r="EE43" s="145"/>
      <c r="EF43" s="145"/>
      <c r="EG43" s="145"/>
      <c r="EH43" s="145"/>
      <c r="EI43" s="145"/>
      <c r="EJ43" s="145"/>
      <c r="EK43" s="145"/>
      <c r="EL43" s="145"/>
      <c r="EM43" s="145"/>
      <c r="EN43" s="145"/>
      <c r="EO43" s="145"/>
      <c r="EP43" s="145"/>
      <c r="EQ43" s="145"/>
      <c r="ER43" s="145"/>
      <c r="ES43" s="145"/>
      <c r="ET43" s="145"/>
      <c r="EU43" s="145"/>
      <c r="EV43" s="145"/>
      <c r="EW43" s="145"/>
      <c r="EX43" s="145"/>
      <c r="EY43" s="145"/>
      <c r="EZ43" s="145"/>
      <c r="FA43" s="145"/>
      <c r="FB43" s="145"/>
      <c r="FC43" s="145"/>
      <c r="FD43" s="145"/>
      <c r="FE43" s="145"/>
      <c r="FF43" s="145"/>
      <c r="FG43" s="145"/>
      <c r="FH43" s="145"/>
      <c r="FI43" s="145"/>
      <c r="FJ43" s="145"/>
      <c r="FK43" s="145"/>
      <c r="FL43" s="145"/>
      <c r="FM43" s="145"/>
      <c r="FN43" s="145"/>
      <c r="FO43" s="145"/>
      <c r="FP43" s="145"/>
      <c r="FQ43" s="145"/>
      <c r="FR43" s="145"/>
      <c r="FS43" s="145"/>
      <c r="FT43" s="145"/>
      <c r="FU43" s="145"/>
      <c r="FV43" s="145"/>
      <c r="FW43" s="145"/>
      <c r="FX43" s="145"/>
      <c r="FY43" s="145"/>
      <c r="FZ43" s="145"/>
      <c r="GA43" s="145"/>
      <c r="GB43" s="145"/>
      <c r="GC43" s="145"/>
      <c r="GD43" s="145"/>
      <c r="GE43" s="145"/>
      <c r="GF43" s="145"/>
      <c r="GG43" s="145"/>
      <c r="GH43" s="145"/>
      <c r="GI43" s="145"/>
      <c r="GJ43" s="145"/>
      <c r="GK43" s="145"/>
      <c r="GL43" s="145"/>
      <c r="GM43" s="145"/>
      <c r="GN43" s="145"/>
      <c r="GO43" s="145"/>
      <c r="GP43" s="145"/>
      <c r="GQ43" s="145"/>
      <c r="GR43" s="145"/>
      <c r="GS43" s="145"/>
      <c r="GT43" s="145"/>
      <c r="GU43" s="145"/>
      <c r="GV43" s="145"/>
      <c r="GW43" s="145"/>
      <c r="GX43" s="145"/>
      <c r="GY43" s="145"/>
      <c r="GZ43" s="145"/>
      <c r="HA43" s="145"/>
      <c r="HB43" s="145"/>
      <c r="HC43" s="145"/>
      <c r="HD43" s="145"/>
      <c r="HE43" s="145"/>
      <c r="HF43" s="145"/>
      <c r="HG43" s="145"/>
      <c r="HH43" s="145"/>
      <c r="HI43" s="145"/>
      <c r="HJ43" s="145"/>
      <c r="HK43" s="145"/>
      <c r="HL43" s="145"/>
      <c r="HM43" s="145"/>
      <c r="HN43" s="145"/>
      <c r="HO43" s="145"/>
      <c r="HP43" s="145"/>
      <c r="HQ43" s="145"/>
      <c r="HR43" s="145"/>
      <c r="HS43" s="145"/>
      <c r="HT43" s="145"/>
      <c r="HU43" s="145"/>
      <c r="HV43" s="145"/>
      <c r="HW43" s="145"/>
      <c r="HX43" s="145"/>
      <c r="HY43" s="145"/>
      <c r="HZ43" s="145"/>
      <c r="IA43" s="145"/>
      <c r="IB43" s="145"/>
      <c r="IC43" s="145"/>
      <c r="ID43" s="145"/>
      <c r="IE43" s="145"/>
      <c r="IF43" s="145"/>
      <c r="IG43" s="145"/>
      <c r="IH43" s="145"/>
      <c r="II43" s="145"/>
      <c r="IJ43" s="145"/>
      <c r="IK43" s="145"/>
      <c r="IL43" s="145"/>
      <c r="IM43" s="145"/>
      <c r="IN43" s="145"/>
      <c r="IO43" s="145"/>
      <c r="IP43" s="145"/>
      <c r="IQ43" s="145"/>
      <c r="IR43" s="145"/>
      <c r="IS43" s="145"/>
      <c r="IT43" s="145"/>
      <c r="IU43" s="145"/>
      <c r="IV43" s="145"/>
      <c r="IW43" s="145"/>
      <c r="IX43" s="145"/>
      <c r="IY43" s="145"/>
      <c r="IZ43" s="145"/>
      <c r="JA43" s="145"/>
      <c r="JB43" s="145"/>
      <c r="JC43" s="145"/>
      <c r="JD43" s="145"/>
      <c r="JE43" s="145"/>
      <c r="JF43" s="145"/>
      <c r="JG43" s="145"/>
      <c r="JH43" s="145"/>
      <c r="JI43" s="145"/>
      <c r="JJ43" s="145"/>
      <c r="JK43" s="145"/>
      <c r="JL43" s="145"/>
      <c r="JM43" s="145"/>
      <c r="JN43" s="145"/>
      <c r="JO43" s="145"/>
      <c r="JP43" s="145"/>
      <c r="JQ43" s="145"/>
      <c r="JR43" s="145"/>
      <c r="JS43" s="145"/>
      <c r="JT43" s="145"/>
      <c r="JU43" s="145"/>
      <c r="JV43" s="145"/>
      <c r="JW43" s="145"/>
      <c r="JX43" s="145"/>
      <c r="JY43" s="145"/>
      <c r="JZ43" s="145"/>
      <c r="KA43" s="145"/>
      <c r="KB43" s="145"/>
      <c r="KC43" s="145"/>
      <c r="KD43" s="145"/>
      <c r="KE43" s="145"/>
      <c r="KF43" s="145"/>
      <c r="KG43" s="145"/>
      <c r="KH43" s="145"/>
      <c r="KI43" s="145"/>
      <c r="KJ43" s="145"/>
      <c r="KK43" s="145"/>
      <c r="KL43" s="145"/>
      <c r="KM43" s="145"/>
      <c r="KN43" s="145"/>
      <c r="KO43" s="145"/>
      <c r="KP43" s="145"/>
      <c r="KQ43" s="145"/>
      <c r="KR43" s="145"/>
      <c r="KS43" s="145"/>
      <c r="KT43" s="145"/>
      <c r="KU43" s="145"/>
      <c r="KV43" s="145"/>
      <c r="KW43" s="145"/>
      <c r="KX43" s="145"/>
      <c r="KY43" s="145"/>
      <c r="KZ43" s="145"/>
      <c r="LA43" s="145"/>
      <c r="LB43" s="145"/>
      <c r="LC43" s="145"/>
      <c r="LD43" s="145"/>
      <c r="LE43" s="145"/>
      <c r="LF43" s="145"/>
      <c r="LG43" s="145"/>
      <c r="LH43" s="145"/>
      <c r="LI43" s="145"/>
      <c r="LJ43" s="145"/>
      <c r="LK43" s="145"/>
      <c r="LL43" s="145"/>
      <c r="LM43" s="145"/>
      <c r="LN43" s="145"/>
      <c r="LO43" s="145"/>
      <c r="LP43" s="145"/>
      <c r="LQ43" s="145"/>
      <c r="LR43" s="145"/>
      <c r="LS43" s="145"/>
      <c r="LT43" s="145"/>
      <c r="LU43" s="145"/>
      <c r="LV43" s="145"/>
      <c r="LW43" s="145"/>
      <c r="LX43" s="145"/>
      <c r="LY43" s="145"/>
      <c r="LZ43" s="145"/>
      <c r="MA43" s="145"/>
      <c r="MB43" s="145"/>
      <c r="MC43" s="145"/>
      <c r="MD43" s="145"/>
      <c r="ME43" s="145"/>
      <c r="MF43" s="145"/>
      <c r="MG43" s="145"/>
      <c r="MH43" s="145"/>
      <c r="MI43" s="145"/>
      <c r="MJ43" s="145"/>
      <c r="MK43" s="145"/>
      <c r="ML43" s="145"/>
      <c r="MM43" s="145"/>
      <c r="MN43" s="145"/>
      <c r="MO43" s="145"/>
      <c r="MP43" s="145"/>
      <c r="MQ43" s="145"/>
      <c r="MR43" s="145"/>
      <c r="MS43" s="145"/>
      <c r="MT43" s="145"/>
      <c r="MU43" s="145"/>
      <c r="MV43" s="145"/>
      <c r="MW43" s="145"/>
      <c r="MX43" s="145"/>
      <c r="MY43" s="145"/>
      <c r="MZ43" s="145"/>
      <c r="NA43" s="145"/>
      <c r="NB43" s="145"/>
      <c r="NC43" s="145"/>
      <c r="ND43" s="145"/>
      <c r="NE43" s="145"/>
      <c r="NF43" s="145"/>
      <c r="NG43" s="145"/>
      <c r="NH43" s="145"/>
      <c r="NI43" s="145"/>
      <c r="NJ43" s="145"/>
      <c r="NK43" s="145"/>
      <c r="NL43" s="145"/>
      <c r="NM43" s="145"/>
      <c r="NN43" s="145"/>
      <c r="NO43" s="145"/>
      <c r="NP43" s="145"/>
      <c r="NQ43" s="145"/>
      <c r="NR43" s="145"/>
      <c r="NS43" s="145"/>
      <c r="NT43" s="145"/>
      <c r="NU43" s="145"/>
      <c r="NV43" s="145"/>
      <c r="NW43" s="145"/>
      <c r="NX43" s="145"/>
      <c r="NY43" s="145"/>
      <c r="NZ43" s="145"/>
      <c r="OA43" s="145"/>
      <c r="OB43" s="145"/>
      <c r="OC43" s="145"/>
      <c r="OD43" s="145"/>
      <c r="OE43" s="145"/>
      <c r="OF43" s="145"/>
      <c r="OG43" s="145"/>
      <c r="OH43" s="145"/>
      <c r="OI43" s="145"/>
      <c r="OJ43" s="145"/>
      <c r="OK43" s="145"/>
      <c r="OL43" s="145"/>
      <c r="OM43" s="145"/>
      <c r="ON43" s="145"/>
      <c r="OO43" s="145"/>
      <c r="OP43" s="145"/>
      <c r="OQ43" s="145"/>
      <c r="OR43" s="145"/>
      <c r="OS43" s="145"/>
      <c r="OT43" s="145"/>
      <c r="OU43" s="145"/>
      <c r="OV43" s="145"/>
      <c r="OW43" s="145"/>
      <c r="OX43" s="145"/>
      <c r="OY43" s="145"/>
      <c r="OZ43" s="145"/>
      <c r="PA43" s="145"/>
      <c r="PB43" s="145"/>
      <c r="PC43" s="145"/>
      <c r="PD43" s="145"/>
      <c r="PE43" s="145"/>
      <c r="PF43" s="145"/>
      <c r="PG43" s="145"/>
      <c r="PH43" s="145"/>
      <c r="PI43" s="145"/>
      <c r="PJ43" s="145"/>
      <c r="PK43" s="145"/>
      <c r="PL43" s="145"/>
      <c r="PM43" s="145"/>
      <c r="PN43" s="145"/>
      <c r="PO43" s="145"/>
      <c r="PP43" s="145"/>
      <c r="PQ43" s="145"/>
      <c r="PR43" s="145"/>
      <c r="PS43" s="145"/>
      <c r="PT43" s="145"/>
      <c r="PU43" s="145"/>
      <c r="PV43" s="145"/>
      <c r="PW43" s="145"/>
      <c r="PX43" s="145"/>
      <c r="PY43" s="145"/>
      <c r="PZ43" s="145"/>
      <c r="QA43" s="145"/>
      <c r="QB43" s="145"/>
      <c r="QC43" s="145"/>
      <c r="QD43" s="145"/>
      <c r="QE43" s="145"/>
      <c r="QF43" s="145"/>
      <c r="QG43" s="145"/>
      <c r="QH43" s="145"/>
      <c r="QI43" s="145"/>
      <c r="QJ43" s="145"/>
      <c r="QK43" s="145"/>
      <c r="QL43" s="145"/>
      <c r="QM43" s="145"/>
      <c r="QN43" s="145"/>
      <c r="QO43" s="145"/>
      <c r="QP43" s="145"/>
      <c r="QQ43" s="145"/>
      <c r="QR43" s="145"/>
      <c r="QS43" s="145"/>
      <c r="QT43" s="145"/>
      <c r="QU43" s="145"/>
      <c r="QV43" s="145"/>
      <c r="QW43" s="145"/>
      <c r="QX43" s="145"/>
      <c r="QY43" s="145"/>
      <c r="QZ43" s="145"/>
      <c r="RA43" s="145"/>
      <c r="RB43" s="145"/>
      <c r="RC43" s="145"/>
      <c r="RD43" s="145"/>
      <c r="RE43" s="145"/>
      <c r="RF43" s="145"/>
      <c r="RG43" s="145"/>
      <c r="RH43" s="145"/>
      <c r="RI43" s="145"/>
      <c r="RJ43" s="145"/>
      <c r="RK43" s="145"/>
      <c r="RL43" s="145"/>
      <c r="RM43" s="145"/>
      <c r="RN43" s="145"/>
      <c r="RO43" s="145"/>
      <c r="RP43" s="145"/>
      <c r="RQ43" s="145"/>
      <c r="RR43" s="145"/>
      <c r="RS43" s="145"/>
      <c r="RT43" s="145"/>
      <c r="RU43" s="145"/>
      <c r="RV43" s="145"/>
      <c r="RW43" s="145"/>
      <c r="RX43" s="145"/>
      <c r="RY43" s="145"/>
      <c r="RZ43" s="145"/>
      <c r="SA43" s="145"/>
      <c r="SB43" s="145"/>
      <c r="SC43" s="145"/>
      <c r="SD43" s="145"/>
      <c r="SE43" s="145"/>
      <c r="SF43" s="145"/>
      <c r="SG43" s="145"/>
      <c r="SH43" s="145"/>
      <c r="SI43" s="145"/>
      <c r="SJ43" s="145"/>
      <c r="SK43" s="145"/>
      <c r="SL43" s="145"/>
      <c r="SM43" s="145"/>
      <c r="SN43" s="145"/>
      <c r="SO43" s="145"/>
      <c r="SP43" s="145"/>
      <c r="SQ43" s="145"/>
      <c r="SR43" s="145"/>
      <c r="SS43" s="145"/>
      <c r="ST43" s="145"/>
      <c r="SU43" s="145"/>
      <c r="SV43" s="145"/>
      <c r="SW43" s="145"/>
      <c r="SX43" s="145"/>
      <c r="SY43" s="145"/>
      <c r="SZ43" s="145"/>
      <c r="TA43" s="145"/>
      <c r="TB43" s="145"/>
      <c r="TC43" s="145"/>
      <c r="TD43" s="145"/>
      <c r="TE43" s="145"/>
      <c r="TF43" s="145"/>
      <c r="TG43" s="145"/>
      <c r="TH43" s="145"/>
      <c r="TI43" s="145"/>
      <c r="TJ43" s="145"/>
      <c r="TK43" s="145"/>
      <c r="TL43" s="145"/>
      <c r="TM43" s="145"/>
      <c r="TN43" s="145"/>
      <c r="TO43" s="145"/>
      <c r="TP43" s="145"/>
      <c r="TQ43" s="145"/>
      <c r="TR43" s="145"/>
      <c r="TS43" s="145"/>
      <c r="TT43" s="145"/>
      <c r="TU43" s="145"/>
      <c r="TV43" s="145"/>
      <c r="TW43" s="145"/>
      <c r="TX43" s="145"/>
      <c r="TY43" s="145"/>
      <c r="TZ43" s="145"/>
      <c r="UA43" s="145"/>
      <c r="UB43" s="145"/>
      <c r="UC43" s="145"/>
      <c r="UD43" s="145"/>
      <c r="UE43" s="145"/>
      <c r="UF43" s="145"/>
      <c r="UG43" s="145"/>
      <c r="UH43" s="145"/>
      <c r="UI43" s="145"/>
      <c r="UJ43" s="145"/>
      <c r="UK43" s="145"/>
      <c r="UL43" s="145"/>
      <c r="UM43" s="145"/>
      <c r="UN43" s="145"/>
      <c r="UO43" s="145"/>
      <c r="UP43" s="145"/>
      <c r="UQ43" s="145"/>
      <c r="UR43" s="145"/>
      <c r="US43" s="145"/>
      <c r="UT43" s="145"/>
      <c r="UU43" s="145"/>
      <c r="UV43" s="145"/>
      <c r="UW43" s="145"/>
      <c r="UX43" s="145"/>
      <c r="UY43" s="145"/>
      <c r="UZ43" s="145"/>
      <c r="VA43" s="145"/>
      <c r="VB43" s="145"/>
      <c r="VC43" s="145"/>
      <c r="VD43" s="145"/>
      <c r="VE43" s="145"/>
      <c r="VF43" s="145"/>
      <c r="VG43" s="145"/>
      <c r="VH43" s="145"/>
      <c r="VI43" s="145"/>
      <c r="VJ43" s="145"/>
      <c r="VK43" s="145"/>
      <c r="VL43" s="145"/>
      <c r="VM43" s="145"/>
      <c r="VN43" s="145"/>
      <c r="VO43" s="145"/>
      <c r="VP43" s="145"/>
      <c r="VQ43" s="145"/>
      <c r="VR43" s="145"/>
      <c r="VS43" s="145"/>
      <c r="VT43" s="145"/>
      <c r="VU43" s="145"/>
      <c r="VV43" s="145"/>
      <c r="VW43" s="145"/>
      <c r="VX43" s="145"/>
      <c r="VY43" s="145"/>
      <c r="VZ43" s="145"/>
      <c r="WA43" s="145"/>
      <c r="WB43" s="145"/>
      <c r="WC43" s="145"/>
      <c r="WD43" s="145"/>
      <c r="WE43" s="145"/>
      <c r="WF43" s="145"/>
      <c r="WG43" s="145"/>
      <c r="WH43" s="145"/>
      <c r="WI43" s="145"/>
      <c r="WJ43" s="145"/>
      <c r="WK43" s="145"/>
      <c r="WL43" s="145"/>
      <c r="WM43" s="145"/>
      <c r="WN43" s="145"/>
      <c r="WO43" s="145"/>
      <c r="WP43" s="145"/>
      <c r="WQ43" s="145"/>
      <c r="WR43" s="145"/>
      <c r="WS43" s="145"/>
      <c r="WT43" s="145"/>
      <c r="WU43" s="145"/>
      <c r="WV43" s="145"/>
      <c r="WW43" s="145"/>
      <c r="WX43" s="145"/>
      <c r="WY43" s="145"/>
      <c r="WZ43" s="145"/>
      <c r="XA43" s="145"/>
      <c r="XB43" s="145"/>
      <c r="XC43" s="145"/>
      <c r="XD43" s="145"/>
      <c r="XE43" s="145"/>
      <c r="XF43" s="145"/>
      <c r="XG43" s="145"/>
      <c r="XH43" s="145"/>
      <c r="XI43" s="145"/>
      <c r="XJ43" s="145"/>
      <c r="XK43" s="145"/>
      <c r="XL43" s="145"/>
      <c r="XM43" s="145"/>
      <c r="XN43" s="145"/>
      <c r="XO43" s="145"/>
      <c r="XP43" s="145"/>
      <c r="XQ43" s="145"/>
      <c r="XR43" s="145"/>
      <c r="XS43" s="145"/>
      <c r="XT43" s="145"/>
      <c r="XU43" s="145"/>
      <c r="XV43" s="145"/>
      <c r="XW43" s="145"/>
      <c r="XX43" s="145"/>
      <c r="XY43" s="145"/>
      <c r="XZ43" s="145"/>
      <c r="YA43" s="145"/>
      <c r="YB43" s="145"/>
      <c r="YC43" s="145"/>
      <c r="YD43" s="145"/>
      <c r="YE43" s="145"/>
      <c r="YF43" s="145"/>
      <c r="YG43" s="145"/>
      <c r="YH43" s="145"/>
      <c r="YI43" s="145"/>
      <c r="YJ43" s="145"/>
      <c r="YK43" s="145"/>
      <c r="YL43" s="145"/>
      <c r="YM43" s="145"/>
      <c r="YN43" s="145"/>
      <c r="YO43" s="145"/>
      <c r="YP43" s="145"/>
      <c r="YQ43" s="145"/>
      <c r="YR43" s="145"/>
      <c r="YS43" s="145"/>
      <c r="YT43" s="145"/>
      <c r="YU43" s="145"/>
      <c r="YV43" s="145"/>
      <c r="YW43" s="145"/>
      <c r="YX43" s="145"/>
      <c r="YY43" s="145"/>
      <c r="YZ43" s="145"/>
      <c r="ZA43" s="145"/>
      <c r="ZB43" s="145"/>
      <c r="ZC43" s="145"/>
      <c r="ZD43" s="145"/>
      <c r="ZE43" s="145"/>
      <c r="ZF43" s="145"/>
      <c r="ZG43" s="145"/>
      <c r="ZH43" s="145"/>
      <c r="ZI43" s="145"/>
      <c r="ZJ43" s="145"/>
      <c r="ZK43" s="145"/>
      <c r="ZL43" s="145"/>
      <c r="ZM43" s="145"/>
      <c r="ZN43" s="145"/>
      <c r="ZO43" s="145"/>
      <c r="ZP43" s="145"/>
      <c r="ZQ43" s="145"/>
      <c r="ZR43" s="145"/>
      <c r="ZS43" s="145"/>
      <c r="ZT43" s="145"/>
      <c r="ZU43" s="145"/>
      <c r="ZV43" s="145"/>
      <c r="ZW43" s="145"/>
      <c r="ZX43" s="145"/>
      <c r="ZY43" s="145"/>
      <c r="ZZ43" s="145"/>
      <c r="AAA43" s="145"/>
      <c r="AAB43" s="145"/>
      <c r="AAC43" s="145"/>
      <c r="AAD43" s="145"/>
      <c r="AAE43" s="145"/>
      <c r="AAF43" s="145"/>
      <c r="AAG43" s="145"/>
      <c r="AAH43" s="145"/>
      <c r="AAI43" s="145"/>
      <c r="AAJ43" s="145"/>
      <c r="AAK43" s="145"/>
      <c r="AAL43" s="145"/>
      <c r="AAM43" s="145"/>
      <c r="AAN43" s="145"/>
      <c r="AAO43" s="145"/>
      <c r="AAP43" s="145"/>
      <c r="AAQ43" s="145"/>
      <c r="AAR43" s="145"/>
      <c r="AAS43" s="145"/>
      <c r="AAT43" s="145"/>
      <c r="AAU43" s="145"/>
      <c r="AAV43" s="145"/>
      <c r="AAW43" s="145"/>
      <c r="AAX43" s="145"/>
      <c r="AAY43" s="145"/>
      <c r="AAZ43" s="145"/>
      <c r="ABA43" s="145"/>
      <c r="ABB43" s="145"/>
      <c r="ABC43" s="145"/>
      <c r="ABD43" s="145"/>
      <c r="ABE43" s="145"/>
      <c r="ABF43" s="145"/>
      <c r="ABG43" s="145"/>
      <c r="ABH43" s="145"/>
      <c r="ABI43" s="145"/>
      <c r="ABJ43" s="145"/>
      <c r="ABK43" s="145"/>
      <c r="ABL43" s="145"/>
      <c r="ABM43" s="145"/>
      <c r="ABN43" s="145"/>
      <c r="ABO43" s="145"/>
      <c r="ABP43" s="145"/>
      <c r="ABQ43" s="145"/>
      <c r="ABR43" s="145"/>
      <c r="ABS43" s="145"/>
      <c r="ABT43" s="145"/>
      <c r="ABU43" s="145"/>
      <c r="ABV43" s="145"/>
      <c r="ABW43" s="145"/>
      <c r="ABX43" s="145"/>
      <c r="ABY43" s="145"/>
      <c r="ABZ43" s="145"/>
      <c r="ACA43" s="145"/>
      <c r="ACB43" s="145"/>
      <c r="ACC43" s="145"/>
      <c r="ACD43" s="145"/>
      <c r="ACE43" s="145"/>
      <c r="ACF43" s="145"/>
      <c r="ACG43" s="145"/>
      <c r="ACH43" s="145"/>
      <c r="ACI43" s="145"/>
      <c r="ACJ43" s="145"/>
      <c r="ACK43" s="145"/>
      <c r="ACL43" s="145"/>
      <c r="ACM43" s="145"/>
      <c r="ACN43" s="145"/>
      <c r="ACO43" s="145"/>
      <c r="ACP43" s="145"/>
      <c r="ACQ43" s="145"/>
      <c r="ACR43" s="145"/>
      <c r="ACS43" s="145"/>
      <c r="ACT43" s="145"/>
      <c r="ACU43" s="145"/>
      <c r="ACV43" s="145"/>
      <c r="ACW43" s="145"/>
      <c r="ACX43" s="145"/>
      <c r="ACY43" s="145"/>
      <c r="ACZ43" s="145"/>
      <c r="ADA43" s="145"/>
      <c r="ADB43" s="145"/>
      <c r="ADC43" s="145"/>
      <c r="ADD43" s="145"/>
      <c r="ADE43" s="145"/>
      <c r="ADF43" s="145"/>
      <c r="ADG43" s="145"/>
      <c r="ADH43" s="145"/>
      <c r="ADI43" s="145"/>
      <c r="ADJ43" s="145"/>
      <c r="ADK43" s="145"/>
      <c r="ADL43" s="145"/>
      <c r="ADM43" s="145"/>
      <c r="ADN43" s="145"/>
      <c r="ADO43" s="145"/>
      <c r="ADP43" s="145"/>
      <c r="ADQ43" s="145"/>
      <c r="ADR43" s="145"/>
      <c r="ADS43" s="145"/>
      <c r="ADT43" s="145"/>
      <c r="ADU43" s="145"/>
      <c r="ADV43" s="145"/>
      <c r="ADW43" s="145"/>
      <c r="ADX43" s="145"/>
      <c r="ADY43" s="145"/>
      <c r="ADZ43" s="145"/>
      <c r="AEA43" s="145"/>
      <c r="AEB43" s="145"/>
      <c r="AEC43" s="145"/>
      <c r="AED43" s="145"/>
      <c r="AEE43" s="145"/>
      <c r="AEF43" s="145"/>
      <c r="AEG43" s="145"/>
      <c r="AEH43" s="145"/>
      <c r="AEI43" s="145"/>
      <c r="AEJ43" s="145"/>
      <c r="AEK43" s="145"/>
      <c r="AEL43" s="145"/>
      <c r="AEM43" s="145"/>
      <c r="AEN43" s="145"/>
      <c r="AEO43" s="145"/>
      <c r="AEP43" s="145"/>
      <c r="AEQ43" s="145"/>
      <c r="AER43" s="145"/>
      <c r="AES43" s="145"/>
      <c r="AET43" s="145"/>
      <c r="AEU43" s="145"/>
      <c r="AEV43" s="145"/>
      <c r="AEW43" s="145"/>
      <c r="AEX43" s="145"/>
      <c r="AEY43" s="145"/>
      <c r="AEZ43" s="145"/>
      <c r="AFA43" s="145"/>
      <c r="AFB43" s="145"/>
      <c r="AFC43" s="145"/>
      <c r="AFD43" s="145"/>
      <c r="AFE43" s="145"/>
      <c r="AFF43" s="145"/>
      <c r="AFG43" s="145"/>
      <c r="AFH43" s="145"/>
      <c r="AFI43" s="145"/>
      <c r="AFJ43" s="145"/>
      <c r="AFK43" s="145"/>
      <c r="AFL43" s="145"/>
      <c r="AFM43" s="145"/>
      <c r="AFN43" s="145"/>
      <c r="AFO43" s="145"/>
      <c r="AFP43" s="145"/>
      <c r="AFQ43" s="145"/>
      <c r="AFR43" s="145"/>
      <c r="AFS43" s="145"/>
      <c r="AFT43" s="145"/>
      <c r="AFU43" s="145"/>
      <c r="AFV43" s="145"/>
      <c r="AFW43" s="145"/>
      <c r="AFX43" s="145"/>
      <c r="AFY43" s="145"/>
      <c r="AFZ43" s="145"/>
      <c r="AGA43" s="145"/>
      <c r="AGB43" s="145"/>
      <c r="AGC43" s="145"/>
      <c r="AGD43" s="145"/>
      <c r="AGE43" s="145"/>
      <c r="AGF43" s="145"/>
      <c r="AGG43" s="145"/>
      <c r="AGH43" s="145"/>
      <c r="AGI43" s="145"/>
      <c r="AGJ43" s="145"/>
      <c r="AGK43" s="145"/>
      <c r="AGL43" s="145"/>
      <c r="AGM43" s="145"/>
      <c r="AGN43" s="145"/>
      <c r="AGO43" s="145"/>
      <c r="AGP43" s="145"/>
      <c r="AGQ43" s="145"/>
      <c r="AGR43" s="145"/>
      <c r="AGS43" s="145"/>
      <c r="AGT43" s="145"/>
      <c r="AGU43" s="145"/>
      <c r="AGV43" s="145"/>
      <c r="AGW43" s="145"/>
      <c r="AGX43" s="145"/>
      <c r="AGY43" s="145"/>
      <c r="AGZ43" s="145"/>
      <c r="AHA43" s="145"/>
      <c r="AHB43" s="145"/>
      <c r="AHC43" s="145"/>
      <c r="AHD43" s="145"/>
      <c r="AHE43" s="145"/>
      <c r="AHF43" s="145"/>
      <c r="AHG43" s="145"/>
      <c r="AHH43" s="145"/>
      <c r="AHI43" s="145"/>
      <c r="AHJ43" s="145"/>
      <c r="AHK43" s="145"/>
      <c r="AHL43" s="145"/>
      <c r="AHM43" s="145"/>
      <c r="AHN43" s="145"/>
      <c r="AHO43" s="145"/>
      <c r="AHP43" s="145"/>
      <c r="AHQ43" s="145"/>
      <c r="AHR43" s="145"/>
      <c r="AHS43" s="145"/>
      <c r="AHT43" s="145"/>
      <c r="AHU43" s="145"/>
      <c r="AHV43" s="145"/>
      <c r="AHW43" s="145"/>
      <c r="AHX43" s="145"/>
      <c r="AHY43" s="145"/>
      <c r="AHZ43" s="145"/>
      <c r="AIA43" s="145"/>
      <c r="AIB43" s="145"/>
      <c r="AIC43" s="145"/>
      <c r="AID43" s="145"/>
      <c r="AIE43" s="145"/>
      <c r="AIF43" s="145"/>
      <c r="AIG43" s="145"/>
      <c r="AIH43" s="145"/>
      <c r="AII43" s="145"/>
      <c r="AIJ43" s="145"/>
      <c r="AIK43" s="145"/>
      <c r="AIL43" s="145"/>
      <c r="AIM43" s="145"/>
      <c r="AIN43" s="145"/>
      <c r="AIO43" s="145"/>
      <c r="AIP43" s="145"/>
      <c r="AIQ43" s="145"/>
      <c r="AIR43" s="145"/>
      <c r="AIS43" s="145"/>
      <c r="AIT43" s="145"/>
      <c r="AIU43" s="145"/>
      <c r="AIV43" s="145"/>
      <c r="AIW43" s="145"/>
      <c r="AIX43" s="145"/>
      <c r="AIY43" s="145"/>
      <c r="AIZ43" s="145"/>
      <c r="AJA43" s="145"/>
      <c r="AJB43" s="145"/>
      <c r="AJC43" s="145"/>
      <c r="AJD43" s="145"/>
      <c r="AJE43" s="145"/>
      <c r="AJF43" s="145"/>
      <c r="AJG43" s="145"/>
      <c r="AJH43" s="145"/>
      <c r="AJI43" s="145"/>
      <c r="AJJ43" s="145"/>
      <c r="AJK43" s="145"/>
      <c r="AJL43" s="145"/>
      <c r="AJM43" s="145"/>
      <c r="AJN43" s="145"/>
      <c r="AJO43" s="145"/>
      <c r="AJP43" s="145"/>
      <c r="AJQ43" s="145"/>
      <c r="AJR43" s="145"/>
      <c r="AJS43" s="145"/>
      <c r="AJT43" s="145"/>
      <c r="AJU43" s="145"/>
      <c r="AJV43" s="145"/>
      <c r="AJW43" s="145"/>
      <c r="AJX43" s="145"/>
      <c r="AJY43" s="145"/>
      <c r="AJZ43" s="145"/>
      <c r="AKA43" s="145"/>
      <c r="AKB43" s="145"/>
      <c r="AKC43" s="145"/>
      <c r="AKD43" s="145"/>
      <c r="AKE43" s="145"/>
      <c r="AKF43" s="145"/>
      <c r="AKG43" s="145"/>
      <c r="AKH43" s="145"/>
      <c r="AKI43" s="145"/>
      <c r="AKJ43" s="145"/>
      <c r="AKK43" s="145"/>
      <c r="AKL43" s="145"/>
      <c r="AKM43" s="145"/>
      <c r="AKN43" s="145"/>
      <c r="AKO43" s="145"/>
      <c r="AKP43" s="145"/>
      <c r="AKQ43" s="145"/>
      <c r="AKR43" s="145"/>
      <c r="AKS43" s="145"/>
      <c r="AKT43" s="145"/>
      <c r="AKU43" s="145"/>
      <c r="AKV43" s="145"/>
      <c r="AKW43" s="145"/>
      <c r="AKX43" s="145"/>
      <c r="AKY43" s="145"/>
      <c r="AKZ43" s="145"/>
      <c r="ALA43" s="145"/>
      <c r="ALB43" s="145"/>
      <c r="ALC43" s="145"/>
      <c r="ALD43" s="145"/>
      <c r="ALE43" s="145"/>
      <c r="ALF43" s="145"/>
      <c r="ALG43" s="145"/>
      <c r="ALH43" s="145"/>
      <c r="ALI43" s="145"/>
      <c r="ALJ43" s="145"/>
      <c r="ALK43" s="145"/>
      <c r="ALL43" s="145"/>
      <c r="ALM43" s="145"/>
      <c r="ALN43" s="145"/>
      <c r="ALO43" s="145"/>
      <c r="ALP43" s="145"/>
      <c r="ALQ43" s="145"/>
      <c r="ALR43" s="145"/>
      <c r="ALS43" s="145"/>
      <c r="ALT43" s="145"/>
      <c r="ALU43" s="145"/>
      <c r="ALV43" s="145"/>
      <c r="ALW43" s="145"/>
      <c r="ALX43" s="145"/>
      <c r="ALY43" s="145"/>
      <c r="ALZ43" s="145"/>
      <c r="AMA43" s="145"/>
      <c r="AMB43" s="145"/>
      <c r="AMC43" s="145"/>
      <c r="AMD43" s="145"/>
      <c r="AME43" s="145"/>
      <c r="AMF43" s="145"/>
      <c r="AMG43" s="145"/>
      <c r="AMH43" s="145"/>
      <c r="AMI43" s="145"/>
      <c r="AMJ43" s="145"/>
      <c r="AMK43" s="145"/>
      <c r="AML43" s="145"/>
    </row>
    <row r="44" spans="1:1026" s="142" customFormat="1">
      <c r="A44" s="148" t="str">
        <f t="shared" si="0"/>
        <v>LOAN.HOCRM_APPROVED</v>
      </c>
      <c r="B44" s="134">
        <f t="shared" si="4"/>
        <v>110040</v>
      </c>
      <c r="C44" s="155">
        <v>0</v>
      </c>
      <c r="D44" s="155">
        <v>1</v>
      </c>
      <c r="E44" s="155">
        <f t="shared" si="1"/>
        <v>100000</v>
      </c>
      <c r="F44" s="155">
        <v>100000</v>
      </c>
      <c r="G44" s="155" t="s">
        <v>34</v>
      </c>
      <c r="H44" s="155">
        <v>100000</v>
      </c>
      <c r="I44" s="148" t="s">
        <v>505</v>
      </c>
      <c r="J44" s="155">
        <f>VLOOKUP(I44,T_FSM_TYPE!$A:$B,2,0)</f>
        <v>110000</v>
      </c>
      <c r="K44" s="142" t="s">
        <v>596</v>
      </c>
      <c r="L44" s="148" t="s">
        <v>37</v>
      </c>
      <c r="M44" s="216" t="str">
        <f t="shared" si="2"/>
        <v>HOCRM_APPROVED</v>
      </c>
      <c r="N44" s="145" t="str">
        <f t="shared" si="3"/>
        <v>INSERT INTO T_FSM_STATE VALUES(110040, 0, 1, 100000, 100000, GETDATE(), 100000, 110000, 'HOCRM_APPROVED', '?' ,'HOCRM_APPROVED')</v>
      </c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  <c r="CE44" s="148"/>
      <c r="CF44" s="148"/>
      <c r="CG44" s="148"/>
      <c r="CH44" s="148"/>
      <c r="CI44" s="148"/>
      <c r="CJ44" s="148"/>
      <c r="CK44" s="148"/>
      <c r="CL44" s="148"/>
      <c r="CM44" s="148"/>
      <c r="CN44" s="148"/>
      <c r="CO44" s="148"/>
      <c r="CP44" s="148"/>
      <c r="CQ44" s="148"/>
      <c r="CR44" s="148"/>
      <c r="CS44" s="148"/>
      <c r="CT44" s="148"/>
      <c r="CU44" s="148"/>
      <c r="CV44" s="148"/>
      <c r="CW44" s="148"/>
      <c r="CX44" s="148"/>
      <c r="CY44" s="148"/>
      <c r="CZ44" s="148"/>
      <c r="DA44" s="148"/>
      <c r="DB44" s="148"/>
      <c r="DC44" s="148"/>
      <c r="DD44" s="148"/>
      <c r="DE44" s="148"/>
      <c r="DF44" s="148"/>
      <c r="DG44" s="148"/>
      <c r="DH44" s="148"/>
      <c r="DI44" s="148"/>
      <c r="DJ44" s="148"/>
      <c r="DK44" s="148"/>
      <c r="DL44" s="148"/>
      <c r="DM44" s="148"/>
      <c r="DN44" s="148"/>
      <c r="DO44" s="148"/>
      <c r="DP44" s="148"/>
      <c r="DQ44" s="148"/>
      <c r="DR44" s="148"/>
      <c r="DS44" s="148"/>
      <c r="DT44" s="148"/>
      <c r="DU44" s="148"/>
      <c r="DV44" s="148"/>
      <c r="DW44" s="148"/>
      <c r="DX44" s="148"/>
      <c r="DY44" s="148"/>
      <c r="DZ44" s="148"/>
      <c r="EA44" s="148"/>
      <c r="EB44" s="148"/>
      <c r="EC44" s="148"/>
      <c r="ED44" s="148"/>
      <c r="EE44" s="148"/>
      <c r="EF44" s="148"/>
      <c r="EG44" s="148"/>
      <c r="EH44" s="148"/>
      <c r="EI44" s="148"/>
      <c r="EJ44" s="148"/>
      <c r="EK44" s="148"/>
      <c r="EL44" s="148"/>
      <c r="EM44" s="148"/>
      <c r="EN44" s="148"/>
      <c r="EO44" s="148"/>
      <c r="EP44" s="148"/>
      <c r="EQ44" s="148"/>
      <c r="ER44" s="148"/>
      <c r="ES44" s="148"/>
      <c r="ET44" s="148"/>
      <c r="EU44" s="148"/>
      <c r="EV44" s="148"/>
      <c r="EW44" s="148"/>
      <c r="EX44" s="148"/>
      <c r="EY44" s="148"/>
      <c r="EZ44" s="148"/>
      <c r="FA44" s="148"/>
      <c r="FB44" s="148"/>
      <c r="FC44" s="148"/>
      <c r="FD44" s="148"/>
      <c r="FE44" s="148"/>
      <c r="FF44" s="148"/>
      <c r="FG44" s="148"/>
      <c r="FH44" s="148"/>
      <c r="FI44" s="148"/>
      <c r="FJ44" s="148"/>
      <c r="FK44" s="148"/>
      <c r="FL44" s="148"/>
      <c r="FM44" s="148"/>
      <c r="FN44" s="148"/>
      <c r="FO44" s="148"/>
      <c r="FP44" s="148"/>
      <c r="FQ44" s="148"/>
      <c r="FR44" s="148"/>
      <c r="FS44" s="148"/>
      <c r="FT44" s="148"/>
      <c r="FU44" s="148"/>
      <c r="FV44" s="148"/>
      <c r="FW44" s="148"/>
      <c r="FX44" s="148"/>
      <c r="FY44" s="148"/>
      <c r="FZ44" s="148"/>
      <c r="GA44" s="148"/>
      <c r="GB44" s="148"/>
      <c r="GC44" s="148"/>
      <c r="GD44" s="148"/>
      <c r="GE44" s="148"/>
      <c r="GF44" s="148"/>
      <c r="GG44" s="148"/>
      <c r="GH44" s="148"/>
      <c r="GI44" s="148"/>
      <c r="GJ44" s="148"/>
      <c r="GK44" s="148"/>
      <c r="GL44" s="148"/>
      <c r="GM44" s="148"/>
      <c r="GN44" s="148"/>
      <c r="GO44" s="148"/>
      <c r="GP44" s="148"/>
      <c r="GQ44" s="148"/>
      <c r="GR44" s="148"/>
      <c r="GS44" s="148"/>
      <c r="GT44" s="148"/>
      <c r="GU44" s="148"/>
      <c r="GV44" s="148"/>
      <c r="GW44" s="148"/>
      <c r="GX44" s="148"/>
      <c r="GY44" s="148"/>
      <c r="GZ44" s="148"/>
      <c r="HA44" s="148"/>
      <c r="HB44" s="148"/>
      <c r="HC44" s="148"/>
      <c r="HD44" s="148"/>
      <c r="HE44" s="148"/>
      <c r="HF44" s="148"/>
      <c r="HG44" s="148"/>
      <c r="HH44" s="148"/>
      <c r="HI44" s="148"/>
      <c r="HJ44" s="148"/>
      <c r="HK44" s="148"/>
      <c r="HL44" s="148"/>
      <c r="HM44" s="148"/>
      <c r="HN44" s="148"/>
      <c r="HO44" s="148"/>
      <c r="HP44" s="148"/>
      <c r="HQ44" s="148"/>
      <c r="HR44" s="148"/>
      <c r="HS44" s="148"/>
      <c r="HT44" s="148"/>
      <c r="HU44" s="148"/>
      <c r="HV44" s="148"/>
      <c r="HW44" s="148"/>
      <c r="HX44" s="148"/>
      <c r="HY44" s="148"/>
      <c r="HZ44" s="148"/>
      <c r="IA44" s="148"/>
      <c r="IB44" s="148"/>
      <c r="IC44" s="148"/>
      <c r="ID44" s="148"/>
      <c r="IE44" s="148"/>
      <c r="IF44" s="148"/>
      <c r="IG44" s="148"/>
      <c r="IH44" s="148"/>
      <c r="II44" s="148"/>
      <c r="IJ44" s="148"/>
      <c r="IK44" s="148"/>
      <c r="IL44" s="148"/>
      <c r="IM44" s="148"/>
      <c r="IN44" s="148"/>
      <c r="IO44" s="148"/>
      <c r="IP44" s="148"/>
      <c r="IQ44" s="148"/>
      <c r="IR44" s="148"/>
      <c r="IS44" s="148"/>
      <c r="IT44" s="148"/>
      <c r="IU44" s="148"/>
      <c r="IV44" s="148"/>
      <c r="IW44" s="148"/>
      <c r="IX44" s="148"/>
      <c r="IY44" s="148"/>
      <c r="IZ44" s="148"/>
      <c r="JA44" s="148"/>
      <c r="JB44" s="148"/>
      <c r="JC44" s="148"/>
      <c r="JD44" s="148"/>
      <c r="JE44" s="148"/>
      <c r="JF44" s="148"/>
      <c r="JG44" s="148"/>
      <c r="JH44" s="148"/>
      <c r="JI44" s="148"/>
      <c r="JJ44" s="148"/>
      <c r="JK44" s="148"/>
      <c r="JL44" s="148"/>
      <c r="JM44" s="148"/>
      <c r="JN44" s="148"/>
      <c r="JO44" s="148"/>
      <c r="JP44" s="148"/>
      <c r="JQ44" s="148"/>
      <c r="JR44" s="148"/>
      <c r="JS44" s="148"/>
      <c r="JT44" s="148"/>
      <c r="JU44" s="148"/>
      <c r="JV44" s="148"/>
      <c r="JW44" s="148"/>
      <c r="JX44" s="148"/>
      <c r="JY44" s="148"/>
      <c r="JZ44" s="148"/>
      <c r="KA44" s="148"/>
      <c r="KB44" s="148"/>
      <c r="KC44" s="148"/>
      <c r="KD44" s="148"/>
      <c r="KE44" s="148"/>
      <c r="KF44" s="148"/>
      <c r="KG44" s="148"/>
      <c r="KH44" s="148"/>
      <c r="KI44" s="148"/>
      <c r="KJ44" s="148"/>
      <c r="KK44" s="148"/>
      <c r="KL44" s="148"/>
      <c r="KM44" s="148"/>
      <c r="KN44" s="148"/>
      <c r="KO44" s="148"/>
      <c r="KP44" s="148"/>
      <c r="KQ44" s="148"/>
      <c r="KR44" s="148"/>
      <c r="KS44" s="148"/>
      <c r="KT44" s="148"/>
      <c r="KU44" s="148"/>
      <c r="KV44" s="148"/>
      <c r="KW44" s="148"/>
      <c r="KX44" s="148"/>
      <c r="KY44" s="148"/>
      <c r="KZ44" s="148"/>
      <c r="LA44" s="148"/>
      <c r="LB44" s="148"/>
      <c r="LC44" s="148"/>
      <c r="LD44" s="148"/>
      <c r="LE44" s="148"/>
      <c r="LF44" s="148"/>
      <c r="LG44" s="148"/>
      <c r="LH44" s="148"/>
      <c r="LI44" s="148"/>
      <c r="LJ44" s="148"/>
      <c r="LK44" s="148"/>
      <c r="LL44" s="148"/>
      <c r="LM44" s="148"/>
      <c r="LN44" s="148"/>
      <c r="LO44" s="148"/>
      <c r="LP44" s="148"/>
      <c r="LQ44" s="148"/>
      <c r="LR44" s="148"/>
      <c r="LS44" s="148"/>
      <c r="LT44" s="148"/>
      <c r="LU44" s="148"/>
      <c r="LV44" s="148"/>
      <c r="LW44" s="148"/>
      <c r="LX44" s="148"/>
      <c r="LY44" s="148"/>
      <c r="LZ44" s="148"/>
      <c r="MA44" s="148"/>
      <c r="MB44" s="148"/>
      <c r="MC44" s="148"/>
      <c r="MD44" s="148"/>
      <c r="ME44" s="148"/>
      <c r="MF44" s="148"/>
      <c r="MG44" s="148"/>
      <c r="MH44" s="148"/>
      <c r="MI44" s="148"/>
      <c r="MJ44" s="148"/>
      <c r="MK44" s="148"/>
      <c r="ML44" s="148"/>
      <c r="MM44" s="148"/>
      <c r="MN44" s="148"/>
      <c r="MO44" s="148"/>
      <c r="MP44" s="148"/>
      <c r="MQ44" s="148"/>
      <c r="MR44" s="148"/>
      <c r="MS44" s="148"/>
      <c r="MT44" s="148"/>
      <c r="MU44" s="148"/>
      <c r="MV44" s="148"/>
      <c r="MW44" s="148"/>
      <c r="MX44" s="148"/>
      <c r="MY44" s="148"/>
      <c r="MZ44" s="148"/>
      <c r="NA44" s="148"/>
      <c r="NB44" s="148"/>
      <c r="NC44" s="148"/>
      <c r="ND44" s="148"/>
      <c r="NE44" s="148"/>
      <c r="NF44" s="148"/>
      <c r="NG44" s="148"/>
      <c r="NH44" s="148"/>
      <c r="NI44" s="148"/>
      <c r="NJ44" s="148"/>
      <c r="NK44" s="148"/>
      <c r="NL44" s="148"/>
      <c r="NM44" s="148"/>
      <c r="NN44" s="148"/>
      <c r="NO44" s="148"/>
      <c r="NP44" s="148"/>
      <c r="NQ44" s="148"/>
      <c r="NR44" s="148"/>
      <c r="NS44" s="148"/>
      <c r="NT44" s="148"/>
      <c r="NU44" s="148"/>
      <c r="NV44" s="148"/>
      <c r="NW44" s="148"/>
      <c r="NX44" s="148"/>
      <c r="NY44" s="148"/>
      <c r="NZ44" s="148"/>
      <c r="OA44" s="148"/>
      <c r="OB44" s="148"/>
      <c r="OC44" s="148"/>
      <c r="OD44" s="148"/>
      <c r="OE44" s="148"/>
      <c r="OF44" s="148"/>
      <c r="OG44" s="148"/>
      <c r="OH44" s="148"/>
      <c r="OI44" s="148"/>
      <c r="OJ44" s="148"/>
      <c r="OK44" s="148"/>
      <c r="OL44" s="148"/>
      <c r="OM44" s="148"/>
      <c r="ON44" s="148"/>
      <c r="OO44" s="148"/>
      <c r="OP44" s="148"/>
      <c r="OQ44" s="148"/>
      <c r="OR44" s="148"/>
      <c r="OS44" s="148"/>
      <c r="OT44" s="148"/>
      <c r="OU44" s="148"/>
      <c r="OV44" s="148"/>
      <c r="OW44" s="148"/>
      <c r="OX44" s="148"/>
      <c r="OY44" s="148"/>
      <c r="OZ44" s="148"/>
      <c r="PA44" s="148"/>
      <c r="PB44" s="148"/>
      <c r="PC44" s="148"/>
      <c r="PD44" s="148"/>
      <c r="PE44" s="148"/>
      <c r="PF44" s="148"/>
      <c r="PG44" s="148"/>
      <c r="PH44" s="148"/>
      <c r="PI44" s="148"/>
      <c r="PJ44" s="148"/>
      <c r="PK44" s="148"/>
      <c r="PL44" s="148"/>
      <c r="PM44" s="148"/>
      <c r="PN44" s="148"/>
      <c r="PO44" s="148"/>
      <c r="PP44" s="148"/>
      <c r="PQ44" s="148"/>
      <c r="PR44" s="148"/>
      <c r="PS44" s="148"/>
      <c r="PT44" s="148"/>
      <c r="PU44" s="148"/>
      <c r="PV44" s="148"/>
      <c r="PW44" s="148"/>
      <c r="PX44" s="148"/>
      <c r="PY44" s="148"/>
      <c r="PZ44" s="148"/>
      <c r="QA44" s="148"/>
      <c r="QB44" s="148"/>
      <c r="QC44" s="148"/>
      <c r="QD44" s="148"/>
      <c r="QE44" s="148"/>
      <c r="QF44" s="148"/>
      <c r="QG44" s="148"/>
      <c r="QH44" s="148"/>
      <c r="QI44" s="148"/>
      <c r="QJ44" s="148"/>
      <c r="QK44" s="148"/>
      <c r="QL44" s="148"/>
      <c r="QM44" s="148"/>
      <c r="QN44" s="148"/>
      <c r="QO44" s="148"/>
      <c r="QP44" s="148"/>
      <c r="QQ44" s="148"/>
      <c r="QR44" s="148"/>
      <c r="QS44" s="148"/>
      <c r="QT44" s="148"/>
      <c r="QU44" s="148"/>
      <c r="QV44" s="148"/>
      <c r="QW44" s="148"/>
      <c r="QX44" s="148"/>
      <c r="QY44" s="148"/>
      <c r="QZ44" s="148"/>
      <c r="RA44" s="148"/>
      <c r="RB44" s="148"/>
      <c r="RC44" s="148"/>
      <c r="RD44" s="148"/>
      <c r="RE44" s="148"/>
      <c r="RF44" s="148"/>
      <c r="RG44" s="148"/>
      <c r="RH44" s="148"/>
      <c r="RI44" s="148"/>
      <c r="RJ44" s="148"/>
      <c r="RK44" s="148"/>
      <c r="RL44" s="148"/>
      <c r="RM44" s="148"/>
      <c r="RN44" s="148"/>
      <c r="RO44" s="148"/>
      <c r="RP44" s="148"/>
      <c r="RQ44" s="148"/>
      <c r="RR44" s="148"/>
      <c r="RS44" s="148"/>
      <c r="RT44" s="148"/>
      <c r="RU44" s="148"/>
      <c r="RV44" s="148"/>
      <c r="RW44" s="148"/>
      <c r="RX44" s="148"/>
      <c r="RY44" s="148"/>
      <c r="RZ44" s="148"/>
      <c r="SA44" s="148"/>
      <c r="SB44" s="148"/>
      <c r="SC44" s="148"/>
      <c r="SD44" s="148"/>
      <c r="SE44" s="148"/>
      <c r="SF44" s="148"/>
      <c r="SG44" s="148"/>
      <c r="SH44" s="148"/>
      <c r="SI44" s="148"/>
      <c r="SJ44" s="148"/>
      <c r="SK44" s="148"/>
      <c r="SL44" s="148"/>
      <c r="SM44" s="148"/>
      <c r="SN44" s="148"/>
      <c r="SO44" s="148"/>
      <c r="SP44" s="148"/>
      <c r="SQ44" s="148"/>
      <c r="SR44" s="148"/>
      <c r="SS44" s="148"/>
      <c r="ST44" s="148"/>
      <c r="SU44" s="148"/>
      <c r="SV44" s="148"/>
      <c r="SW44" s="148"/>
      <c r="SX44" s="148"/>
      <c r="SY44" s="148"/>
      <c r="SZ44" s="148"/>
      <c r="TA44" s="148"/>
      <c r="TB44" s="148"/>
      <c r="TC44" s="148"/>
      <c r="TD44" s="148"/>
      <c r="TE44" s="148"/>
      <c r="TF44" s="148"/>
      <c r="TG44" s="148"/>
      <c r="TH44" s="148"/>
      <c r="TI44" s="148"/>
      <c r="TJ44" s="148"/>
      <c r="TK44" s="148"/>
      <c r="TL44" s="148"/>
      <c r="TM44" s="148"/>
      <c r="TN44" s="148"/>
      <c r="TO44" s="148"/>
      <c r="TP44" s="148"/>
      <c r="TQ44" s="148"/>
      <c r="TR44" s="148"/>
      <c r="TS44" s="148"/>
      <c r="TT44" s="148"/>
      <c r="TU44" s="148"/>
      <c r="TV44" s="148"/>
      <c r="TW44" s="148"/>
      <c r="TX44" s="148"/>
      <c r="TY44" s="148"/>
      <c r="TZ44" s="148"/>
      <c r="UA44" s="148"/>
      <c r="UB44" s="148"/>
      <c r="UC44" s="148"/>
      <c r="UD44" s="148"/>
      <c r="UE44" s="148"/>
      <c r="UF44" s="148"/>
      <c r="UG44" s="148"/>
      <c r="UH44" s="148"/>
      <c r="UI44" s="148"/>
      <c r="UJ44" s="148"/>
      <c r="UK44" s="148"/>
      <c r="UL44" s="148"/>
      <c r="UM44" s="148"/>
      <c r="UN44" s="148"/>
      <c r="UO44" s="148"/>
      <c r="UP44" s="148"/>
      <c r="UQ44" s="148"/>
      <c r="UR44" s="148"/>
      <c r="US44" s="148"/>
      <c r="UT44" s="148"/>
      <c r="UU44" s="148"/>
      <c r="UV44" s="148"/>
      <c r="UW44" s="148"/>
      <c r="UX44" s="148"/>
      <c r="UY44" s="148"/>
      <c r="UZ44" s="148"/>
      <c r="VA44" s="148"/>
      <c r="VB44" s="148"/>
      <c r="VC44" s="148"/>
      <c r="VD44" s="148"/>
      <c r="VE44" s="148"/>
      <c r="VF44" s="148"/>
      <c r="VG44" s="148"/>
      <c r="VH44" s="148"/>
      <c r="VI44" s="148"/>
      <c r="VJ44" s="148"/>
      <c r="VK44" s="148"/>
      <c r="VL44" s="148"/>
      <c r="VM44" s="148"/>
      <c r="VN44" s="148"/>
      <c r="VO44" s="148"/>
      <c r="VP44" s="148"/>
      <c r="VQ44" s="148"/>
      <c r="VR44" s="148"/>
      <c r="VS44" s="148"/>
      <c r="VT44" s="148"/>
      <c r="VU44" s="148"/>
      <c r="VV44" s="148"/>
      <c r="VW44" s="148"/>
      <c r="VX44" s="148"/>
      <c r="VY44" s="148"/>
      <c r="VZ44" s="148"/>
      <c r="WA44" s="148"/>
      <c r="WB44" s="148"/>
      <c r="WC44" s="148"/>
      <c r="WD44" s="148"/>
      <c r="WE44" s="148"/>
      <c r="WF44" s="148"/>
      <c r="WG44" s="148"/>
      <c r="WH44" s="148"/>
      <c r="WI44" s="148"/>
      <c r="WJ44" s="148"/>
      <c r="WK44" s="148"/>
      <c r="WL44" s="148"/>
      <c r="WM44" s="148"/>
      <c r="WN44" s="148"/>
      <c r="WO44" s="148"/>
      <c r="WP44" s="148"/>
      <c r="WQ44" s="148"/>
      <c r="WR44" s="148"/>
      <c r="WS44" s="148"/>
      <c r="WT44" s="148"/>
      <c r="WU44" s="148"/>
      <c r="WV44" s="148"/>
      <c r="WW44" s="148"/>
      <c r="WX44" s="148"/>
      <c r="WY44" s="148"/>
      <c r="WZ44" s="148"/>
      <c r="XA44" s="148"/>
      <c r="XB44" s="148"/>
      <c r="XC44" s="148"/>
      <c r="XD44" s="148"/>
      <c r="XE44" s="148"/>
      <c r="XF44" s="148"/>
      <c r="XG44" s="148"/>
      <c r="XH44" s="148"/>
      <c r="XI44" s="148"/>
      <c r="XJ44" s="148"/>
      <c r="XK44" s="148"/>
      <c r="XL44" s="148"/>
      <c r="XM44" s="148"/>
      <c r="XN44" s="148"/>
      <c r="XO44" s="148"/>
      <c r="XP44" s="148"/>
      <c r="XQ44" s="148"/>
      <c r="XR44" s="148"/>
      <c r="XS44" s="148"/>
      <c r="XT44" s="148"/>
      <c r="XU44" s="148"/>
      <c r="XV44" s="148"/>
      <c r="XW44" s="148"/>
      <c r="XX44" s="148"/>
      <c r="XY44" s="148"/>
      <c r="XZ44" s="148"/>
      <c r="YA44" s="148"/>
      <c r="YB44" s="148"/>
      <c r="YC44" s="148"/>
      <c r="YD44" s="148"/>
      <c r="YE44" s="148"/>
      <c r="YF44" s="148"/>
      <c r="YG44" s="148"/>
      <c r="YH44" s="148"/>
      <c r="YI44" s="148"/>
      <c r="YJ44" s="148"/>
      <c r="YK44" s="148"/>
      <c r="YL44" s="148"/>
      <c r="YM44" s="148"/>
      <c r="YN44" s="148"/>
      <c r="YO44" s="148"/>
      <c r="YP44" s="148"/>
      <c r="YQ44" s="148"/>
      <c r="YR44" s="148"/>
      <c r="YS44" s="148"/>
      <c r="YT44" s="148"/>
      <c r="YU44" s="148"/>
      <c r="YV44" s="148"/>
      <c r="YW44" s="148"/>
      <c r="YX44" s="148"/>
      <c r="YY44" s="148"/>
      <c r="YZ44" s="148"/>
      <c r="ZA44" s="148"/>
      <c r="ZB44" s="148"/>
      <c r="ZC44" s="148"/>
      <c r="ZD44" s="148"/>
      <c r="ZE44" s="148"/>
      <c r="ZF44" s="148"/>
      <c r="ZG44" s="148"/>
      <c r="ZH44" s="148"/>
      <c r="ZI44" s="148"/>
      <c r="ZJ44" s="148"/>
      <c r="ZK44" s="148"/>
      <c r="ZL44" s="148"/>
      <c r="ZM44" s="148"/>
      <c r="ZN44" s="148"/>
      <c r="ZO44" s="148"/>
      <c r="ZP44" s="148"/>
      <c r="ZQ44" s="148"/>
      <c r="ZR44" s="148"/>
      <c r="ZS44" s="148"/>
      <c r="ZT44" s="148"/>
      <c r="ZU44" s="148"/>
      <c r="ZV44" s="148"/>
      <c r="ZW44" s="148"/>
      <c r="ZX44" s="148"/>
      <c r="ZY44" s="148"/>
      <c r="ZZ44" s="148"/>
      <c r="AAA44" s="148"/>
      <c r="AAB44" s="148"/>
      <c r="AAC44" s="148"/>
      <c r="AAD44" s="148"/>
      <c r="AAE44" s="148"/>
      <c r="AAF44" s="148"/>
      <c r="AAG44" s="148"/>
      <c r="AAH44" s="148"/>
      <c r="AAI44" s="148"/>
      <c r="AAJ44" s="148"/>
      <c r="AAK44" s="148"/>
      <c r="AAL44" s="148"/>
      <c r="AAM44" s="148"/>
      <c r="AAN44" s="148"/>
      <c r="AAO44" s="148"/>
      <c r="AAP44" s="148"/>
      <c r="AAQ44" s="148"/>
      <c r="AAR44" s="148"/>
      <c r="AAS44" s="148"/>
      <c r="AAT44" s="148"/>
      <c r="AAU44" s="148"/>
      <c r="AAV44" s="148"/>
      <c r="AAW44" s="148"/>
      <c r="AAX44" s="148"/>
      <c r="AAY44" s="148"/>
      <c r="AAZ44" s="148"/>
      <c r="ABA44" s="148"/>
      <c r="ABB44" s="148"/>
      <c r="ABC44" s="148"/>
      <c r="ABD44" s="148"/>
      <c r="ABE44" s="148"/>
      <c r="ABF44" s="148"/>
      <c r="ABG44" s="148"/>
      <c r="ABH44" s="148"/>
      <c r="ABI44" s="148"/>
      <c r="ABJ44" s="148"/>
      <c r="ABK44" s="148"/>
      <c r="ABL44" s="148"/>
      <c r="ABM44" s="148"/>
      <c r="ABN44" s="148"/>
      <c r="ABO44" s="148"/>
      <c r="ABP44" s="148"/>
      <c r="ABQ44" s="148"/>
      <c r="ABR44" s="148"/>
      <c r="ABS44" s="148"/>
      <c r="ABT44" s="148"/>
      <c r="ABU44" s="148"/>
      <c r="ABV44" s="148"/>
      <c r="ABW44" s="148"/>
      <c r="ABX44" s="148"/>
      <c r="ABY44" s="148"/>
      <c r="ABZ44" s="148"/>
      <c r="ACA44" s="148"/>
      <c r="ACB44" s="148"/>
      <c r="ACC44" s="148"/>
      <c r="ACD44" s="148"/>
      <c r="ACE44" s="148"/>
      <c r="ACF44" s="148"/>
      <c r="ACG44" s="148"/>
      <c r="ACH44" s="148"/>
      <c r="ACI44" s="148"/>
      <c r="ACJ44" s="148"/>
      <c r="ACK44" s="148"/>
      <c r="ACL44" s="148"/>
      <c r="ACM44" s="148"/>
      <c r="ACN44" s="148"/>
      <c r="ACO44" s="148"/>
      <c r="ACP44" s="148"/>
      <c r="ACQ44" s="148"/>
      <c r="ACR44" s="148"/>
      <c r="ACS44" s="148"/>
      <c r="ACT44" s="148"/>
      <c r="ACU44" s="148"/>
      <c r="ACV44" s="148"/>
      <c r="ACW44" s="148"/>
      <c r="ACX44" s="148"/>
      <c r="ACY44" s="148"/>
      <c r="ACZ44" s="148"/>
      <c r="ADA44" s="148"/>
      <c r="ADB44" s="148"/>
      <c r="ADC44" s="148"/>
      <c r="ADD44" s="148"/>
      <c r="ADE44" s="148"/>
      <c r="ADF44" s="148"/>
      <c r="ADG44" s="148"/>
      <c r="ADH44" s="148"/>
      <c r="ADI44" s="148"/>
      <c r="ADJ44" s="148"/>
      <c r="ADK44" s="148"/>
      <c r="ADL44" s="148"/>
      <c r="ADM44" s="148"/>
      <c r="ADN44" s="148"/>
      <c r="ADO44" s="148"/>
      <c r="ADP44" s="148"/>
      <c r="ADQ44" s="148"/>
      <c r="ADR44" s="148"/>
      <c r="ADS44" s="148"/>
      <c r="ADT44" s="148"/>
      <c r="ADU44" s="148"/>
      <c r="ADV44" s="148"/>
      <c r="ADW44" s="148"/>
      <c r="ADX44" s="148"/>
      <c r="ADY44" s="148"/>
      <c r="ADZ44" s="148"/>
      <c r="AEA44" s="148"/>
      <c r="AEB44" s="148"/>
      <c r="AEC44" s="148"/>
      <c r="AED44" s="148"/>
      <c r="AEE44" s="148"/>
      <c r="AEF44" s="148"/>
      <c r="AEG44" s="148"/>
      <c r="AEH44" s="148"/>
      <c r="AEI44" s="148"/>
      <c r="AEJ44" s="148"/>
      <c r="AEK44" s="148"/>
      <c r="AEL44" s="148"/>
      <c r="AEM44" s="148"/>
      <c r="AEN44" s="148"/>
      <c r="AEO44" s="148"/>
      <c r="AEP44" s="148"/>
      <c r="AEQ44" s="148"/>
      <c r="AER44" s="148"/>
      <c r="AES44" s="148"/>
      <c r="AET44" s="148"/>
      <c r="AEU44" s="148"/>
      <c r="AEV44" s="148"/>
      <c r="AEW44" s="148"/>
      <c r="AEX44" s="148"/>
      <c r="AEY44" s="148"/>
      <c r="AEZ44" s="148"/>
      <c r="AFA44" s="148"/>
      <c r="AFB44" s="148"/>
      <c r="AFC44" s="148"/>
      <c r="AFD44" s="148"/>
      <c r="AFE44" s="148"/>
      <c r="AFF44" s="148"/>
      <c r="AFG44" s="148"/>
      <c r="AFH44" s="148"/>
      <c r="AFI44" s="148"/>
      <c r="AFJ44" s="148"/>
      <c r="AFK44" s="148"/>
      <c r="AFL44" s="148"/>
      <c r="AFM44" s="148"/>
      <c r="AFN44" s="148"/>
      <c r="AFO44" s="148"/>
      <c r="AFP44" s="148"/>
      <c r="AFQ44" s="148"/>
      <c r="AFR44" s="148"/>
      <c r="AFS44" s="148"/>
      <c r="AFT44" s="148"/>
      <c r="AFU44" s="148"/>
      <c r="AFV44" s="148"/>
      <c r="AFW44" s="148"/>
      <c r="AFX44" s="148"/>
      <c r="AFY44" s="148"/>
      <c r="AFZ44" s="148"/>
      <c r="AGA44" s="148"/>
      <c r="AGB44" s="148"/>
      <c r="AGC44" s="148"/>
      <c r="AGD44" s="148"/>
      <c r="AGE44" s="148"/>
      <c r="AGF44" s="148"/>
      <c r="AGG44" s="148"/>
      <c r="AGH44" s="148"/>
      <c r="AGI44" s="148"/>
      <c r="AGJ44" s="148"/>
      <c r="AGK44" s="148"/>
      <c r="AGL44" s="148"/>
      <c r="AGM44" s="148"/>
      <c r="AGN44" s="148"/>
      <c r="AGO44" s="148"/>
      <c r="AGP44" s="148"/>
      <c r="AGQ44" s="148"/>
      <c r="AGR44" s="148"/>
      <c r="AGS44" s="148"/>
      <c r="AGT44" s="148"/>
      <c r="AGU44" s="148"/>
      <c r="AGV44" s="148"/>
      <c r="AGW44" s="148"/>
      <c r="AGX44" s="148"/>
      <c r="AGY44" s="148"/>
      <c r="AGZ44" s="148"/>
      <c r="AHA44" s="148"/>
      <c r="AHB44" s="148"/>
      <c r="AHC44" s="148"/>
      <c r="AHD44" s="148"/>
      <c r="AHE44" s="148"/>
      <c r="AHF44" s="148"/>
      <c r="AHG44" s="148"/>
      <c r="AHH44" s="148"/>
      <c r="AHI44" s="148"/>
      <c r="AHJ44" s="148"/>
      <c r="AHK44" s="148"/>
      <c r="AHL44" s="148"/>
      <c r="AHM44" s="148"/>
      <c r="AHN44" s="148"/>
      <c r="AHO44" s="148"/>
      <c r="AHP44" s="148"/>
      <c r="AHQ44" s="148"/>
      <c r="AHR44" s="148"/>
      <c r="AHS44" s="148"/>
      <c r="AHT44" s="148"/>
      <c r="AHU44" s="148"/>
      <c r="AHV44" s="148"/>
      <c r="AHW44" s="148"/>
      <c r="AHX44" s="148"/>
      <c r="AHY44" s="148"/>
      <c r="AHZ44" s="148"/>
      <c r="AIA44" s="148"/>
      <c r="AIB44" s="148"/>
      <c r="AIC44" s="148"/>
      <c r="AID44" s="148"/>
      <c r="AIE44" s="148"/>
      <c r="AIF44" s="148"/>
      <c r="AIG44" s="148"/>
      <c r="AIH44" s="148"/>
      <c r="AII44" s="148"/>
      <c r="AIJ44" s="148"/>
      <c r="AIK44" s="148"/>
      <c r="AIL44" s="148"/>
      <c r="AIM44" s="148"/>
      <c r="AIN44" s="148"/>
      <c r="AIO44" s="148"/>
      <c r="AIP44" s="148"/>
      <c r="AIQ44" s="148"/>
      <c r="AIR44" s="148"/>
      <c r="AIS44" s="148"/>
      <c r="AIT44" s="148"/>
      <c r="AIU44" s="148"/>
      <c r="AIV44" s="148"/>
      <c r="AIW44" s="148"/>
      <c r="AIX44" s="148"/>
      <c r="AIY44" s="148"/>
      <c r="AIZ44" s="148"/>
      <c r="AJA44" s="148"/>
      <c r="AJB44" s="148"/>
      <c r="AJC44" s="148"/>
      <c r="AJD44" s="148"/>
      <c r="AJE44" s="148"/>
      <c r="AJF44" s="148"/>
      <c r="AJG44" s="148"/>
      <c r="AJH44" s="148"/>
      <c r="AJI44" s="148"/>
      <c r="AJJ44" s="148"/>
      <c r="AJK44" s="148"/>
      <c r="AJL44" s="148"/>
      <c r="AJM44" s="148"/>
      <c r="AJN44" s="148"/>
      <c r="AJO44" s="148"/>
      <c r="AJP44" s="148"/>
      <c r="AJQ44" s="148"/>
      <c r="AJR44" s="148"/>
      <c r="AJS44" s="148"/>
      <c r="AJT44" s="148"/>
      <c r="AJU44" s="148"/>
      <c r="AJV44" s="148"/>
      <c r="AJW44" s="148"/>
      <c r="AJX44" s="148"/>
      <c r="AJY44" s="148"/>
      <c r="AJZ44" s="148"/>
      <c r="AKA44" s="148"/>
      <c r="AKB44" s="148"/>
      <c r="AKC44" s="148"/>
      <c r="AKD44" s="148"/>
      <c r="AKE44" s="148"/>
      <c r="AKF44" s="148"/>
      <c r="AKG44" s="148"/>
      <c r="AKH44" s="148"/>
      <c r="AKI44" s="148"/>
      <c r="AKJ44" s="148"/>
      <c r="AKK44" s="148"/>
      <c r="AKL44" s="148"/>
      <c r="AKM44" s="148"/>
      <c r="AKN44" s="148"/>
      <c r="AKO44" s="148"/>
      <c r="AKP44" s="148"/>
      <c r="AKQ44" s="148"/>
      <c r="AKR44" s="148"/>
      <c r="AKS44" s="148"/>
      <c r="AKT44" s="148"/>
      <c r="AKU44" s="148"/>
      <c r="AKV44" s="148"/>
      <c r="AKW44" s="148"/>
      <c r="AKX44" s="148"/>
      <c r="AKY44" s="148"/>
      <c r="AKZ44" s="148"/>
      <c r="ALA44" s="148"/>
      <c r="ALB44" s="148"/>
      <c r="ALC44" s="148"/>
      <c r="ALD44" s="148"/>
      <c r="ALE44" s="148"/>
      <c r="ALF44" s="148"/>
      <c r="ALG44" s="148"/>
      <c r="ALH44" s="148"/>
      <c r="ALI44" s="148"/>
      <c r="ALJ44" s="148"/>
      <c r="ALK44" s="148"/>
      <c r="ALL44" s="148"/>
      <c r="ALM44" s="148"/>
      <c r="ALN44" s="148"/>
      <c r="ALO44" s="148"/>
      <c r="ALP44" s="148"/>
      <c r="ALQ44" s="148"/>
      <c r="ALR44" s="148"/>
      <c r="ALS44" s="148"/>
      <c r="ALT44" s="148"/>
      <c r="ALU44" s="148"/>
      <c r="ALV44" s="148"/>
      <c r="ALW44" s="148"/>
      <c r="ALX44" s="148"/>
      <c r="ALY44" s="148"/>
      <c r="ALZ44" s="148"/>
      <c r="AMA44" s="148"/>
      <c r="AMB44" s="148"/>
      <c r="AMC44" s="148"/>
      <c r="AMD44" s="148"/>
      <c r="AME44" s="148"/>
      <c r="AMF44" s="148"/>
      <c r="AMG44" s="148"/>
      <c r="AMH44" s="148"/>
      <c r="AMI44" s="148"/>
      <c r="AMJ44" s="148"/>
      <c r="AMK44" s="148"/>
      <c r="AML44" s="148"/>
    </row>
    <row r="45" spans="1:1026" s="142" customFormat="1">
      <c r="A45" s="148" t="str">
        <f t="shared" si="0"/>
        <v>LOAN.HOCRM_C_APPROVED</v>
      </c>
      <c r="B45" s="134">
        <f t="shared" si="4"/>
        <v>110041</v>
      </c>
      <c r="C45" s="155">
        <v>0</v>
      </c>
      <c r="D45" s="155">
        <v>1</v>
      </c>
      <c r="E45" s="155">
        <f t="shared" si="1"/>
        <v>100000</v>
      </c>
      <c r="F45" s="155">
        <v>100000</v>
      </c>
      <c r="G45" s="155" t="s">
        <v>34</v>
      </c>
      <c r="H45" s="155">
        <v>100000</v>
      </c>
      <c r="I45" s="148" t="s">
        <v>505</v>
      </c>
      <c r="J45" s="155">
        <f>VLOOKUP(I45,T_FSM_TYPE!$A:$B,2,0)</f>
        <v>110000</v>
      </c>
      <c r="K45" s="142" t="s">
        <v>597</v>
      </c>
      <c r="L45" s="148" t="s">
        <v>37</v>
      </c>
      <c r="M45" s="216" t="str">
        <f t="shared" si="2"/>
        <v>HOCRM_C_APPROVED</v>
      </c>
      <c r="N45" s="145" t="str">
        <f t="shared" si="3"/>
        <v>INSERT INTO T_FSM_STATE VALUES(110041, 0, 1, 100000, 100000, GETDATE(), 100000, 110000, 'HOCRM_C_APPROVED', '?' ,'HOCRM_C_APPROVED')</v>
      </c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  <c r="CE45" s="148"/>
      <c r="CF45" s="148"/>
      <c r="CG45" s="148"/>
      <c r="CH45" s="148"/>
      <c r="CI45" s="148"/>
      <c r="CJ45" s="148"/>
      <c r="CK45" s="148"/>
      <c r="CL45" s="148"/>
      <c r="CM45" s="148"/>
      <c r="CN45" s="148"/>
      <c r="CO45" s="148"/>
      <c r="CP45" s="148"/>
      <c r="CQ45" s="148"/>
      <c r="CR45" s="148"/>
      <c r="CS45" s="148"/>
      <c r="CT45" s="148"/>
      <c r="CU45" s="148"/>
      <c r="CV45" s="148"/>
      <c r="CW45" s="148"/>
      <c r="CX45" s="148"/>
      <c r="CY45" s="148"/>
      <c r="CZ45" s="148"/>
      <c r="DA45" s="148"/>
      <c r="DB45" s="148"/>
      <c r="DC45" s="148"/>
      <c r="DD45" s="148"/>
      <c r="DE45" s="148"/>
      <c r="DF45" s="148"/>
      <c r="DG45" s="148"/>
      <c r="DH45" s="148"/>
      <c r="DI45" s="148"/>
      <c r="DJ45" s="148"/>
      <c r="DK45" s="148"/>
      <c r="DL45" s="148"/>
      <c r="DM45" s="148"/>
      <c r="DN45" s="148"/>
      <c r="DO45" s="148"/>
      <c r="DP45" s="148"/>
      <c r="DQ45" s="148"/>
      <c r="DR45" s="148"/>
      <c r="DS45" s="148"/>
      <c r="DT45" s="148"/>
      <c r="DU45" s="148"/>
      <c r="DV45" s="148"/>
      <c r="DW45" s="148"/>
      <c r="DX45" s="148"/>
      <c r="DY45" s="148"/>
      <c r="DZ45" s="148"/>
      <c r="EA45" s="148"/>
      <c r="EB45" s="148"/>
      <c r="EC45" s="148"/>
      <c r="ED45" s="148"/>
      <c r="EE45" s="148"/>
      <c r="EF45" s="148"/>
      <c r="EG45" s="148"/>
      <c r="EH45" s="148"/>
      <c r="EI45" s="148"/>
      <c r="EJ45" s="148"/>
      <c r="EK45" s="148"/>
      <c r="EL45" s="148"/>
      <c r="EM45" s="148"/>
      <c r="EN45" s="148"/>
      <c r="EO45" s="148"/>
      <c r="EP45" s="148"/>
      <c r="EQ45" s="148"/>
      <c r="ER45" s="148"/>
      <c r="ES45" s="148"/>
      <c r="ET45" s="148"/>
      <c r="EU45" s="148"/>
      <c r="EV45" s="148"/>
      <c r="EW45" s="148"/>
      <c r="EX45" s="148"/>
      <c r="EY45" s="148"/>
      <c r="EZ45" s="148"/>
      <c r="FA45" s="148"/>
      <c r="FB45" s="148"/>
      <c r="FC45" s="148"/>
      <c r="FD45" s="148"/>
      <c r="FE45" s="148"/>
      <c r="FF45" s="148"/>
      <c r="FG45" s="148"/>
      <c r="FH45" s="148"/>
      <c r="FI45" s="148"/>
      <c r="FJ45" s="148"/>
      <c r="FK45" s="148"/>
      <c r="FL45" s="148"/>
      <c r="FM45" s="148"/>
      <c r="FN45" s="148"/>
      <c r="FO45" s="148"/>
      <c r="FP45" s="148"/>
      <c r="FQ45" s="148"/>
      <c r="FR45" s="148"/>
      <c r="FS45" s="148"/>
      <c r="FT45" s="148"/>
      <c r="FU45" s="148"/>
      <c r="FV45" s="148"/>
      <c r="FW45" s="148"/>
      <c r="FX45" s="148"/>
      <c r="FY45" s="148"/>
      <c r="FZ45" s="148"/>
      <c r="GA45" s="148"/>
      <c r="GB45" s="148"/>
      <c r="GC45" s="148"/>
      <c r="GD45" s="148"/>
      <c r="GE45" s="148"/>
      <c r="GF45" s="148"/>
      <c r="GG45" s="148"/>
      <c r="GH45" s="148"/>
      <c r="GI45" s="148"/>
      <c r="GJ45" s="148"/>
      <c r="GK45" s="148"/>
      <c r="GL45" s="148"/>
      <c r="GM45" s="148"/>
      <c r="GN45" s="148"/>
      <c r="GO45" s="148"/>
      <c r="GP45" s="148"/>
      <c r="GQ45" s="148"/>
      <c r="GR45" s="148"/>
      <c r="GS45" s="148"/>
      <c r="GT45" s="148"/>
      <c r="GU45" s="148"/>
      <c r="GV45" s="148"/>
      <c r="GW45" s="148"/>
      <c r="GX45" s="148"/>
      <c r="GY45" s="148"/>
      <c r="GZ45" s="148"/>
      <c r="HA45" s="148"/>
      <c r="HB45" s="148"/>
      <c r="HC45" s="148"/>
      <c r="HD45" s="148"/>
      <c r="HE45" s="148"/>
      <c r="HF45" s="148"/>
      <c r="HG45" s="148"/>
      <c r="HH45" s="148"/>
      <c r="HI45" s="148"/>
      <c r="HJ45" s="148"/>
      <c r="HK45" s="148"/>
      <c r="HL45" s="148"/>
      <c r="HM45" s="148"/>
      <c r="HN45" s="148"/>
      <c r="HO45" s="148"/>
      <c r="HP45" s="148"/>
      <c r="HQ45" s="148"/>
      <c r="HR45" s="148"/>
      <c r="HS45" s="148"/>
      <c r="HT45" s="148"/>
      <c r="HU45" s="148"/>
      <c r="HV45" s="148"/>
      <c r="HW45" s="148"/>
      <c r="HX45" s="148"/>
      <c r="HY45" s="148"/>
      <c r="HZ45" s="148"/>
      <c r="IA45" s="148"/>
      <c r="IB45" s="148"/>
      <c r="IC45" s="148"/>
      <c r="ID45" s="148"/>
      <c r="IE45" s="148"/>
      <c r="IF45" s="148"/>
      <c r="IG45" s="148"/>
      <c r="IH45" s="148"/>
      <c r="II45" s="148"/>
      <c r="IJ45" s="148"/>
      <c r="IK45" s="148"/>
      <c r="IL45" s="148"/>
      <c r="IM45" s="148"/>
      <c r="IN45" s="148"/>
      <c r="IO45" s="148"/>
      <c r="IP45" s="148"/>
      <c r="IQ45" s="148"/>
      <c r="IR45" s="148"/>
      <c r="IS45" s="148"/>
      <c r="IT45" s="148"/>
      <c r="IU45" s="148"/>
      <c r="IV45" s="148"/>
      <c r="IW45" s="148"/>
      <c r="IX45" s="148"/>
      <c r="IY45" s="148"/>
      <c r="IZ45" s="148"/>
      <c r="JA45" s="148"/>
      <c r="JB45" s="148"/>
      <c r="JC45" s="148"/>
      <c r="JD45" s="148"/>
      <c r="JE45" s="148"/>
      <c r="JF45" s="148"/>
      <c r="JG45" s="148"/>
      <c r="JH45" s="148"/>
      <c r="JI45" s="148"/>
      <c r="JJ45" s="148"/>
      <c r="JK45" s="148"/>
      <c r="JL45" s="148"/>
      <c r="JM45" s="148"/>
      <c r="JN45" s="148"/>
      <c r="JO45" s="148"/>
      <c r="JP45" s="148"/>
      <c r="JQ45" s="148"/>
      <c r="JR45" s="148"/>
      <c r="JS45" s="148"/>
      <c r="JT45" s="148"/>
      <c r="JU45" s="148"/>
      <c r="JV45" s="148"/>
      <c r="JW45" s="148"/>
      <c r="JX45" s="148"/>
      <c r="JY45" s="148"/>
      <c r="JZ45" s="148"/>
      <c r="KA45" s="148"/>
      <c r="KB45" s="148"/>
      <c r="KC45" s="148"/>
      <c r="KD45" s="148"/>
      <c r="KE45" s="148"/>
      <c r="KF45" s="148"/>
      <c r="KG45" s="148"/>
      <c r="KH45" s="148"/>
      <c r="KI45" s="148"/>
      <c r="KJ45" s="148"/>
      <c r="KK45" s="148"/>
      <c r="KL45" s="148"/>
      <c r="KM45" s="148"/>
      <c r="KN45" s="148"/>
      <c r="KO45" s="148"/>
      <c r="KP45" s="148"/>
      <c r="KQ45" s="148"/>
      <c r="KR45" s="148"/>
      <c r="KS45" s="148"/>
      <c r="KT45" s="148"/>
      <c r="KU45" s="148"/>
      <c r="KV45" s="148"/>
      <c r="KW45" s="148"/>
      <c r="KX45" s="148"/>
      <c r="KY45" s="148"/>
      <c r="KZ45" s="148"/>
      <c r="LA45" s="148"/>
      <c r="LB45" s="148"/>
      <c r="LC45" s="148"/>
      <c r="LD45" s="148"/>
      <c r="LE45" s="148"/>
      <c r="LF45" s="148"/>
      <c r="LG45" s="148"/>
      <c r="LH45" s="148"/>
      <c r="LI45" s="148"/>
      <c r="LJ45" s="148"/>
      <c r="LK45" s="148"/>
      <c r="LL45" s="148"/>
      <c r="LM45" s="148"/>
      <c r="LN45" s="148"/>
      <c r="LO45" s="148"/>
      <c r="LP45" s="148"/>
      <c r="LQ45" s="148"/>
      <c r="LR45" s="148"/>
      <c r="LS45" s="148"/>
      <c r="LT45" s="148"/>
      <c r="LU45" s="148"/>
      <c r="LV45" s="148"/>
      <c r="LW45" s="148"/>
      <c r="LX45" s="148"/>
      <c r="LY45" s="148"/>
      <c r="LZ45" s="148"/>
      <c r="MA45" s="148"/>
      <c r="MB45" s="148"/>
      <c r="MC45" s="148"/>
      <c r="MD45" s="148"/>
      <c r="ME45" s="148"/>
      <c r="MF45" s="148"/>
      <c r="MG45" s="148"/>
      <c r="MH45" s="148"/>
      <c r="MI45" s="148"/>
      <c r="MJ45" s="148"/>
      <c r="MK45" s="148"/>
      <c r="ML45" s="148"/>
      <c r="MM45" s="148"/>
      <c r="MN45" s="148"/>
      <c r="MO45" s="148"/>
      <c r="MP45" s="148"/>
      <c r="MQ45" s="148"/>
      <c r="MR45" s="148"/>
      <c r="MS45" s="148"/>
      <c r="MT45" s="148"/>
      <c r="MU45" s="148"/>
      <c r="MV45" s="148"/>
      <c r="MW45" s="148"/>
      <c r="MX45" s="148"/>
      <c r="MY45" s="148"/>
      <c r="MZ45" s="148"/>
      <c r="NA45" s="148"/>
      <c r="NB45" s="148"/>
      <c r="NC45" s="148"/>
      <c r="ND45" s="148"/>
      <c r="NE45" s="148"/>
      <c r="NF45" s="148"/>
      <c r="NG45" s="148"/>
      <c r="NH45" s="148"/>
      <c r="NI45" s="148"/>
      <c r="NJ45" s="148"/>
      <c r="NK45" s="148"/>
      <c r="NL45" s="148"/>
      <c r="NM45" s="148"/>
      <c r="NN45" s="148"/>
      <c r="NO45" s="148"/>
      <c r="NP45" s="148"/>
      <c r="NQ45" s="148"/>
      <c r="NR45" s="148"/>
      <c r="NS45" s="148"/>
      <c r="NT45" s="148"/>
      <c r="NU45" s="148"/>
      <c r="NV45" s="148"/>
      <c r="NW45" s="148"/>
      <c r="NX45" s="148"/>
      <c r="NY45" s="148"/>
      <c r="NZ45" s="148"/>
      <c r="OA45" s="148"/>
      <c r="OB45" s="148"/>
      <c r="OC45" s="148"/>
      <c r="OD45" s="148"/>
      <c r="OE45" s="148"/>
      <c r="OF45" s="148"/>
      <c r="OG45" s="148"/>
      <c r="OH45" s="148"/>
      <c r="OI45" s="148"/>
      <c r="OJ45" s="148"/>
      <c r="OK45" s="148"/>
      <c r="OL45" s="148"/>
      <c r="OM45" s="148"/>
      <c r="ON45" s="148"/>
      <c r="OO45" s="148"/>
      <c r="OP45" s="148"/>
      <c r="OQ45" s="148"/>
      <c r="OR45" s="148"/>
      <c r="OS45" s="148"/>
      <c r="OT45" s="148"/>
      <c r="OU45" s="148"/>
      <c r="OV45" s="148"/>
      <c r="OW45" s="148"/>
      <c r="OX45" s="148"/>
      <c r="OY45" s="148"/>
      <c r="OZ45" s="148"/>
      <c r="PA45" s="148"/>
      <c r="PB45" s="148"/>
      <c r="PC45" s="148"/>
      <c r="PD45" s="148"/>
      <c r="PE45" s="148"/>
      <c r="PF45" s="148"/>
      <c r="PG45" s="148"/>
      <c r="PH45" s="148"/>
      <c r="PI45" s="148"/>
      <c r="PJ45" s="148"/>
      <c r="PK45" s="148"/>
      <c r="PL45" s="148"/>
      <c r="PM45" s="148"/>
      <c r="PN45" s="148"/>
      <c r="PO45" s="148"/>
      <c r="PP45" s="148"/>
      <c r="PQ45" s="148"/>
      <c r="PR45" s="148"/>
      <c r="PS45" s="148"/>
      <c r="PT45" s="148"/>
      <c r="PU45" s="148"/>
      <c r="PV45" s="148"/>
      <c r="PW45" s="148"/>
      <c r="PX45" s="148"/>
      <c r="PY45" s="148"/>
      <c r="PZ45" s="148"/>
      <c r="QA45" s="148"/>
      <c r="QB45" s="148"/>
      <c r="QC45" s="148"/>
      <c r="QD45" s="148"/>
      <c r="QE45" s="148"/>
      <c r="QF45" s="148"/>
      <c r="QG45" s="148"/>
      <c r="QH45" s="148"/>
      <c r="QI45" s="148"/>
      <c r="QJ45" s="148"/>
      <c r="QK45" s="148"/>
      <c r="QL45" s="148"/>
      <c r="QM45" s="148"/>
      <c r="QN45" s="148"/>
      <c r="QO45" s="148"/>
      <c r="QP45" s="148"/>
      <c r="QQ45" s="148"/>
      <c r="QR45" s="148"/>
      <c r="QS45" s="148"/>
      <c r="QT45" s="148"/>
      <c r="QU45" s="148"/>
      <c r="QV45" s="148"/>
      <c r="QW45" s="148"/>
      <c r="QX45" s="148"/>
      <c r="QY45" s="148"/>
      <c r="QZ45" s="148"/>
      <c r="RA45" s="148"/>
      <c r="RB45" s="148"/>
      <c r="RC45" s="148"/>
      <c r="RD45" s="148"/>
      <c r="RE45" s="148"/>
      <c r="RF45" s="148"/>
      <c r="RG45" s="148"/>
      <c r="RH45" s="148"/>
      <c r="RI45" s="148"/>
      <c r="RJ45" s="148"/>
      <c r="RK45" s="148"/>
      <c r="RL45" s="148"/>
      <c r="RM45" s="148"/>
      <c r="RN45" s="148"/>
      <c r="RO45" s="148"/>
      <c r="RP45" s="148"/>
      <c r="RQ45" s="148"/>
      <c r="RR45" s="148"/>
      <c r="RS45" s="148"/>
      <c r="RT45" s="148"/>
      <c r="RU45" s="148"/>
      <c r="RV45" s="148"/>
      <c r="RW45" s="148"/>
      <c r="RX45" s="148"/>
      <c r="RY45" s="148"/>
      <c r="RZ45" s="148"/>
      <c r="SA45" s="148"/>
      <c r="SB45" s="148"/>
      <c r="SC45" s="148"/>
      <c r="SD45" s="148"/>
      <c r="SE45" s="148"/>
      <c r="SF45" s="148"/>
      <c r="SG45" s="148"/>
      <c r="SH45" s="148"/>
      <c r="SI45" s="148"/>
      <c r="SJ45" s="148"/>
      <c r="SK45" s="148"/>
      <c r="SL45" s="148"/>
      <c r="SM45" s="148"/>
      <c r="SN45" s="148"/>
      <c r="SO45" s="148"/>
      <c r="SP45" s="148"/>
      <c r="SQ45" s="148"/>
      <c r="SR45" s="148"/>
      <c r="SS45" s="148"/>
      <c r="ST45" s="148"/>
      <c r="SU45" s="148"/>
      <c r="SV45" s="148"/>
      <c r="SW45" s="148"/>
      <c r="SX45" s="148"/>
      <c r="SY45" s="148"/>
      <c r="SZ45" s="148"/>
      <c r="TA45" s="148"/>
      <c r="TB45" s="148"/>
      <c r="TC45" s="148"/>
      <c r="TD45" s="148"/>
      <c r="TE45" s="148"/>
      <c r="TF45" s="148"/>
      <c r="TG45" s="148"/>
      <c r="TH45" s="148"/>
      <c r="TI45" s="148"/>
      <c r="TJ45" s="148"/>
      <c r="TK45" s="148"/>
      <c r="TL45" s="148"/>
      <c r="TM45" s="148"/>
      <c r="TN45" s="148"/>
      <c r="TO45" s="148"/>
      <c r="TP45" s="148"/>
      <c r="TQ45" s="148"/>
      <c r="TR45" s="148"/>
      <c r="TS45" s="148"/>
      <c r="TT45" s="148"/>
      <c r="TU45" s="148"/>
      <c r="TV45" s="148"/>
      <c r="TW45" s="148"/>
      <c r="TX45" s="148"/>
      <c r="TY45" s="148"/>
      <c r="TZ45" s="148"/>
      <c r="UA45" s="148"/>
      <c r="UB45" s="148"/>
      <c r="UC45" s="148"/>
      <c r="UD45" s="148"/>
      <c r="UE45" s="148"/>
      <c r="UF45" s="148"/>
      <c r="UG45" s="148"/>
      <c r="UH45" s="148"/>
      <c r="UI45" s="148"/>
      <c r="UJ45" s="148"/>
      <c r="UK45" s="148"/>
      <c r="UL45" s="148"/>
      <c r="UM45" s="148"/>
      <c r="UN45" s="148"/>
      <c r="UO45" s="148"/>
      <c r="UP45" s="148"/>
      <c r="UQ45" s="148"/>
      <c r="UR45" s="148"/>
      <c r="US45" s="148"/>
      <c r="UT45" s="148"/>
      <c r="UU45" s="148"/>
      <c r="UV45" s="148"/>
      <c r="UW45" s="148"/>
      <c r="UX45" s="148"/>
      <c r="UY45" s="148"/>
      <c r="UZ45" s="148"/>
      <c r="VA45" s="148"/>
      <c r="VB45" s="148"/>
      <c r="VC45" s="148"/>
      <c r="VD45" s="148"/>
      <c r="VE45" s="148"/>
      <c r="VF45" s="148"/>
      <c r="VG45" s="148"/>
      <c r="VH45" s="148"/>
      <c r="VI45" s="148"/>
      <c r="VJ45" s="148"/>
      <c r="VK45" s="148"/>
      <c r="VL45" s="148"/>
      <c r="VM45" s="148"/>
      <c r="VN45" s="148"/>
      <c r="VO45" s="148"/>
      <c r="VP45" s="148"/>
      <c r="VQ45" s="148"/>
      <c r="VR45" s="148"/>
      <c r="VS45" s="148"/>
      <c r="VT45" s="148"/>
      <c r="VU45" s="148"/>
      <c r="VV45" s="148"/>
      <c r="VW45" s="148"/>
      <c r="VX45" s="148"/>
      <c r="VY45" s="148"/>
      <c r="VZ45" s="148"/>
      <c r="WA45" s="148"/>
      <c r="WB45" s="148"/>
      <c r="WC45" s="148"/>
      <c r="WD45" s="148"/>
      <c r="WE45" s="148"/>
      <c r="WF45" s="148"/>
      <c r="WG45" s="148"/>
      <c r="WH45" s="148"/>
      <c r="WI45" s="148"/>
      <c r="WJ45" s="148"/>
      <c r="WK45" s="148"/>
      <c r="WL45" s="148"/>
      <c r="WM45" s="148"/>
      <c r="WN45" s="148"/>
      <c r="WO45" s="148"/>
      <c r="WP45" s="148"/>
      <c r="WQ45" s="148"/>
      <c r="WR45" s="148"/>
      <c r="WS45" s="148"/>
      <c r="WT45" s="148"/>
      <c r="WU45" s="148"/>
      <c r="WV45" s="148"/>
      <c r="WW45" s="148"/>
      <c r="WX45" s="148"/>
      <c r="WY45" s="148"/>
      <c r="WZ45" s="148"/>
      <c r="XA45" s="148"/>
      <c r="XB45" s="148"/>
      <c r="XC45" s="148"/>
      <c r="XD45" s="148"/>
      <c r="XE45" s="148"/>
      <c r="XF45" s="148"/>
      <c r="XG45" s="148"/>
      <c r="XH45" s="148"/>
      <c r="XI45" s="148"/>
      <c r="XJ45" s="148"/>
      <c r="XK45" s="148"/>
      <c r="XL45" s="148"/>
      <c r="XM45" s="148"/>
      <c r="XN45" s="148"/>
      <c r="XO45" s="148"/>
      <c r="XP45" s="148"/>
      <c r="XQ45" s="148"/>
      <c r="XR45" s="148"/>
      <c r="XS45" s="148"/>
      <c r="XT45" s="148"/>
      <c r="XU45" s="148"/>
      <c r="XV45" s="148"/>
      <c r="XW45" s="148"/>
      <c r="XX45" s="148"/>
      <c r="XY45" s="148"/>
      <c r="XZ45" s="148"/>
      <c r="YA45" s="148"/>
      <c r="YB45" s="148"/>
      <c r="YC45" s="148"/>
      <c r="YD45" s="148"/>
      <c r="YE45" s="148"/>
      <c r="YF45" s="148"/>
      <c r="YG45" s="148"/>
      <c r="YH45" s="148"/>
      <c r="YI45" s="148"/>
      <c r="YJ45" s="148"/>
      <c r="YK45" s="148"/>
      <c r="YL45" s="148"/>
      <c r="YM45" s="148"/>
      <c r="YN45" s="148"/>
      <c r="YO45" s="148"/>
      <c r="YP45" s="148"/>
      <c r="YQ45" s="148"/>
      <c r="YR45" s="148"/>
      <c r="YS45" s="148"/>
      <c r="YT45" s="148"/>
      <c r="YU45" s="148"/>
      <c r="YV45" s="148"/>
      <c r="YW45" s="148"/>
      <c r="YX45" s="148"/>
      <c r="YY45" s="148"/>
      <c r="YZ45" s="148"/>
      <c r="ZA45" s="148"/>
      <c r="ZB45" s="148"/>
      <c r="ZC45" s="148"/>
      <c r="ZD45" s="148"/>
      <c r="ZE45" s="148"/>
      <c r="ZF45" s="148"/>
      <c r="ZG45" s="148"/>
      <c r="ZH45" s="148"/>
      <c r="ZI45" s="148"/>
      <c r="ZJ45" s="148"/>
      <c r="ZK45" s="148"/>
      <c r="ZL45" s="148"/>
      <c r="ZM45" s="148"/>
      <c r="ZN45" s="148"/>
      <c r="ZO45" s="148"/>
      <c r="ZP45" s="148"/>
      <c r="ZQ45" s="148"/>
      <c r="ZR45" s="148"/>
      <c r="ZS45" s="148"/>
      <c r="ZT45" s="148"/>
      <c r="ZU45" s="148"/>
      <c r="ZV45" s="148"/>
      <c r="ZW45" s="148"/>
      <c r="ZX45" s="148"/>
      <c r="ZY45" s="148"/>
      <c r="ZZ45" s="148"/>
      <c r="AAA45" s="148"/>
      <c r="AAB45" s="148"/>
      <c r="AAC45" s="148"/>
      <c r="AAD45" s="148"/>
      <c r="AAE45" s="148"/>
      <c r="AAF45" s="148"/>
      <c r="AAG45" s="148"/>
      <c r="AAH45" s="148"/>
      <c r="AAI45" s="148"/>
      <c r="AAJ45" s="148"/>
      <c r="AAK45" s="148"/>
      <c r="AAL45" s="148"/>
      <c r="AAM45" s="148"/>
      <c r="AAN45" s="148"/>
      <c r="AAO45" s="148"/>
      <c r="AAP45" s="148"/>
      <c r="AAQ45" s="148"/>
      <c r="AAR45" s="148"/>
      <c r="AAS45" s="148"/>
      <c r="AAT45" s="148"/>
      <c r="AAU45" s="148"/>
      <c r="AAV45" s="148"/>
      <c r="AAW45" s="148"/>
      <c r="AAX45" s="148"/>
      <c r="AAY45" s="148"/>
      <c r="AAZ45" s="148"/>
      <c r="ABA45" s="148"/>
      <c r="ABB45" s="148"/>
      <c r="ABC45" s="148"/>
      <c r="ABD45" s="148"/>
      <c r="ABE45" s="148"/>
      <c r="ABF45" s="148"/>
      <c r="ABG45" s="148"/>
      <c r="ABH45" s="148"/>
      <c r="ABI45" s="148"/>
      <c r="ABJ45" s="148"/>
      <c r="ABK45" s="148"/>
      <c r="ABL45" s="148"/>
      <c r="ABM45" s="148"/>
      <c r="ABN45" s="148"/>
      <c r="ABO45" s="148"/>
      <c r="ABP45" s="148"/>
      <c r="ABQ45" s="148"/>
      <c r="ABR45" s="148"/>
      <c r="ABS45" s="148"/>
      <c r="ABT45" s="148"/>
      <c r="ABU45" s="148"/>
      <c r="ABV45" s="148"/>
      <c r="ABW45" s="148"/>
      <c r="ABX45" s="148"/>
      <c r="ABY45" s="148"/>
      <c r="ABZ45" s="148"/>
      <c r="ACA45" s="148"/>
      <c r="ACB45" s="148"/>
      <c r="ACC45" s="148"/>
      <c r="ACD45" s="148"/>
      <c r="ACE45" s="148"/>
      <c r="ACF45" s="148"/>
      <c r="ACG45" s="148"/>
      <c r="ACH45" s="148"/>
      <c r="ACI45" s="148"/>
      <c r="ACJ45" s="148"/>
      <c r="ACK45" s="148"/>
      <c r="ACL45" s="148"/>
      <c r="ACM45" s="148"/>
      <c r="ACN45" s="148"/>
      <c r="ACO45" s="148"/>
      <c r="ACP45" s="148"/>
      <c r="ACQ45" s="148"/>
      <c r="ACR45" s="148"/>
      <c r="ACS45" s="148"/>
      <c r="ACT45" s="148"/>
      <c r="ACU45" s="148"/>
      <c r="ACV45" s="148"/>
      <c r="ACW45" s="148"/>
      <c r="ACX45" s="148"/>
      <c r="ACY45" s="148"/>
      <c r="ACZ45" s="148"/>
      <c r="ADA45" s="148"/>
      <c r="ADB45" s="148"/>
      <c r="ADC45" s="148"/>
      <c r="ADD45" s="148"/>
      <c r="ADE45" s="148"/>
      <c r="ADF45" s="148"/>
      <c r="ADG45" s="148"/>
      <c r="ADH45" s="148"/>
      <c r="ADI45" s="148"/>
      <c r="ADJ45" s="148"/>
      <c r="ADK45" s="148"/>
      <c r="ADL45" s="148"/>
      <c r="ADM45" s="148"/>
      <c r="ADN45" s="148"/>
      <c r="ADO45" s="148"/>
      <c r="ADP45" s="148"/>
      <c r="ADQ45" s="148"/>
      <c r="ADR45" s="148"/>
      <c r="ADS45" s="148"/>
      <c r="ADT45" s="148"/>
      <c r="ADU45" s="148"/>
      <c r="ADV45" s="148"/>
      <c r="ADW45" s="148"/>
      <c r="ADX45" s="148"/>
      <c r="ADY45" s="148"/>
      <c r="ADZ45" s="148"/>
      <c r="AEA45" s="148"/>
      <c r="AEB45" s="148"/>
      <c r="AEC45" s="148"/>
      <c r="AED45" s="148"/>
      <c r="AEE45" s="148"/>
      <c r="AEF45" s="148"/>
      <c r="AEG45" s="148"/>
      <c r="AEH45" s="148"/>
      <c r="AEI45" s="148"/>
      <c r="AEJ45" s="148"/>
      <c r="AEK45" s="148"/>
      <c r="AEL45" s="148"/>
      <c r="AEM45" s="148"/>
      <c r="AEN45" s="148"/>
      <c r="AEO45" s="148"/>
      <c r="AEP45" s="148"/>
      <c r="AEQ45" s="148"/>
      <c r="AER45" s="148"/>
      <c r="AES45" s="148"/>
      <c r="AET45" s="148"/>
      <c r="AEU45" s="148"/>
      <c r="AEV45" s="148"/>
      <c r="AEW45" s="148"/>
      <c r="AEX45" s="148"/>
      <c r="AEY45" s="148"/>
      <c r="AEZ45" s="148"/>
      <c r="AFA45" s="148"/>
      <c r="AFB45" s="148"/>
      <c r="AFC45" s="148"/>
      <c r="AFD45" s="148"/>
      <c r="AFE45" s="148"/>
      <c r="AFF45" s="148"/>
      <c r="AFG45" s="148"/>
      <c r="AFH45" s="148"/>
      <c r="AFI45" s="148"/>
      <c r="AFJ45" s="148"/>
      <c r="AFK45" s="148"/>
      <c r="AFL45" s="148"/>
      <c r="AFM45" s="148"/>
      <c r="AFN45" s="148"/>
      <c r="AFO45" s="148"/>
      <c r="AFP45" s="148"/>
      <c r="AFQ45" s="148"/>
      <c r="AFR45" s="148"/>
      <c r="AFS45" s="148"/>
      <c r="AFT45" s="148"/>
      <c r="AFU45" s="148"/>
      <c r="AFV45" s="148"/>
      <c r="AFW45" s="148"/>
      <c r="AFX45" s="148"/>
      <c r="AFY45" s="148"/>
      <c r="AFZ45" s="148"/>
      <c r="AGA45" s="148"/>
      <c r="AGB45" s="148"/>
      <c r="AGC45" s="148"/>
      <c r="AGD45" s="148"/>
      <c r="AGE45" s="148"/>
      <c r="AGF45" s="148"/>
      <c r="AGG45" s="148"/>
      <c r="AGH45" s="148"/>
      <c r="AGI45" s="148"/>
      <c r="AGJ45" s="148"/>
      <c r="AGK45" s="148"/>
      <c r="AGL45" s="148"/>
      <c r="AGM45" s="148"/>
      <c r="AGN45" s="148"/>
      <c r="AGO45" s="148"/>
      <c r="AGP45" s="148"/>
      <c r="AGQ45" s="148"/>
      <c r="AGR45" s="148"/>
      <c r="AGS45" s="148"/>
      <c r="AGT45" s="148"/>
      <c r="AGU45" s="148"/>
      <c r="AGV45" s="148"/>
      <c r="AGW45" s="148"/>
      <c r="AGX45" s="148"/>
      <c r="AGY45" s="148"/>
      <c r="AGZ45" s="148"/>
      <c r="AHA45" s="148"/>
      <c r="AHB45" s="148"/>
      <c r="AHC45" s="148"/>
      <c r="AHD45" s="148"/>
      <c r="AHE45" s="148"/>
      <c r="AHF45" s="148"/>
      <c r="AHG45" s="148"/>
      <c r="AHH45" s="148"/>
      <c r="AHI45" s="148"/>
      <c r="AHJ45" s="148"/>
      <c r="AHK45" s="148"/>
      <c r="AHL45" s="148"/>
      <c r="AHM45" s="148"/>
      <c r="AHN45" s="148"/>
      <c r="AHO45" s="148"/>
      <c r="AHP45" s="148"/>
      <c r="AHQ45" s="148"/>
      <c r="AHR45" s="148"/>
      <c r="AHS45" s="148"/>
      <c r="AHT45" s="148"/>
      <c r="AHU45" s="148"/>
      <c r="AHV45" s="148"/>
      <c r="AHW45" s="148"/>
      <c r="AHX45" s="148"/>
      <c r="AHY45" s="148"/>
      <c r="AHZ45" s="148"/>
      <c r="AIA45" s="148"/>
      <c r="AIB45" s="148"/>
      <c r="AIC45" s="148"/>
      <c r="AID45" s="148"/>
      <c r="AIE45" s="148"/>
      <c r="AIF45" s="148"/>
      <c r="AIG45" s="148"/>
      <c r="AIH45" s="148"/>
      <c r="AII45" s="148"/>
      <c r="AIJ45" s="148"/>
      <c r="AIK45" s="148"/>
      <c r="AIL45" s="148"/>
      <c r="AIM45" s="148"/>
      <c r="AIN45" s="148"/>
      <c r="AIO45" s="148"/>
      <c r="AIP45" s="148"/>
      <c r="AIQ45" s="148"/>
      <c r="AIR45" s="148"/>
      <c r="AIS45" s="148"/>
      <c r="AIT45" s="148"/>
      <c r="AIU45" s="148"/>
      <c r="AIV45" s="148"/>
      <c r="AIW45" s="148"/>
      <c r="AIX45" s="148"/>
      <c r="AIY45" s="148"/>
      <c r="AIZ45" s="148"/>
      <c r="AJA45" s="148"/>
      <c r="AJB45" s="148"/>
      <c r="AJC45" s="148"/>
      <c r="AJD45" s="148"/>
      <c r="AJE45" s="148"/>
      <c r="AJF45" s="148"/>
      <c r="AJG45" s="148"/>
      <c r="AJH45" s="148"/>
      <c r="AJI45" s="148"/>
      <c r="AJJ45" s="148"/>
      <c r="AJK45" s="148"/>
      <c r="AJL45" s="148"/>
      <c r="AJM45" s="148"/>
      <c r="AJN45" s="148"/>
      <c r="AJO45" s="148"/>
      <c r="AJP45" s="148"/>
      <c r="AJQ45" s="148"/>
      <c r="AJR45" s="148"/>
      <c r="AJS45" s="148"/>
      <c r="AJT45" s="148"/>
      <c r="AJU45" s="148"/>
      <c r="AJV45" s="148"/>
      <c r="AJW45" s="148"/>
      <c r="AJX45" s="148"/>
      <c r="AJY45" s="148"/>
      <c r="AJZ45" s="148"/>
      <c r="AKA45" s="148"/>
      <c r="AKB45" s="148"/>
      <c r="AKC45" s="148"/>
      <c r="AKD45" s="148"/>
      <c r="AKE45" s="148"/>
      <c r="AKF45" s="148"/>
      <c r="AKG45" s="148"/>
      <c r="AKH45" s="148"/>
      <c r="AKI45" s="148"/>
      <c r="AKJ45" s="148"/>
      <c r="AKK45" s="148"/>
      <c r="AKL45" s="148"/>
      <c r="AKM45" s="148"/>
      <c r="AKN45" s="148"/>
      <c r="AKO45" s="148"/>
      <c r="AKP45" s="148"/>
      <c r="AKQ45" s="148"/>
      <c r="AKR45" s="148"/>
      <c r="AKS45" s="148"/>
      <c r="AKT45" s="148"/>
      <c r="AKU45" s="148"/>
      <c r="AKV45" s="148"/>
      <c r="AKW45" s="148"/>
      <c r="AKX45" s="148"/>
      <c r="AKY45" s="148"/>
      <c r="AKZ45" s="148"/>
      <c r="ALA45" s="148"/>
      <c r="ALB45" s="148"/>
      <c r="ALC45" s="148"/>
      <c r="ALD45" s="148"/>
      <c r="ALE45" s="148"/>
      <c r="ALF45" s="148"/>
      <c r="ALG45" s="148"/>
      <c r="ALH45" s="148"/>
      <c r="ALI45" s="148"/>
      <c r="ALJ45" s="148"/>
      <c r="ALK45" s="148"/>
      <c r="ALL45" s="148"/>
      <c r="ALM45" s="148"/>
      <c r="ALN45" s="148"/>
      <c r="ALO45" s="148"/>
      <c r="ALP45" s="148"/>
      <c r="ALQ45" s="148"/>
      <c r="ALR45" s="148"/>
      <c r="ALS45" s="148"/>
      <c r="ALT45" s="148"/>
      <c r="ALU45" s="148"/>
      <c r="ALV45" s="148"/>
      <c r="ALW45" s="148"/>
      <c r="ALX45" s="148"/>
      <c r="ALY45" s="148"/>
      <c r="ALZ45" s="148"/>
      <c r="AMA45" s="148"/>
      <c r="AMB45" s="148"/>
      <c r="AMC45" s="148"/>
      <c r="AMD45" s="148"/>
      <c r="AME45" s="148"/>
      <c r="AMF45" s="148"/>
      <c r="AMG45" s="148"/>
      <c r="AMH45" s="148"/>
      <c r="AMI45" s="148"/>
      <c r="AMJ45" s="148"/>
      <c r="AMK45" s="148"/>
      <c r="AML45" s="148"/>
    </row>
    <row r="46" spans="1:1026" s="142" customFormat="1">
      <c r="A46" s="148" t="str">
        <f t="shared" si="0"/>
        <v>LOAN.HOCRM_RECOMMENDED</v>
      </c>
      <c r="B46" s="134">
        <f t="shared" si="4"/>
        <v>110042</v>
      </c>
      <c r="C46" s="155">
        <v>0</v>
      </c>
      <c r="D46" s="155">
        <v>1</v>
      </c>
      <c r="E46" s="155">
        <f t="shared" si="1"/>
        <v>100000</v>
      </c>
      <c r="F46" s="155">
        <v>100000</v>
      </c>
      <c r="G46" s="155" t="s">
        <v>34</v>
      </c>
      <c r="H46" s="155">
        <v>100000</v>
      </c>
      <c r="I46" s="148" t="s">
        <v>505</v>
      </c>
      <c r="J46" s="155">
        <f>VLOOKUP(I46,T_FSM_TYPE!$A:$B,2,0)</f>
        <v>110000</v>
      </c>
      <c r="K46" s="142" t="s">
        <v>598</v>
      </c>
      <c r="L46" s="148" t="s">
        <v>37</v>
      </c>
      <c r="M46" s="216" t="str">
        <f t="shared" si="2"/>
        <v>HOCRM_RECOMMENDED</v>
      </c>
      <c r="N46" s="145" t="str">
        <f t="shared" si="3"/>
        <v>INSERT INTO T_FSM_STATE VALUES(110042, 0, 1, 100000, 100000, GETDATE(), 100000, 110000, 'HOCRM_RECOMMENDED', '?' ,'HOCRM_RECOMMENDED')</v>
      </c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  <c r="BW46" s="148"/>
      <c r="BX46" s="148"/>
      <c r="BY46" s="148"/>
      <c r="BZ46" s="148"/>
      <c r="CA46" s="148"/>
      <c r="CB46" s="148"/>
      <c r="CC46" s="148"/>
      <c r="CD46" s="148"/>
      <c r="CE46" s="148"/>
      <c r="CF46" s="148"/>
      <c r="CG46" s="148"/>
      <c r="CH46" s="148"/>
      <c r="CI46" s="148"/>
      <c r="CJ46" s="148"/>
      <c r="CK46" s="148"/>
      <c r="CL46" s="148"/>
      <c r="CM46" s="148"/>
      <c r="CN46" s="148"/>
      <c r="CO46" s="148"/>
      <c r="CP46" s="148"/>
      <c r="CQ46" s="148"/>
      <c r="CR46" s="148"/>
      <c r="CS46" s="148"/>
      <c r="CT46" s="148"/>
      <c r="CU46" s="148"/>
      <c r="CV46" s="148"/>
      <c r="CW46" s="148"/>
      <c r="CX46" s="148"/>
      <c r="CY46" s="148"/>
      <c r="CZ46" s="148"/>
      <c r="DA46" s="148"/>
      <c r="DB46" s="148"/>
      <c r="DC46" s="148"/>
      <c r="DD46" s="148"/>
      <c r="DE46" s="148"/>
      <c r="DF46" s="148"/>
      <c r="DG46" s="148"/>
      <c r="DH46" s="148"/>
      <c r="DI46" s="148"/>
      <c r="DJ46" s="148"/>
      <c r="DK46" s="148"/>
      <c r="DL46" s="148"/>
      <c r="DM46" s="148"/>
      <c r="DN46" s="148"/>
      <c r="DO46" s="148"/>
      <c r="DP46" s="148"/>
      <c r="DQ46" s="148"/>
      <c r="DR46" s="148"/>
      <c r="DS46" s="148"/>
      <c r="DT46" s="148"/>
      <c r="DU46" s="148"/>
      <c r="DV46" s="148"/>
      <c r="DW46" s="148"/>
      <c r="DX46" s="148"/>
      <c r="DY46" s="148"/>
      <c r="DZ46" s="148"/>
      <c r="EA46" s="148"/>
      <c r="EB46" s="148"/>
      <c r="EC46" s="148"/>
      <c r="ED46" s="148"/>
      <c r="EE46" s="148"/>
      <c r="EF46" s="148"/>
      <c r="EG46" s="148"/>
      <c r="EH46" s="148"/>
      <c r="EI46" s="148"/>
      <c r="EJ46" s="148"/>
      <c r="EK46" s="148"/>
      <c r="EL46" s="148"/>
      <c r="EM46" s="148"/>
      <c r="EN46" s="148"/>
      <c r="EO46" s="148"/>
      <c r="EP46" s="148"/>
      <c r="EQ46" s="148"/>
      <c r="ER46" s="148"/>
      <c r="ES46" s="148"/>
      <c r="ET46" s="148"/>
      <c r="EU46" s="148"/>
      <c r="EV46" s="148"/>
      <c r="EW46" s="148"/>
      <c r="EX46" s="148"/>
      <c r="EY46" s="148"/>
      <c r="EZ46" s="148"/>
      <c r="FA46" s="148"/>
      <c r="FB46" s="148"/>
      <c r="FC46" s="148"/>
      <c r="FD46" s="148"/>
      <c r="FE46" s="148"/>
      <c r="FF46" s="148"/>
      <c r="FG46" s="148"/>
      <c r="FH46" s="148"/>
      <c r="FI46" s="148"/>
      <c r="FJ46" s="148"/>
      <c r="FK46" s="148"/>
      <c r="FL46" s="148"/>
      <c r="FM46" s="148"/>
      <c r="FN46" s="148"/>
      <c r="FO46" s="148"/>
      <c r="FP46" s="148"/>
      <c r="FQ46" s="148"/>
      <c r="FR46" s="148"/>
      <c r="FS46" s="148"/>
      <c r="FT46" s="148"/>
      <c r="FU46" s="148"/>
      <c r="FV46" s="148"/>
      <c r="FW46" s="148"/>
      <c r="FX46" s="148"/>
      <c r="FY46" s="148"/>
      <c r="FZ46" s="148"/>
      <c r="GA46" s="148"/>
      <c r="GB46" s="148"/>
      <c r="GC46" s="148"/>
      <c r="GD46" s="148"/>
      <c r="GE46" s="148"/>
      <c r="GF46" s="148"/>
      <c r="GG46" s="148"/>
      <c r="GH46" s="148"/>
      <c r="GI46" s="148"/>
      <c r="GJ46" s="148"/>
      <c r="GK46" s="148"/>
      <c r="GL46" s="148"/>
      <c r="GM46" s="148"/>
      <c r="GN46" s="148"/>
      <c r="GO46" s="148"/>
      <c r="GP46" s="148"/>
      <c r="GQ46" s="148"/>
      <c r="GR46" s="148"/>
      <c r="GS46" s="148"/>
      <c r="GT46" s="148"/>
      <c r="GU46" s="148"/>
      <c r="GV46" s="148"/>
      <c r="GW46" s="148"/>
      <c r="GX46" s="148"/>
      <c r="GY46" s="148"/>
      <c r="GZ46" s="148"/>
      <c r="HA46" s="148"/>
      <c r="HB46" s="148"/>
      <c r="HC46" s="148"/>
      <c r="HD46" s="148"/>
      <c r="HE46" s="148"/>
      <c r="HF46" s="148"/>
      <c r="HG46" s="148"/>
      <c r="HH46" s="148"/>
      <c r="HI46" s="148"/>
      <c r="HJ46" s="148"/>
      <c r="HK46" s="148"/>
      <c r="HL46" s="148"/>
      <c r="HM46" s="148"/>
      <c r="HN46" s="148"/>
      <c r="HO46" s="148"/>
      <c r="HP46" s="148"/>
      <c r="HQ46" s="148"/>
      <c r="HR46" s="148"/>
      <c r="HS46" s="148"/>
      <c r="HT46" s="148"/>
      <c r="HU46" s="148"/>
      <c r="HV46" s="148"/>
      <c r="HW46" s="148"/>
      <c r="HX46" s="148"/>
      <c r="HY46" s="148"/>
      <c r="HZ46" s="148"/>
      <c r="IA46" s="148"/>
      <c r="IB46" s="148"/>
      <c r="IC46" s="148"/>
      <c r="ID46" s="148"/>
      <c r="IE46" s="148"/>
      <c r="IF46" s="148"/>
      <c r="IG46" s="148"/>
      <c r="IH46" s="148"/>
      <c r="II46" s="148"/>
      <c r="IJ46" s="148"/>
      <c r="IK46" s="148"/>
      <c r="IL46" s="148"/>
      <c r="IM46" s="148"/>
      <c r="IN46" s="148"/>
      <c r="IO46" s="148"/>
      <c r="IP46" s="148"/>
      <c r="IQ46" s="148"/>
      <c r="IR46" s="148"/>
      <c r="IS46" s="148"/>
      <c r="IT46" s="148"/>
      <c r="IU46" s="148"/>
      <c r="IV46" s="148"/>
      <c r="IW46" s="148"/>
      <c r="IX46" s="148"/>
      <c r="IY46" s="148"/>
      <c r="IZ46" s="148"/>
      <c r="JA46" s="148"/>
      <c r="JB46" s="148"/>
      <c r="JC46" s="148"/>
      <c r="JD46" s="148"/>
      <c r="JE46" s="148"/>
      <c r="JF46" s="148"/>
      <c r="JG46" s="148"/>
      <c r="JH46" s="148"/>
      <c r="JI46" s="148"/>
      <c r="JJ46" s="148"/>
      <c r="JK46" s="148"/>
      <c r="JL46" s="148"/>
      <c r="JM46" s="148"/>
      <c r="JN46" s="148"/>
      <c r="JO46" s="148"/>
      <c r="JP46" s="148"/>
      <c r="JQ46" s="148"/>
      <c r="JR46" s="148"/>
      <c r="JS46" s="148"/>
      <c r="JT46" s="148"/>
      <c r="JU46" s="148"/>
      <c r="JV46" s="148"/>
      <c r="JW46" s="148"/>
      <c r="JX46" s="148"/>
      <c r="JY46" s="148"/>
      <c r="JZ46" s="148"/>
      <c r="KA46" s="148"/>
      <c r="KB46" s="148"/>
      <c r="KC46" s="148"/>
      <c r="KD46" s="148"/>
      <c r="KE46" s="148"/>
      <c r="KF46" s="148"/>
      <c r="KG46" s="148"/>
      <c r="KH46" s="148"/>
      <c r="KI46" s="148"/>
      <c r="KJ46" s="148"/>
      <c r="KK46" s="148"/>
      <c r="KL46" s="148"/>
      <c r="KM46" s="148"/>
      <c r="KN46" s="148"/>
      <c r="KO46" s="148"/>
      <c r="KP46" s="148"/>
      <c r="KQ46" s="148"/>
      <c r="KR46" s="148"/>
      <c r="KS46" s="148"/>
      <c r="KT46" s="148"/>
      <c r="KU46" s="148"/>
      <c r="KV46" s="148"/>
      <c r="KW46" s="148"/>
      <c r="KX46" s="148"/>
      <c r="KY46" s="148"/>
      <c r="KZ46" s="148"/>
      <c r="LA46" s="148"/>
      <c r="LB46" s="148"/>
      <c r="LC46" s="148"/>
      <c r="LD46" s="148"/>
      <c r="LE46" s="148"/>
      <c r="LF46" s="148"/>
      <c r="LG46" s="148"/>
      <c r="LH46" s="148"/>
      <c r="LI46" s="148"/>
      <c r="LJ46" s="148"/>
      <c r="LK46" s="148"/>
      <c r="LL46" s="148"/>
      <c r="LM46" s="148"/>
      <c r="LN46" s="148"/>
      <c r="LO46" s="148"/>
      <c r="LP46" s="148"/>
      <c r="LQ46" s="148"/>
      <c r="LR46" s="148"/>
      <c r="LS46" s="148"/>
      <c r="LT46" s="148"/>
      <c r="LU46" s="148"/>
      <c r="LV46" s="148"/>
      <c r="LW46" s="148"/>
      <c r="LX46" s="148"/>
      <c r="LY46" s="148"/>
      <c r="LZ46" s="148"/>
      <c r="MA46" s="148"/>
      <c r="MB46" s="148"/>
      <c r="MC46" s="148"/>
      <c r="MD46" s="148"/>
      <c r="ME46" s="148"/>
      <c r="MF46" s="148"/>
      <c r="MG46" s="148"/>
      <c r="MH46" s="148"/>
      <c r="MI46" s="148"/>
      <c r="MJ46" s="148"/>
      <c r="MK46" s="148"/>
      <c r="ML46" s="148"/>
      <c r="MM46" s="148"/>
      <c r="MN46" s="148"/>
      <c r="MO46" s="148"/>
      <c r="MP46" s="148"/>
      <c r="MQ46" s="148"/>
      <c r="MR46" s="148"/>
      <c r="MS46" s="148"/>
      <c r="MT46" s="148"/>
      <c r="MU46" s="148"/>
      <c r="MV46" s="148"/>
      <c r="MW46" s="148"/>
      <c r="MX46" s="148"/>
      <c r="MY46" s="148"/>
      <c r="MZ46" s="148"/>
      <c r="NA46" s="148"/>
      <c r="NB46" s="148"/>
      <c r="NC46" s="148"/>
      <c r="ND46" s="148"/>
      <c r="NE46" s="148"/>
      <c r="NF46" s="148"/>
      <c r="NG46" s="148"/>
      <c r="NH46" s="148"/>
      <c r="NI46" s="148"/>
      <c r="NJ46" s="148"/>
      <c r="NK46" s="148"/>
      <c r="NL46" s="148"/>
      <c r="NM46" s="148"/>
      <c r="NN46" s="148"/>
      <c r="NO46" s="148"/>
      <c r="NP46" s="148"/>
      <c r="NQ46" s="148"/>
      <c r="NR46" s="148"/>
      <c r="NS46" s="148"/>
      <c r="NT46" s="148"/>
      <c r="NU46" s="148"/>
      <c r="NV46" s="148"/>
      <c r="NW46" s="148"/>
      <c r="NX46" s="148"/>
      <c r="NY46" s="148"/>
      <c r="NZ46" s="148"/>
      <c r="OA46" s="148"/>
      <c r="OB46" s="148"/>
      <c r="OC46" s="148"/>
      <c r="OD46" s="148"/>
      <c r="OE46" s="148"/>
      <c r="OF46" s="148"/>
      <c r="OG46" s="148"/>
      <c r="OH46" s="148"/>
      <c r="OI46" s="148"/>
      <c r="OJ46" s="148"/>
      <c r="OK46" s="148"/>
      <c r="OL46" s="148"/>
      <c r="OM46" s="148"/>
      <c r="ON46" s="148"/>
      <c r="OO46" s="148"/>
      <c r="OP46" s="148"/>
      <c r="OQ46" s="148"/>
      <c r="OR46" s="148"/>
      <c r="OS46" s="148"/>
      <c r="OT46" s="148"/>
      <c r="OU46" s="148"/>
      <c r="OV46" s="148"/>
      <c r="OW46" s="148"/>
      <c r="OX46" s="148"/>
      <c r="OY46" s="148"/>
      <c r="OZ46" s="148"/>
      <c r="PA46" s="148"/>
      <c r="PB46" s="148"/>
      <c r="PC46" s="148"/>
      <c r="PD46" s="148"/>
      <c r="PE46" s="148"/>
      <c r="PF46" s="148"/>
      <c r="PG46" s="148"/>
      <c r="PH46" s="148"/>
      <c r="PI46" s="148"/>
      <c r="PJ46" s="148"/>
      <c r="PK46" s="148"/>
      <c r="PL46" s="148"/>
      <c r="PM46" s="148"/>
      <c r="PN46" s="148"/>
      <c r="PO46" s="148"/>
      <c r="PP46" s="148"/>
      <c r="PQ46" s="148"/>
      <c r="PR46" s="148"/>
      <c r="PS46" s="148"/>
      <c r="PT46" s="148"/>
      <c r="PU46" s="148"/>
      <c r="PV46" s="148"/>
      <c r="PW46" s="148"/>
      <c r="PX46" s="148"/>
      <c r="PY46" s="148"/>
      <c r="PZ46" s="148"/>
      <c r="QA46" s="148"/>
      <c r="QB46" s="148"/>
      <c r="QC46" s="148"/>
      <c r="QD46" s="148"/>
      <c r="QE46" s="148"/>
      <c r="QF46" s="148"/>
      <c r="QG46" s="148"/>
      <c r="QH46" s="148"/>
      <c r="QI46" s="148"/>
      <c r="QJ46" s="148"/>
      <c r="QK46" s="148"/>
      <c r="QL46" s="148"/>
      <c r="QM46" s="148"/>
      <c r="QN46" s="148"/>
      <c r="QO46" s="148"/>
      <c r="QP46" s="148"/>
      <c r="QQ46" s="148"/>
      <c r="QR46" s="148"/>
      <c r="QS46" s="148"/>
      <c r="QT46" s="148"/>
      <c r="QU46" s="148"/>
      <c r="QV46" s="148"/>
      <c r="QW46" s="148"/>
      <c r="QX46" s="148"/>
      <c r="QY46" s="148"/>
      <c r="QZ46" s="148"/>
      <c r="RA46" s="148"/>
      <c r="RB46" s="148"/>
      <c r="RC46" s="148"/>
      <c r="RD46" s="148"/>
      <c r="RE46" s="148"/>
      <c r="RF46" s="148"/>
      <c r="RG46" s="148"/>
      <c r="RH46" s="148"/>
      <c r="RI46" s="148"/>
      <c r="RJ46" s="148"/>
      <c r="RK46" s="148"/>
      <c r="RL46" s="148"/>
      <c r="RM46" s="148"/>
      <c r="RN46" s="148"/>
      <c r="RO46" s="148"/>
      <c r="RP46" s="148"/>
      <c r="RQ46" s="148"/>
      <c r="RR46" s="148"/>
      <c r="RS46" s="148"/>
      <c r="RT46" s="148"/>
      <c r="RU46" s="148"/>
      <c r="RV46" s="148"/>
      <c r="RW46" s="148"/>
      <c r="RX46" s="148"/>
      <c r="RY46" s="148"/>
      <c r="RZ46" s="148"/>
      <c r="SA46" s="148"/>
      <c r="SB46" s="148"/>
      <c r="SC46" s="148"/>
      <c r="SD46" s="148"/>
      <c r="SE46" s="148"/>
      <c r="SF46" s="148"/>
      <c r="SG46" s="148"/>
      <c r="SH46" s="148"/>
      <c r="SI46" s="148"/>
      <c r="SJ46" s="148"/>
      <c r="SK46" s="148"/>
      <c r="SL46" s="148"/>
      <c r="SM46" s="148"/>
      <c r="SN46" s="148"/>
      <c r="SO46" s="148"/>
      <c r="SP46" s="148"/>
      <c r="SQ46" s="148"/>
      <c r="SR46" s="148"/>
      <c r="SS46" s="148"/>
      <c r="ST46" s="148"/>
      <c r="SU46" s="148"/>
      <c r="SV46" s="148"/>
      <c r="SW46" s="148"/>
      <c r="SX46" s="148"/>
      <c r="SY46" s="148"/>
      <c r="SZ46" s="148"/>
      <c r="TA46" s="148"/>
      <c r="TB46" s="148"/>
      <c r="TC46" s="148"/>
      <c r="TD46" s="148"/>
      <c r="TE46" s="148"/>
      <c r="TF46" s="148"/>
      <c r="TG46" s="148"/>
      <c r="TH46" s="148"/>
      <c r="TI46" s="148"/>
      <c r="TJ46" s="148"/>
      <c r="TK46" s="148"/>
      <c r="TL46" s="148"/>
      <c r="TM46" s="148"/>
      <c r="TN46" s="148"/>
      <c r="TO46" s="148"/>
      <c r="TP46" s="148"/>
      <c r="TQ46" s="148"/>
      <c r="TR46" s="148"/>
      <c r="TS46" s="148"/>
      <c r="TT46" s="148"/>
      <c r="TU46" s="148"/>
      <c r="TV46" s="148"/>
      <c r="TW46" s="148"/>
      <c r="TX46" s="148"/>
      <c r="TY46" s="148"/>
      <c r="TZ46" s="148"/>
      <c r="UA46" s="148"/>
      <c r="UB46" s="148"/>
      <c r="UC46" s="148"/>
      <c r="UD46" s="148"/>
      <c r="UE46" s="148"/>
      <c r="UF46" s="148"/>
      <c r="UG46" s="148"/>
      <c r="UH46" s="148"/>
      <c r="UI46" s="148"/>
      <c r="UJ46" s="148"/>
      <c r="UK46" s="148"/>
      <c r="UL46" s="148"/>
      <c r="UM46" s="148"/>
      <c r="UN46" s="148"/>
      <c r="UO46" s="148"/>
      <c r="UP46" s="148"/>
      <c r="UQ46" s="148"/>
      <c r="UR46" s="148"/>
      <c r="US46" s="148"/>
      <c r="UT46" s="148"/>
      <c r="UU46" s="148"/>
      <c r="UV46" s="148"/>
      <c r="UW46" s="148"/>
      <c r="UX46" s="148"/>
      <c r="UY46" s="148"/>
      <c r="UZ46" s="148"/>
      <c r="VA46" s="148"/>
      <c r="VB46" s="148"/>
      <c r="VC46" s="148"/>
      <c r="VD46" s="148"/>
      <c r="VE46" s="148"/>
      <c r="VF46" s="148"/>
      <c r="VG46" s="148"/>
      <c r="VH46" s="148"/>
      <c r="VI46" s="148"/>
      <c r="VJ46" s="148"/>
      <c r="VK46" s="148"/>
      <c r="VL46" s="148"/>
      <c r="VM46" s="148"/>
      <c r="VN46" s="148"/>
      <c r="VO46" s="148"/>
      <c r="VP46" s="148"/>
      <c r="VQ46" s="148"/>
      <c r="VR46" s="148"/>
      <c r="VS46" s="148"/>
      <c r="VT46" s="148"/>
      <c r="VU46" s="148"/>
      <c r="VV46" s="148"/>
      <c r="VW46" s="148"/>
      <c r="VX46" s="148"/>
      <c r="VY46" s="148"/>
      <c r="VZ46" s="148"/>
      <c r="WA46" s="148"/>
      <c r="WB46" s="148"/>
      <c r="WC46" s="148"/>
      <c r="WD46" s="148"/>
      <c r="WE46" s="148"/>
      <c r="WF46" s="148"/>
      <c r="WG46" s="148"/>
      <c r="WH46" s="148"/>
      <c r="WI46" s="148"/>
      <c r="WJ46" s="148"/>
      <c r="WK46" s="148"/>
      <c r="WL46" s="148"/>
      <c r="WM46" s="148"/>
      <c r="WN46" s="148"/>
      <c r="WO46" s="148"/>
      <c r="WP46" s="148"/>
      <c r="WQ46" s="148"/>
      <c r="WR46" s="148"/>
      <c r="WS46" s="148"/>
      <c r="WT46" s="148"/>
      <c r="WU46" s="148"/>
      <c r="WV46" s="148"/>
      <c r="WW46" s="148"/>
      <c r="WX46" s="148"/>
      <c r="WY46" s="148"/>
      <c r="WZ46" s="148"/>
      <c r="XA46" s="148"/>
      <c r="XB46" s="148"/>
      <c r="XC46" s="148"/>
      <c r="XD46" s="148"/>
      <c r="XE46" s="148"/>
      <c r="XF46" s="148"/>
      <c r="XG46" s="148"/>
      <c r="XH46" s="148"/>
      <c r="XI46" s="148"/>
      <c r="XJ46" s="148"/>
      <c r="XK46" s="148"/>
      <c r="XL46" s="148"/>
      <c r="XM46" s="148"/>
      <c r="XN46" s="148"/>
      <c r="XO46" s="148"/>
      <c r="XP46" s="148"/>
      <c r="XQ46" s="148"/>
      <c r="XR46" s="148"/>
      <c r="XS46" s="148"/>
      <c r="XT46" s="148"/>
      <c r="XU46" s="148"/>
      <c r="XV46" s="148"/>
      <c r="XW46" s="148"/>
      <c r="XX46" s="148"/>
      <c r="XY46" s="148"/>
      <c r="XZ46" s="148"/>
      <c r="YA46" s="148"/>
      <c r="YB46" s="148"/>
      <c r="YC46" s="148"/>
      <c r="YD46" s="148"/>
      <c r="YE46" s="148"/>
      <c r="YF46" s="148"/>
      <c r="YG46" s="148"/>
      <c r="YH46" s="148"/>
      <c r="YI46" s="148"/>
      <c r="YJ46" s="148"/>
      <c r="YK46" s="148"/>
      <c r="YL46" s="148"/>
      <c r="YM46" s="148"/>
      <c r="YN46" s="148"/>
      <c r="YO46" s="148"/>
      <c r="YP46" s="148"/>
      <c r="YQ46" s="148"/>
      <c r="YR46" s="148"/>
      <c r="YS46" s="148"/>
      <c r="YT46" s="148"/>
      <c r="YU46" s="148"/>
      <c r="YV46" s="148"/>
      <c r="YW46" s="148"/>
      <c r="YX46" s="148"/>
      <c r="YY46" s="148"/>
      <c r="YZ46" s="148"/>
      <c r="ZA46" s="148"/>
      <c r="ZB46" s="148"/>
      <c r="ZC46" s="148"/>
      <c r="ZD46" s="148"/>
      <c r="ZE46" s="148"/>
      <c r="ZF46" s="148"/>
      <c r="ZG46" s="148"/>
      <c r="ZH46" s="148"/>
      <c r="ZI46" s="148"/>
      <c r="ZJ46" s="148"/>
      <c r="ZK46" s="148"/>
      <c r="ZL46" s="148"/>
      <c r="ZM46" s="148"/>
      <c r="ZN46" s="148"/>
      <c r="ZO46" s="148"/>
      <c r="ZP46" s="148"/>
      <c r="ZQ46" s="148"/>
      <c r="ZR46" s="148"/>
      <c r="ZS46" s="148"/>
      <c r="ZT46" s="148"/>
      <c r="ZU46" s="148"/>
      <c r="ZV46" s="148"/>
      <c r="ZW46" s="148"/>
      <c r="ZX46" s="148"/>
      <c r="ZY46" s="148"/>
      <c r="ZZ46" s="148"/>
      <c r="AAA46" s="148"/>
      <c r="AAB46" s="148"/>
      <c r="AAC46" s="148"/>
      <c r="AAD46" s="148"/>
      <c r="AAE46" s="148"/>
      <c r="AAF46" s="148"/>
      <c r="AAG46" s="148"/>
      <c r="AAH46" s="148"/>
      <c r="AAI46" s="148"/>
      <c r="AAJ46" s="148"/>
      <c r="AAK46" s="148"/>
      <c r="AAL46" s="148"/>
      <c r="AAM46" s="148"/>
      <c r="AAN46" s="148"/>
      <c r="AAO46" s="148"/>
      <c r="AAP46" s="148"/>
      <c r="AAQ46" s="148"/>
      <c r="AAR46" s="148"/>
      <c r="AAS46" s="148"/>
      <c r="AAT46" s="148"/>
      <c r="AAU46" s="148"/>
      <c r="AAV46" s="148"/>
      <c r="AAW46" s="148"/>
      <c r="AAX46" s="148"/>
      <c r="AAY46" s="148"/>
      <c r="AAZ46" s="148"/>
      <c r="ABA46" s="148"/>
      <c r="ABB46" s="148"/>
      <c r="ABC46" s="148"/>
      <c r="ABD46" s="148"/>
      <c r="ABE46" s="148"/>
      <c r="ABF46" s="148"/>
      <c r="ABG46" s="148"/>
      <c r="ABH46" s="148"/>
      <c r="ABI46" s="148"/>
      <c r="ABJ46" s="148"/>
      <c r="ABK46" s="148"/>
      <c r="ABL46" s="148"/>
      <c r="ABM46" s="148"/>
      <c r="ABN46" s="148"/>
      <c r="ABO46" s="148"/>
      <c r="ABP46" s="148"/>
      <c r="ABQ46" s="148"/>
      <c r="ABR46" s="148"/>
      <c r="ABS46" s="148"/>
      <c r="ABT46" s="148"/>
      <c r="ABU46" s="148"/>
      <c r="ABV46" s="148"/>
      <c r="ABW46" s="148"/>
      <c r="ABX46" s="148"/>
      <c r="ABY46" s="148"/>
      <c r="ABZ46" s="148"/>
      <c r="ACA46" s="148"/>
      <c r="ACB46" s="148"/>
      <c r="ACC46" s="148"/>
      <c r="ACD46" s="148"/>
      <c r="ACE46" s="148"/>
      <c r="ACF46" s="148"/>
      <c r="ACG46" s="148"/>
      <c r="ACH46" s="148"/>
      <c r="ACI46" s="148"/>
      <c r="ACJ46" s="148"/>
      <c r="ACK46" s="148"/>
      <c r="ACL46" s="148"/>
      <c r="ACM46" s="148"/>
      <c r="ACN46" s="148"/>
      <c r="ACO46" s="148"/>
      <c r="ACP46" s="148"/>
      <c r="ACQ46" s="148"/>
      <c r="ACR46" s="148"/>
      <c r="ACS46" s="148"/>
      <c r="ACT46" s="148"/>
      <c r="ACU46" s="148"/>
      <c r="ACV46" s="148"/>
      <c r="ACW46" s="148"/>
      <c r="ACX46" s="148"/>
      <c r="ACY46" s="148"/>
      <c r="ACZ46" s="148"/>
      <c r="ADA46" s="148"/>
      <c r="ADB46" s="148"/>
      <c r="ADC46" s="148"/>
      <c r="ADD46" s="148"/>
      <c r="ADE46" s="148"/>
      <c r="ADF46" s="148"/>
      <c r="ADG46" s="148"/>
      <c r="ADH46" s="148"/>
      <c r="ADI46" s="148"/>
      <c r="ADJ46" s="148"/>
      <c r="ADK46" s="148"/>
      <c r="ADL46" s="148"/>
      <c r="ADM46" s="148"/>
      <c r="ADN46" s="148"/>
      <c r="ADO46" s="148"/>
      <c r="ADP46" s="148"/>
      <c r="ADQ46" s="148"/>
      <c r="ADR46" s="148"/>
      <c r="ADS46" s="148"/>
      <c r="ADT46" s="148"/>
      <c r="ADU46" s="148"/>
      <c r="ADV46" s="148"/>
      <c r="ADW46" s="148"/>
      <c r="ADX46" s="148"/>
      <c r="ADY46" s="148"/>
      <c r="ADZ46" s="148"/>
      <c r="AEA46" s="148"/>
      <c r="AEB46" s="148"/>
      <c r="AEC46" s="148"/>
      <c r="AED46" s="148"/>
      <c r="AEE46" s="148"/>
      <c r="AEF46" s="148"/>
      <c r="AEG46" s="148"/>
      <c r="AEH46" s="148"/>
      <c r="AEI46" s="148"/>
      <c r="AEJ46" s="148"/>
      <c r="AEK46" s="148"/>
      <c r="AEL46" s="148"/>
      <c r="AEM46" s="148"/>
      <c r="AEN46" s="148"/>
      <c r="AEO46" s="148"/>
      <c r="AEP46" s="148"/>
      <c r="AEQ46" s="148"/>
      <c r="AER46" s="148"/>
      <c r="AES46" s="148"/>
      <c r="AET46" s="148"/>
      <c r="AEU46" s="148"/>
      <c r="AEV46" s="148"/>
      <c r="AEW46" s="148"/>
      <c r="AEX46" s="148"/>
      <c r="AEY46" s="148"/>
      <c r="AEZ46" s="148"/>
      <c r="AFA46" s="148"/>
      <c r="AFB46" s="148"/>
      <c r="AFC46" s="148"/>
      <c r="AFD46" s="148"/>
      <c r="AFE46" s="148"/>
      <c r="AFF46" s="148"/>
      <c r="AFG46" s="148"/>
      <c r="AFH46" s="148"/>
      <c r="AFI46" s="148"/>
      <c r="AFJ46" s="148"/>
      <c r="AFK46" s="148"/>
      <c r="AFL46" s="148"/>
      <c r="AFM46" s="148"/>
      <c r="AFN46" s="148"/>
      <c r="AFO46" s="148"/>
      <c r="AFP46" s="148"/>
      <c r="AFQ46" s="148"/>
      <c r="AFR46" s="148"/>
      <c r="AFS46" s="148"/>
      <c r="AFT46" s="148"/>
      <c r="AFU46" s="148"/>
      <c r="AFV46" s="148"/>
      <c r="AFW46" s="148"/>
      <c r="AFX46" s="148"/>
      <c r="AFY46" s="148"/>
      <c r="AFZ46" s="148"/>
      <c r="AGA46" s="148"/>
      <c r="AGB46" s="148"/>
      <c r="AGC46" s="148"/>
      <c r="AGD46" s="148"/>
      <c r="AGE46" s="148"/>
      <c r="AGF46" s="148"/>
      <c r="AGG46" s="148"/>
      <c r="AGH46" s="148"/>
      <c r="AGI46" s="148"/>
      <c r="AGJ46" s="148"/>
      <c r="AGK46" s="148"/>
      <c r="AGL46" s="148"/>
      <c r="AGM46" s="148"/>
      <c r="AGN46" s="148"/>
      <c r="AGO46" s="148"/>
      <c r="AGP46" s="148"/>
      <c r="AGQ46" s="148"/>
      <c r="AGR46" s="148"/>
      <c r="AGS46" s="148"/>
      <c r="AGT46" s="148"/>
      <c r="AGU46" s="148"/>
      <c r="AGV46" s="148"/>
      <c r="AGW46" s="148"/>
      <c r="AGX46" s="148"/>
      <c r="AGY46" s="148"/>
      <c r="AGZ46" s="148"/>
      <c r="AHA46" s="148"/>
      <c r="AHB46" s="148"/>
      <c r="AHC46" s="148"/>
      <c r="AHD46" s="148"/>
      <c r="AHE46" s="148"/>
      <c r="AHF46" s="148"/>
      <c r="AHG46" s="148"/>
      <c r="AHH46" s="148"/>
      <c r="AHI46" s="148"/>
      <c r="AHJ46" s="148"/>
      <c r="AHK46" s="148"/>
      <c r="AHL46" s="148"/>
      <c r="AHM46" s="148"/>
      <c r="AHN46" s="148"/>
      <c r="AHO46" s="148"/>
      <c r="AHP46" s="148"/>
      <c r="AHQ46" s="148"/>
      <c r="AHR46" s="148"/>
      <c r="AHS46" s="148"/>
      <c r="AHT46" s="148"/>
      <c r="AHU46" s="148"/>
      <c r="AHV46" s="148"/>
      <c r="AHW46" s="148"/>
      <c r="AHX46" s="148"/>
      <c r="AHY46" s="148"/>
      <c r="AHZ46" s="148"/>
      <c r="AIA46" s="148"/>
      <c r="AIB46" s="148"/>
      <c r="AIC46" s="148"/>
      <c r="AID46" s="148"/>
      <c r="AIE46" s="148"/>
      <c r="AIF46" s="148"/>
      <c r="AIG46" s="148"/>
      <c r="AIH46" s="148"/>
      <c r="AII46" s="148"/>
      <c r="AIJ46" s="148"/>
      <c r="AIK46" s="148"/>
      <c r="AIL46" s="148"/>
      <c r="AIM46" s="148"/>
      <c r="AIN46" s="148"/>
      <c r="AIO46" s="148"/>
      <c r="AIP46" s="148"/>
      <c r="AIQ46" s="148"/>
      <c r="AIR46" s="148"/>
      <c r="AIS46" s="148"/>
      <c r="AIT46" s="148"/>
      <c r="AIU46" s="148"/>
      <c r="AIV46" s="148"/>
      <c r="AIW46" s="148"/>
      <c r="AIX46" s="148"/>
      <c r="AIY46" s="148"/>
      <c r="AIZ46" s="148"/>
      <c r="AJA46" s="148"/>
      <c r="AJB46" s="148"/>
      <c r="AJC46" s="148"/>
      <c r="AJD46" s="148"/>
      <c r="AJE46" s="148"/>
      <c r="AJF46" s="148"/>
      <c r="AJG46" s="148"/>
      <c r="AJH46" s="148"/>
      <c r="AJI46" s="148"/>
      <c r="AJJ46" s="148"/>
      <c r="AJK46" s="148"/>
      <c r="AJL46" s="148"/>
      <c r="AJM46" s="148"/>
      <c r="AJN46" s="148"/>
      <c r="AJO46" s="148"/>
      <c r="AJP46" s="148"/>
      <c r="AJQ46" s="148"/>
      <c r="AJR46" s="148"/>
      <c r="AJS46" s="148"/>
      <c r="AJT46" s="148"/>
      <c r="AJU46" s="148"/>
      <c r="AJV46" s="148"/>
      <c r="AJW46" s="148"/>
      <c r="AJX46" s="148"/>
      <c r="AJY46" s="148"/>
      <c r="AJZ46" s="148"/>
      <c r="AKA46" s="148"/>
      <c r="AKB46" s="148"/>
      <c r="AKC46" s="148"/>
      <c r="AKD46" s="148"/>
      <c r="AKE46" s="148"/>
      <c r="AKF46" s="148"/>
      <c r="AKG46" s="148"/>
      <c r="AKH46" s="148"/>
      <c r="AKI46" s="148"/>
      <c r="AKJ46" s="148"/>
      <c r="AKK46" s="148"/>
      <c r="AKL46" s="148"/>
      <c r="AKM46" s="148"/>
      <c r="AKN46" s="148"/>
      <c r="AKO46" s="148"/>
      <c r="AKP46" s="148"/>
      <c r="AKQ46" s="148"/>
      <c r="AKR46" s="148"/>
      <c r="AKS46" s="148"/>
      <c r="AKT46" s="148"/>
      <c r="AKU46" s="148"/>
      <c r="AKV46" s="148"/>
      <c r="AKW46" s="148"/>
      <c r="AKX46" s="148"/>
      <c r="AKY46" s="148"/>
      <c r="AKZ46" s="148"/>
      <c r="ALA46" s="148"/>
      <c r="ALB46" s="148"/>
      <c r="ALC46" s="148"/>
      <c r="ALD46" s="148"/>
      <c r="ALE46" s="148"/>
      <c r="ALF46" s="148"/>
      <c r="ALG46" s="148"/>
      <c r="ALH46" s="148"/>
      <c r="ALI46" s="148"/>
      <c r="ALJ46" s="148"/>
      <c r="ALK46" s="148"/>
      <c r="ALL46" s="148"/>
      <c r="ALM46" s="148"/>
      <c r="ALN46" s="148"/>
      <c r="ALO46" s="148"/>
      <c r="ALP46" s="148"/>
      <c r="ALQ46" s="148"/>
      <c r="ALR46" s="148"/>
      <c r="ALS46" s="148"/>
      <c r="ALT46" s="148"/>
      <c r="ALU46" s="148"/>
      <c r="ALV46" s="148"/>
      <c r="ALW46" s="148"/>
      <c r="ALX46" s="148"/>
      <c r="ALY46" s="148"/>
      <c r="ALZ46" s="148"/>
      <c r="AMA46" s="148"/>
      <c r="AMB46" s="148"/>
      <c r="AMC46" s="148"/>
      <c r="AMD46" s="148"/>
      <c r="AME46" s="148"/>
      <c r="AMF46" s="148"/>
      <c r="AMG46" s="148"/>
      <c r="AMH46" s="148"/>
      <c r="AMI46" s="148"/>
      <c r="AMJ46" s="148"/>
      <c r="AMK46" s="148"/>
      <c r="AML46" s="148"/>
    </row>
    <row r="47" spans="1:1026" s="142" customFormat="1">
      <c r="A47" s="148" t="str">
        <f t="shared" si="0"/>
        <v>LOAN.HOCRM_RETURNED</v>
      </c>
      <c r="B47" s="134">
        <f t="shared" si="4"/>
        <v>110043</v>
      </c>
      <c r="C47" s="155">
        <v>0</v>
      </c>
      <c r="D47" s="155">
        <v>1</v>
      </c>
      <c r="E47" s="155">
        <f t="shared" si="1"/>
        <v>100000</v>
      </c>
      <c r="F47" s="155">
        <v>100000</v>
      </c>
      <c r="G47" s="155" t="s">
        <v>34</v>
      </c>
      <c r="H47" s="155">
        <v>100000</v>
      </c>
      <c r="I47" s="148" t="s">
        <v>505</v>
      </c>
      <c r="J47" s="155">
        <f>VLOOKUP(I47,T_FSM_TYPE!$A:$B,2,0)</f>
        <v>110000</v>
      </c>
      <c r="K47" s="142" t="s">
        <v>599</v>
      </c>
      <c r="L47" s="148" t="s">
        <v>37</v>
      </c>
      <c r="M47" s="216" t="str">
        <f t="shared" si="2"/>
        <v>HOCRM_RETURNED</v>
      </c>
      <c r="N47" s="145" t="str">
        <f t="shared" si="3"/>
        <v>INSERT INTO T_FSM_STATE VALUES(110043, 0, 1, 100000, 100000, GETDATE(), 100000, 110000, 'HOCRM_RETURNED', '?' ,'HOCRM_RETURNED')</v>
      </c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  <c r="CE47" s="148"/>
      <c r="CF47" s="148"/>
      <c r="CG47" s="148"/>
      <c r="CH47" s="148"/>
      <c r="CI47" s="148"/>
      <c r="CJ47" s="148"/>
      <c r="CK47" s="148"/>
      <c r="CL47" s="148"/>
      <c r="CM47" s="148"/>
      <c r="CN47" s="148"/>
      <c r="CO47" s="148"/>
      <c r="CP47" s="148"/>
      <c r="CQ47" s="148"/>
      <c r="CR47" s="148"/>
      <c r="CS47" s="148"/>
      <c r="CT47" s="148"/>
      <c r="CU47" s="148"/>
      <c r="CV47" s="148"/>
      <c r="CW47" s="148"/>
      <c r="CX47" s="148"/>
      <c r="CY47" s="148"/>
      <c r="CZ47" s="148"/>
      <c r="DA47" s="148"/>
      <c r="DB47" s="148"/>
      <c r="DC47" s="148"/>
      <c r="DD47" s="148"/>
      <c r="DE47" s="148"/>
      <c r="DF47" s="148"/>
      <c r="DG47" s="148"/>
      <c r="DH47" s="148"/>
      <c r="DI47" s="148"/>
      <c r="DJ47" s="148"/>
      <c r="DK47" s="148"/>
      <c r="DL47" s="148"/>
      <c r="DM47" s="148"/>
      <c r="DN47" s="148"/>
      <c r="DO47" s="148"/>
      <c r="DP47" s="148"/>
      <c r="DQ47" s="148"/>
      <c r="DR47" s="148"/>
      <c r="DS47" s="148"/>
      <c r="DT47" s="148"/>
      <c r="DU47" s="148"/>
      <c r="DV47" s="148"/>
      <c r="DW47" s="148"/>
      <c r="DX47" s="148"/>
      <c r="DY47" s="148"/>
      <c r="DZ47" s="148"/>
      <c r="EA47" s="148"/>
      <c r="EB47" s="148"/>
      <c r="EC47" s="148"/>
      <c r="ED47" s="148"/>
      <c r="EE47" s="148"/>
      <c r="EF47" s="148"/>
      <c r="EG47" s="148"/>
      <c r="EH47" s="148"/>
      <c r="EI47" s="148"/>
      <c r="EJ47" s="148"/>
      <c r="EK47" s="148"/>
      <c r="EL47" s="148"/>
      <c r="EM47" s="148"/>
      <c r="EN47" s="148"/>
      <c r="EO47" s="148"/>
      <c r="EP47" s="148"/>
      <c r="EQ47" s="148"/>
      <c r="ER47" s="148"/>
      <c r="ES47" s="148"/>
      <c r="ET47" s="148"/>
      <c r="EU47" s="148"/>
      <c r="EV47" s="148"/>
      <c r="EW47" s="148"/>
      <c r="EX47" s="148"/>
      <c r="EY47" s="148"/>
      <c r="EZ47" s="148"/>
      <c r="FA47" s="148"/>
      <c r="FB47" s="148"/>
      <c r="FC47" s="148"/>
      <c r="FD47" s="148"/>
      <c r="FE47" s="148"/>
      <c r="FF47" s="148"/>
      <c r="FG47" s="148"/>
      <c r="FH47" s="148"/>
      <c r="FI47" s="148"/>
      <c r="FJ47" s="148"/>
      <c r="FK47" s="148"/>
      <c r="FL47" s="148"/>
      <c r="FM47" s="148"/>
      <c r="FN47" s="148"/>
      <c r="FO47" s="148"/>
      <c r="FP47" s="148"/>
      <c r="FQ47" s="148"/>
      <c r="FR47" s="148"/>
      <c r="FS47" s="148"/>
      <c r="FT47" s="148"/>
      <c r="FU47" s="148"/>
      <c r="FV47" s="148"/>
      <c r="FW47" s="148"/>
      <c r="FX47" s="148"/>
      <c r="FY47" s="148"/>
      <c r="FZ47" s="148"/>
      <c r="GA47" s="148"/>
      <c r="GB47" s="148"/>
      <c r="GC47" s="148"/>
      <c r="GD47" s="148"/>
      <c r="GE47" s="148"/>
      <c r="GF47" s="148"/>
      <c r="GG47" s="148"/>
      <c r="GH47" s="148"/>
      <c r="GI47" s="148"/>
      <c r="GJ47" s="148"/>
      <c r="GK47" s="148"/>
      <c r="GL47" s="148"/>
      <c r="GM47" s="148"/>
      <c r="GN47" s="148"/>
      <c r="GO47" s="148"/>
      <c r="GP47" s="148"/>
      <c r="GQ47" s="148"/>
      <c r="GR47" s="148"/>
      <c r="GS47" s="148"/>
      <c r="GT47" s="148"/>
      <c r="GU47" s="148"/>
      <c r="GV47" s="148"/>
      <c r="GW47" s="148"/>
      <c r="GX47" s="148"/>
      <c r="GY47" s="148"/>
      <c r="GZ47" s="148"/>
      <c r="HA47" s="148"/>
      <c r="HB47" s="148"/>
      <c r="HC47" s="148"/>
      <c r="HD47" s="148"/>
      <c r="HE47" s="148"/>
      <c r="HF47" s="148"/>
      <c r="HG47" s="148"/>
      <c r="HH47" s="148"/>
      <c r="HI47" s="148"/>
      <c r="HJ47" s="148"/>
      <c r="HK47" s="148"/>
      <c r="HL47" s="148"/>
      <c r="HM47" s="148"/>
      <c r="HN47" s="148"/>
      <c r="HO47" s="148"/>
      <c r="HP47" s="148"/>
      <c r="HQ47" s="148"/>
      <c r="HR47" s="148"/>
      <c r="HS47" s="148"/>
      <c r="HT47" s="148"/>
      <c r="HU47" s="148"/>
      <c r="HV47" s="148"/>
      <c r="HW47" s="148"/>
      <c r="HX47" s="148"/>
      <c r="HY47" s="148"/>
      <c r="HZ47" s="148"/>
      <c r="IA47" s="148"/>
      <c r="IB47" s="148"/>
      <c r="IC47" s="148"/>
      <c r="ID47" s="148"/>
      <c r="IE47" s="148"/>
      <c r="IF47" s="148"/>
      <c r="IG47" s="148"/>
      <c r="IH47" s="148"/>
      <c r="II47" s="148"/>
      <c r="IJ47" s="148"/>
      <c r="IK47" s="148"/>
      <c r="IL47" s="148"/>
      <c r="IM47" s="148"/>
      <c r="IN47" s="148"/>
      <c r="IO47" s="148"/>
      <c r="IP47" s="148"/>
      <c r="IQ47" s="148"/>
      <c r="IR47" s="148"/>
      <c r="IS47" s="148"/>
      <c r="IT47" s="148"/>
      <c r="IU47" s="148"/>
      <c r="IV47" s="148"/>
      <c r="IW47" s="148"/>
      <c r="IX47" s="148"/>
      <c r="IY47" s="148"/>
      <c r="IZ47" s="148"/>
      <c r="JA47" s="148"/>
      <c r="JB47" s="148"/>
      <c r="JC47" s="148"/>
      <c r="JD47" s="148"/>
      <c r="JE47" s="148"/>
      <c r="JF47" s="148"/>
      <c r="JG47" s="148"/>
      <c r="JH47" s="148"/>
      <c r="JI47" s="148"/>
      <c r="JJ47" s="148"/>
      <c r="JK47" s="148"/>
      <c r="JL47" s="148"/>
      <c r="JM47" s="148"/>
      <c r="JN47" s="148"/>
      <c r="JO47" s="148"/>
      <c r="JP47" s="148"/>
      <c r="JQ47" s="148"/>
      <c r="JR47" s="148"/>
      <c r="JS47" s="148"/>
      <c r="JT47" s="148"/>
      <c r="JU47" s="148"/>
      <c r="JV47" s="148"/>
      <c r="JW47" s="148"/>
      <c r="JX47" s="148"/>
      <c r="JY47" s="148"/>
      <c r="JZ47" s="148"/>
      <c r="KA47" s="148"/>
      <c r="KB47" s="148"/>
      <c r="KC47" s="148"/>
      <c r="KD47" s="148"/>
      <c r="KE47" s="148"/>
      <c r="KF47" s="148"/>
      <c r="KG47" s="148"/>
      <c r="KH47" s="148"/>
      <c r="KI47" s="148"/>
      <c r="KJ47" s="148"/>
      <c r="KK47" s="148"/>
      <c r="KL47" s="148"/>
      <c r="KM47" s="148"/>
      <c r="KN47" s="148"/>
      <c r="KO47" s="148"/>
      <c r="KP47" s="148"/>
      <c r="KQ47" s="148"/>
      <c r="KR47" s="148"/>
      <c r="KS47" s="148"/>
      <c r="KT47" s="148"/>
      <c r="KU47" s="148"/>
      <c r="KV47" s="148"/>
      <c r="KW47" s="148"/>
      <c r="KX47" s="148"/>
      <c r="KY47" s="148"/>
      <c r="KZ47" s="148"/>
      <c r="LA47" s="148"/>
      <c r="LB47" s="148"/>
      <c r="LC47" s="148"/>
      <c r="LD47" s="148"/>
      <c r="LE47" s="148"/>
      <c r="LF47" s="148"/>
      <c r="LG47" s="148"/>
      <c r="LH47" s="148"/>
      <c r="LI47" s="148"/>
      <c r="LJ47" s="148"/>
      <c r="LK47" s="148"/>
      <c r="LL47" s="148"/>
      <c r="LM47" s="148"/>
      <c r="LN47" s="148"/>
      <c r="LO47" s="148"/>
      <c r="LP47" s="148"/>
      <c r="LQ47" s="148"/>
      <c r="LR47" s="148"/>
      <c r="LS47" s="148"/>
      <c r="LT47" s="148"/>
      <c r="LU47" s="148"/>
      <c r="LV47" s="148"/>
      <c r="LW47" s="148"/>
      <c r="LX47" s="148"/>
      <c r="LY47" s="148"/>
      <c r="LZ47" s="148"/>
      <c r="MA47" s="148"/>
      <c r="MB47" s="148"/>
      <c r="MC47" s="148"/>
      <c r="MD47" s="148"/>
      <c r="ME47" s="148"/>
      <c r="MF47" s="148"/>
      <c r="MG47" s="148"/>
      <c r="MH47" s="148"/>
      <c r="MI47" s="148"/>
      <c r="MJ47" s="148"/>
      <c r="MK47" s="148"/>
      <c r="ML47" s="148"/>
      <c r="MM47" s="148"/>
      <c r="MN47" s="148"/>
      <c r="MO47" s="148"/>
      <c r="MP47" s="148"/>
      <c r="MQ47" s="148"/>
      <c r="MR47" s="148"/>
      <c r="MS47" s="148"/>
      <c r="MT47" s="148"/>
      <c r="MU47" s="148"/>
      <c r="MV47" s="148"/>
      <c r="MW47" s="148"/>
      <c r="MX47" s="148"/>
      <c r="MY47" s="148"/>
      <c r="MZ47" s="148"/>
      <c r="NA47" s="148"/>
      <c r="NB47" s="148"/>
      <c r="NC47" s="148"/>
      <c r="ND47" s="148"/>
      <c r="NE47" s="148"/>
      <c r="NF47" s="148"/>
      <c r="NG47" s="148"/>
      <c r="NH47" s="148"/>
      <c r="NI47" s="148"/>
      <c r="NJ47" s="148"/>
      <c r="NK47" s="148"/>
      <c r="NL47" s="148"/>
      <c r="NM47" s="148"/>
      <c r="NN47" s="148"/>
      <c r="NO47" s="148"/>
      <c r="NP47" s="148"/>
      <c r="NQ47" s="148"/>
      <c r="NR47" s="148"/>
      <c r="NS47" s="148"/>
      <c r="NT47" s="148"/>
      <c r="NU47" s="148"/>
      <c r="NV47" s="148"/>
      <c r="NW47" s="148"/>
      <c r="NX47" s="148"/>
      <c r="NY47" s="148"/>
      <c r="NZ47" s="148"/>
      <c r="OA47" s="148"/>
      <c r="OB47" s="148"/>
      <c r="OC47" s="148"/>
      <c r="OD47" s="148"/>
      <c r="OE47" s="148"/>
      <c r="OF47" s="148"/>
      <c r="OG47" s="148"/>
      <c r="OH47" s="148"/>
      <c r="OI47" s="148"/>
      <c r="OJ47" s="148"/>
      <c r="OK47" s="148"/>
      <c r="OL47" s="148"/>
      <c r="OM47" s="148"/>
      <c r="ON47" s="148"/>
      <c r="OO47" s="148"/>
      <c r="OP47" s="148"/>
      <c r="OQ47" s="148"/>
      <c r="OR47" s="148"/>
      <c r="OS47" s="148"/>
      <c r="OT47" s="148"/>
      <c r="OU47" s="148"/>
      <c r="OV47" s="148"/>
      <c r="OW47" s="148"/>
      <c r="OX47" s="148"/>
      <c r="OY47" s="148"/>
      <c r="OZ47" s="148"/>
      <c r="PA47" s="148"/>
      <c r="PB47" s="148"/>
      <c r="PC47" s="148"/>
      <c r="PD47" s="148"/>
      <c r="PE47" s="148"/>
      <c r="PF47" s="148"/>
      <c r="PG47" s="148"/>
      <c r="PH47" s="148"/>
      <c r="PI47" s="148"/>
      <c r="PJ47" s="148"/>
      <c r="PK47" s="148"/>
      <c r="PL47" s="148"/>
      <c r="PM47" s="148"/>
      <c r="PN47" s="148"/>
      <c r="PO47" s="148"/>
      <c r="PP47" s="148"/>
      <c r="PQ47" s="148"/>
      <c r="PR47" s="148"/>
      <c r="PS47" s="148"/>
      <c r="PT47" s="148"/>
      <c r="PU47" s="148"/>
      <c r="PV47" s="148"/>
      <c r="PW47" s="148"/>
      <c r="PX47" s="148"/>
      <c r="PY47" s="148"/>
      <c r="PZ47" s="148"/>
      <c r="QA47" s="148"/>
      <c r="QB47" s="148"/>
      <c r="QC47" s="148"/>
      <c r="QD47" s="148"/>
      <c r="QE47" s="148"/>
      <c r="QF47" s="148"/>
      <c r="QG47" s="148"/>
      <c r="QH47" s="148"/>
      <c r="QI47" s="148"/>
      <c r="QJ47" s="148"/>
      <c r="QK47" s="148"/>
      <c r="QL47" s="148"/>
      <c r="QM47" s="148"/>
      <c r="QN47" s="148"/>
      <c r="QO47" s="148"/>
      <c r="QP47" s="148"/>
      <c r="QQ47" s="148"/>
      <c r="QR47" s="148"/>
      <c r="QS47" s="148"/>
      <c r="QT47" s="148"/>
      <c r="QU47" s="148"/>
      <c r="QV47" s="148"/>
      <c r="QW47" s="148"/>
      <c r="QX47" s="148"/>
      <c r="QY47" s="148"/>
      <c r="QZ47" s="148"/>
      <c r="RA47" s="148"/>
      <c r="RB47" s="148"/>
      <c r="RC47" s="148"/>
      <c r="RD47" s="148"/>
      <c r="RE47" s="148"/>
      <c r="RF47" s="148"/>
      <c r="RG47" s="148"/>
      <c r="RH47" s="148"/>
      <c r="RI47" s="148"/>
      <c r="RJ47" s="148"/>
      <c r="RK47" s="148"/>
      <c r="RL47" s="148"/>
      <c r="RM47" s="148"/>
      <c r="RN47" s="148"/>
      <c r="RO47" s="148"/>
      <c r="RP47" s="148"/>
      <c r="RQ47" s="148"/>
      <c r="RR47" s="148"/>
      <c r="RS47" s="148"/>
      <c r="RT47" s="148"/>
      <c r="RU47" s="148"/>
      <c r="RV47" s="148"/>
      <c r="RW47" s="148"/>
      <c r="RX47" s="148"/>
      <c r="RY47" s="148"/>
      <c r="RZ47" s="148"/>
      <c r="SA47" s="148"/>
      <c r="SB47" s="148"/>
      <c r="SC47" s="148"/>
      <c r="SD47" s="148"/>
      <c r="SE47" s="148"/>
      <c r="SF47" s="148"/>
      <c r="SG47" s="148"/>
      <c r="SH47" s="148"/>
      <c r="SI47" s="148"/>
      <c r="SJ47" s="148"/>
      <c r="SK47" s="148"/>
      <c r="SL47" s="148"/>
      <c r="SM47" s="148"/>
      <c r="SN47" s="148"/>
      <c r="SO47" s="148"/>
      <c r="SP47" s="148"/>
      <c r="SQ47" s="148"/>
      <c r="SR47" s="148"/>
      <c r="SS47" s="148"/>
      <c r="ST47" s="148"/>
      <c r="SU47" s="148"/>
      <c r="SV47" s="148"/>
      <c r="SW47" s="148"/>
      <c r="SX47" s="148"/>
      <c r="SY47" s="148"/>
      <c r="SZ47" s="148"/>
      <c r="TA47" s="148"/>
      <c r="TB47" s="148"/>
      <c r="TC47" s="148"/>
      <c r="TD47" s="148"/>
      <c r="TE47" s="148"/>
      <c r="TF47" s="148"/>
      <c r="TG47" s="148"/>
      <c r="TH47" s="148"/>
      <c r="TI47" s="148"/>
      <c r="TJ47" s="148"/>
      <c r="TK47" s="148"/>
      <c r="TL47" s="148"/>
      <c r="TM47" s="148"/>
      <c r="TN47" s="148"/>
      <c r="TO47" s="148"/>
      <c r="TP47" s="148"/>
      <c r="TQ47" s="148"/>
      <c r="TR47" s="148"/>
      <c r="TS47" s="148"/>
      <c r="TT47" s="148"/>
      <c r="TU47" s="148"/>
      <c r="TV47" s="148"/>
      <c r="TW47" s="148"/>
      <c r="TX47" s="148"/>
      <c r="TY47" s="148"/>
      <c r="TZ47" s="148"/>
      <c r="UA47" s="148"/>
      <c r="UB47" s="148"/>
      <c r="UC47" s="148"/>
      <c r="UD47" s="148"/>
      <c r="UE47" s="148"/>
      <c r="UF47" s="148"/>
      <c r="UG47" s="148"/>
      <c r="UH47" s="148"/>
      <c r="UI47" s="148"/>
      <c r="UJ47" s="148"/>
      <c r="UK47" s="148"/>
      <c r="UL47" s="148"/>
      <c r="UM47" s="148"/>
      <c r="UN47" s="148"/>
      <c r="UO47" s="148"/>
      <c r="UP47" s="148"/>
      <c r="UQ47" s="148"/>
      <c r="UR47" s="148"/>
      <c r="US47" s="148"/>
      <c r="UT47" s="148"/>
      <c r="UU47" s="148"/>
      <c r="UV47" s="148"/>
      <c r="UW47" s="148"/>
      <c r="UX47" s="148"/>
      <c r="UY47" s="148"/>
      <c r="UZ47" s="148"/>
      <c r="VA47" s="148"/>
      <c r="VB47" s="148"/>
      <c r="VC47" s="148"/>
      <c r="VD47" s="148"/>
      <c r="VE47" s="148"/>
      <c r="VF47" s="148"/>
      <c r="VG47" s="148"/>
      <c r="VH47" s="148"/>
      <c r="VI47" s="148"/>
      <c r="VJ47" s="148"/>
      <c r="VK47" s="148"/>
      <c r="VL47" s="148"/>
      <c r="VM47" s="148"/>
      <c r="VN47" s="148"/>
      <c r="VO47" s="148"/>
      <c r="VP47" s="148"/>
      <c r="VQ47" s="148"/>
      <c r="VR47" s="148"/>
      <c r="VS47" s="148"/>
      <c r="VT47" s="148"/>
      <c r="VU47" s="148"/>
      <c r="VV47" s="148"/>
      <c r="VW47" s="148"/>
      <c r="VX47" s="148"/>
      <c r="VY47" s="148"/>
      <c r="VZ47" s="148"/>
      <c r="WA47" s="148"/>
      <c r="WB47" s="148"/>
      <c r="WC47" s="148"/>
      <c r="WD47" s="148"/>
      <c r="WE47" s="148"/>
      <c r="WF47" s="148"/>
      <c r="WG47" s="148"/>
      <c r="WH47" s="148"/>
      <c r="WI47" s="148"/>
      <c r="WJ47" s="148"/>
      <c r="WK47" s="148"/>
      <c r="WL47" s="148"/>
      <c r="WM47" s="148"/>
      <c r="WN47" s="148"/>
      <c r="WO47" s="148"/>
      <c r="WP47" s="148"/>
      <c r="WQ47" s="148"/>
      <c r="WR47" s="148"/>
      <c r="WS47" s="148"/>
      <c r="WT47" s="148"/>
      <c r="WU47" s="148"/>
      <c r="WV47" s="148"/>
      <c r="WW47" s="148"/>
      <c r="WX47" s="148"/>
      <c r="WY47" s="148"/>
      <c r="WZ47" s="148"/>
      <c r="XA47" s="148"/>
      <c r="XB47" s="148"/>
      <c r="XC47" s="148"/>
      <c r="XD47" s="148"/>
      <c r="XE47" s="148"/>
      <c r="XF47" s="148"/>
      <c r="XG47" s="148"/>
      <c r="XH47" s="148"/>
      <c r="XI47" s="148"/>
      <c r="XJ47" s="148"/>
      <c r="XK47" s="148"/>
      <c r="XL47" s="148"/>
      <c r="XM47" s="148"/>
      <c r="XN47" s="148"/>
      <c r="XO47" s="148"/>
      <c r="XP47" s="148"/>
      <c r="XQ47" s="148"/>
      <c r="XR47" s="148"/>
      <c r="XS47" s="148"/>
      <c r="XT47" s="148"/>
      <c r="XU47" s="148"/>
      <c r="XV47" s="148"/>
      <c r="XW47" s="148"/>
      <c r="XX47" s="148"/>
      <c r="XY47" s="148"/>
      <c r="XZ47" s="148"/>
      <c r="YA47" s="148"/>
      <c r="YB47" s="148"/>
      <c r="YC47" s="148"/>
      <c r="YD47" s="148"/>
      <c r="YE47" s="148"/>
      <c r="YF47" s="148"/>
      <c r="YG47" s="148"/>
      <c r="YH47" s="148"/>
      <c r="YI47" s="148"/>
      <c r="YJ47" s="148"/>
      <c r="YK47" s="148"/>
      <c r="YL47" s="148"/>
      <c r="YM47" s="148"/>
      <c r="YN47" s="148"/>
      <c r="YO47" s="148"/>
      <c r="YP47" s="148"/>
      <c r="YQ47" s="148"/>
      <c r="YR47" s="148"/>
      <c r="YS47" s="148"/>
      <c r="YT47" s="148"/>
      <c r="YU47" s="148"/>
      <c r="YV47" s="148"/>
      <c r="YW47" s="148"/>
      <c r="YX47" s="148"/>
      <c r="YY47" s="148"/>
      <c r="YZ47" s="148"/>
      <c r="ZA47" s="148"/>
      <c r="ZB47" s="148"/>
      <c r="ZC47" s="148"/>
      <c r="ZD47" s="148"/>
      <c r="ZE47" s="148"/>
      <c r="ZF47" s="148"/>
      <c r="ZG47" s="148"/>
      <c r="ZH47" s="148"/>
      <c r="ZI47" s="148"/>
      <c r="ZJ47" s="148"/>
      <c r="ZK47" s="148"/>
      <c r="ZL47" s="148"/>
      <c r="ZM47" s="148"/>
      <c r="ZN47" s="148"/>
      <c r="ZO47" s="148"/>
      <c r="ZP47" s="148"/>
      <c r="ZQ47" s="148"/>
      <c r="ZR47" s="148"/>
      <c r="ZS47" s="148"/>
      <c r="ZT47" s="148"/>
      <c r="ZU47" s="148"/>
      <c r="ZV47" s="148"/>
      <c r="ZW47" s="148"/>
      <c r="ZX47" s="148"/>
      <c r="ZY47" s="148"/>
      <c r="ZZ47" s="148"/>
      <c r="AAA47" s="148"/>
      <c r="AAB47" s="148"/>
      <c r="AAC47" s="148"/>
      <c r="AAD47" s="148"/>
      <c r="AAE47" s="148"/>
      <c r="AAF47" s="148"/>
      <c r="AAG47" s="148"/>
      <c r="AAH47" s="148"/>
      <c r="AAI47" s="148"/>
      <c r="AAJ47" s="148"/>
      <c r="AAK47" s="148"/>
      <c r="AAL47" s="148"/>
      <c r="AAM47" s="148"/>
      <c r="AAN47" s="148"/>
      <c r="AAO47" s="148"/>
      <c r="AAP47" s="148"/>
      <c r="AAQ47" s="148"/>
      <c r="AAR47" s="148"/>
      <c r="AAS47" s="148"/>
      <c r="AAT47" s="148"/>
      <c r="AAU47" s="148"/>
      <c r="AAV47" s="148"/>
      <c r="AAW47" s="148"/>
      <c r="AAX47" s="148"/>
      <c r="AAY47" s="148"/>
      <c r="AAZ47" s="148"/>
      <c r="ABA47" s="148"/>
      <c r="ABB47" s="148"/>
      <c r="ABC47" s="148"/>
      <c r="ABD47" s="148"/>
      <c r="ABE47" s="148"/>
      <c r="ABF47" s="148"/>
      <c r="ABG47" s="148"/>
      <c r="ABH47" s="148"/>
      <c r="ABI47" s="148"/>
      <c r="ABJ47" s="148"/>
      <c r="ABK47" s="148"/>
      <c r="ABL47" s="148"/>
      <c r="ABM47" s="148"/>
      <c r="ABN47" s="148"/>
      <c r="ABO47" s="148"/>
      <c r="ABP47" s="148"/>
      <c r="ABQ47" s="148"/>
      <c r="ABR47" s="148"/>
      <c r="ABS47" s="148"/>
      <c r="ABT47" s="148"/>
      <c r="ABU47" s="148"/>
      <c r="ABV47" s="148"/>
      <c r="ABW47" s="148"/>
      <c r="ABX47" s="148"/>
      <c r="ABY47" s="148"/>
      <c r="ABZ47" s="148"/>
      <c r="ACA47" s="148"/>
      <c r="ACB47" s="148"/>
      <c r="ACC47" s="148"/>
      <c r="ACD47" s="148"/>
      <c r="ACE47" s="148"/>
      <c r="ACF47" s="148"/>
      <c r="ACG47" s="148"/>
      <c r="ACH47" s="148"/>
      <c r="ACI47" s="148"/>
      <c r="ACJ47" s="148"/>
      <c r="ACK47" s="148"/>
      <c r="ACL47" s="148"/>
      <c r="ACM47" s="148"/>
      <c r="ACN47" s="148"/>
      <c r="ACO47" s="148"/>
      <c r="ACP47" s="148"/>
      <c r="ACQ47" s="148"/>
      <c r="ACR47" s="148"/>
      <c r="ACS47" s="148"/>
      <c r="ACT47" s="148"/>
      <c r="ACU47" s="148"/>
      <c r="ACV47" s="148"/>
      <c r="ACW47" s="148"/>
      <c r="ACX47" s="148"/>
      <c r="ACY47" s="148"/>
      <c r="ACZ47" s="148"/>
      <c r="ADA47" s="148"/>
      <c r="ADB47" s="148"/>
      <c r="ADC47" s="148"/>
      <c r="ADD47" s="148"/>
      <c r="ADE47" s="148"/>
      <c r="ADF47" s="148"/>
      <c r="ADG47" s="148"/>
      <c r="ADH47" s="148"/>
      <c r="ADI47" s="148"/>
      <c r="ADJ47" s="148"/>
      <c r="ADK47" s="148"/>
      <c r="ADL47" s="148"/>
      <c r="ADM47" s="148"/>
      <c r="ADN47" s="148"/>
      <c r="ADO47" s="148"/>
      <c r="ADP47" s="148"/>
      <c r="ADQ47" s="148"/>
      <c r="ADR47" s="148"/>
      <c r="ADS47" s="148"/>
      <c r="ADT47" s="148"/>
      <c r="ADU47" s="148"/>
      <c r="ADV47" s="148"/>
      <c r="ADW47" s="148"/>
      <c r="ADX47" s="148"/>
      <c r="ADY47" s="148"/>
      <c r="ADZ47" s="148"/>
      <c r="AEA47" s="148"/>
      <c r="AEB47" s="148"/>
      <c r="AEC47" s="148"/>
      <c r="AED47" s="148"/>
      <c r="AEE47" s="148"/>
      <c r="AEF47" s="148"/>
      <c r="AEG47" s="148"/>
      <c r="AEH47" s="148"/>
      <c r="AEI47" s="148"/>
      <c r="AEJ47" s="148"/>
      <c r="AEK47" s="148"/>
      <c r="AEL47" s="148"/>
      <c r="AEM47" s="148"/>
      <c r="AEN47" s="148"/>
      <c r="AEO47" s="148"/>
      <c r="AEP47" s="148"/>
      <c r="AEQ47" s="148"/>
      <c r="AER47" s="148"/>
      <c r="AES47" s="148"/>
      <c r="AET47" s="148"/>
      <c r="AEU47" s="148"/>
      <c r="AEV47" s="148"/>
      <c r="AEW47" s="148"/>
      <c r="AEX47" s="148"/>
      <c r="AEY47" s="148"/>
      <c r="AEZ47" s="148"/>
      <c r="AFA47" s="148"/>
      <c r="AFB47" s="148"/>
      <c r="AFC47" s="148"/>
      <c r="AFD47" s="148"/>
      <c r="AFE47" s="148"/>
      <c r="AFF47" s="148"/>
      <c r="AFG47" s="148"/>
      <c r="AFH47" s="148"/>
      <c r="AFI47" s="148"/>
      <c r="AFJ47" s="148"/>
      <c r="AFK47" s="148"/>
      <c r="AFL47" s="148"/>
      <c r="AFM47" s="148"/>
      <c r="AFN47" s="148"/>
      <c r="AFO47" s="148"/>
      <c r="AFP47" s="148"/>
      <c r="AFQ47" s="148"/>
      <c r="AFR47" s="148"/>
      <c r="AFS47" s="148"/>
      <c r="AFT47" s="148"/>
      <c r="AFU47" s="148"/>
      <c r="AFV47" s="148"/>
      <c r="AFW47" s="148"/>
      <c r="AFX47" s="148"/>
      <c r="AFY47" s="148"/>
      <c r="AFZ47" s="148"/>
      <c r="AGA47" s="148"/>
      <c r="AGB47" s="148"/>
      <c r="AGC47" s="148"/>
      <c r="AGD47" s="148"/>
      <c r="AGE47" s="148"/>
      <c r="AGF47" s="148"/>
      <c r="AGG47" s="148"/>
      <c r="AGH47" s="148"/>
      <c r="AGI47" s="148"/>
      <c r="AGJ47" s="148"/>
      <c r="AGK47" s="148"/>
      <c r="AGL47" s="148"/>
      <c r="AGM47" s="148"/>
      <c r="AGN47" s="148"/>
      <c r="AGO47" s="148"/>
      <c r="AGP47" s="148"/>
      <c r="AGQ47" s="148"/>
      <c r="AGR47" s="148"/>
      <c r="AGS47" s="148"/>
      <c r="AGT47" s="148"/>
      <c r="AGU47" s="148"/>
      <c r="AGV47" s="148"/>
      <c r="AGW47" s="148"/>
      <c r="AGX47" s="148"/>
      <c r="AGY47" s="148"/>
      <c r="AGZ47" s="148"/>
      <c r="AHA47" s="148"/>
      <c r="AHB47" s="148"/>
      <c r="AHC47" s="148"/>
      <c r="AHD47" s="148"/>
      <c r="AHE47" s="148"/>
      <c r="AHF47" s="148"/>
      <c r="AHG47" s="148"/>
      <c r="AHH47" s="148"/>
      <c r="AHI47" s="148"/>
      <c r="AHJ47" s="148"/>
      <c r="AHK47" s="148"/>
      <c r="AHL47" s="148"/>
      <c r="AHM47" s="148"/>
      <c r="AHN47" s="148"/>
      <c r="AHO47" s="148"/>
      <c r="AHP47" s="148"/>
      <c r="AHQ47" s="148"/>
      <c r="AHR47" s="148"/>
      <c r="AHS47" s="148"/>
      <c r="AHT47" s="148"/>
      <c r="AHU47" s="148"/>
      <c r="AHV47" s="148"/>
      <c r="AHW47" s="148"/>
      <c r="AHX47" s="148"/>
      <c r="AHY47" s="148"/>
      <c r="AHZ47" s="148"/>
      <c r="AIA47" s="148"/>
      <c r="AIB47" s="148"/>
      <c r="AIC47" s="148"/>
      <c r="AID47" s="148"/>
      <c r="AIE47" s="148"/>
      <c r="AIF47" s="148"/>
      <c r="AIG47" s="148"/>
      <c r="AIH47" s="148"/>
      <c r="AII47" s="148"/>
      <c r="AIJ47" s="148"/>
      <c r="AIK47" s="148"/>
      <c r="AIL47" s="148"/>
      <c r="AIM47" s="148"/>
      <c r="AIN47" s="148"/>
      <c r="AIO47" s="148"/>
      <c r="AIP47" s="148"/>
      <c r="AIQ47" s="148"/>
      <c r="AIR47" s="148"/>
      <c r="AIS47" s="148"/>
      <c r="AIT47" s="148"/>
      <c r="AIU47" s="148"/>
      <c r="AIV47" s="148"/>
      <c r="AIW47" s="148"/>
      <c r="AIX47" s="148"/>
      <c r="AIY47" s="148"/>
      <c r="AIZ47" s="148"/>
      <c r="AJA47" s="148"/>
      <c r="AJB47" s="148"/>
      <c r="AJC47" s="148"/>
      <c r="AJD47" s="148"/>
      <c r="AJE47" s="148"/>
      <c r="AJF47" s="148"/>
      <c r="AJG47" s="148"/>
      <c r="AJH47" s="148"/>
      <c r="AJI47" s="148"/>
      <c r="AJJ47" s="148"/>
      <c r="AJK47" s="148"/>
      <c r="AJL47" s="148"/>
      <c r="AJM47" s="148"/>
      <c r="AJN47" s="148"/>
      <c r="AJO47" s="148"/>
      <c r="AJP47" s="148"/>
      <c r="AJQ47" s="148"/>
      <c r="AJR47" s="148"/>
      <c r="AJS47" s="148"/>
      <c r="AJT47" s="148"/>
      <c r="AJU47" s="148"/>
      <c r="AJV47" s="148"/>
      <c r="AJW47" s="148"/>
      <c r="AJX47" s="148"/>
      <c r="AJY47" s="148"/>
      <c r="AJZ47" s="148"/>
      <c r="AKA47" s="148"/>
      <c r="AKB47" s="148"/>
      <c r="AKC47" s="148"/>
      <c r="AKD47" s="148"/>
      <c r="AKE47" s="148"/>
      <c r="AKF47" s="148"/>
      <c r="AKG47" s="148"/>
      <c r="AKH47" s="148"/>
      <c r="AKI47" s="148"/>
      <c r="AKJ47" s="148"/>
      <c r="AKK47" s="148"/>
      <c r="AKL47" s="148"/>
      <c r="AKM47" s="148"/>
      <c r="AKN47" s="148"/>
      <c r="AKO47" s="148"/>
      <c r="AKP47" s="148"/>
      <c r="AKQ47" s="148"/>
      <c r="AKR47" s="148"/>
      <c r="AKS47" s="148"/>
      <c r="AKT47" s="148"/>
      <c r="AKU47" s="148"/>
      <c r="AKV47" s="148"/>
      <c r="AKW47" s="148"/>
      <c r="AKX47" s="148"/>
      <c r="AKY47" s="148"/>
      <c r="AKZ47" s="148"/>
      <c r="ALA47" s="148"/>
      <c r="ALB47" s="148"/>
      <c r="ALC47" s="148"/>
      <c r="ALD47" s="148"/>
      <c r="ALE47" s="148"/>
      <c r="ALF47" s="148"/>
      <c r="ALG47" s="148"/>
      <c r="ALH47" s="148"/>
      <c r="ALI47" s="148"/>
      <c r="ALJ47" s="148"/>
      <c r="ALK47" s="148"/>
      <c r="ALL47" s="148"/>
      <c r="ALM47" s="148"/>
      <c r="ALN47" s="148"/>
      <c r="ALO47" s="148"/>
      <c r="ALP47" s="148"/>
      <c r="ALQ47" s="148"/>
      <c r="ALR47" s="148"/>
      <c r="ALS47" s="148"/>
      <c r="ALT47" s="148"/>
      <c r="ALU47" s="148"/>
      <c r="ALV47" s="148"/>
      <c r="ALW47" s="148"/>
      <c r="ALX47" s="148"/>
      <c r="ALY47" s="148"/>
      <c r="ALZ47" s="148"/>
      <c r="AMA47" s="148"/>
      <c r="AMB47" s="148"/>
      <c r="AMC47" s="148"/>
      <c r="AMD47" s="148"/>
      <c r="AME47" s="148"/>
      <c r="AMF47" s="148"/>
      <c r="AMG47" s="148"/>
      <c r="AMH47" s="148"/>
      <c r="AMI47" s="148"/>
      <c r="AMJ47" s="148"/>
      <c r="AMK47" s="148"/>
      <c r="AML47" s="148"/>
    </row>
    <row r="48" spans="1:1026" s="142" customFormat="1">
      <c r="A48" s="148" t="str">
        <f t="shared" si="0"/>
        <v>LOAN.HOCRM_DECLINED</v>
      </c>
      <c r="B48" s="134">
        <f t="shared" si="4"/>
        <v>110044</v>
      </c>
      <c r="C48" s="155">
        <v>0</v>
      </c>
      <c r="D48" s="155">
        <v>1</v>
      </c>
      <c r="E48" s="155">
        <f t="shared" si="1"/>
        <v>100000</v>
      </c>
      <c r="F48" s="155">
        <v>100000</v>
      </c>
      <c r="G48" s="155" t="s">
        <v>34</v>
      </c>
      <c r="H48" s="155">
        <v>100000</v>
      </c>
      <c r="I48" s="148" t="s">
        <v>505</v>
      </c>
      <c r="J48" s="155">
        <f>VLOOKUP(I48,T_FSM_TYPE!$A:$B,2,0)</f>
        <v>110000</v>
      </c>
      <c r="K48" s="142" t="s">
        <v>600</v>
      </c>
      <c r="L48" s="148" t="s">
        <v>37</v>
      </c>
      <c r="M48" s="216" t="str">
        <f t="shared" si="2"/>
        <v>HOCRM_DECLINED</v>
      </c>
      <c r="N48" s="145" t="str">
        <f t="shared" si="3"/>
        <v>INSERT INTO T_FSM_STATE VALUES(110044, 0, 1, 100000, 100000, GETDATE(), 100000, 110000, 'HOCRM_DECLINED', '?' ,'HOCRM_DECLINED')</v>
      </c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  <c r="CE48" s="148"/>
      <c r="CF48" s="148"/>
      <c r="CG48" s="148"/>
      <c r="CH48" s="148"/>
      <c r="CI48" s="148"/>
      <c r="CJ48" s="148"/>
      <c r="CK48" s="148"/>
      <c r="CL48" s="148"/>
      <c r="CM48" s="148"/>
      <c r="CN48" s="148"/>
      <c r="CO48" s="148"/>
      <c r="CP48" s="148"/>
      <c r="CQ48" s="148"/>
      <c r="CR48" s="148"/>
      <c r="CS48" s="148"/>
      <c r="CT48" s="148"/>
      <c r="CU48" s="148"/>
      <c r="CV48" s="148"/>
      <c r="CW48" s="148"/>
      <c r="CX48" s="148"/>
      <c r="CY48" s="148"/>
      <c r="CZ48" s="148"/>
      <c r="DA48" s="148"/>
      <c r="DB48" s="148"/>
      <c r="DC48" s="148"/>
      <c r="DD48" s="148"/>
      <c r="DE48" s="148"/>
      <c r="DF48" s="148"/>
      <c r="DG48" s="148"/>
      <c r="DH48" s="148"/>
      <c r="DI48" s="148"/>
      <c r="DJ48" s="148"/>
      <c r="DK48" s="148"/>
      <c r="DL48" s="148"/>
      <c r="DM48" s="148"/>
      <c r="DN48" s="148"/>
      <c r="DO48" s="148"/>
      <c r="DP48" s="148"/>
      <c r="DQ48" s="148"/>
      <c r="DR48" s="148"/>
      <c r="DS48" s="148"/>
      <c r="DT48" s="148"/>
      <c r="DU48" s="148"/>
      <c r="DV48" s="148"/>
      <c r="DW48" s="148"/>
      <c r="DX48" s="148"/>
      <c r="DY48" s="148"/>
      <c r="DZ48" s="148"/>
      <c r="EA48" s="148"/>
      <c r="EB48" s="148"/>
      <c r="EC48" s="148"/>
      <c r="ED48" s="148"/>
      <c r="EE48" s="148"/>
      <c r="EF48" s="148"/>
      <c r="EG48" s="148"/>
      <c r="EH48" s="148"/>
      <c r="EI48" s="148"/>
      <c r="EJ48" s="148"/>
      <c r="EK48" s="148"/>
      <c r="EL48" s="148"/>
      <c r="EM48" s="148"/>
      <c r="EN48" s="148"/>
      <c r="EO48" s="148"/>
      <c r="EP48" s="148"/>
      <c r="EQ48" s="148"/>
      <c r="ER48" s="148"/>
      <c r="ES48" s="148"/>
      <c r="ET48" s="148"/>
      <c r="EU48" s="148"/>
      <c r="EV48" s="148"/>
      <c r="EW48" s="148"/>
      <c r="EX48" s="148"/>
      <c r="EY48" s="148"/>
      <c r="EZ48" s="148"/>
      <c r="FA48" s="148"/>
      <c r="FB48" s="148"/>
      <c r="FC48" s="148"/>
      <c r="FD48" s="148"/>
      <c r="FE48" s="148"/>
      <c r="FF48" s="148"/>
      <c r="FG48" s="148"/>
      <c r="FH48" s="148"/>
      <c r="FI48" s="148"/>
      <c r="FJ48" s="148"/>
      <c r="FK48" s="148"/>
      <c r="FL48" s="148"/>
      <c r="FM48" s="148"/>
      <c r="FN48" s="148"/>
      <c r="FO48" s="148"/>
      <c r="FP48" s="148"/>
      <c r="FQ48" s="148"/>
      <c r="FR48" s="148"/>
      <c r="FS48" s="148"/>
      <c r="FT48" s="148"/>
      <c r="FU48" s="148"/>
      <c r="FV48" s="148"/>
      <c r="FW48" s="148"/>
      <c r="FX48" s="148"/>
      <c r="FY48" s="148"/>
      <c r="FZ48" s="148"/>
      <c r="GA48" s="148"/>
      <c r="GB48" s="148"/>
      <c r="GC48" s="148"/>
      <c r="GD48" s="148"/>
      <c r="GE48" s="148"/>
      <c r="GF48" s="148"/>
      <c r="GG48" s="148"/>
      <c r="GH48" s="148"/>
      <c r="GI48" s="148"/>
      <c r="GJ48" s="148"/>
      <c r="GK48" s="148"/>
      <c r="GL48" s="148"/>
      <c r="GM48" s="148"/>
      <c r="GN48" s="148"/>
      <c r="GO48" s="148"/>
      <c r="GP48" s="148"/>
      <c r="GQ48" s="148"/>
      <c r="GR48" s="148"/>
      <c r="GS48" s="148"/>
      <c r="GT48" s="148"/>
      <c r="GU48" s="148"/>
      <c r="GV48" s="148"/>
      <c r="GW48" s="148"/>
      <c r="GX48" s="148"/>
      <c r="GY48" s="148"/>
      <c r="GZ48" s="148"/>
      <c r="HA48" s="148"/>
      <c r="HB48" s="148"/>
      <c r="HC48" s="148"/>
      <c r="HD48" s="148"/>
      <c r="HE48" s="148"/>
      <c r="HF48" s="148"/>
      <c r="HG48" s="148"/>
      <c r="HH48" s="148"/>
      <c r="HI48" s="148"/>
      <c r="HJ48" s="148"/>
      <c r="HK48" s="148"/>
      <c r="HL48" s="148"/>
      <c r="HM48" s="148"/>
      <c r="HN48" s="148"/>
      <c r="HO48" s="148"/>
      <c r="HP48" s="148"/>
      <c r="HQ48" s="148"/>
      <c r="HR48" s="148"/>
      <c r="HS48" s="148"/>
      <c r="HT48" s="148"/>
      <c r="HU48" s="148"/>
      <c r="HV48" s="148"/>
      <c r="HW48" s="148"/>
      <c r="HX48" s="148"/>
      <c r="HY48" s="148"/>
      <c r="HZ48" s="148"/>
      <c r="IA48" s="148"/>
      <c r="IB48" s="148"/>
      <c r="IC48" s="148"/>
      <c r="ID48" s="148"/>
      <c r="IE48" s="148"/>
      <c r="IF48" s="148"/>
      <c r="IG48" s="148"/>
      <c r="IH48" s="148"/>
      <c r="II48" s="148"/>
      <c r="IJ48" s="148"/>
      <c r="IK48" s="148"/>
      <c r="IL48" s="148"/>
      <c r="IM48" s="148"/>
      <c r="IN48" s="148"/>
      <c r="IO48" s="148"/>
      <c r="IP48" s="148"/>
      <c r="IQ48" s="148"/>
      <c r="IR48" s="148"/>
      <c r="IS48" s="148"/>
      <c r="IT48" s="148"/>
      <c r="IU48" s="148"/>
      <c r="IV48" s="148"/>
      <c r="IW48" s="148"/>
      <c r="IX48" s="148"/>
      <c r="IY48" s="148"/>
      <c r="IZ48" s="148"/>
      <c r="JA48" s="148"/>
      <c r="JB48" s="148"/>
      <c r="JC48" s="148"/>
      <c r="JD48" s="148"/>
      <c r="JE48" s="148"/>
      <c r="JF48" s="148"/>
      <c r="JG48" s="148"/>
      <c r="JH48" s="148"/>
      <c r="JI48" s="148"/>
      <c r="JJ48" s="148"/>
      <c r="JK48" s="148"/>
      <c r="JL48" s="148"/>
      <c r="JM48" s="148"/>
      <c r="JN48" s="148"/>
      <c r="JO48" s="148"/>
      <c r="JP48" s="148"/>
      <c r="JQ48" s="148"/>
      <c r="JR48" s="148"/>
      <c r="JS48" s="148"/>
      <c r="JT48" s="148"/>
      <c r="JU48" s="148"/>
      <c r="JV48" s="148"/>
      <c r="JW48" s="148"/>
      <c r="JX48" s="148"/>
      <c r="JY48" s="148"/>
      <c r="JZ48" s="148"/>
      <c r="KA48" s="148"/>
      <c r="KB48" s="148"/>
      <c r="KC48" s="148"/>
      <c r="KD48" s="148"/>
      <c r="KE48" s="148"/>
      <c r="KF48" s="148"/>
      <c r="KG48" s="148"/>
      <c r="KH48" s="148"/>
      <c r="KI48" s="148"/>
      <c r="KJ48" s="148"/>
      <c r="KK48" s="148"/>
      <c r="KL48" s="148"/>
      <c r="KM48" s="148"/>
      <c r="KN48" s="148"/>
      <c r="KO48" s="148"/>
      <c r="KP48" s="148"/>
      <c r="KQ48" s="148"/>
      <c r="KR48" s="148"/>
      <c r="KS48" s="148"/>
      <c r="KT48" s="148"/>
      <c r="KU48" s="148"/>
      <c r="KV48" s="148"/>
      <c r="KW48" s="148"/>
      <c r="KX48" s="148"/>
      <c r="KY48" s="148"/>
      <c r="KZ48" s="148"/>
      <c r="LA48" s="148"/>
      <c r="LB48" s="148"/>
      <c r="LC48" s="148"/>
      <c r="LD48" s="148"/>
      <c r="LE48" s="148"/>
      <c r="LF48" s="148"/>
      <c r="LG48" s="148"/>
      <c r="LH48" s="148"/>
      <c r="LI48" s="148"/>
      <c r="LJ48" s="148"/>
      <c r="LK48" s="148"/>
      <c r="LL48" s="148"/>
      <c r="LM48" s="148"/>
      <c r="LN48" s="148"/>
      <c r="LO48" s="148"/>
      <c r="LP48" s="148"/>
      <c r="LQ48" s="148"/>
      <c r="LR48" s="148"/>
      <c r="LS48" s="148"/>
      <c r="LT48" s="148"/>
      <c r="LU48" s="148"/>
      <c r="LV48" s="148"/>
      <c r="LW48" s="148"/>
      <c r="LX48" s="148"/>
      <c r="LY48" s="148"/>
      <c r="LZ48" s="148"/>
      <c r="MA48" s="148"/>
      <c r="MB48" s="148"/>
      <c r="MC48" s="148"/>
      <c r="MD48" s="148"/>
      <c r="ME48" s="148"/>
      <c r="MF48" s="148"/>
      <c r="MG48" s="148"/>
      <c r="MH48" s="148"/>
      <c r="MI48" s="148"/>
      <c r="MJ48" s="148"/>
      <c r="MK48" s="148"/>
      <c r="ML48" s="148"/>
      <c r="MM48" s="148"/>
      <c r="MN48" s="148"/>
      <c r="MO48" s="148"/>
      <c r="MP48" s="148"/>
      <c r="MQ48" s="148"/>
      <c r="MR48" s="148"/>
      <c r="MS48" s="148"/>
      <c r="MT48" s="148"/>
      <c r="MU48" s="148"/>
      <c r="MV48" s="148"/>
      <c r="MW48" s="148"/>
      <c r="MX48" s="148"/>
      <c r="MY48" s="148"/>
      <c r="MZ48" s="148"/>
      <c r="NA48" s="148"/>
      <c r="NB48" s="148"/>
      <c r="NC48" s="148"/>
      <c r="ND48" s="148"/>
      <c r="NE48" s="148"/>
      <c r="NF48" s="148"/>
      <c r="NG48" s="148"/>
      <c r="NH48" s="148"/>
      <c r="NI48" s="148"/>
      <c r="NJ48" s="148"/>
      <c r="NK48" s="148"/>
      <c r="NL48" s="148"/>
      <c r="NM48" s="148"/>
      <c r="NN48" s="148"/>
      <c r="NO48" s="148"/>
      <c r="NP48" s="148"/>
      <c r="NQ48" s="148"/>
      <c r="NR48" s="148"/>
      <c r="NS48" s="148"/>
      <c r="NT48" s="148"/>
      <c r="NU48" s="148"/>
      <c r="NV48" s="148"/>
      <c r="NW48" s="148"/>
      <c r="NX48" s="148"/>
      <c r="NY48" s="148"/>
      <c r="NZ48" s="148"/>
      <c r="OA48" s="148"/>
      <c r="OB48" s="148"/>
      <c r="OC48" s="148"/>
      <c r="OD48" s="148"/>
      <c r="OE48" s="148"/>
      <c r="OF48" s="148"/>
      <c r="OG48" s="148"/>
      <c r="OH48" s="148"/>
      <c r="OI48" s="148"/>
      <c r="OJ48" s="148"/>
      <c r="OK48" s="148"/>
      <c r="OL48" s="148"/>
      <c r="OM48" s="148"/>
      <c r="ON48" s="148"/>
      <c r="OO48" s="148"/>
      <c r="OP48" s="148"/>
      <c r="OQ48" s="148"/>
      <c r="OR48" s="148"/>
      <c r="OS48" s="148"/>
      <c r="OT48" s="148"/>
      <c r="OU48" s="148"/>
      <c r="OV48" s="148"/>
      <c r="OW48" s="148"/>
      <c r="OX48" s="148"/>
      <c r="OY48" s="148"/>
      <c r="OZ48" s="148"/>
      <c r="PA48" s="148"/>
      <c r="PB48" s="148"/>
      <c r="PC48" s="148"/>
      <c r="PD48" s="148"/>
      <c r="PE48" s="148"/>
      <c r="PF48" s="148"/>
      <c r="PG48" s="148"/>
      <c r="PH48" s="148"/>
      <c r="PI48" s="148"/>
      <c r="PJ48" s="148"/>
      <c r="PK48" s="148"/>
      <c r="PL48" s="148"/>
      <c r="PM48" s="148"/>
      <c r="PN48" s="148"/>
      <c r="PO48" s="148"/>
      <c r="PP48" s="148"/>
      <c r="PQ48" s="148"/>
      <c r="PR48" s="148"/>
      <c r="PS48" s="148"/>
      <c r="PT48" s="148"/>
      <c r="PU48" s="148"/>
      <c r="PV48" s="148"/>
      <c r="PW48" s="148"/>
      <c r="PX48" s="148"/>
      <c r="PY48" s="148"/>
      <c r="PZ48" s="148"/>
      <c r="QA48" s="148"/>
      <c r="QB48" s="148"/>
      <c r="QC48" s="148"/>
      <c r="QD48" s="148"/>
      <c r="QE48" s="148"/>
      <c r="QF48" s="148"/>
      <c r="QG48" s="148"/>
      <c r="QH48" s="148"/>
      <c r="QI48" s="148"/>
      <c r="QJ48" s="148"/>
      <c r="QK48" s="148"/>
      <c r="QL48" s="148"/>
      <c r="QM48" s="148"/>
      <c r="QN48" s="148"/>
      <c r="QO48" s="148"/>
      <c r="QP48" s="148"/>
      <c r="QQ48" s="148"/>
      <c r="QR48" s="148"/>
      <c r="QS48" s="148"/>
      <c r="QT48" s="148"/>
      <c r="QU48" s="148"/>
      <c r="QV48" s="148"/>
      <c r="QW48" s="148"/>
      <c r="QX48" s="148"/>
      <c r="QY48" s="148"/>
      <c r="QZ48" s="148"/>
      <c r="RA48" s="148"/>
      <c r="RB48" s="148"/>
      <c r="RC48" s="148"/>
      <c r="RD48" s="148"/>
      <c r="RE48" s="148"/>
      <c r="RF48" s="148"/>
      <c r="RG48" s="148"/>
      <c r="RH48" s="148"/>
      <c r="RI48" s="148"/>
      <c r="RJ48" s="148"/>
      <c r="RK48" s="148"/>
      <c r="RL48" s="148"/>
      <c r="RM48" s="148"/>
      <c r="RN48" s="148"/>
      <c r="RO48" s="148"/>
      <c r="RP48" s="148"/>
      <c r="RQ48" s="148"/>
      <c r="RR48" s="148"/>
      <c r="RS48" s="148"/>
      <c r="RT48" s="148"/>
      <c r="RU48" s="148"/>
      <c r="RV48" s="148"/>
      <c r="RW48" s="148"/>
      <c r="RX48" s="148"/>
      <c r="RY48" s="148"/>
      <c r="RZ48" s="148"/>
      <c r="SA48" s="148"/>
      <c r="SB48" s="148"/>
      <c r="SC48" s="148"/>
      <c r="SD48" s="148"/>
      <c r="SE48" s="148"/>
      <c r="SF48" s="148"/>
      <c r="SG48" s="148"/>
      <c r="SH48" s="148"/>
      <c r="SI48" s="148"/>
      <c r="SJ48" s="148"/>
      <c r="SK48" s="148"/>
      <c r="SL48" s="148"/>
      <c r="SM48" s="148"/>
      <c r="SN48" s="148"/>
      <c r="SO48" s="148"/>
      <c r="SP48" s="148"/>
      <c r="SQ48" s="148"/>
      <c r="SR48" s="148"/>
      <c r="SS48" s="148"/>
      <c r="ST48" s="148"/>
      <c r="SU48" s="148"/>
      <c r="SV48" s="148"/>
      <c r="SW48" s="148"/>
      <c r="SX48" s="148"/>
      <c r="SY48" s="148"/>
      <c r="SZ48" s="148"/>
      <c r="TA48" s="148"/>
      <c r="TB48" s="148"/>
      <c r="TC48" s="148"/>
      <c r="TD48" s="148"/>
      <c r="TE48" s="148"/>
      <c r="TF48" s="148"/>
      <c r="TG48" s="148"/>
      <c r="TH48" s="148"/>
      <c r="TI48" s="148"/>
      <c r="TJ48" s="148"/>
      <c r="TK48" s="148"/>
      <c r="TL48" s="148"/>
      <c r="TM48" s="148"/>
      <c r="TN48" s="148"/>
      <c r="TO48" s="148"/>
      <c r="TP48" s="148"/>
      <c r="TQ48" s="148"/>
      <c r="TR48" s="148"/>
      <c r="TS48" s="148"/>
      <c r="TT48" s="148"/>
      <c r="TU48" s="148"/>
      <c r="TV48" s="148"/>
      <c r="TW48" s="148"/>
      <c r="TX48" s="148"/>
      <c r="TY48" s="148"/>
      <c r="TZ48" s="148"/>
      <c r="UA48" s="148"/>
      <c r="UB48" s="148"/>
      <c r="UC48" s="148"/>
      <c r="UD48" s="148"/>
      <c r="UE48" s="148"/>
      <c r="UF48" s="148"/>
      <c r="UG48" s="148"/>
      <c r="UH48" s="148"/>
      <c r="UI48" s="148"/>
      <c r="UJ48" s="148"/>
      <c r="UK48" s="148"/>
      <c r="UL48" s="148"/>
      <c r="UM48" s="148"/>
      <c r="UN48" s="148"/>
      <c r="UO48" s="148"/>
      <c r="UP48" s="148"/>
      <c r="UQ48" s="148"/>
      <c r="UR48" s="148"/>
      <c r="US48" s="148"/>
      <c r="UT48" s="148"/>
      <c r="UU48" s="148"/>
      <c r="UV48" s="148"/>
      <c r="UW48" s="148"/>
      <c r="UX48" s="148"/>
      <c r="UY48" s="148"/>
      <c r="UZ48" s="148"/>
      <c r="VA48" s="148"/>
      <c r="VB48" s="148"/>
      <c r="VC48" s="148"/>
      <c r="VD48" s="148"/>
      <c r="VE48" s="148"/>
      <c r="VF48" s="148"/>
      <c r="VG48" s="148"/>
      <c r="VH48" s="148"/>
      <c r="VI48" s="148"/>
      <c r="VJ48" s="148"/>
      <c r="VK48" s="148"/>
      <c r="VL48" s="148"/>
      <c r="VM48" s="148"/>
      <c r="VN48" s="148"/>
      <c r="VO48" s="148"/>
      <c r="VP48" s="148"/>
      <c r="VQ48" s="148"/>
      <c r="VR48" s="148"/>
      <c r="VS48" s="148"/>
      <c r="VT48" s="148"/>
      <c r="VU48" s="148"/>
      <c r="VV48" s="148"/>
      <c r="VW48" s="148"/>
      <c r="VX48" s="148"/>
      <c r="VY48" s="148"/>
      <c r="VZ48" s="148"/>
      <c r="WA48" s="148"/>
      <c r="WB48" s="148"/>
      <c r="WC48" s="148"/>
      <c r="WD48" s="148"/>
      <c r="WE48" s="148"/>
      <c r="WF48" s="148"/>
      <c r="WG48" s="148"/>
      <c r="WH48" s="148"/>
      <c r="WI48" s="148"/>
      <c r="WJ48" s="148"/>
      <c r="WK48" s="148"/>
      <c r="WL48" s="148"/>
      <c r="WM48" s="148"/>
      <c r="WN48" s="148"/>
      <c r="WO48" s="148"/>
      <c r="WP48" s="148"/>
      <c r="WQ48" s="148"/>
      <c r="WR48" s="148"/>
      <c r="WS48" s="148"/>
      <c r="WT48" s="148"/>
      <c r="WU48" s="148"/>
      <c r="WV48" s="148"/>
      <c r="WW48" s="148"/>
      <c r="WX48" s="148"/>
      <c r="WY48" s="148"/>
      <c r="WZ48" s="148"/>
      <c r="XA48" s="148"/>
      <c r="XB48" s="148"/>
      <c r="XC48" s="148"/>
      <c r="XD48" s="148"/>
      <c r="XE48" s="148"/>
      <c r="XF48" s="148"/>
      <c r="XG48" s="148"/>
      <c r="XH48" s="148"/>
      <c r="XI48" s="148"/>
      <c r="XJ48" s="148"/>
      <c r="XK48" s="148"/>
      <c r="XL48" s="148"/>
      <c r="XM48" s="148"/>
      <c r="XN48" s="148"/>
      <c r="XO48" s="148"/>
      <c r="XP48" s="148"/>
      <c r="XQ48" s="148"/>
      <c r="XR48" s="148"/>
      <c r="XS48" s="148"/>
      <c r="XT48" s="148"/>
      <c r="XU48" s="148"/>
      <c r="XV48" s="148"/>
      <c r="XW48" s="148"/>
      <c r="XX48" s="148"/>
      <c r="XY48" s="148"/>
      <c r="XZ48" s="148"/>
      <c r="YA48" s="148"/>
      <c r="YB48" s="148"/>
      <c r="YC48" s="148"/>
      <c r="YD48" s="148"/>
      <c r="YE48" s="148"/>
      <c r="YF48" s="148"/>
      <c r="YG48" s="148"/>
      <c r="YH48" s="148"/>
      <c r="YI48" s="148"/>
      <c r="YJ48" s="148"/>
      <c r="YK48" s="148"/>
      <c r="YL48" s="148"/>
      <c r="YM48" s="148"/>
      <c r="YN48" s="148"/>
      <c r="YO48" s="148"/>
      <c r="YP48" s="148"/>
      <c r="YQ48" s="148"/>
      <c r="YR48" s="148"/>
      <c r="YS48" s="148"/>
      <c r="YT48" s="148"/>
      <c r="YU48" s="148"/>
      <c r="YV48" s="148"/>
      <c r="YW48" s="148"/>
      <c r="YX48" s="148"/>
      <c r="YY48" s="148"/>
      <c r="YZ48" s="148"/>
      <c r="ZA48" s="148"/>
      <c r="ZB48" s="148"/>
      <c r="ZC48" s="148"/>
      <c r="ZD48" s="148"/>
      <c r="ZE48" s="148"/>
      <c r="ZF48" s="148"/>
      <c r="ZG48" s="148"/>
      <c r="ZH48" s="148"/>
      <c r="ZI48" s="148"/>
      <c r="ZJ48" s="148"/>
      <c r="ZK48" s="148"/>
      <c r="ZL48" s="148"/>
      <c r="ZM48" s="148"/>
      <c r="ZN48" s="148"/>
      <c r="ZO48" s="148"/>
      <c r="ZP48" s="148"/>
      <c r="ZQ48" s="148"/>
      <c r="ZR48" s="148"/>
      <c r="ZS48" s="148"/>
      <c r="ZT48" s="148"/>
      <c r="ZU48" s="148"/>
      <c r="ZV48" s="148"/>
      <c r="ZW48" s="148"/>
      <c r="ZX48" s="148"/>
      <c r="ZY48" s="148"/>
      <c r="ZZ48" s="148"/>
      <c r="AAA48" s="148"/>
      <c r="AAB48" s="148"/>
      <c r="AAC48" s="148"/>
      <c r="AAD48" s="148"/>
      <c r="AAE48" s="148"/>
      <c r="AAF48" s="148"/>
      <c r="AAG48" s="148"/>
      <c r="AAH48" s="148"/>
      <c r="AAI48" s="148"/>
      <c r="AAJ48" s="148"/>
      <c r="AAK48" s="148"/>
      <c r="AAL48" s="148"/>
      <c r="AAM48" s="148"/>
      <c r="AAN48" s="148"/>
      <c r="AAO48" s="148"/>
      <c r="AAP48" s="148"/>
      <c r="AAQ48" s="148"/>
      <c r="AAR48" s="148"/>
      <c r="AAS48" s="148"/>
      <c r="AAT48" s="148"/>
      <c r="AAU48" s="148"/>
      <c r="AAV48" s="148"/>
      <c r="AAW48" s="148"/>
      <c r="AAX48" s="148"/>
      <c r="AAY48" s="148"/>
      <c r="AAZ48" s="148"/>
      <c r="ABA48" s="148"/>
      <c r="ABB48" s="148"/>
      <c r="ABC48" s="148"/>
      <c r="ABD48" s="148"/>
      <c r="ABE48" s="148"/>
      <c r="ABF48" s="148"/>
      <c r="ABG48" s="148"/>
      <c r="ABH48" s="148"/>
      <c r="ABI48" s="148"/>
      <c r="ABJ48" s="148"/>
      <c r="ABK48" s="148"/>
      <c r="ABL48" s="148"/>
      <c r="ABM48" s="148"/>
      <c r="ABN48" s="148"/>
      <c r="ABO48" s="148"/>
      <c r="ABP48" s="148"/>
      <c r="ABQ48" s="148"/>
      <c r="ABR48" s="148"/>
      <c r="ABS48" s="148"/>
      <c r="ABT48" s="148"/>
      <c r="ABU48" s="148"/>
      <c r="ABV48" s="148"/>
      <c r="ABW48" s="148"/>
      <c r="ABX48" s="148"/>
      <c r="ABY48" s="148"/>
      <c r="ABZ48" s="148"/>
      <c r="ACA48" s="148"/>
      <c r="ACB48" s="148"/>
      <c r="ACC48" s="148"/>
      <c r="ACD48" s="148"/>
      <c r="ACE48" s="148"/>
      <c r="ACF48" s="148"/>
      <c r="ACG48" s="148"/>
      <c r="ACH48" s="148"/>
      <c r="ACI48" s="148"/>
      <c r="ACJ48" s="148"/>
      <c r="ACK48" s="148"/>
      <c r="ACL48" s="148"/>
      <c r="ACM48" s="148"/>
      <c r="ACN48" s="148"/>
      <c r="ACO48" s="148"/>
      <c r="ACP48" s="148"/>
      <c r="ACQ48" s="148"/>
      <c r="ACR48" s="148"/>
      <c r="ACS48" s="148"/>
      <c r="ACT48" s="148"/>
      <c r="ACU48" s="148"/>
      <c r="ACV48" s="148"/>
      <c r="ACW48" s="148"/>
      <c r="ACX48" s="148"/>
      <c r="ACY48" s="148"/>
      <c r="ACZ48" s="148"/>
      <c r="ADA48" s="148"/>
      <c r="ADB48" s="148"/>
      <c r="ADC48" s="148"/>
      <c r="ADD48" s="148"/>
      <c r="ADE48" s="148"/>
      <c r="ADF48" s="148"/>
      <c r="ADG48" s="148"/>
      <c r="ADH48" s="148"/>
      <c r="ADI48" s="148"/>
      <c r="ADJ48" s="148"/>
      <c r="ADK48" s="148"/>
      <c r="ADL48" s="148"/>
      <c r="ADM48" s="148"/>
      <c r="ADN48" s="148"/>
      <c r="ADO48" s="148"/>
      <c r="ADP48" s="148"/>
      <c r="ADQ48" s="148"/>
      <c r="ADR48" s="148"/>
      <c r="ADS48" s="148"/>
      <c r="ADT48" s="148"/>
      <c r="ADU48" s="148"/>
      <c r="ADV48" s="148"/>
      <c r="ADW48" s="148"/>
      <c r="ADX48" s="148"/>
      <c r="ADY48" s="148"/>
      <c r="ADZ48" s="148"/>
      <c r="AEA48" s="148"/>
      <c r="AEB48" s="148"/>
      <c r="AEC48" s="148"/>
      <c r="AED48" s="148"/>
      <c r="AEE48" s="148"/>
      <c r="AEF48" s="148"/>
      <c r="AEG48" s="148"/>
      <c r="AEH48" s="148"/>
      <c r="AEI48" s="148"/>
      <c r="AEJ48" s="148"/>
      <c r="AEK48" s="148"/>
      <c r="AEL48" s="148"/>
      <c r="AEM48" s="148"/>
      <c r="AEN48" s="148"/>
      <c r="AEO48" s="148"/>
      <c r="AEP48" s="148"/>
      <c r="AEQ48" s="148"/>
      <c r="AER48" s="148"/>
      <c r="AES48" s="148"/>
      <c r="AET48" s="148"/>
      <c r="AEU48" s="148"/>
      <c r="AEV48" s="148"/>
      <c r="AEW48" s="148"/>
      <c r="AEX48" s="148"/>
      <c r="AEY48" s="148"/>
      <c r="AEZ48" s="148"/>
      <c r="AFA48" s="148"/>
      <c r="AFB48" s="148"/>
      <c r="AFC48" s="148"/>
      <c r="AFD48" s="148"/>
      <c r="AFE48" s="148"/>
      <c r="AFF48" s="148"/>
      <c r="AFG48" s="148"/>
      <c r="AFH48" s="148"/>
      <c r="AFI48" s="148"/>
      <c r="AFJ48" s="148"/>
      <c r="AFK48" s="148"/>
      <c r="AFL48" s="148"/>
      <c r="AFM48" s="148"/>
      <c r="AFN48" s="148"/>
      <c r="AFO48" s="148"/>
      <c r="AFP48" s="148"/>
      <c r="AFQ48" s="148"/>
      <c r="AFR48" s="148"/>
      <c r="AFS48" s="148"/>
      <c r="AFT48" s="148"/>
      <c r="AFU48" s="148"/>
      <c r="AFV48" s="148"/>
      <c r="AFW48" s="148"/>
      <c r="AFX48" s="148"/>
      <c r="AFY48" s="148"/>
      <c r="AFZ48" s="148"/>
      <c r="AGA48" s="148"/>
      <c r="AGB48" s="148"/>
      <c r="AGC48" s="148"/>
      <c r="AGD48" s="148"/>
      <c r="AGE48" s="148"/>
      <c r="AGF48" s="148"/>
      <c r="AGG48" s="148"/>
      <c r="AGH48" s="148"/>
      <c r="AGI48" s="148"/>
      <c r="AGJ48" s="148"/>
      <c r="AGK48" s="148"/>
      <c r="AGL48" s="148"/>
      <c r="AGM48" s="148"/>
      <c r="AGN48" s="148"/>
      <c r="AGO48" s="148"/>
      <c r="AGP48" s="148"/>
      <c r="AGQ48" s="148"/>
      <c r="AGR48" s="148"/>
      <c r="AGS48" s="148"/>
      <c r="AGT48" s="148"/>
      <c r="AGU48" s="148"/>
      <c r="AGV48" s="148"/>
      <c r="AGW48" s="148"/>
      <c r="AGX48" s="148"/>
      <c r="AGY48" s="148"/>
      <c r="AGZ48" s="148"/>
      <c r="AHA48" s="148"/>
      <c r="AHB48" s="148"/>
      <c r="AHC48" s="148"/>
      <c r="AHD48" s="148"/>
      <c r="AHE48" s="148"/>
      <c r="AHF48" s="148"/>
      <c r="AHG48" s="148"/>
      <c r="AHH48" s="148"/>
      <c r="AHI48" s="148"/>
      <c r="AHJ48" s="148"/>
      <c r="AHK48" s="148"/>
      <c r="AHL48" s="148"/>
      <c r="AHM48" s="148"/>
      <c r="AHN48" s="148"/>
      <c r="AHO48" s="148"/>
      <c r="AHP48" s="148"/>
      <c r="AHQ48" s="148"/>
      <c r="AHR48" s="148"/>
      <c r="AHS48" s="148"/>
      <c r="AHT48" s="148"/>
      <c r="AHU48" s="148"/>
      <c r="AHV48" s="148"/>
      <c r="AHW48" s="148"/>
      <c r="AHX48" s="148"/>
      <c r="AHY48" s="148"/>
      <c r="AHZ48" s="148"/>
      <c r="AIA48" s="148"/>
      <c r="AIB48" s="148"/>
      <c r="AIC48" s="148"/>
      <c r="AID48" s="148"/>
      <c r="AIE48" s="148"/>
      <c r="AIF48" s="148"/>
      <c r="AIG48" s="148"/>
      <c r="AIH48" s="148"/>
      <c r="AII48" s="148"/>
      <c r="AIJ48" s="148"/>
      <c r="AIK48" s="148"/>
      <c r="AIL48" s="148"/>
      <c r="AIM48" s="148"/>
      <c r="AIN48" s="148"/>
      <c r="AIO48" s="148"/>
      <c r="AIP48" s="148"/>
      <c r="AIQ48" s="148"/>
      <c r="AIR48" s="148"/>
      <c r="AIS48" s="148"/>
      <c r="AIT48" s="148"/>
      <c r="AIU48" s="148"/>
      <c r="AIV48" s="148"/>
      <c r="AIW48" s="148"/>
      <c r="AIX48" s="148"/>
      <c r="AIY48" s="148"/>
      <c r="AIZ48" s="148"/>
      <c r="AJA48" s="148"/>
      <c r="AJB48" s="148"/>
      <c r="AJC48" s="148"/>
      <c r="AJD48" s="148"/>
      <c r="AJE48" s="148"/>
      <c r="AJF48" s="148"/>
      <c r="AJG48" s="148"/>
      <c r="AJH48" s="148"/>
      <c r="AJI48" s="148"/>
      <c r="AJJ48" s="148"/>
      <c r="AJK48" s="148"/>
      <c r="AJL48" s="148"/>
      <c r="AJM48" s="148"/>
      <c r="AJN48" s="148"/>
      <c r="AJO48" s="148"/>
      <c r="AJP48" s="148"/>
      <c r="AJQ48" s="148"/>
      <c r="AJR48" s="148"/>
      <c r="AJS48" s="148"/>
      <c r="AJT48" s="148"/>
      <c r="AJU48" s="148"/>
      <c r="AJV48" s="148"/>
      <c r="AJW48" s="148"/>
      <c r="AJX48" s="148"/>
      <c r="AJY48" s="148"/>
      <c r="AJZ48" s="148"/>
      <c r="AKA48" s="148"/>
      <c r="AKB48" s="148"/>
      <c r="AKC48" s="148"/>
      <c r="AKD48" s="148"/>
      <c r="AKE48" s="148"/>
      <c r="AKF48" s="148"/>
      <c r="AKG48" s="148"/>
      <c r="AKH48" s="148"/>
      <c r="AKI48" s="148"/>
      <c r="AKJ48" s="148"/>
      <c r="AKK48" s="148"/>
      <c r="AKL48" s="148"/>
      <c r="AKM48" s="148"/>
      <c r="AKN48" s="148"/>
      <c r="AKO48" s="148"/>
      <c r="AKP48" s="148"/>
      <c r="AKQ48" s="148"/>
      <c r="AKR48" s="148"/>
      <c r="AKS48" s="148"/>
      <c r="AKT48" s="148"/>
      <c r="AKU48" s="148"/>
      <c r="AKV48" s="148"/>
      <c r="AKW48" s="148"/>
      <c r="AKX48" s="148"/>
      <c r="AKY48" s="148"/>
      <c r="AKZ48" s="148"/>
      <c r="ALA48" s="148"/>
      <c r="ALB48" s="148"/>
      <c r="ALC48" s="148"/>
      <c r="ALD48" s="148"/>
      <c r="ALE48" s="148"/>
      <c r="ALF48" s="148"/>
      <c r="ALG48" s="148"/>
      <c r="ALH48" s="148"/>
      <c r="ALI48" s="148"/>
      <c r="ALJ48" s="148"/>
      <c r="ALK48" s="148"/>
      <c r="ALL48" s="148"/>
      <c r="ALM48" s="148"/>
      <c r="ALN48" s="148"/>
      <c r="ALO48" s="148"/>
      <c r="ALP48" s="148"/>
      <c r="ALQ48" s="148"/>
      <c r="ALR48" s="148"/>
      <c r="ALS48" s="148"/>
      <c r="ALT48" s="148"/>
      <c r="ALU48" s="148"/>
      <c r="ALV48" s="148"/>
      <c r="ALW48" s="148"/>
      <c r="ALX48" s="148"/>
      <c r="ALY48" s="148"/>
      <c r="ALZ48" s="148"/>
      <c r="AMA48" s="148"/>
      <c r="AMB48" s="148"/>
      <c r="AMC48" s="148"/>
      <c r="AMD48" s="148"/>
      <c r="AME48" s="148"/>
      <c r="AMF48" s="148"/>
      <c r="AMG48" s="148"/>
      <c r="AMH48" s="148"/>
      <c r="AMI48" s="148"/>
      <c r="AMJ48" s="148"/>
      <c r="AMK48" s="148"/>
      <c r="AML48" s="148"/>
    </row>
    <row r="49" spans="1:1026" s="142" customFormat="1">
      <c r="A49" s="148" t="str">
        <f t="shared" si="0"/>
        <v>LOAN.HOCRM_DEFERED</v>
      </c>
      <c r="B49" s="134">
        <f t="shared" si="4"/>
        <v>110045</v>
      </c>
      <c r="C49" s="155">
        <v>0</v>
      </c>
      <c r="D49" s="155">
        <v>1</v>
      </c>
      <c r="E49" s="155">
        <f t="shared" si="1"/>
        <v>100000</v>
      </c>
      <c r="F49" s="155">
        <v>100000</v>
      </c>
      <c r="G49" s="155" t="s">
        <v>34</v>
      </c>
      <c r="H49" s="155">
        <v>100000</v>
      </c>
      <c r="I49" s="148" t="s">
        <v>505</v>
      </c>
      <c r="J49" s="155">
        <f>VLOOKUP(I49,T_FSM_TYPE!$A:$B,2,0)</f>
        <v>110000</v>
      </c>
      <c r="K49" s="142" t="s">
        <v>601</v>
      </c>
      <c r="L49" s="148" t="s">
        <v>37</v>
      </c>
      <c r="M49" s="216" t="str">
        <f t="shared" si="2"/>
        <v>HOCRM_DEFERED</v>
      </c>
      <c r="N49" s="145" t="str">
        <f t="shared" si="3"/>
        <v>INSERT INTO T_FSM_STATE VALUES(110045, 0, 1, 100000, 100000, GETDATE(), 100000, 110000, 'HOCRM_DEFERED', '?' ,'HOCRM_DEFERED')</v>
      </c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  <c r="BW49" s="148"/>
      <c r="BX49" s="148"/>
      <c r="BY49" s="148"/>
      <c r="BZ49" s="148"/>
      <c r="CA49" s="148"/>
      <c r="CB49" s="148"/>
      <c r="CC49" s="148"/>
      <c r="CD49" s="148"/>
      <c r="CE49" s="148"/>
      <c r="CF49" s="148"/>
      <c r="CG49" s="148"/>
      <c r="CH49" s="148"/>
      <c r="CI49" s="148"/>
      <c r="CJ49" s="148"/>
      <c r="CK49" s="148"/>
      <c r="CL49" s="148"/>
      <c r="CM49" s="148"/>
      <c r="CN49" s="148"/>
      <c r="CO49" s="148"/>
      <c r="CP49" s="148"/>
      <c r="CQ49" s="148"/>
      <c r="CR49" s="148"/>
      <c r="CS49" s="148"/>
      <c r="CT49" s="148"/>
      <c r="CU49" s="148"/>
      <c r="CV49" s="148"/>
      <c r="CW49" s="148"/>
      <c r="CX49" s="148"/>
      <c r="CY49" s="148"/>
      <c r="CZ49" s="148"/>
      <c r="DA49" s="148"/>
      <c r="DB49" s="148"/>
      <c r="DC49" s="148"/>
      <c r="DD49" s="148"/>
      <c r="DE49" s="148"/>
      <c r="DF49" s="148"/>
      <c r="DG49" s="148"/>
      <c r="DH49" s="148"/>
      <c r="DI49" s="148"/>
      <c r="DJ49" s="148"/>
      <c r="DK49" s="148"/>
      <c r="DL49" s="148"/>
      <c r="DM49" s="148"/>
      <c r="DN49" s="148"/>
      <c r="DO49" s="148"/>
      <c r="DP49" s="148"/>
      <c r="DQ49" s="148"/>
      <c r="DR49" s="148"/>
      <c r="DS49" s="148"/>
      <c r="DT49" s="148"/>
      <c r="DU49" s="148"/>
      <c r="DV49" s="148"/>
      <c r="DW49" s="148"/>
      <c r="DX49" s="148"/>
      <c r="DY49" s="148"/>
      <c r="DZ49" s="148"/>
      <c r="EA49" s="148"/>
      <c r="EB49" s="148"/>
      <c r="EC49" s="148"/>
      <c r="ED49" s="148"/>
      <c r="EE49" s="148"/>
      <c r="EF49" s="148"/>
      <c r="EG49" s="148"/>
      <c r="EH49" s="148"/>
      <c r="EI49" s="148"/>
      <c r="EJ49" s="148"/>
      <c r="EK49" s="148"/>
      <c r="EL49" s="148"/>
      <c r="EM49" s="148"/>
      <c r="EN49" s="148"/>
      <c r="EO49" s="148"/>
      <c r="EP49" s="148"/>
      <c r="EQ49" s="148"/>
      <c r="ER49" s="148"/>
      <c r="ES49" s="148"/>
      <c r="ET49" s="148"/>
      <c r="EU49" s="148"/>
      <c r="EV49" s="148"/>
      <c r="EW49" s="148"/>
      <c r="EX49" s="148"/>
      <c r="EY49" s="148"/>
      <c r="EZ49" s="148"/>
      <c r="FA49" s="148"/>
      <c r="FB49" s="148"/>
      <c r="FC49" s="148"/>
      <c r="FD49" s="148"/>
      <c r="FE49" s="148"/>
      <c r="FF49" s="148"/>
      <c r="FG49" s="148"/>
      <c r="FH49" s="148"/>
      <c r="FI49" s="148"/>
      <c r="FJ49" s="148"/>
      <c r="FK49" s="148"/>
      <c r="FL49" s="148"/>
      <c r="FM49" s="148"/>
      <c r="FN49" s="148"/>
      <c r="FO49" s="148"/>
      <c r="FP49" s="148"/>
      <c r="FQ49" s="148"/>
      <c r="FR49" s="148"/>
      <c r="FS49" s="148"/>
      <c r="FT49" s="148"/>
      <c r="FU49" s="148"/>
      <c r="FV49" s="148"/>
      <c r="FW49" s="148"/>
      <c r="FX49" s="148"/>
      <c r="FY49" s="148"/>
      <c r="FZ49" s="148"/>
      <c r="GA49" s="148"/>
      <c r="GB49" s="148"/>
      <c r="GC49" s="148"/>
      <c r="GD49" s="148"/>
      <c r="GE49" s="148"/>
      <c r="GF49" s="148"/>
      <c r="GG49" s="148"/>
      <c r="GH49" s="148"/>
      <c r="GI49" s="148"/>
      <c r="GJ49" s="148"/>
      <c r="GK49" s="148"/>
      <c r="GL49" s="148"/>
      <c r="GM49" s="148"/>
      <c r="GN49" s="148"/>
      <c r="GO49" s="148"/>
      <c r="GP49" s="148"/>
      <c r="GQ49" s="148"/>
      <c r="GR49" s="148"/>
      <c r="GS49" s="148"/>
      <c r="GT49" s="148"/>
      <c r="GU49" s="148"/>
      <c r="GV49" s="148"/>
      <c r="GW49" s="148"/>
      <c r="GX49" s="148"/>
      <c r="GY49" s="148"/>
      <c r="GZ49" s="148"/>
      <c r="HA49" s="148"/>
      <c r="HB49" s="148"/>
      <c r="HC49" s="148"/>
      <c r="HD49" s="148"/>
      <c r="HE49" s="148"/>
      <c r="HF49" s="148"/>
      <c r="HG49" s="148"/>
      <c r="HH49" s="148"/>
      <c r="HI49" s="148"/>
      <c r="HJ49" s="148"/>
      <c r="HK49" s="148"/>
      <c r="HL49" s="148"/>
      <c r="HM49" s="148"/>
      <c r="HN49" s="148"/>
      <c r="HO49" s="148"/>
      <c r="HP49" s="148"/>
      <c r="HQ49" s="148"/>
      <c r="HR49" s="148"/>
      <c r="HS49" s="148"/>
      <c r="HT49" s="148"/>
      <c r="HU49" s="148"/>
      <c r="HV49" s="148"/>
      <c r="HW49" s="148"/>
      <c r="HX49" s="148"/>
      <c r="HY49" s="148"/>
      <c r="HZ49" s="148"/>
      <c r="IA49" s="148"/>
      <c r="IB49" s="148"/>
      <c r="IC49" s="148"/>
      <c r="ID49" s="148"/>
      <c r="IE49" s="148"/>
      <c r="IF49" s="148"/>
      <c r="IG49" s="148"/>
      <c r="IH49" s="148"/>
      <c r="II49" s="148"/>
      <c r="IJ49" s="148"/>
      <c r="IK49" s="148"/>
      <c r="IL49" s="148"/>
      <c r="IM49" s="148"/>
      <c r="IN49" s="148"/>
      <c r="IO49" s="148"/>
      <c r="IP49" s="148"/>
      <c r="IQ49" s="148"/>
      <c r="IR49" s="148"/>
      <c r="IS49" s="148"/>
      <c r="IT49" s="148"/>
      <c r="IU49" s="148"/>
      <c r="IV49" s="148"/>
      <c r="IW49" s="148"/>
      <c r="IX49" s="148"/>
      <c r="IY49" s="148"/>
      <c r="IZ49" s="148"/>
      <c r="JA49" s="148"/>
      <c r="JB49" s="148"/>
      <c r="JC49" s="148"/>
      <c r="JD49" s="148"/>
      <c r="JE49" s="148"/>
      <c r="JF49" s="148"/>
      <c r="JG49" s="148"/>
      <c r="JH49" s="148"/>
      <c r="JI49" s="148"/>
      <c r="JJ49" s="148"/>
      <c r="JK49" s="148"/>
      <c r="JL49" s="148"/>
      <c r="JM49" s="148"/>
      <c r="JN49" s="148"/>
      <c r="JO49" s="148"/>
      <c r="JP49" s="148"/>
      <c r="JQ49" s="148"/>
      <c r="JR49" s="148"/>
      <c r="JS49" s="148"/>
      <c r="JT49" s="148"/>
      <c r="JU49" s="148"/>
      <c r="JV49" s="148"/>
      <c r="JW49" s="148"/>
      <c r="JX49" s="148"/>
      <c r="JY49" s="148"/>
      <c r="JZ49" s="148"/>
      <c r="KA49" s="148"/>
      <c r="KB49" s="148"/>
      <c r="KC49" s="148"/>
      <c r="KD49" s="148"/>
      <c r="KE49" s="148"/>
      <c r="KF49" s="148"/>
      <c r="KG49" s="148"/>
      <c r="KH49" s="148"/>
      <c r="KI49" s="148"/>
      <c r="KJ49" s="148"/>
      <c r="KK49" s="148"/>
      <c r="KL49" s="148"/>
      <c r="KM49" s="148"/>
      <c r="KN49" s="148"/>
      <c r="KO49" s="148"/>
      <c r="KP49" s="148"/>
      <c r="KQ49" s="148"/>
      <c r="KR49" s="148"/>
      <c r="KS49" s="148"/>
      <c r="KT49" s="148"/>
      <c r="KU49" s="148"/>
      <c r="KV49" s="148"/>
      <c r="KW49" s="148"/>
      <c r="KX49" s="148"/>
      <c r="KY49" s="148"/>
      <c r="KZ49" s="148"/>
      <c r="LA49" s="148"/>
      <c r="LB49" s="148"/>
      <c r="LC49" s="148"/>
      <c r="LD49" s="148"/>
      <c r="LE49" s="148"/>
      <c r="LF49" s="148"/>
      <c r="LG49" s="148"/>
      <c r="LH49" s="148"/>
      <c r="LI49" s="148"/>
      <c r="LJ49" s="148"/>
      <c r="LK49" s="148"/>
      <c r="LL49" s="148"/>
      <c r="LM49" s="148"/>
      <c r="LN49" s="148"/>
      <c r="LO49" s="148"/>
      <c r="LP49" s="148"/>
      <c r="LQ49" s="148"/>
      <c r="LR49" s="148"/>
      <c r="LS49" s="148"/>
      <c r="LT49" s="148"/>
      <c r="LU49" s="148"/>
      <c r="LV49" s="148"/>
      <c r="LW49" s="148"/>
      <c r="LX49" s="148"/>
      <c r="LY49" s="148"/>
      <c r="LZ49" s="148"/>
      <c r="MA49" s="148"/>
      <c r="MB49" s="148"/>
      <c r="MC49" s="148"/>
      <c r="MD49" s="148"/>
      <c r="ME49" s="148"/>
      <c r="MF49" s="148"/>
      <c r="MG49" s="148"/>
      <c r="MH49" s="148"/>
      <c r="MI49" s="148"/>
      <c r="MJ49" s="148"/>
      <c r="MK49" s="148"/>
      <c r="ML49" s="148"/>
      <c r="MM49" s="148"/>
      <c r="MN49" s="148"/>
      <c r="MO49" s="148"/>
      <c r="MP49" s="148"/>
      <c r="MQ49" s="148"/>
      <c r="MR49" s="148"/>
      <c r="MS49" s="148"/>
      <c r="MT49" s="148"/>
      <c r="MU49" s="148"/>
      <c r="MV49" s="148"/>
      <c r="MW49" s="148"/>
      <c r="MX49" s="148"/>
      <c r="MY49" s="148"/>
      <c r="MZ49" s="148"/>
      <c r="NA49" s="148"/>
      <c r="NB49" s="148"/>
      <c r="NC49" s="148"/>
      <c r="ND49" s="148"/>
      <c r="NE49" s="148"/>
      <c r="NF49" s="148"/>
      <c r="NG49" s="148"/>
      <c r="NH49" s="148"/>
      <c r="NI49" s="148"/>
      <c r="NJ49" s="148"/>
      <c r="NK49" s="148"/>
      <c r="NL49" s="148"/>
      <c r="NM49" s="148"/>
      <c r="NN49" s="148"/>
      <c r="NO49" s="148"/>
      <c r="NP49" s="148"/>
      <c r="NQ49" s="148"/>
      <c r="NR49" s="148"/>
      <c r="NS49" s="148"/>
      <c r="NT49" s="148"/>
      <c r="NU49" s="148"/>
      <c r="NV49" s="148"/>
      <c r="NW49" s="148"/>
      <c r="NX49" s="148"/>
      <c r="NY49" s="148"/>
      <c r="NZ49" s="148"/>
      <c r="OA49" s="148"/>
      <c r="OB49" s="148"/>
      <c r="OC49" s="148"/>
      <c r="OD49" s="148"/>
      <c r="OE49" s="148"/>
      <c r="OF49" s="148"/>
      <c r="OG49" s="148"/>
      <c r="OH49" s="148"/>
      <c r="OI49" s="148"/>
      <c r="OJ49" s="148"/>
      <c r="OK49" s="148"/>
      <c r="OL49" s="148"/>
      <c r="OM49" s="148"/>
      <c r="ON49" s="148"/>
      <c r="OO49" s="148"/>
      <c r="OP49" s="148"/>
      <c r="OQ49" s="148"/>
      <c r="OR49" s="148"/>
      <c r="OS49" s="148"/>
      <c r="OT49" s="148"/>
      <c r="OU49" s="148"/>
      <c r="OV49" s="148"/>
      <c r="OW49" s="148"/>
      <c r="OX49" s="148"/>
      <c r="OY49" s="148"/>
      <c r="OZ49" s="148"/>
      <c r="PA49" s="148"/>
      <c r="PB49" s="148"/>
      <c r="PC49" s="148"/>
      <c r="PD49" s="148"/>
      <c r="PE49" s="148"/>
      <c r="PF49" s="148"/>
      <c r="PG49" s="148"/>
      <c r="PH49" s="148"/>
      <c r="PI49" s="148"/>
      <c r="PJ49" s="148"/>
      <c r="PK49" s="148"/>
      <c r="PL49" s="148"/>
      <c r="PM49" s="148"/>
      <c r="PN49" s="148"/>
      <c r="PO49" s="148"/>
      <c r="PP49" s="148"/>
      <c r="PQ49" s="148"/>
      <c r="PR49" s="148"/>
      <c r="PS49" s="148"/>
      <c r="PT49" s="148"/>
      <c r="PU49" s="148"/>
      <c r="PV49" s="148"/>
      <c r="PW49" s="148"/>
      <c r="PX49" s="148"/>
      <c r="PY49" s="148"/>
      <c r="PZ49" s="148"/>
      <c r="QA49" s="148"/>
      <c r="QB49" s="148"/>
      <c r="QC49" s="148"/>
      <c r="QD49" s="148"/>
      <c r="QE49" s="148"/>
      <c r="QF49" s="148"/>
      <c r="QG49" s="148"/>
      <c r="QH49" s="148"/>
      <c r="QI49" s="148"/>
      <c r="QJ49" s="148"/>
      <c r="QK49" s="148"/>
      <c r="QL49" s="148"/>
      <c r="QM49" s="148"/>
      <c r="QN49" s="148"/>
      <c r="QO49" s="148"/>
      <c r="QP49" s="148"/>
      <c r="QQ49" s="148"/>
      <c r="QR49" s="148"/>
      <c r="QS49" s="148"/>
      <c r="QT49" s="148"/>
      <c r="QU49" s="148"/>
      <c r="QV49" s="148"/>
      <c r="QW49" s="148"/>
      <c r="QX49" s="148"/>
      <c r="QY49" s="148"/>
      <c r="QZ49" s="148"/>
      <c r="RA49" s="148"/>
      <c r="RB49" s="148"/>
      <c r="RC49" s="148"/>
      <c r="RD49" s="148"/>
      <c r="RE49" s="148"/>
      <c r="RF49" s="148"/>
      <c r="RG49" s="148"/>
      <c r="RH49" s="148"/>
      <c r="RI49" s="148"/>
      <c r="RJ49" s="148"/>
      <c r="RK49" s="148"/>
      <c r="RL49" s="148"/>
      <c r="RM49" s="148"/>
      <c r="RN49" s="148"/>
      <c r="RO49" s="148"/>
      <c r="RP49" s="148"/>
      <c r="RQ49" s="148"/>
      <c r="RR49" s="148"/>
      <c r="RS49" s="148"/>
      <c r="RT49" s="148"/>
      <c r="RU49" s="148"/>
      <c r="RV49" s="148"/>
      <c r="RW49" s="148"/>
      <c r="RX49" s="148"/>
      <c r="RY49" s="148"/>
      <c r="RZ49" s="148"/>
      <c r="SA49" s="148"/>
      <c r="SB49" s="148"/>
      <c r="SC49" s="148"/>
      <c r="SD49" s="148"/>
      <c r="SE49" s="148"/>
      <c r="SF49" s="148"/>
      <c r="SG49" s="148"/>
      <c r="SH49" s="148"/>
      <c r="SI49" s="148"/>
      <c r="SJ49" s="148"/>
      <c r="SK49" s="148"/>
      <c r="SL49" s="148"/>
      <c r="SM49" s="148"/>
      <c r="SN49" s="148"/>
      <c r="SO49" s="148"/>
      <c r="SP49" s="148"/>
      <c r="SQ49" s="148"/>
      <c r="SR49" s="148"/>
      <c r="SS49" s="148"/>
      <c r="ST49" s="148"/>
      <c r="SU49" s="148"/>
      <c r="SV49" s="148"/>
      <c r="SW49" s="148"/>
      <c r="SX49" s="148"/>
      <c r="SY49" s="148"/>
      <c r="SZ49" s="148"/>
      <c r="TA49" s="148"/>
      <c r="TB49" s="148"/>
      <c r="TC49" s="148"/>
      <c r="TD49" s="148"/>
      <c r="TE49" s="148"/>
      <c r="TF49" s="148"/>
      <c r="TG49" s="148"/>
      <c r="TH49" s="148"/>
      <c r="TI49" s="148"/>
      <c r="TJ49" s="148"/>
      <c r="TK49" s="148"/>
      <c r="TL49" s="148"/>
      <c r="TM49" s="148"/>
      <c r="TN49" s="148"/>
      <c r="TO49" s="148"/>
      <c r="TP49" s="148"/>
      <c r="TQ49" s="148"/>
      <c r="TR49" s="148"/>
      <c r="TS49" s="148"/>
      <c r="TT49" s="148"/>
      <c r="TU49" s="148"/>
      <c r="TV49" s="148"/>
      <c r="TW49" s="148"/>
      <c r="TX49" s="148"/>
      <c r="TY49" s="148"/>
      <c r="TZ49" s="148"/>
      <c r="UA49" s="148"/>
      <c r="UB49" s="148"/>
      <c r="UC49" s="148"/>
      <c r="UD49" s="148"/>
      <c r="UE49" s="148"/>
      <c r="UF49" s="148"/>
      <c r="UG49" s="148"/>
      <c r="UH49" s="148"/>
      <c r="UI49" s="148"/>
      <c r="UJ49" s="148"/>
      <c r="UK49" s="148"/>
      <c r="UL49" s="148"/>
      <c r="UM49" s="148"/>
      <c r="UN49" s="148"/>
      <c r="UO49" s="148"/>
      <c r="UP49" s="148"/>
      <c r="UQ49" s="148"/>
      <c r="UR49" s="148"/>
      <c r="US49" s="148"/>
      <c r="UT49" s="148"/>
      <c r="UU49" s="148"/>
      <c r="UV49" s="148"/>
      <c r="UW49" s="148"/>
      <c r="UX49" s="148"/>
      <c r="UY49" s="148"/>
      <c r="UZ49" s="148"/>
      <c r="VA49" s="148"/>
      <c r="VB49" s="148"/>
      <c r="VC49" s="148"/>
      <c r="VD49" s="148"/>
      <c r="VE49" s="148"/>
      <c r="VF49" s="148"/>
      <c r="VG49" s="148"/>
      <c r="VH49" s="148"/>
      <c r="VI49" s="148"/>
      <c r="VJ49" s="148"/>
      <c r="VK49" s="148"/>
      <c r="VL49" s="148"/>
      <c r="VM49" s="148"/>
      <c r="VN49" s="148"/>
      <c r="VO49" s="148"/>
      <c r="VP49" s="148"/>
      <c r="VQ49" s="148"/>
      <c r="VR49" s="148"/>
      <c r="VS49" s="148"/>
      <c r="VT49" s="148"/>
      <c r="VU49" s="148"/>
      <c r="VV49" s="148"/>
      <c r="VW49" s="148"/>
      <c r="VX49" s="148"/>
      <c r="VY49" s="148"/>
      <c r="VZ49" s="148"/>
      <c r="WA49" s="148"/>
      <c r="WB49" s="148"/>
      <c r="WC49" s="148"/>
      <c r="WD49" s="148"/>
      <c r="WE49" s="148"/>
      <c r="WF49" s="148"/>
      <c r="WG49" s="148"/>
      <c r="WH49" s="148"/>
      <c r="WI49" s="148"/>
      <c r="WJ49" s="148"/>
      <c r="WK49" s="148"/>
      <c r="WL49" s="148"/>
      <c r="WM49" s="148"/>
      <c r="WN49" s="148"/>
      <c r="WO49" s="148"/>
      <c r="WP49" s="148"/>
      <c r="WQ49" s="148"/>
      <c r="WR49" s="148"/>
      <c r="WS49" s="148"/>
      <c r="WT49" s="148"/>
      <c r="WU49" s="148"/>
      <c r="WV49" s="148"/>
      <c r="WW49" s="148"/>
      <c r="WX49" s="148"/>
      <c r="WY49" s="148"/>
      <c r="WZ49" s="148"/>
      <c r="XA49" s="148"/>
      <c r="XB49" s="148"/>
      <c r="XC49" s="148"/>
      <c r="XD49" s="148"/>
      <c r="XE49" s="148"/>
      <c r="XF49" s="148"/>
      <c r="XG49" s="148"/>
      <c r="XH49" s="148"/>
      <c r="XI49" s="148"/>
      <c r="XJ49" s="148"/>
      <c r="XK49" s="148"/>
      <c r="XL49" s="148"/>
      <c r="XM49" s="148"/>
      <c r="XN49" s="148"/>
      <c r="XO49" s="148"/>
      <c r="XP49" s="148"/>
      <c r="XQ49" s="148"/>
      <c r="XR49" s="148"/>
      <c r="XS49" s="148"/>
      <c r="XT49" s="148"/>
      <c r="XU49" s="148"/>
      <c r="XV49" s="148"/>
      <c r="XW49" s="148"/>
      <c r="XX49" s="148"/>
      <c r="XY49" s="148"/>
      <c r="XZ49" s="148"/>
      <c r="YA49" s="148"/>
      <c r="YB49" s="148"/>
      <c r="YC49" s="148"/>
      <c r="YD49" s="148"/>
      <c r="YE49" s="148"/>
      <c r="YF49" s="148"/>
      <c r="YG49" s="148"/>
      <c r="YH49" s="148"/>
      <c r="YI49" s="148"/>
      <c r="YJ49" s="148"/>
      <c r="YK49" s="148"/>
      <c r="YL49" s="148"/>
      <c r="YM49" s="148"/>
      <c r="YN49" s="148"/>
      <c r="YO49" s="148"/>
      <c r="YP49" s="148"/>
      <c r="YQ49" s="148"/>
      <c r="YR49" s="148"/>
      <c r="YS49" s="148"/>
      <c r="YT49" s="148"/>
      <c r="YU49" s="148"/>
      <c r="YV49" s="148"/>
      <c r="YW49" s="148"/>
      <c r="YX49" s="148"/>
      <c r="YY49" s="148"/>
      <c r="YZ49" s="148"/>
      <c r="ZA49" s="148"/>
      <c r="ZB49" s="148"/>
      <c r="ZC49" s="148"/>
      <c r="ZD49" s="148"/>
      <c r="ZE49" s="148"/>
      <c r="ZF49" s="148"/>
      <c r="ZG49" s="148"/>
      <c r="ZH49" s="148"/>
      <c r="ZI49" s="148"/>
      <c r="ZJ49" s="148"/>
      <c r="ZK49" s="148"/>
      <c r="ZL49" s="148"/>
      <c r="ZM49" s="148"/>
      <c r="ZN49" s="148"/>
      <c r="ZO49" s="148"/>
      <c r="ZP49" s="148"/>
      <c r="ZQ49" s="148"/>
      <c r="ZR49" s="148"/>
      <c r="ZS49" s="148"/>
      <c r="ZT49" s="148"/>
      <c r="ZU49" s="148"/>
      <c r="ZV49" s="148"/>
      <c r="ZW49" s="148"/>
      <c r="ZX49" s="148"/>
      <c r="ZY49" s="148"/>
      <c r="ZZ49" s="148"/>
      <c r="AAA49" s="148"/>
      <c r="AAB49" s="148"/>
      <c r="AAC49" s="148"/>
      <c r="AAD49" s="148"/>
      <c r="AAE49" s="148"/>
      <c r="AAF49" s="148"/>
      <c r="AAG49" s="148"/>
      <c r="AAH49" s="148"/>
      <c r="AAI49" s="148"/>
      <c r="AAJ49" s="148"/>
      <c r="AAK49" s="148"/>
      <c r="AAL49" s="148"/>
      <c r="AAM49" s="148"/>
      <c r="AAN49" s="148"/>
      <c r="AAO49" s="148"/>
      <c r="AAP49" s="148"/>
      <c r="AAQ49" s="148"/>
      <c r="AAR49" s="148"/>
      <c r="AAS49" s="148"/>
      <c r="AAT49" s="148"/>
      <c r="AAU49" s="148"/>
      <c r="AAV49" s="148"/>
      <c r="AAW49" s="148"/>
      <c r="AAX49" s="148"/>
      <c r="AAY49" s="148"/>
      <c r="AAZ49" s="148"/>
      <c r="ABA49" s="148"/>
      <c r="ABB49" s="148"/>
      <c r="ABC49" s="148"/>
      <c r="ABD49" s="148"/>
      <c r="ABE49" s="148"/>
      <c r="ABF49" s="148"/>
      <c r="ABG49" s="148"/>
      <c r="ABH49" s="148"/>
      <c r="ABI49" s="148"/>
      <c r="ABJ49" s="148"/>
      <c r="ABK49" s="148"/>
      <c r="ABL49" s="148"/>
      <c r="ABM49" s="148"/>
      <c r="ABN49" s="148"/>
      <c r="ABO49" s="148"/>
      <c r="ABP49" s="148"/>
      <c r="ABQ49" s="148"/>
      <c r="ABR49" s="148"/>
      <c r="ABS49" s="148"/>
      <c r="ABT49" s="148"/>
      <c r="ABU49" s="148"/>
      <c r="ABV49" s="148"/>
      <c r="ABW49" s="148"/>
      <c r="ABX49" s="148"/>
      <c r="ABY49" s="148"/>
      <c r="ABZ49" s="148"/>
      <c r="ACA49" s="148"/>
      <c r="ACB49" s="148"/>
      <c r="ACC49" s="148"/>
      <c r="ACD49" s="148"/>
      <c r="ACE49" s="148"/>
      <c r="ACF49" s="148"/>
      <c r="ACG49" s="148"/>
      <c r="ACH49" s="148"/>
      <c r="ACI49" s="148"/>
      <c r="ACJ49" s="148"/>
      <c r="ACK49" s="148"/>
      <c r="ACL49" s="148"/>
      <c r="ACM49" s="148"/>
      <c r="ACN49" s="148"/>
      <c r="ACO49" s="148"/>
      <c r="ACP49" s="148"/>
      <c r="ACQ49" s="148"/>
      <c r="ACR49" s="148"/>
      <c r="ACS49" s="148"/>
      <c r="ACT49" s="148"/>
      <c r="ACU49" s="148"/>
      <c r="ACV49" s="148"/>
      <c r="ACW49" s="148"/>
      <c r="ACX49" s="148"/>
      <c r="ACY49" s="148"/>
      <c r="ACZ49" s="148"/>
      <c r="ADA49" s="148"/>
      <c r="ADB49" s="148"/>
      <c r="ADC49" s="148"/>
      <c r="ADD49" s="148"/>
      <c r="ADE49" s="148"/>
      <c r="ADF49" s="148"/>
      <c r="ADG49" s="148"/>
      <c r="ADH49" s="148"/>
      <c r="ADI49" s="148"/>
      <c r="ADJ49" s="148"/>
      <c r="ADK49" s="148"/>
      <c r="ADL49" s="148"/>
      <c r="ADM49" s="148"/>
      <c r="ADN49" s="148"/>
      <c r="ADO49" s="148"/>
      <c r="ADP49" s="148"/>
      <c r="ADQ49" s="148"/>
      <c r="ADR49" s="148"/>
      <c r="ADS49" s="148"/>
      <c r="ADT49" s="148"/>
      <c r="ADU49" s="148"/>
      <c r="ADV49" s="148"/>
      <c r="ADW49" s="148"/>
      <c r="ADX49" s="148"/>
      <c r="ADY49" s="148"/>
      <c r="ADZ49" s="148"/>
      <c r="AEA49" s="148"/>
      <c r="AEB49" s="148"/>
      <c r="AEC49" s="148"/>
      <c r="AED49" s="148"/>
      <c r="AEE49" s="148"/>
      <c r="AEF49" s="148"/>
      <c r="AEG49" s="148"/>
      <c r="AEH49" s="148"/>
      <c r="AEI49" s="148"/>
      <c r="AEJ49" s="148"/>
      <c r="AEK49" s="148"/>
      <c r="AEL49" s="148"/>
      <c r="AEM49" s="148"/>
      <c r="AEN49" s="148"/>
      <c r="AEO49" s="148"/>
      <c r="AEP49" s="148"/>
      <c r="AEQ49" s="148"/>
      <c r="AER49" s="148"/>
      <c r="AES49" s="148"/>
      <c r="AET49" s="148"/>
      <c r="AEU49" s="148"/>
      <c r="AEV49" s="148"/>
      <c r="AEW49" s="148"/>
      <c r="AEX49" s="148"/>
      <c r="AEY49" s="148"/>
      <c r="AEZ49" s="148"/>
      <c r="AFA49" s="148"/>
      <c r="AFB49" s="148"/>
      <c r="AFC49" s="148"/>
      <c r="AFD49" s="148"/>
      <c r="AFE49" s="148"/>
      <c r="AFF49" s="148"/>
      <c r="AFG49" s="148"/>
      <c r="AFH49" s="148"/>
      <c r="AFI49" s="148"/>
      <c r="AFJ49" s="148"/>
      <c r="AFK49" s="148"/>
      <c r="AFL49" s="148"/>
      <c r="AFM49" s="148"/>
      <c r="AFN49" s="148"/>
      <c r="AFO49" s="148"/>
      <c r="AFP49" s="148"/>
      <c r="AFQ49" s="148"/>
      <c r="AFR49" s="148"/>
      <c r="AFS49" s="148"/>
      <c r="AFT49" s="148"/>
      <c r="AFU49" s="148"/>
      <c r="AFV49" s="148"/>
      <c r="AFW49" s="148"/>
      <c r="AFX49" s="148"/>
      <c r="AFY49" s="148"/>
      <c r="AFZ49" s="148"/>
      <c r="AGA49" s="148"/>
      <c r="AGB49" s="148"/>
      <c r="AGC49" s="148"/>
      <c r="AGD49" s="148"/>
      <c r="AGE49" s="148"/>
      <c r="AGF49" s="148"/>
      <c r="AGG49" s="148"/>
      <c r="AGH49" s="148"/>
      <c r="AGI49" s="148"/>
      <c r="AGJ49" s="148"/>
      <c r="AGK49" s="148"/>
      <c r="AGL49" s="148"/>
      <c r="AGM49" s="148"/>
      <c r="AGN49" s="148"/>
      <c r="AGO49" s="148"/>
      <c r="AGP49" s="148"/>
      <c r="AGQ49" s="148"/>
      <c r="AGR49" s="148"/>
      <c r="AGS49" s="148"/>
      <c r="AGT49" s="148"/>
      <c r="AGU49" s="148"/>
      <c r="AGV49" s="148"/>
      <c r="AGW49" s="148"/>
      <c r="AGX49" s="148"/>
      <c r="AGY49" s="148"/>
      <c r="AGZ49" s="148"/>
      <c r="AHA49" s="148"/>
      <c r="AHB49" s="148"/>
      <c r="AHC49" s="148"/>
      <c r="AHD49" s="148"/>
      <c r="AHE49" s="148"/>
      <c r="AHF49" s="148"/>
      <c r="AHG49" s="148"/>
      <c r="AHH49" s="148"/>
      <c r="AHI49" s="148"/>
      <c r="AHJ49" s="148"/>
      <c r="AHK49" s="148"/>
      <c r="AHL49" s="148"/>
      <c r="AHM49" s="148"/>
      <c r="AHN49" s="148"/>
      <c r="AHO49" s="148"/>
      <c r="AHP49" s="148"/>
      <c r="AHQ49" s="148"/>
      <c r="AHR49" s="148"/>
      <c r="AHS49" s="148"/>
      <c r="AHT49" s="148"/>
      <c r="AHU49" s="148"/>
      <c r="AHV49" s="148"/>
      <c r="AHW49" s="148"/>
      <c r="AHX49" s="148"/>
      <c r="AHY49" s="148"/>
      <c r="AHZ49" s="148"/>
      <c r="AIA49" s="148"/>
      <c r="AIB49" s="148"/>
      <c r="AIC49" s="148"/>
      <c r="AID49" s="148"/>
      <c r="AIE49" s="148"/>
      <c r="AIF49" s="148"/>
      <c r="AIG49" s="148"/>
      <c r="AIH49" s="148"/>
      <c r="AII49" s="148"/>
      <c r="AIJ49" s="148"/>
      <c r="AIK49" s="148"/>
      <c r="AIL49" s="148"/>
      <c r="AIM49" s="148"/>
      <c r="AIN49" s="148"/>
      <c r="AIO49" s="148"/>
      <c r="AIP49" s="148"/>
      <c r="AIQ49" s="148"/>
      <c r="AIR49" s="148"/>
      <c r="AIS49" s="148"/>
      <c r="AIT49" s="148"/>
      <c r="AIU49" s="148"/>
      <c r="AIV49" s="148"/>
      <c r="AIW49" s="148"/>
      <c r="AIX49" s="148"/>
      <c r="AIY49" s="148"/>
      <c r="AIZ49" s="148"/>
      <c r="AJA49" s="148"/>
      <c r="AJB49" s="148"/>
      <c r="AJC49" s="148"/>
      <c r="AJD49" s="148"/>
      <c r="AJE49" s="148"/>
      <c r="AJF49" s="148"/>
      <c r="AJG49" s="148"/>
      <c r="AJH49" s="148"/>
      <c r="AJI49" s="148"/>
      <c r="AJJ49" s="148"/>
      <c r="AJK49" s="148"/>
      <c r="AJL49" s="148"/>
      <c r="AJM49" s="148"/>
      <c r="AJN49" s="148"/>
      <c r="AJO49" s="148"/>
      <c r="AJP49" s="148"/>
      <c r="AJQ49" s="148"/>
      <c r="AJR49" s="148"/>
      <c r="AJS49" s="148"/>
      <c r="AJT49" s="148"/>
      <c r="AJU49" s="148"/>
      <c r="AJV49" s="148"/>
      <c r="AJW49" s="148"/>
      <c r="AJX49" s="148"/>
      <c r="AJY49" s="148"/>
      <c r="AJZ49" s="148"/>
      <c r="AKA49" s="148"/>
      <c r="AKB49" s="148"/>
      <c r="AKC49" s="148"/>
      <c r="AKD49" s="148"/>
      <c r="AKE49" s="148"/>
      <c r="AKF49" s="148"/>
      <c r="AKG49" s="148"/>
      <c r="AKH49" s="148"/>
      <c r="AKI49" s="148"/>
      <c r="AKJ49" s="148"/>
      <c r="AKK49" s="148"/>
      <c r="AKL49" s="148"/>
      <c r="AKM49" s="148"/>
      <c r="AKN49" s="148"/>
      <c r="AKO49" s="148"/>
      <c r="AKP49" s="148"/>
      <c r="AKQ49" s="148"/>
      <c r="AKR49" s="148"/>
      <c r="AKS49" s="148"/>
      <c r="AKT49" s="148"/>
      <c r="AKU49" s="148"/>
      <c r="AKV49" s="148"/>
      <c r="AKW49" s="148"/>
      <c r="AKX49" s="148"/>
      <c r="AKY49" s="148"/>
      <c r="AKZ49" s="148"/>
      <c r="ALA49" s="148"/>
      <c r="ALB49" s="148"/>
      <c r="ALC49" s="148"/>
      <c r="ALD49" s="148"/>
      <c r="ALE49" s="148"/>
      <c r="ALF49" s="148"/>
      <c r="ALG49" s="148"/>
      <c r="ALH49" s="148"/>
      <c r="ALI49" s="148"/>
      <c r="ALJ49" s="148"/>
      <c r="ALK49" s="148"/>
      <c r="ALL49" s="148"/>
      <c r="ALM49" s="148"/>
      <c r="ALN49" s="148"/>
      <c r="ALO49" s="148"/>
      <c r="ALP49" s="148"/>
      <c r="ALQ49" s="148"/>
      <c r="ALR49" s="148"/>
      <c r="ALS49" s="148"/>
      <c r="ALT49" s="148"/>
      <c r="ALU49" s="148"/>
      <c r="ALV49" s="148"/>
      <c r="ALW49" s="148"/>
      <c r="ALX49" s="148"/>
      <c r="ALY49" s="148"/>
      <c r="ALZ49" s="148"/>
      <c r="AMA49" s="148"/>
      <c r="AMB49" s="148"/>
      <c r="AMC49" s="148"/>
      <c r="AMD49" s="148"/>
      <c r="AME49" s="148"/>
      <c r="AMF49" s="148"/>
      <c r="AMG49" s="148"/>
      <c r="AMH49" s="148"/>
      <c r="AMI49" s="148"/>
      <c r="AMJ49" s="148"/>
      <c r="AMK49" s="148"/>
      <c r="AML49" s="148"/>
    </row>
    <row r="50" spans="1:1026" s="131" customFormat="1">
      <c r="A50" s="145" t="str">
        <f t="shared" si="0"/>
        <v>LOAN.CEO_APPROVED</v>
      </c>
      <c r="B50" s="134">
        <f t="shared" si="4"/>
        <v>110046</v>
      </c>
      <c r="C50" s="146">
        <v>0</v>
      </c>
      <c r="D50" s="146">
        <v>1</v>
      </c>
      <c r="E50" s="146">
        <f t="shared" si="1"/>
        <v>100000</v>
      </c>
      <c r="F50" s="146">
        <v>100000</v>
      </c>
      <c r="G50" s="146" t="s">
        <v>34</v>
      </c>
      <c r="H50" s="146">
        <v>100000</v>
      </c>
      <c r="I50" s="145" t="s">
        <v>505</v>
      </c>
      <c r="J50" s="146">
        <f>VLOOKUP(I50,T_FSM_TYPE!$A:$B,2,0)</f>
        <v>110000</v>
      </c>
      <c r="K50" s="131" t="s">
        <v>534</v>
      </c>
      <c r="L50" s="145" t="s">
        <v>37</v>
      </c>
      <c r="M50" s="215" t="str">
        <f t="shared" si="2"/>
        <v>CEO_APPROVED</v>
      </c>
      <c r="N50" s="145" t="str">
        <f t="shared" si="3"/>
        <v>INSERT INTO T_FSM_STATE VALUES(110046, 0, 1, 100000, 100000, GETDATE(), 100000, 110000, 'CEO_APPROVED', '?' ,'CEO_APPROVED')</v>
      </c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45"/>
      <c r="BI50" s="145"/>
      <c r="BJ50" s="145"/>
      <c r="BK50" s="145"/>
      <c r="BL50" s="145"/>
      <c r="BM50" s="145"/>
      <c r="BN50" s="145"/>
      <c r="BO50" s="145"/>
      <c r="BP50" s="145"/>
      <c r="BQ50" s="145"/>
      <c r="BR50" s="145"/>
      <c r="BS50" s="145"/>
      <c r="BT50" s="145"/>
      <c r="BU50" s="145"/>
      <c r="BV50" s="145"/>
      <c r="BW50" s="145"/>
      <c r="BX50" s="145"/>
      <c r="BY50" s="145"/>
      <c r="BZ50" s="145"/>
      <c r="CA50" s="145"/>
      <c r="CB50" s="145"/>
      <c r="CC50" s="145"/>
      <c r="CD50" s="145"/>
      <c r="CE50" s="145"/>
      <c r="CF50" s="145"/>
      <c r="CG50" s="145"/>
      <c r="CH50" s="145"/>
      <c r="CI50" s="145"/>
      <c r="CJ50" s="145"/>
      <c r="CK50" s="145"/>
      <c r="CL50" s="145"/>
      <c r="CM50" s="145"/>
      <c r="CN50" s="145"/>
      <c r="CO50" s="145"/>
      <c r="CP50" s="145"/>
      <c r="CQ50" s="145"/>
      <c r="CR50" s="145"/>
      <c r="CS50" s="145"/>
      <c r="CT50" s="145"/>
      <c r="CU50" s="145"/>
      <c r="CV50" s="145"/>
      <c r="CW50" s="145"/>
      <c r="CX50" s="145"/>
      <c r="CY50" s="145"/>
      <c r="CZ50" s="145"/>
      <c r="DA50" s="145"/>
      <c r="DB50" s="145"/>
      <c r="DC50" s="145"/>
      <c r="DD50" s="145"/>
      <c r="DE50" s="145"/>
      <c r="DF50" s="145"/>
      <c r="DG50" s="145"/>
      <c r="DH50" s="145"/>
      <c r="DI50" s="145"/>
      <c r="DJ50" s="145"/>
      <c r="DK50" s="145"/>
      <c r="DL50" s="145"/>
      <c r="DM50" s="145"/>
      <c r="DN50" s="145"/>
      <c r="DO50" s="145"/>
      <c r="DP50" s="145"/>
      <c r="DQ50" s="145"/>
      <c r="DR50" s="145"/>
      <c r="DS50" s="145"/>
      <c r="DT50" s="145"/>
      <c r="DU50" s="145"/>
      <c r="DV50" s="145"/>
      <c r="DW50" s="145"/>
      <c r="DX50" s="145"/>
      <c r="DY50" s="145"/>
      <c r="DZ50" s="145"/>
      <c r="EA50" s="145"/>
      <c r="EB50" s="145"/>
      <c r="EC50" s="145"/>
      <c r="ED50" s="145"/>
      <c r="EE50" s="145"/>
      <c r="EF50" s="145"/>
      <c r="EG50" s="145"/>
      <c r="EH50" s="145"/>
      <c r="EI50" s="145"/>
      <c r="EJ50" s="145"/>
      <c r="EK50" s="145"/>
      <c r="EL50" s="145"/>
      <c r="EM50" s="145"/>
      <c r="EN50" s="145"/>
      <c r="EO50" s="145"/>
      <c r="EP50" s="145"/>
      <c r="EQ50" s="145"/>
      <c r="ER50" s="145"/>
      <c r="ES50" s="145"/>
      <c r="ET50" s="145"/>
      <c r="EU50" s="145"/>
      <c r="EV50" s="145"/>
      <c r="EW50" s="145"/>
      <c r="EX50" s="145"/>
      <c r="EY50" s="145"/>
      <c r="EZ50" s="145"/>
      <c r="FA50" s="145"/>
      <c r="FB50" s="145"/>
      <c r="FC50" s="145"/>
      <c r="FD50" s="145"/>
      <c r="FE50" s="145"/>
      <c r="FF50" s="145"/>
      <c r="FG50" s="145"/>
      <c r="FH50" s="145"/>
      <c r="FI50" s="145"/>
      <c r="FJ50" s="145"/>
      <c r="FK50" s="145"/>
      <c r="FL50" s="145"/>
      <c r="FM50" s="145"/>
      <c r="FN50" s="145"/>
      <c r="FO50" s="145"/>
      <c r="FP50" s="145"/>
      <c r="FQ50" s="145"/>
      <c r="FR50" s="145"/>
      <c r="FS50" s="145"/>
      <c r="FT50" s="145"/>
      <c r="FU50" s="145"/>
      <c r="FV50" s="145"/>
      <c r="FW50" s="145"/>
      <c r="FX50" s="145"/>
      <c r="FY50" s="145"/>
      <c r="FZ50" s="145"/>
      <c r="GA50" s="145"/>
      <c r="GB50" s="145"/>
      <c r="GC50" s="145"/>
      <c r="GD50" s="145"/>
      <c r="GE50" s="145"/>
      <c r="GF50" s="145"/>
      <c r="GG50" s="145"/>
      <c r="GH50" s="145"/>
      <c r="GI50" s="145"/>
      <c r="GJ50" s="145"/>
      <c r="GK50" s="145"/>
      <c r="GL50" s="145"/>
      <c r="GM50" s="145"/>
      <c r="GN50" s="145"/>
      <c r="GO50" s="145"/>
      <c r="GP50" s="145"/>
      <c r="GQ50" s="145"/>
      <c r="GR50" s="145"/>
      <c r="GS50" s="145"/>
      <c r="GT50" s="145"/>
      <c r="GU50" s="145"/>
      <c r="GV50" s="145"/>
      <c r="GW50" s="145"/>
      <c r="GX50" s="145"/>
      <c r="GY50" s="145"/>
      <c r="GZ50" s="145"/>
      <c r="HA50" s="145"/>
      <c r="HB50" s="145"/>
      <c r="HC50" s="145"/>
      <c r="HD50" s="145"/>
      <c r="HE50" s="145"/>
      <c r="HF50" s="145"/>
      <c r="HG50" s="145"/>
      <c r="HH50" s="145"/>
      <c r="HI50" s="145"/>
      <c r="HJ50" s="145"/>
      <c r="HK50" s="145"/>
      <c r="HL50" s="145"/>
      <c r="HM50" s="145"/>
      <c r="HN50" s="145"/>
      <c r="HO50" s="145"/>
      <c r="HP50" s="145"/>
      <c r="HQ50" s="145"/>
      <c r="HR50" s="145"/>
      <c r="HS50" s="145"/>
      <c r="HT50" s="145"/>
      <c r="HU50" s="145"/>
      <c r="HV50" s="145"/>
      <c r="HW50" s="145"/>
      <c r="HX50" s="145"/>
      <c r="HY50" s="145"/>
      <c r="HZ50" s="145"/>
      <c r="IA50" s="145"/>
      <c r="IB50" s="145"/>
      <c r="IC50" s="145"/>
      <c r="ID50" s="145"/>
      <c r="IE50" s="145"/>
      <c r="IF50" s="145"/>
      <c r="IG50" s="145"/>
      <c r="IH50" s="145"/>
      <c r="II50" s="145"/>
      <c r="IJ50" s="145"/>
      <c r="IK50" s="145"/>
      <c r="IL50" s="145"/>
      <c r="IM50" s="145"/>
      <c r="IN50" s="145"/>
      <c r="IO50" s="145"/>
      <c r="IP50" s="145"/>
      <c r="IQ50" s="145"/>
      <c r="IR50" s="145"/>
      <c r="IS50" s="145"/>
      <c r="IT50" s="145"/>
      <c r="IU50" s="145"/>
      <c r="IV50" s="145"/>
      <c r="IW50" s="145"/>
      <c r="IX50" s="145"/>
      <c r="IY50" s="145"/>
      <c r="IZ50" s="145"/>
      <c r="JA50" s="145"/>
      <c r="JB50" s="145"/>
      <c r="JC50" s="145"/>
      <c r="JD50" s="145"/>
      <c r="JE50" s="145"/>
      <c r="JF50" s="145"/>
      <c r="JG50" s="145"/>
      <c r="JH50" s="145"/>
      <c r="JI50" s="145"/>
      <c r="JJ50" s="145"/>
      <c r="JK50" s="145"/>
      <c r="JL50" s="145"/>
      <c r="JM50" s="145"/>
      <c r="JN50" s="145"/>
      <c r="JO50" s="145"/>
      <c r="JP50" s="145"/>
      <c r="JQ50" s="145"/>
      <c r="JR50" s="145"/>
      <c r="JS50" s="145"/>
      <c r="JT50" s="145"/>
      <c r="JU50" s="145"/>
      <c r="JV50" s="145"/>
      <c r="JW50" s="145"/>
      <c r="JX50" s="145"/>
      <c r="JY50" s="145"/>
      <c r="JZ50" s="145"/>
      <c r="KA50" s="145"/>
      <c r="KB50" s="145"/>
      <c r="KC50" s="145"/>
      <c r="KD50" s="145"/>
      <c r="KE50" s="145"/>
      <c r="KF50" s="145"/>
      <c r="KG50" s="145"/>
      <c r="KH50" s="145"/>
      <c r="KI50" s="145"/>
      <c r="KJ50" s="145"/>
      <c r="KK50" s="145"/>
      <c r="KL50" s="145"/>
      <c r="KM50" s="145"/>
      <c r="KN50" s="145"/>
      <c r="KO50" s="145"/>
      <c r="KP50" s="145"/>
      <c r="KQ50" s="145"/>
      <c r="KR50" s="145"/>
      <c r="KS50" s="145"/>
      <c r="KT50" s="145"/>
      <c r="KU50" s="145"/>
      <c r="KV50" s="145"/>
      <c r="KW50" s="145"/>
      <c r="KX50" s="145"/>
      <c r="KY50" s="145"/>
      <c r="KZ50" s="145"/>
      <c r="LA50" s="145"/>
      <c r="LB50" s="145"/>
      <c r="LC50" s="145"/>
      <c r="LD50" s="145"/>
      <c r="LE50" s="145"/>
      <c r="LF50" s="145"/>
      <c r="LG50" s="145"/>
      <c r="LH50" s="145"/>
      <c r="LI50" s="145"/>
      <c r="LJ50" s="145"/>
      <c r="LK50" s="145"/>
      <c r="LL50" s="145"/>
      <c r="LM50" s="145"/>
      <c r="LN50" s="145"/>
      <c r="LO50" s="145"/>
      <c r="LP50" s="145"/>
      <c r="LQ50" s="145"/>
      <c r="LR50" s="145"/>
      <c r="LS50" s="145"/>
      <c r="LT50" s="145"/>
      <c r="LU50" s="145"/>
      <c r="LV50" s="145"/>
      <c r="LW50" s="145"/>
      <c r="LX50" s="145"/>
      <c r="LY50" s="145"/>
      <c r="LZ50" s="145"/>
      <c r="MA50" s="145"/>
      <c r="MB50" s="145"/>
      <c r="MC50" s="145"/>
      <c r="MD50" s="145"/>
      <c r="ME50" s="145"/>
      <c r="MF50" s="145"/>
      <c r="MG50" s="145"/>
      <c r="MH50" s="145"/>
      <c r="MI50" s="145"/>
      <c r="MJ50" s="145"/>
      <c r="MK50" s="145"/>
      <c r="ML50" s="145"/>
      <c r="MM50" s="145"/>
      <c r="MN50" s="145"/>
      <c r="MO50" s="145"/>
      <c r="MP50" s="145"/>
      <c r="MQ50" s="145"/>
      <c r="MR50" s="145"/>
      <c r="MS50" s="145"/>
      <c r="MT50" s="145"/>
      <c r="MU50" s="145"/>
      <c r="MV50" s="145"/>
      <c r="MW50" s="145"/>
      <c r="MX50" s="145"/>
      <c r="MY50" s="145"/>
      <c r="MZ50" s="145"/>
      <c r="NA50" s="145"/>
      <c r="NB50" s="145"/>
      <c r="NC50" s="145"/>
      <c r="ND50" s="145"/>
      <c r="NE50" s="145"/>
      <c r="NF50" s="145"/>
      <c r="NG50" s="145"/>
      <c r="NH50" s="145"/>
      <c r="NI50" s="145"/>
      <c r="NJ50" s="145"/>
      <c r="NK50" s="145"/>
      <c r="NL50" s="145"/>
      <c r="NM50" s="145"/>
      <c r="NN50" s="145"/>
      <c r="NO50" s="145"/>
      <c r="NP50" s="145"/>
      <c r="NQ50" s="145"/>
      <c r="NR50" s="145"/>
      <c r="NS50" s="145"/>
      <c r="NT50" s="145"/>
      <c r="NU50" s="145"/>
      <c r="NV50" s="145"/>
      <c r="NW50" s="145"/>
      <c r="NX50" s="145"/>
      <c r="NY50" s="145"/>
      <c r="NZ50" s="145"/>
      <c r="OA50" s="145"/>
      <c r="OB50" s="145"/>
      <c r="OC50" s="145"/>
      <c r="OD50" s="145"/>
      <c r="OE50" s="145"/>
      <c r="OF50" s="145"/>
      <c r="OG50" s="145"/>
      <c r="OH50" s="145"/>
      <c r="OI50" s="145"/>
      <c r="OJ50" s="145"/>
      <c r="OK50" s="145"/>
      <c r="OL50" s="145"/>
      <c r="OM50" s="145"/>
      <c r="ON50" s="145"/>
      <c r="OO50" s="145"/>
      <c r="OP50" s="145"/>
      <c r="OQ50" s="145"/>
      <c r="OR50" s="145"/>
      <c r="OS50" s="145"/>
      <c r="OT50" s="145"/>
      <c r="OU50" s="145"/>
      <c r="OV50" s="145"/>
      <c r="OW50" s="145"/>
      <c r="OX50" s="145"/>
      <c r="OY50" s="145"/>
      <c r="OZ50" s="145"/>
      <c r="PA50" s="145"/>
      <c r="PB50" s="145"/>
      <c r="PC50" s="145"/>
      <c r="PD50" s="145"/>
      <c r="PE50" s="145"/>
      <c r="PF50" s="145"/>
      <c r="PG50" s="145"/>
      <c r="PH50" s="145"/>
      <c r="PI50" s="145"/>
      <c r="PJ50" s="145"/>
      <c r="PK50" s="145"/>
      <c r="PL50" s="145"/>
      <c r="PM50" s="145"/>
      <c r="PN50" s="145"/>
      <c r="PO50" s="145"/>
      <c r="PP50" s="145"/>
      <c r="PQ50" s="145"/>
      <c r="PR50" s="145"/>
      <c r="PS50" s="145"/>
      <c r="PT50" s="145"/>
      <c r="PU50" s="145"/>
      <c r="PV50" s="145"/>
      <c r="PW50" s="145"/>
      <c r="PX50" s="145"/>
      <c r="PY50" s="145"/>
      <c r="PZ50" s="145"/>
      <c r="QA50" s="145"/>
      <c r="QB50" s="145"/>
      <c r="QC50" s="145"/>
      <c r="QD50" s="145"/>
      <c r="QE50" s="145"/>
      <c r="QF50" s="145"/>
      <c r="QG50" s="145"/>
      <c r="QH50" s="145"/>
      <c r="QI50" s="145"/>
      <c r="QJ50" s="145"/>
      <c r="QK50" s="145"/>
      <c r="QL50" s="145"/>
      <c r="QM50" s="145"/>
      <c r="QN50" s="145"/>
      <c r="QO50" s="145"/>
      <c r="QP50" s="145"/>
      <c r="QQ50" s="145"/>
      <c r="QR50" s="145"/>
      <c r="QS50" s="145"/>
      <c r="QT50" s="145"/>
      <c r="QU50" s="145"/>
      <c r="QV50" s="145"/>
      <c r="QW50" s="145"/>
      <c r="QX50" s="145"/>
      <c r="QY50" s="145"/>
      <c r="QZ50" s="145"/>
      <c r="RA50" s="145"/>
      <c r="RB50" s="145"/>
      <c r="RC50" s="145"/>
      <c r="RD50" s="145"/>
      <c r="RE50" s="145"/>
      <c r="RF50" s="145"/>
      <c r="RG50" s="145"/>
      <c r="RH50" s="145"/>
      <c r="RI50" s="145"/>
      <c r="RJ50" s="145"/>
      <c r="RK50" s="145"/>
      <c r="RL50" s="145"/>
      <c r="RM50" s="145"/>
      <c r="RN50" s="145"/>
      <c r="RO50" s="145"/>
      <c r="RP50" s="145"/>
      <c r="RQ50" s="145"/>
      <c r="RR50" s="145"/>
      <c r="RS50" s="145"/>
      <c r="RT50" s="145"/>
      <c r="RU50" s="145"/>
      <c r="RV50" s="145"/>
      <c r="RW50" s="145"/>
      <c r="RX50" s="145"/>
      <c r="RY50" s="145"/>
      <c r="RZ50" s="145"/>
      <c r="SA50" s="145"/>
      <c r="SB50" s="145"/>
      <c r="SC50" s="145"/>
      <c r="SD50" s="145"/>
      <c r="SE50" s="145"/>
      <c r="SF50" s="145"/>
      <c r="SG50" s="145"/>
      <c r="SH50" s="145"/>
      <c r="SI50" s="145"/>
      <c r="SJ50" s="145"/>
      <c r="SK50" s="145"/>
      <c r="SL50" s="145"/>
      <c r="SM50" s="145"/>
      <c r="SN50" s="145"/>
      <c r="SO50" s="145"/>
      <c r="SP50" s="145"/>
      <c r="SQ50" s="145"/>
      <c r="SR50" s="145"/>
      <c r="SS50" s="145"/>
      <c r="ST50" s="145"/>
      <c r="SU50" s="145"/>
      <c r="SV50" s="145"/>
      <c r="SW50" s="145"/>
      <c r="SX50" s="145"/>
      <c r="SY50" s="145"/>
      <c r="SZ50" s="145"/>
      <c r="TA50" s="145"/>
      <c r="TB50" s="145"/>
      <c r="TC50" s="145"/>
      <c r="TD50" s="145"/>
      <c r="TE50" s="145"/>
      <c r="TF50" s="145"/>
      <c r="TG50" s="145"/>
      <c r="TH50" s="145"/>
      <c r="TI50" s="145"/>
      <c r="TJ50" s="145"/>
      <c r="TK50" s="145"/>
      <c r="TL50" s="145"/>
      <c r="TM50" s="145"/>
      <c r="TN50" s="145"/>
      <c r="TO50" s="145"/>
      <c r="TP50" s="145"/>
      <c r="TQ50" s="145"/>
      <c r="TR50" s="145"/>
      <c r="TS50" s="145"/>
      <c r="TT50" s="145"/>
      <c r="TU50" s="145"/>
      <c r="TV50" s="145"/>
      <c r="TW50" s="145"/>
      <c r="TX50" s="145"/>
      <c r="TY50" s="145"/>
      <c r="TZ50" s="145"/>
      <c r="UA50" s="145"/>
      <c r="UB50" s="145"/>
      <c r="UC50" s="145"/>
      <c r="UD50" s="145"/>
      <c r="UE50" s="145"/>
      <c r="UF50" s="145"/>
      <c r="UG50" s="145"/>
      <c r="UH50" s="145"/>
      <c r="UI50" s="145"/>
      <c r="UJ50" s="145"/>
      <c r="UK50" s="145"/>
      <c r="UL50" s="145"/>
      <c r="UM50" s="145"/>
      <c r="UN50" s="145"/>
      <c r="UO50" s="145"/>
      <c r="UP50" s="145"/>
      <c r="UQ50" s="145"/>
      <c r="UR50" s="145"/>
      <c r="US50" s="145"/>
      <c r="UT50" s="145"/>
      <c r="UU50" s="145"/>
      <c r="UV50" s="145"/>
      <c r="UW50" s="145"/>
      <c r="UX50" s="145"/>
      <c r="UY50" s="145"/>
      <c r="UZ50" s="145"/>
      <c r="VA50" s="145"/>
      <c r="VB50" s="145"/>
      <c r="VC50" s="145"/>
      <c r="VD50" s="145"/>
      <c r="VE50" s="145"/>
      <c r="VF50" s="145"/>
      <c r="VG50" s="145"/>
      <c r="VH50" s="145"/>
      <c r="VI50" s="145"/>
      <c r="VJ50" s="145"/>
      <c r="VK50" s="145"/>
      <c r="VL50" s="145"/>
      <c r="VM50" s="145"/>
      <c r="VN50" s="145"/>
      <c r="VO50" s="145"/>
      <c r="VP50" s="145"/>
      <c r="VQ50" s="145"/>
      <c r="VR50" s="145"/>
      <c r="VS50" s="145"/>
      <c r="VT50" s="145"/>
      <c r="VU50" s="145"/>
      <c r="VV50" s="145"/>
      <c r="VW50" s="145"/>
      <c r="VX50" s="145"/>
      <c r="VY50" s="145"/>
      <c r="VZ50" s="145"/>
      <c r="WA50" s="145"/>
      <c r="WB50" s="145"/>
      <c r="WC50" s="145"/>
      <c r="WD50" s="145"/>
      <c r="WE50" s="145"/>
      <c r="WF50" s="145"/>
      <c r="WG50" s="145"/>
      <c r="WH50" s="145"/>
      <c r="WI50" s="145"/>
      <c r="WJ50" s="145"/>
      <c r="WK50" s="145"/>
      <c r="WL50" s="145"/>
      <c r="WM50" s="145"/>
      <c r="WN50" s="145"/>
      <c r="WO50" s="145"/>
      <c r="WP50" s="145"/>
      <c r="WQ50" s="145"/>
      <c r="WR50" s="145"/>
      <c r="WS50" s="145"/>
      <c r="WT50" s="145"/>
      <c r="WU50" s="145"/>
      <c r="WV50" s="145"/>
      <c r="WW50" s="145"/>
      <c r="WX50" s="145"/>
      <c r="WY50" s="145"/>
      <c r="WZ50" s="145"/>
      <c r="XA50" s="145"/>
      <c r="XB50" s="145"/>
      <c r="XC50" s="145"/>
      <c r="XD50" s="145"/>
      <c r="XE50" s="145"/>
      <c r="XF50" s="145"/>
      <c r="XG50" s="145"/>
      <c r="XH50" s="145"/>
      <c r="XI50" s="145"/>
      <c r="XJ50" s="145"/>
      <c r="XK50" s="145"/>
      <c r="XL50" s="145"/>
      <c r="XM50" s="145"/>
      <c r="XN50" s="145"/>
      <c r="XO50" s="145"/>
      <c r="XP50" s="145"/>
      <c r="XQ50" s="145"/>
      <c r="XR50" s="145"/>
      <c r="XS50" s="145"/>
      <c r="XT50" s="145"/>
      <c r="XU50" s="145"/>
      <c r="XV50" s="145"/>
      <c r="XW50" s="145"/>
      <c r="XX50" s="145"/>
      <c r="XY50" s="145"/>
      <c r="XZ50" s="145"/>
      <c r="YA50" s="145"/>
      <c r="YB50" s="145"/>
      <c r="YC50" s="145"/>
      <c r="YD50" s="145"/>
      <c r="YE50" s="145"/>
      <c r="YF50" s="145"/>
      <c r="YG50" s="145"/>
      <c r="YH50" s="145"/>
      <c r="YI50" s="145"/>
      <c r="YJ50" s="145"/>
      <c r="YK50" s="145"/>
      <c r="YL50" s="145"/>
      <c r="YM50" s="145"/>
      <c r="YN50" s="145"/>
      <c r="YO50" s="145"/>
      <c r="YP50" s="145"/>
      <c r="YQ50" s="145"/>
      <c r="YR50" s="145"/>
      <c r="YS50" s="145"/>
      <c r="YT50" s="145"/>
      <c r="YU50" s="145"/>
      <c r="YV50" s="145"/>
      <c r="YW50" s="145"/>
      <c r="YX50" s="145"/>
      <c r="YY50" s="145"/>
      <c r="YZ50" s="145"/>
      <c r="ZA50" s="145"/>
      <c r="ZB50" s="145"/>
      <c r="ZC50" s="145"/>
      <c r="ZD50" s="145"/>
      <c r="ZE50" s="145"/>
      <c r="ZF50" s="145"/>
      <c r="ZG50" s="145"/>
      <c r="ZH50" s="145"/>
      <c r="ZI50" s="145"/>
      <c r="ZJ50" s="145"/>
      <c r="ZK50" s="145"/>
      <c r="ZL50" s="145"/>
      <c r="ZM50" s="145"/>
      <c r="ZN50" s="145"/>
      <c r="ZO50" s="145"/>
      <c r="ZP50" s="145"/>
      <c r="ZQ50" s="145"/>
      <c r="ZR50" s="145"/>
      <c r="ZS50" s="145"/>
      <c r="ZT50" s="145"/>
      <c r="ZU50" s="145"/>
      <c r="ZV50" s="145"/>
      <c r="ZW50" s="145"/>
      <c r="ZX50" s="145"/>
      <c r="ZY50" s="145"/>
      <c r="ZZ50" s="145"/>
      <c r="AAA50" s="145"/>
      <c r="AAB50" s="145"/>
      <c r="AAC50" s="145"/>
      <c r="AAD50" s="145"/>
      <c r="AAE50" s="145"/>
      <c r="AAF50" s="145"/>
      <c r="AAG50" s="145"/>
      <c r="AAH50" s="145"/>
      <c r="AAI50" s="145"/>
      <c r="AAJ50" s="145"/>
      <c r="AAK50" s="145"/>
      <c r="AAL50" s="145"/>
      <c r="AAM50" s="145"/>
      <c r="AAN50" s="145"/>
      <c r="AAO50" s="145"/>
      <c r="AAP50" s="145"/>
      <c r="AAQ50" s="145"/>
      <c r="AAR50" s="145"/>
      <c r="AAS50" s="145"/>
      <c r="AAT50" s="145"/>
      <c r="AAU50" s="145"/>
      <c r="AAV50" s="145"/>
      <c r="AAW50" s="145"/>
      <c r="AAX50" s="145"/>
      <c r="AAY50" s="145"/>
      <c r="AAZ50" s="145"/>
      <c r="ABA50" s="145"/>
      <c r="ABB50" s="145"/>
      <c r="ABC50" s="145"/>
      <c r="ABD50" s="145"/>
      <c r="ABE50" s="145"/>
      <c r="ABF50" s="145"/>
      <c r="ABG50" s="145"/>
      <c r="ABH50" s="145"/>
      <c r="ABI50" s="145"/>
      <c r="ABJ50" s="145"/>
      <c r="ABK50" s="145"/>
      <c r="ABL50" s="145"/>
      <c r="ABM50" s="145"/>
      <c r="ABN50" s="145"/>
      <c r="ABO50" s="145"/>
      <c r="ABP50" s="145"/>
      <c r="ABQ50" s="145"/>
      <c r="ABR50" s="145"/>
      <c r="ABS50" s="145"/>
      <c r="ABT50" s="145"/>
      <c r="ABU50" s="145"/>
      <c r="ABV50" s="145"/>
      <c r="ABW50" s="145"/>
      <c r="ABX50" s="145"/>
      <c r="ABY50" s="145"/>
      <c r="ABZ50" s="145"/>
      <c r="ACA50" s="145"/>
      <c r="ACB50" s="145"/>
      <c r="ACC50" s="145"/>
      <c r="ACD50" s="145"/>
      <c r="ACE50" s="145"/>
      <c r="ACF50" s="145"/>
      <c r="ACG50" s="145"/>
      <c r="ACH50" s="145"/>
      <c r="ACI50" s="145"/>
      <c r="ACJ50" s="145"/>
      <c r="ACK50" s="145"/>
      <c r="ACL50" s="145"/>
      <c r="ACM50" s="145"/>
      <c r="ACN50" s="145"/>
      <c r="ACO50" s="145"/>
      <c r="ACP50" s="145"/>
      <c r="ACQ50" s="145"/>
      <c r="ACR50" s="145"/>
      <c r="ACS50" s="145"/>
      <c r="ACT50" s="145"/>
      <c r="ACU50" s="145"/>
      <c r="ACV50" s="145"/>
      <c r="ACW50" s="145"/>
      <c r="ACX50" s="145"/>
      <c r="ACY50" s="145"/>
      <c r="ACZ50" s="145"/>
      <c r="ADA50" s="145"/>
      <c r="ADB50" s="145"/>
      <c r="ADC50" s="145"/>
      <c r="ADD50" s="145"/>
      <c r="ADE50" s="145"/>
      <c r="ADF50" s="145"/>
      <c r="ADG50" s="145"/>
      <c r="ADH50" s="145"/>
      <c r="ADI50" s="145"/>
      <c r="ADJ50" s="145"/>
      <c r="ADK50" s="145"/>
      <c r="ADL50" s="145"/>
      <c r="ADM50" s="145"/>
      <c r="ADN50" s="145"/>
      <c r="ADO50" s="145"/>
      <c r="ADP50" s="145"/>
      <c r="ADQ50" s="145"/>
      <c r="ADR50" s="145"/>
      <c r="ADS50" s="145"/>
      <c r="ADT50" s="145"/>
      <c r="ADU50" s="145"/>
      <c r="ADV50" s="145"/>
      <c r="ADW50" s="145"/>
      <c r="ADX50" s="145"/>
      <c r="ADY50" s="145"/>
      <c r="ADZ50" s="145"/>
      <c r="AEA50" s="145"/>
      <c r="AEB50" s="145"/>
      <c r="AEC50" s="145"/>
      <c r="AED50" s="145"/>
      <c r="AEE50" s="145"/>
      <c r="AEF50" s="145"/>
      <c r="AEG50" s="145"/>
      <c r="AEH50" s="145"/>
      <c r="AEI50" s="145"/>
      <c r="AEJ50" s="145"/>
      <c r="AEK50" s="145"/>
      <c r="AEL50" s="145"/>
      <c r="AEM50" s="145"/>
      <c r="AEN50" s="145"/>
      <c r="AEO50" s="145"/>
      <c r="AEP50" s="145"/>
      <c r="AEQ50" s="145"/>
      <c r="AER50" s="145"/>
      <c r="AES50" s="145"/>
      <c r="AET50" s="145"/>
      <c r="AEU50" s="145"/>
      <c r="AEV50" s="145"/>
      <c r="AEW50" s="145"/>
      <c r="AEX50" s="145"/>
      <c r="AEY50" s="145"/>
      <c r="AEZ50" s="145"/>
      <c r="AFA50" s="145"/>
      <c r="AFB50" s="145"/>
      <c r="AFC50" s="145"/>
      <c r="AFD50" s="145"/>
      <c r="AFE50" s="145"/>
      <c r="AFF50" s="145"/>
      <c r="AFG50" s="145"/>
      <c r="AFH50" s="145"/>
      <c r="AFI50" s="145"/>
      <c r="AFJ50" s="145"/>
      <c r="AFK50" s="145"/>
      <c r="AFL50" s="145"/>
      <c r="AFM50" s="145"/>
      <c r="AFN50" s="145"/>
      <c r="AFO50" s="145"/>
      <c r="AFP50" s="145"/>
      <c r="AFQ50" s="145"/>
      <c r="AFR50" s="145"/>
      <c r="AFS50" s="145"/>
      <c r="AFT50" s="145"/>
      <c r="AFU50" s="145"/>
      <c r="AFV50" s="145"/>
      <c r="AFW50" s="145"/>
      <c r="AFX50" s="145"/>
      <c r="AFY50" s="145"/>
      <c r="AFZ50" s="145"/>
      <c r="AGA50" s="145"/>
      <c r="AGB50" s="145"/>
      <c r="AGC50" s="145"/>
      <c r="AGD50" s="145"/>
      <c r="AGE50" s="145"/>
      <c r="AGF50" s="145"/>
      <c r="AGG50" s="145"/>
      <c r="AGH50" s="145"/>
      <c r="AGI50" s="145"/>
      <c r="AGJ50" s="145"/>
      <c r="AGK50" s="145"/>
      <c r="AGL50" s="145"/>
      <c r="AGM50" s="145"/>
      <c r="AGN50" s="145"/>
      <c r="AGO50" s="145"/>
      <c r="AGP50" s="145"/>
      <c r="AGQ50" s="145"/>
      <c r="AGR50" s="145"/>
      <c r="AGS50" s="145"/>
      <c r="AGT50" s="145"/>
      <c r="AGU50" s="145"/>
      <c r="AGV50" s="145"/>
      <c r="AGW50" s="145"/>
      <c r="AGX50" s="145"/>
      <c r="AGY50" s="145"/>
      <c r="AGZ50" s="145"/>
      <c r="AHA50" s="145"/>
      <c r="AHB50" s="145"/>
      <c r="AHC50" s="145"/>
      <c r="AHD50" s="145"/>
      <c r="AHE50" s="145"/>
      <c r="AHF50" s="145"/>
      <c r="AHG50" s="145"/>
      <c r="AHH50" s="145"/>
      <c r="AHI50" s="145"/>
      <c r="AHJ50" s="145"/>
      <c r="AHK50" s="145"/>
      <c r="AHL50" s="145"/>
      <c r="AHM50" s="145"/>
      <c r="AHN50" s="145"/>
      <c r="AHO50" s="145"/>
      <c r="AHP50" s="145"/>
      <c r="AHQ50" s="145"/>
      <c r="AHR50" s="145"/>
      <c r="AHS50" s="145"/>
      <c r="AHT50" s="145"/>
      <c r="AHU50" s="145"/>
      <c r="AHV50" s="145"/>
      <c r="AHW50" s="145"/>
      <c r="AHX50" s="145"/>
      <c r="AHY50" s="145"/>
      <c r="AHZ50" s="145"/>
      <c r="AIA50" s="145"/>
      <c r="AIB50" s="145"/>
      <c r="AIC50" s="145"/>
      <c r="AID50" s="145"/>
      <c r="AIE50" s="145"/>
      <c r="AIF50" s="145"/>
      <c r="AIG50" s="145"/>
      <c r="AIH50" s="145"/>
      <c r="AII50" s="145"/>
      <c r="AIJ50" s="145"/>
      <c r="AIK50" s="145"/>
      <c r="AIL50" s="145"/>
      <c r="AIM50" s="145"/>
      <c r="AIN50" s="145"/>
      <c r="AIO50" s="145"/>
      <c r="AIP50" s="145"/>
      <c r="AIQ50" s="145"/>
      <c r="AIR50" s="145"/>
      <c r="AIS50" s="145"/>
      <c r="AIT50" s="145"/>
      <c r="AIU50" s="145"/>
      <c r="AIV50" s="145"/>
      <c r="AIW50" s="145"/>
      <c r="AIX50" s="145"/>
      <c r="AIY50" s="145"/>
      <c r="AIZ50" s="145"/>
      <c r="AJA50" s="145"/>
      <c r="AJB50" s="145"/>
      <c r="AJC50" s="145"/>
      <c r="AJD50" s="145"/>
      <c r="AJE50" s="145"/>
      <c r="AJF50" s="145"/>
      <c r="AJG50" s="145"/>
      <c r="AJH50" s="145"/>
      <c r="AJI50" s="145"/>
      <c r="AJJ50" s="145"/>
      <c r="AJK50" s="145"/>
      <c r="AJL50" s="145"/>
      <c r="AJM50" s="145"/>
      <c r="AJN50" s="145"/>
      <c r="AJO50" s="145"/>
      <c r="AJP50" s="145"/>
      <c r="AJQ50" s="145"/>
      <c r="AJR50" s="145"/>
      <c r="AJS50" s="145"/>
      <c r="AJT50" s="145"/>
      <c r="AJU50" s="145"/>
      <c r="AJV50" s="145"/>
      <c r="AJW50" s="145"/>
      <c r="AJX50" s="145"/>
      <c r="AJY50" s="145"/>
      <c r="AJZ50" s="145"/>
      <c r="AKA50" s="145"/>
      <c r="AKB50" s="145"/>
      <c r="AKC50" s="145"/>
      <c r="AKD50" s="145"/>
      <c r="AKE50" s="145"/>
      <c r="AKF50" s="145"/>
      <c r="AKG50" s="145"/>
      <c r="AKH50" s="145"/>
      <c r="AKI50" s="145"/>
      <c r="AKJ50" s="145"/>
      <c r="AKK50" s="145"/>
      <c r="AKL50" s="145"/>
      <c r="AKM50" s="145"/>
      <c r="AKN50" s="145"/>
      <c r="AKO50" s="145"/>
      <c r="AKP50" s="145"/>
      <c r="AKQ50" s="145"/>
      <c r="AKR50" s="145"/>
      <c r="AKS50" s="145"/>
      <c r="AKT50" s="145"/>
      <c r="AKU50" s="145"/>
      <c r="AKV50" s="145"/>
      <c r="AKW50" s="145"/>
      <c r="AKX50" s="145"/>
      <c r="AKY50" s="145"/>
      <c r="AKZ50" s="145"/>
      <c r="ALA50" s="145"/>
      <c r="ALB50" s="145"/>
      <c r="ALC50" s="145"/>
      <c r="ALD50" s="145"/>
      <c r="ALE50" s="145"/>
      <c r="ALF50" s="145"/>
      <c r="ALG50" s="145"/>
      <c r="ALH50" s="145"/>
      <c r="ALI50" s="145"/>
      <c r="ALJ50" s="145"/>
      <c r="ALK50" s="145"/>
      <c r="ALL50" s="145"/>
      <c r="ALM50" s="145"/>
      <c r="ALN50" s="145"/>
      <c r="ALO50" s="145"/>
      <c r="ALP50" s="145"/>
      <c r="ALQ50" s="145"/>
      <c r="ALR50" s="145"/>
      <c r="ALS50" s="145"/>
      <c r="ALT50" s="145"/>
      <c r="ALU50" s="145"/>
      <c r="ALV50" s="145"/>
      <c r="ALW50" s="145"/>
      <c r="ALX50" s="145"/>
      <c r="ALY50" s="145"/>
      <c r="ALZ50" s="145"/>
      <c r="AMA50" s="145"/>
      <c r="AMB50" s="145"/>
      <c r="AMC50" s="145"/>
      <c r="AMD50" s="145"/>
      <c r="AME50" s="145"/>
      <c r="AMF50" s="145"/>
      <c r="AMG50" s="145"/>
      <c r="AMH50" s="145"/>
      <c r="AMI50" s="145"/>
      <c r="AMJ50" s="145"/>
      <c r="AMK50" s="145"/>
      <c r="AML50" s="145"/>
    </row>
    <row r="51" spans="1:1026" s="131" customFormat="1">
      <c r="A51" s="145" t="str">
        <f t="shared" si="0"/>
        <v>LOAN.CEO_C_APPROVED</v>
      </c>
      <c r="B51" s="134">
        <f t="shared" si="4"/>
        <v>110047</v>
      </c>
      <c r="C51" s="146">
        <v>0</v>
      </c>
      <c r="D51" s="146">
        <v>1</v>
      </c>
      <c r="E51" s="146">
        <f t="shared" si="1"/>
        <v>100000</v>
      </c>
      <c r="F51" s="146">
        <v>100000</v>
      </c>
      <c r="G51" s="146" t="s">
        <v>34</v>
      </c>
      <c r="H51" s="146">
        <v>100000</v>
      </c>
      <c r="I51" s="145" t="s">
        <v>505</v>
      </c>
      <c r="J51" s="146">
        <f>VLOOKUP(I51,T_FSM_TYPE!$A:$B,2,0)</f>
        <v>110000</v>
      </c>
      <c r="K51" s="131" t="s">
        <v>535</v>
      </c>
      <c r="L51" s="145" t="s">
        <v>37</v>
      </c>
      <c r="M51" s="215" t="str">
        <f t="shared" si="2"/>
        <v>CEO_C_APPROVED</v>
      </c>
      <c r="N51" s="145" t="str">
        <f t="shared" si="3"/>
        <v>INSERT INTO T_FSM_STATE VALUES(110047, 0, 1, 100000, 100000, GETDATE(), 100000, 110000, 'CEO_C_APPROVED', '?' ,'CEO_C_APPROVED')</v>
      </c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45"/>
      <c r="BH51" s="145"/>
      <c r="BI51" s="145"/>
      <c r="BJ51" s="145"/>
      <c r="BK51" s="145"/>
      <c r="BL51" s="145"/>
      <c r="BM51" s="145"/>
      <c r="BN51" s="145"/>
      <c r="BO51" s="145"/>
      <c r="BP51" s="145"/>
      <c r="BQ51" s="145"/>
      <c r="BR51" s="145"/>
      <c r="BS51" s="145"/>
      <c r="BT51" s="145"/>
      <c r="BU51" s="145"/>
      <c r="BV51" s="145"/>
      <c r="BW51" s="145"/>
      <c r="BX51" s="145"/>
      <c r="BY51" s="145"/>
      <c r="BZ51" s="145"/>
      <c r="CA51" s="145"/>
      <c r="CB51" s="145"/>
      <c r="CC51" s="145"/>
      <c r="CD51" s="145"/>
      <c r="CE51" s="145"/>
      <c r="CF51" s="145"/>
      <c r="CG51" s="145"/>
      <c r="CH51" s="145"/>
      <c r="CI51" s="145"/>
      <c r="CJ51" s="145"/>
      <c r="CK51" s="145"/>
      <c r="CL51" s="145"/>
      <c r="CM51" s="145"/>
      <c r="CN51" s="145"/>
      <c r="CO51" s="145"/>
      <c r="CP51" s="145"/>
      <c r="CQ51" s="145"/>
      <c r="CR51" s="145"/>
      <c r="CS51" s="145"/>
      <c r="CT51" s="145"/>
      <c r="CU51" s="145"/>
      <c r="CV51" s="145"/>
      <c r="CW51" s="145"/>
      <c r="CX51" s="145"/>
      <c r="CY51" s="145"/>
      <c r="CZ51" s="145"/>
      <c r="DA51" s="145"/>
      <c r="DB51" s="145"/>
      <c r="DC51" s="145"/>
      <c r="DD51" s="145"/>
      <c r="DE51" s="145"/>
      <c r="DF51" s="145"/>
      <c r="DG51" s="145"/>
      <c r="DH51" s="145"/>
      <c r="DI51" s="145"/>
      <c r="DJ51" s="145"/>
      <c r="DK51" s="145"/>
      <c r="DL51" s="145"/>
      <c r="DM51" s="145"/>
      <c r="DN51" s="145"/>
      <c r="DO51" s="145"/>
      <c r="DP51" s="145"/>
      <c r="DQ51" s="145"/>
      <c r="DR51" s="145"/>
      <c r="DS51" s="145"/>
      <c r="DT51" s="145"/>
      <c r="DU51" s="145"/>
      <c r="DV51" s="145"/>
      <c r="DW51" s="145"/>
      <c r="DX51" s="145"/>
      <c r="DY51" s="145"/>
      <c r="DZ51" s="145"/>
      <c r="EA51" s="145"/>
      <c r="EB51" s="145"/>
      <c r="EC51" s="145"/>
      <c r="ED51" s="145"/>
      <c r="EE51" s="145"/>
      <c r="EF51" s="145"/>
      <c r="EG51" s="145"/>
      <c r="EH51" s="145"/>
      <c r="EI51" s="145"/>
      <c r="EJ51" s="145"/>
      <c r="EK51" s="145"/>
      <c r="EL51" s="145"/>
      <c r="EM51" s="145"/>
      <c r="EN51" s="145"/>
      <c r="EO51" s="145"/>
      <c r="EP51" s="145"/>
      <c r="EQ51" s="145"/>
      <c r="ER51" s="145"/>
      <c r="ES51" s="145"/>
      <c r="ET51" s="145"/>
      <c r="EU51" s="145"/>
      <c r="EV51" s="145"/>
      <c r="EW51" s="145"/>
      <c r="EX51" s="145"/>
      <c r="EY51" s="145"/>
      <c r="EZ51" s="145"/>
      <c r="FA51" s="145"/>
      <c r="FB51" s="145"/>
      <c r="FC51" s="145"/>
      <c r="FD51" s="145"/>
      <c r="FE51" s="145"/>
      <c r="FF51" s="145"/>
      <c r="FG51" s="145"/>
      <c r="FH51" s="145"/>
      <c r="FI51" s="145"/>
      <c r="FJ51" s="145"/>
      <c r="FK51" s="145"/>
      <c r="FL51" s="145"/>
      <c r="FM51" s="145"/>
      <c r="FN51" s="145"/>
      <c r="FO51" s="145"/>
      <c r="FP51" s="145"/>
      <c r="FQ51" s="145"/>
      <c r="FR51" s="145"/>
      <c r="FS51" s="145"/>
      <c r="FT51" s="145"/>
      <c r="FU51" s="145"/>
      <c r="FV51" s="145"/>
      <c r="FW51" s="145"/>
      <c r="FX51" s="145"/>
      <c r="FY51" s="145"/>
      <c r="FZ51" s="145"/>
      <c r="GA51" s="145"/>
      <c r="GB51" s="145"/>
      <c r="GC51" s="145"/>
      <c r="GD51" s="145"/>
      <c r="GE51" s="145"/>
      <c r="GF51" s="145"/>
      <c r="GG51" s="145"/>
      <c r="GH51" s="145"/>
      <c r="GI51" s="145"/>
      <c r="GJ51" s="145"/>
      <c r="GK51" s="145"/>
      <c r="GL51" s="145"/>
      <c r="GM51" s="145"/>
      <c r="GN51" s="145"/>
      <c r="GO51" s="145"/>
      <c r="GP51" s="145"/>
      <c r="GQ51" s="145"/>
      <c r="GR51" s="145"/>
      <c r="GS51" s="145"/>
      <c r="GT51" s="145"/>
      <c r="GU51" s="145"/>
      <c r="GV51" s="145"/>
      <c r="GW51" s="145"/>
      <c r="GX51" s="145"/>
      <c r="GY51" s="145"/>
      <c r="GZ51" s="145"/>
      <c r="HA51" s="145"/>
      <c r="HB51" s="145"/>
      <c r="HC51" s="145"/>
      <c r="HD51" s="145"/>
      <c r="HE51" s="145"/>
      <c r="HF51" s="145"/>
      <c r="HG51" s="145"/>
      <c r="HH51" s="145"/>
      <c r="HI51" s="145"/>
      <c r="HJ51" s="145"/>
      <c r="HK51" s="145"/>
      <c r="HL51" s="145"/>
      <c r="HM51" s="145"/>
      <c r="HN51" s="145"/>
      <c r="HO51" s="145"/>
      <c r="HP51" s="145"/>
      <c r="HQ51" s="145"/>
      <c r="HR51" s="145"/>
      <c r="HS51" s="145"/>
      <c r="HT51" s="145"/>
      <c r="HU51" s="145"/>
      <c r="HV51" s="145"/>
      <c r="HW51" s="145"/>
      <c r="HX51" s="145"/>
      <c r="HY51" s="145"/>
      <c r="HZ51" s="145"/>
      <c r="IA51" s="145"/>
      <c r="IB51" s="145"/>
      <c r="IC51" s="145"/>
      <c r="ID51" s="145"/>
      <c r="IE51" s="145"/>
      <c r="IF51" s="145"/>
      <c r="IG51" s="145"/>
      <c r="IH51" s="145"/>
      <c r="II51" s="145"/>
      <c r="IJ51" s="145"/>
      <c r="IK51" s="145"/>
      <c r="IL51" s="145"/>
      <c r="IM51" s="145"/>
      <c r="IN51" s="145"/>
      <c r="IO51" s="145"/>
      <c r="IP51" s="145"/>
      <c r="IQ51" s="145"/>
      <c r="IR51" s="145"/>
      <c r="IS51" s="145"/>
      <c r="IT51" s="145"/>
      <c r="IU51" s="145"/>
      <c r="IV51" s="145"/>
      <c r="IW51" s="145"/>
      <c r="IX51" s="145"/>
      <c r="IY51" s="145"/>
      <c r="IZ51" s="145"/>
      <c r="JA51" s="145"/>
      <c r="JB51" s="145"/>
      <c r="JC51" s="145"/>
      <c r="JD51" s="145"/>
      <c r="JE51" s="145"/>
      <c r="JF51" s="145"/>
      <c r="JG51" s="145"/>
      <c r="JH51" s="145"/>
      <c r="JI51" s="145"/>
      <c r="JJ51" s="145"/>
      <c r="JK51" s="145"/>
      <c r="JL51" s="145"/>
      <c r="JM51" s="145"/>
      <c r="JN51" s="145"/>
      <c r="JO51" s="145"/>
      <c r="JP51" s="145"/>
      <c r="JQ51" s="145"/>
      <c r="JR51" s="145"/>
      <c r="JS51" s="145"/>
      <c r="JT51" s="145"/>
      <c r="JU51" s="145"/>
      <c r="JV51" s="145"/>
      <c r="JW51" s="145"/>
      <c r="JX51" s="145"/>
      <c r="JY51" s="145"/>
      <c r="JZ51" s="145"/>
      <c r="KA51" s="145"/>
      <c r="KB51" s="145"/>
      <c r="KC51" s="145"/>
      <c r="KD51" s="145"/>
      <c r="KE51" s="145"/>
      <c r="KF51" s="145"/>
      <c r="KG51" s="145"/>
      <c r="KH51" s="145"/>
      <c r="KI51" s="145"/>
      <c r="KJ51" s="145"/>
      <c r="KK51" s="145"/>
      <c r="KL51" s="145"/>
      <c r="KM51" s="145"/>
      <c r="KN51" s="145"/>
      <c r="KO51" s="145"/>
      <c r="KP51" s="145"/>
      <c r="KQ51" s="145"/>
      <c r="KR51" s="145"/>
      <c r="KS51" s="145"/>
      <c r="KT51" s="145"/>
      <c r="KU51" s="145"/>
      <c r="KV51" s="145"/>
      <c r="KW51" s="145"/>
      <c r="KX51" s="145"/>
      <c r="KY51" s="145"/>
      <c r="KZ51" s="145"/>
      <c r="LA51" s="145"/>
      <c r="LB51" s="145"/>
      <c r="LC51" s="145"/>
      <c r="LD51" s="145"/>
      <c r="LE51" s="145"/>
      <c r="LF51" s="145"/>
      <c r="LG51" s="145"/>
      <c r="LH51" s="145"/>
      <c r="LI51" s="145"/>
      <c r="LJ51" s="145"/>
      <c r="LK51" s="145"/>
      <c r="LL51" s="145"/>
      <c r="LM51" s="145"/>
      <c r="LN51" s="145"/>
      <c r="LO51" s="145"/>
      <c r="LP51" s="145"/>
      <c r="LQ51" s="145"/>
      <c r="LR51" s="145"/>
      <c r="LS51" s="145"/>
      <c r="LT51" s="145"/>
      <c r="LU51" s="145"/>
      <c r="LV51" s="145"/>
      <c r="LW51" s="145"/>
      <c r="LX51" s="145"/>
      <c r="LY51" s="145"/>
      <c r="LZ51" s="145"/>
      <c r="MA51" s="145"/>
      <c r="MB51" s="145"/>
      <c r="MC51" s="145"/>
      <c r="MD51" s="145"/>
      <c r="ME51" s="145"/>
      <c r="MF51" s="145"/>
      <c r="MG51" s="145"/>
      <c r="MH51" s="145"/>
      <c r="MI51" s="145"/>
      <c r="MJ51" s="145"/>
      <c r="MK51" s="145"/>
      <c r="ML51" s="145"/>
      <c r="MM51" s="145"/>
      <c r="MN51" s="145"/>
      <c r="MO51" s="145"/>
      <c r="MP51" s="145"/>
      <c r="MQ51" s="145"/>
      <c r="MR51" s="145"/>
      <c r="MS51" s="145"/>
      <c r="MT51" s="145"/>
      <c r="MU51" s="145"/>
      <c r="MV51" s="145"/>
      <c r="MW51" s="145"/>
      <c r="MX51" s="145"/>
      <c r="MY51" s="145"/>
      <c r="MZ51" s="145"/>
      <c r="NA51" s="145"/>
      <c r="NB51" s="145"/>
      <c r="NC51" s="145"/>
      <c r="ND51" s="145"/>
      <c r="NE51" s="145"/>
      <c r="NF51" s="145"/>
      <c r="NG51" s="145"/>
      <c r="NH51" s="145"/>
      <c r="NI51" s="145"/>
      <c r="NJ51" s="145"/>
      <c r="NK51" s="145"/>
      <c r="NL51" s="145"/>
      <c r="NM51" s="145"/>
      <c r="NN51" s="145"/>
      <c r="NO51" s="145"/>
      <c r="NP51" s="145"/>
      <c r="NQ51" s="145"/>
      <c r="NR51" s="145"/>
      <c r="NS51" s="145"/>
      <c r="NT51" s="145"/>
      <c r="NU51" s="145"/>
      <c r="NV51" s="145"/>
      <c r="NW51" s="145"/>
      <c r="NX51" s="145"/>
      <c r="NY51" s="145"/>
      <c r="NZ51" s="145"/>
      <c r="OA51" s="145"/>
      <c r="OB51" s="145"/>
      <c r="OC51" s="145"/>
      <c r="OD51" s="145"/>
      <c r="OE51" s="145"/>
      <c r="OF51" s="145"/>
      <c r="OG51" s="145"/>
      <c r="OH51" s="145"/>
      <c r="OI51" s="145"/>
      <c r="OJ51" s="145"/>
      <c r="OK51" s="145"/>
      <c r="OL51" s="145"/>
      <c r="OM51" s="145"/>
      <c r="ON51" s="145"/>
      <c r="OO51" s="145"/>
      <c r="OP51" s="145"/>
      <c r="OQ51" s="145"/>
      <c r="OR51" s="145"/>
      <c r="OS51" s="145"/>
      <c r="OT51" s="145"/>
      <c r="OU51" s="145"/>
      <c r="OV51" s="145"/>
      <c r="OW51" s="145"/>
      <c r="OX51" s="145"/>
      <c r="OY51" s="145"/>
      <c r="OZ51" s="145"/>
      <c r="PA51" s="145"/>
      <c r="PB51" s="145"/>
      <c r="PC51" s="145"/>
      <c r="PD51" s="145"/>
      <c r="PE51" s="145"/>
      <c r="PF51" s="145"/>
      <c r="PG51" s="145"/>
      <c r="PH51" s="145"/>
      <c r="PI51" s="145"/>
      <c r="PJ51" s="145"/>
      <c r="PK51" s="145"/>
      <c r="PL51" s="145"/>
      <c r="PM51" s="145"/>
      <c r="PN51" s="145"/>
      <c r="PO51" s="145"/>
      <c r="PP51" s="145"/>
      <c r="PQ51" s="145"/>
      <c r="PR51" s="145"/>
      <c r="PS51" s="145"/>
      <c r="PT51" s="145"/>
      <c r="PU51" s="145"/>
      <c r="PV51" s="145"/>
      <c r="PW51" s="145"/>
      <c r="PX51" s="145"/>
      <c r="PY51" s="145"/>
      <c r="PZ51" s="145"/>
      <c r="QA51" s="145"/>
      <c r="QB51" s="145"/>
      <c r="QC51" s="145"/>
      <c r="QD51" s="145"/>
      <c r="QE51" s="145"/>
      <c r="QF51" s="145"/>
      <c r="QG51" s="145"/>
      <c r="QH51" s="145"/>
      <c r="QI51" s="145"/>
      <c r="QJ51" s="145"/>
      <c r="QK51" s="145"/>
      <c r="QL51" s="145"/>
      <c r="QM51" s="145"/>
      <c r="QN51" s="145"/>
      <c r="QO51" s="145"/>
      <c r="QP51" s="145"/>
      <c r="QQ51" s="145"/>
      <c r="QR51" s="145"/>
      <c r="QS51" s="145"/>
      <c r="QT51" s="145"/>
      <c r="QU51" s="145"/>
      <c r="QV51" s="145"/>
      <c r="QW51" s="145"/>
      <c r="QX51" s="145"/>
      <c r="QY51" s="145"/>
      <c r="QZ51" s="145"/>
      <c r="RA51" s="145"/>
      <c r="RB51" s="145"/>
      <c r="RC51" s="145"/>
      <c r="RD51" s="145"/>
      <c r="RE51" s="145"/>
      <c r="RF51" s="145"/>
      <c r="RG51" s="145"/>
      <c r="RH51" s="145"/>
      <c r="RI51" s="145"/>
      <c r="RJ51" s="145"/>
      <c r="RK51" s="145"/>
      <c r="RL51" s="145"/>
      <c r="RM51" s="145"/>
      <c r="RN51" s="145"/>
      <c r="RO51" s="145"/>
      <c r="RP51" s="145"/>
      <c r="RQ51" s="145"/>
      <c r="RR51" s="145"/>
      <c r="RS51" s="145"/>
      <c r="RT51" s="145"/>
      <c r="RU51" s="145"/>
      <c r="RV51" s="145"/>
      <c r="RW51" s="145"/>
      <c r="RX51" s="145"/>
      <c r="RY51" s="145"/>
      <c r="RZ51" s="145"/>
      <c r="SA51" s="145"/>
      <c r="SB51" s="145"/>
      <c r="SC51" s="145"/>
      <c r="SD51" s="145"/>
      <c r="SE51" s="145"/>
      <c r="SF51" s="145"/>
      <c r="SG51" s="145"/>
      <c r="SH51" s="145"/>
      <c r="SI51" s="145"/>
      <c r="SJ51" s="145"/>
      <c r="SK51" s="145"/>
      <c r="SL51" s="145"/>
      <c r="SM51" s="145"/>
      <c r="SN51" s="145"/>
      <c r="SO51" s="145"/>
      <c r="SP51" s="145"/>
      <c r="SQ51" s="145"/>
      <c r="SR51" s="145"/>
      <c r="SS51" s="145"/>
      <c r="ST51" s="145"/>
      <c r="SU51" s="145"/>
      <c r="SV51" s="145"/>
      <c r="SW51" s="145"/>
      <c r="SX51" s="145"/>
      <c r="SY51" s="145"/>
      <c r="SZ51" s="145"/>
      <c r="TA51" s="145"/>
      <c r="TB51" s="145"/>
      <c r="TC51" s="145"/>
      <c r="TD51" s="145"/>
      <c r="TE51" s="145"/>
      <c r="TF51" s="145"/>
      <c r="TG51" s="145"/>
      <c r="TH51" s="145"/>
      <c r="TI51" s="145"/>
      <c r="TJ51" s="145"/>
      <c r="TK51" s="145"/>
      <c r="TL51" s="145"/>
      <c r="TM51" s="145"/>
      <c r="TN51" s="145"/>
      <c r="TO51" s="145"/>
      <c r="TP51" s="145"/>
      <c r="TQ51" s="145"/>
      <c r="TR51" s="145"/>
      <c r="TS51" s="145"/>
      <c r="TT51" s="145"/>
      <c r="TU51" s="145"/>
      <c r="TV51" s="145"/>
      <c r="TW51" s="145"/>
      <c r="TX51" s="145"/>
      <c r="TY51" s="145"/>
      <c r="TZ51" s="145"/>
      <c r="UA51" s="145"/>
      <c r="UB51" s="145"/>
      <c r="UC51" s="145"/>
      <c r="UD51" s="145"/>
      <c r="UE51" s="145"/>
      <c r="UF51" s="145"/>
      <c r="UG51" s="145"/>
      <c r="UH51" s="145"/>
      <c r="UI51" s="145"/>
      <c r="UJ51" s="145"/>
      <c r="UK51" s="145"/>
      <c r="UL51" s="145"/>
      <c r="UM51" s="145"/>
      <c r="UN51" s="145"/>
      <c r="UO51" s="145"/>
      <c r="UP51" s="145"/>
      <c r="UQ51" s="145"/>
      <c r="UR51" s="145"/>
      <c r="US51" s="145"/>
      <c r="UT51" s="145"/>
      <c r="UU51" s="145"/>
      <c r="UV51" s="145"/>
      <c r="UW51" s="145"/>
      <c r="UX51" s="145"/>
      <c r="UY51" s="145"/>
      <c r="UZ51" s="145"/>
      <c r="VA51" s="145"/>
      <c r="VB51" s="145"/>
      <c r="VC51" s="145"/>
      <c r="VD51" s="145"/>
      <c r="VE51" s="145"/>
      <c r="VF51" s="145"/>
      <c r="VG51" s="145"/>
      <c r="VH51" s="145"/>
      <c r="VI51" s="145"/>
      <c r="VJ51" s="145"/>
      <c r="VK51" s="145"/>
      <c r="VL51" s="145"/>
      <c r="VM51" s="145"/>
      <c r="VN51" s="145"/>
      <c r="VO51" s="145"/>
      <c r="VP51" s="145"/>
      <c r="VQ51" s="145"/>
      <c r="VR51" s="145"/>
      <c r="VS51" s="145"/>
      <c r="VT51" s="145"/>
      <c r="VU51" s="145"/>
      <c r="VV51" s="145"/>
      <c r="VW51" s="145"/>
      <c r="VX51" s="145"/>
      <c r="VY51" s="145"/>
      <c r="VZ51" s="145"/>
      <c r="WA51" s="145"/>
      <c r="WB51" s="145"/>
      <c r="WC51" s="145"/>
      <c r="WD51" s="145"/>
      <c r="WE51" s="145"/>
      <c r="WF51" s="145"/>
      <c r="WG51" s="145"/>
      <c r="WH51" s="145"/>
      <c r="WI51" s="145"/>
      <c r="WJ51" s="145"/>
      <c r="WK51" s="145"/>
      <c r="WL51" s="145"/>
      <c r="WM51" s="145"/>
      <c r="WN51" s="145"/>
      <c r="WO51" s="145"/>
      <c r="WP51" s="145"/>
      <c r="WQ51" s="145"/>
      <c r="WR51" s="145"/>
      <c r="WS51" s="145"/>
      <c r="WT51" s="145"/>
      <c r="WU51" s="145"/>
      <c r="WV51" s="145"/>
      <c r="WW51" s="145"/>
      <c r="WX51" s="145"/>
      <c r="WY51" s="145"/>
      <c r="WZ51" s="145"/>
      <c r="XA51" s="145"/>
      <c r="XB51" s="145"/>
      <c r="XC51" s="145"/>
      <c r="XD51" s="145"/>
      <c r="XE51" s="145"/>
      <c r="XF51" s="145"/>
      <c r="XG51" s="145"/>
      <c r="XH51" s="145"/>
      <c r="XI51" s="145"/>
      <c r="XJ51" s="145"/>
      <c r="XK51" s="145"/>
      <c r="XL51" s="145"/>
      <c r="XM51" s="145"/>
      <c r="XN51" s="145"/>
      <c r="XO51" s="145"/>
      <c r="XP51" s="145"/>
      <c r="XQ51" s="145"/>
      <c r="XR51" s="145"/>
      <c r="XS51" s="145"/>
      <c r="XT51" s="145"/>
      <c r="XU51" s="145"/>
      <c r="XV51" s="145"/>
      <c r="XW51" s="145"/>
      <c r="XX51" s="145"/>
      <c r="XY51" s="145"/>
      <c r="XZ51" s="145"/>
      <c r="YA51" s="145"/>
      <c r="YB51" s="145"/>
      <c r="YC51" s="145"/>
      <c r="YD51" s="145"/>
      <c r="YE51" s="145"/>
      <c r="YF51" s="145"/>
      <c r="YG51" s="145"/>
      <c r="YH51" s="145"/>
      <c r="YI51" s="145"/>
      <c r="YJ51" s="145"/>
      <c r="YK51" s="145"/>
      <c r="YL51" s="145"/>
      <c r="YM51" s="145"/>
      <c r="YN51" s="145"/>
      <c r="YO51" s="145"/>
      <c r="YP51" s="145"/>
      <c r="YQ51" s="145"/>
      <c r="YR51" s="145"/>
      <c r="YS51" s="145"/>
      <c r="YT51" s="145"/>
      <c r="YU51" s="145"/>
      <c r="YV51" s="145"/>
      <c r="YW51" s="145"/>
      <c r="YX51" s="145"/>
      <c r="YY51" s="145"/>
      <c r="YZ51" s="145"/>
      <c r="ZA51" s="145"/>
      <c r="ZB51" s="145"/>
      <c r="ZC51" s="145"/>
      <c r="ZD51" s="145"/>
      <c r="ZE51" s="145"/>
      <c r="ZF51" s="145"/>
      <c r="ZG51" s="145"/>
      <c r="ZH51" s="145"/>
      <c r="ZI51" s="145"/>
      <c r="ZJ51" s="145"/>
      <c r="ZK51" s="145"/>
      <c r="ZL51" s="145"/>
      <c r="ZM51" s="145"/>
      <c r="ZN51" s="145"/>
      <c r="ZO51" s="145"/>
      <c r="ZP51" s="145"/>
      <c r="ZQ51" s="145"/>
      <c r="ZR51" s="145"/>
      <c r="ZS51" s="145"/>
      <c r="ZT51" s="145"/>
      <c r="ZU51" s="145"/>
      <c r="ZV51" s="145"/>
      <c r="ZW51" s="145"/>
      <c r="ZX51" s="145"/>
      <c r="ZY51" s="145"/>
      <c r="ZZ51" s="145"/>
      <c r="AAA51" s="145"/>
      <c r="AAB51" s="145"/>
      <c r="AAC51" s="145"/>
      <c r="AAD51" s="145"/>
      <c r="AAE51" s="145"/>
      <c r="AAF51" s="145"/>
      <c r="AAG51" s="145"/>
      <c r="AAH51" s="145"/>
      <c r="AAI51" s="145"/>
      <c r="AAJ51" s="145"/>
      <c r="AAK51" s="145"/>
      <c r="AAL51" s="145"/>
      <c r="AAM51" s="145"/>
      <c r="AAN51" s="145"/>
      <c r="AAO51" s="145"/>
      <c r="AAP51" s="145"/>
      <c r="AAQ51" s="145"/>
      <c r="AAR51" s="145"/>
      <c r="AAS51" s="145"/>
      <c r="AAT51" s="145"/>
      <c r="AAU51" s="145"/>
      <c r="AAV51" s="145"/>
      <c r="AAW51" s="145"/>
      <c r="AAX51" s="145"/>
      <c r="AAY51" s="145"/>
      <c r="AAZ51" s="145"/>
      <c r="ABA51" s="145"/>
      <c r="ABB51" s="145"/>
      <c r="ABC51" s="145"/>
      <c r="ABD51" s="145"/>
      <c r="ABE51" s="145"/>
      <c r="ABF51" s="145"/>
      <c r="ABG51" s="145"/>
      <c r="ABH51" s="145"/>
      <c r="ABI51" s="145"/>
      <c r="ABJ51" s="145"/>
      <c r="ABK51" s="145"/>
      <c r="ABL51" s="145"/>
      <c r="ABM51" s="145"/>
      <c r="ABN51" s="145"/>
      <c r="ABO51" s="145"/>
      <c r="ABP51" s="145"/>
      <c r="ABQ51" s="145"/>
      <c r="ABR51" s="145"/>
      <c r="ABS51" s="145"/>
      <c r="ABT51" s="145"/>
      <c r="ABU51" s="145"/>
      <c r="ABV51" s="145"/>
      <c r="ABW51" s="145"/>
      <c r="ABX51" s="145"/>
      <c r="ABY51" s="145"/>
      <c r="ABZ51" s="145"/>
      <c r="ACA51" s="145"/>
      <c r="ACB51" s="145"/>
      <c r="ACC51" s="145"/>
      <c r="ACD51" s="145"/>
      <c r="ACE51" s="145"/>
      <c r="ACF51" s="145"/>
      <c r="ACG51" s="145"/>
      <c r="ACH51" s="145"/>
      <c r="ACI51" s="145"/>
      <c r="ACJ51" s="145"/>
      <c r="ACK51" s="145"/>
      <c r="ACL51" s="145"/>
      <c r="ACM51" s="145"/>
      <c r="ACN51" s="145"/>
      <c r="ACO51" s="145"/>
      <c r="ACP51" s="145"/>
      <c r="ACQ51" s="145"/>
      <c r="ACR51" s="145"/>
      <c r="ACS51" s="145"/>
      <c r="ACT51" s="145"/>
      <c r="ACU51" s="145"/>
      <c r="ACV51" s="145"/>
      <c r="ACW51" s="145"/>
      <c r="ACX51" s="145"/>
      <c r="ACY51" s="145"/>
      <c r="ACZ51" s="145"/>
      <c r="ADA51" s="145"/>
      <c r="ADB51" s="145"/>
      <c r="ADC51" s="145"/>
      <c r="ADD51" s="145"/>
      <c r="ADE51" s="145"/>
      <c r="ADF51" s="145"/>
      <c r="ADG51" s="145"/>
      <c r="ADH51" s="145"/>
      <c r="ADI51" s="145"/>
      <c r="ADJ51" s="145"/>
      <c r="ADK51" s="145"/>
      <c r="ADL51" s="145"/>
      <c r="ADM51" s="145"/>
      <c r="ADN51" s="145"/>
      <c r="ADO51" s="145"/>
      <c r="ADP51" s="145"/>
      <c r="ADQ51" s="145"/>
      <c r="ADR51" s="145"/>
      <c r="ADS51" s="145"/>
      <c r="ADT51" s="145"/>
      <c r="ADU51" s="145"/>
      <c r="ADV51" s="145"/>
      <c r="ADW51" s="145"/>
      <c r="ADX51" s="145"/>
      <c r="ADY51" s="145"/>
      <c r="ADZ51" s="145"/>
      <c r="AEA51" s="145"/>
      <c r="AEB51" s="145"/>
      <c r="AEC51" s="145"/>
      <c r="AED51" s="145"/>
      <c r="AEE51" s="145"/>
      <c r="AEF51" s="145"/>
      <c r="AEG51" s="145"/>
      <c r="AEH51" s="145"/>
      <c r="AEI51" s="145"/>
      <c r="AEJ51" s="145"/>
      <c r="AEK51" s="145"/>
      <c r="AEL51" s="145"/>
      <c r="AEM51" s="145"/>
      <c r="AEN51" s="145"/>
      <c r="AEO51" s="145"/>
      <c r="AEP51" s="145"/>
      <c r="AEQ51" s="145"/>
      <c r="AER51" s="145"/>
      <c r="AES51" s="145"/>
      <c r="AET51" s="145"/>
      <c r="AEU51" s="145"/>
      <c r="AEV51" s="145"/>
      <c r="AEW51" s="145"/>
      <c r="AEX51" s="145"/>
      <c r="AEY51" s="145"/>
      <c r="AEZ51" s="145"/>
      <c r="AFA51" s="145"/>
      <c r="AFB51" s="145"/>
      <c r="AFC51" s="145"/>
      <c r="AFD51" s="145"/>
      <c r="AFE51" s="145"/>
      <c r="AFF51" s="145"/>
      <c r="AFG51" s="145"/>
      <c r="AFH51" s="145"/>
      <c r="AFI51" s="145"/>
      <c r="AFJ51" s="145"/>
      <c r="AFK51" s="145"/>
      <c r="AFL51" s="145"/>
      <c r="AFM51" s="145"/>
      <c r="AFN51" s="145"/>
      <c r="AFO51" s="145"/>
      <c r="AFP51" s="145"/>
      <c r="AFQ51" s="145"/>
      <c r="AFR51" s="145"/>
      <c r="AFS51" s="145"/>
      <c r="AFT51" s="145"/>
      <c r="AFU51" s="145"/>
      <c r="AFV51" s="145"/>
      <c r="AFW51" s="145"/>
      <c r="AFX51" s="145"/>
      <c r="AFY51" s="145"/>
      <c r="AFZ51" s="145"/>
      <c r="AGA51" s="145"/>
      <c r="AGB51" s="145"/>
      <c r="AGC51" s="145"/>
      <c r="AGD51" s="145"/>
      <c r="AGE51" s="145"/>
      <c r="AGF51" s="145"/>
      <c r="AGG51" s="145"/>
      <c r="AGH51" s="145"/>
      <c r="AGI51" s="145"/>
      <c r="AGJ51" s="145"/>
      <c r="AGK51" s="145"/>
      <c r="AGL51" s="145"/>
      <c r="AGM51" s="145"/>
      <c r="AGN51" s="145"/>
      <c r="AGO51" s="145"/>
      <c r="AGP51" s="145"/>
      <c r="AGQ51" s="145"/>
      <c r="AGR51" s="145"/>
      <c r="AGS51" s="145"/>
      <c r="AGT51" s="145"/>
      <c r="AGU51" s="145"/>
      <c r="AGV51" s="145"/>
      <c r="AGW51" s="145"/>
      <c r="AGX51" s="145"/>
      <c r="AGY51" s="145"/>
      <c r="AGZ51" s="145"/>
      <c r="AHA51" s="145"/>
      <c r="AHB51" s="145"/>
      <c r="AHC51" s="145"/>
      <c r="AHD51" s="145"/>
      <c r="AHE51" s="145"/>
      <c r="AHF51" s="145"/>
      <c r="AHG51" s="145"/>
      <c r="AHH51" s="145"/>
      <c r="AHI51" s="145"/>
      <c r="AHJ51" s="145"/>
      <c r="AHK51" s="145"/>
      <c r="AHL51" s="145"/>
      <c r="AHM51" s="145"/>
      <c r="AHN51" s="145"/>
      <c r="AHO51" s="145"/>
      <c r="AHP51" s="145"/>
      <c r="AHQ51" s="145"/>
      <c r="AHR51" s="145"/>
      <c r="AHS51" s="145"/>
      <c r="AHT51" s="145"/>
      <c r="AHU51" s="145"/>
      <c r="AHV51" s="145"/>
      <c r="AHW51" s="145"/>
      <c r="AHX51" s="145"/>
      <c r="AHY51" s="145"/>
      <c r="AHZ51" s="145"/>
      <c r="AIA51" s="145"/>
      <c r="AIB51" s="145"/>
      <c r="AIC51" s="145"/>
      <c r="AID51" s="145"/>
      <c r="AIE51" s="145"/>
      <c r="AIF51" s="145"/>
      <c r="AIG51" s="145"/>
      <c r="AIH51" s="145"/>
      <c r="AII51" s="145"/>
      <c r="AIJ51" s="145"/>
      <c r="AIK51" s="145"/>
      <c r="AIL51" s="145"/>
      <c r="AIM51" s="145"/>
      <c r="AIN51" s="145"/>
      <c r="AIO51" s="145"/>
      <c r="AIP51" s="145"/>
      <c r="AIQ51" s="145"/>
      <c r="AIR51" s="145"/>
      <c r="AIS51" s="145"/>
      <c r="AIT51" s="145"/>
      <c r="AIU51" s="145"/>
      <c r="AIV51" s="145"/>
      <c r="AIW51" s="145"/>
      <c r="AIX51" s="145"/>
      <c r="AIY51" s="145"/>
      <c r="AIZ51" s="145"/>
      <c r="AJA51" s="145"/>
      <c r="AJB51" s="145"/>
      <c r="AJC51" s="145"/>
      <c r="AJD51" s="145"/>
      <c r="AJE51" s="145"/>
      <c r="AJF51" s="145"/>
      <c r="AJG51" s="145"/>
      <c r="AJH51" s="145"/>
      <c r="AJI51" s="145"/>
      <c r="AJJ51" s="145"/>
      <c r="AJK51" s="145"/>
      <c r="AJL51" s="145"/>
      <c r="AJM51" s="145"/>
      <c r="AJN51" s="145"/>
      <c r="AJO51" s="145"/>
      <c r="AJP51" s="145"/>
      <c r="AJQ51" s="145"/>
      <c r="AJR51" s="145"/>
      <c r="AJS51" s="145"/>
      <c r="AJT51" s="145"/>
      <c r="AJU51" s="145"/>
      <c r="AJV51" s="145"/>
      <c r="AJW51" s="145"/>
      <c r="AJX51" s="145"/>
      <c r="AJY51" s="145"/>
      <c r="AJZ51" s="145"/>
      <c r="AKA51" s="145"/>
      <c r="AKB51" s="145"/>
      <c r="AKC51" s="145"/>
      <c r="AKD51" s="145"/>
      <c r="AKE51" s="145"/>
      <c r="AKF51" s="145"/>
      <c r="AKG51" s="145"/>
      <c r="AKH51" s="145"/>
      <c r="AKI51" s="145"/>
      <c r="AKJ51" s="145"/>
      <c r="AKK51" s="145"/>
      <c r="AKL51" s="145"/>
      <c r="AKM51" s="145"/>
      <c r="AKN51" s="145"/>
      <c r="AKO51" s="145"/>
      <c r="AKP51" s="145"/>
      <c r="AKQ51" s="145"/>
      <c r="AKR51" s="145"/>
      <c r="AKS51" s="145"/>
      <c r="AKT51" s="145"/>
      <c r="AKU51" s="145"/>
      <c r="AKV51" s="145"/>
      <c r="AKW51" s="145"/>
      <c r="AKX51" s="145"/>
      <c r="AKY51" s="145"/>
      <c r="AKZ51" s="145"/>
      <c r="ALA51" s="145"/>
      <c r="ALB51" s="145"/>
      <c r="ALC51" s="145"/>
      <c r="ALD51" s="145"/>
      <c r="ALE51" s="145"/>
      <c r="ALF51" s="145"/>
      <c r="ALG51" s="145"/>
      <c r="ALH51" s="145"/>
      <c r="ALI51" s="145"/>
      <c r="ALJ51" s="145"/>
      <c r="ALK51" s="145"/>
      <c r="ALL51" s="145"/>
      <c r="ALM51" s="145"/>
      <c r="ALN51" s="145"/>
      <c r="ALO51" s="145"/>
      <c r="ALP51" s="145"/>
      <c r="ALQ51" s="145"/>
      <c r="ALR51" s="145"/>
      <c r="ALS51" s="145"/>
      <c r="ALT51" s="145"/>
      <c r="ALU51" s="145"/>
      <c r="ALV51" s="145"/>
      <c r="ALW51" s="145"/>
      <c r="ALX51" s="145"/>
      <c r="ALY51" s="145"/>
      <c r="ALZ51" s="145"/>
      <c r="AMA51" s="145"/>
      <c r="AMB51" s="145"/>
      <c r="AMC51" s="145"/>
      <c r="AMD51" s="145"/>
      <c r="AME51" s="145"/>
      <c r="AMF51" s="145"/>
      <c r="AMG51" s="145"/>
      <c r="AMH51" s="145"/>
      <c r="AMI51" s="145"/>
      <c r="AMJ51" s="145"/>
      <c r="AMK51" s="145"/>
      <c r="AML51" s="145"/>
    </row>
    <row r="52" spans="1:1026" s="131" customFormat="1">
      <c r="A52" s="145" t="str">
        <f t="shared" si="0"/>
        <v>LOAN.CEO_RETURNED</v>
      </c>
      <c r="B52" s="134">
        <f t="shared" si="4"/>
        <v>110048</v>
      </c>
      <c r="C52" s="146">
        <v>0</v>
      </c>
      <c r="D52" s="146">
        <v>1</v>
      </c>
      <c r="E52" s="146">
        <f t="shared" si="1"/>
        <v>100000</v>
      </c>
      <c r="F52" s="146">
        <v>100000</v>
      </c>
      <c r="G52" s="146" t="s">
        <v>34</v>
      </c>
      <c r="H52" s="146">
        <v>100000</v>
      </c>
      <c r="I52" s="145" t="s">
        <v>505</v>
      </c>
      <c r="J52" s="146">
        <f>VLOOKUP(I52,T_FSM_TYPE!$A:$B,2,0)</f>
        <v>110000</v>
      </c>
      <c r="K52" s="131" t="s">
        <v>536</v>
      </c>
      <c r="L52" s="145" t="s">
        <v>37</v>
      </c>
      <c r="M52" s="215" t="str">
        <f t="shared" si="2"/>
        <v>CEO_RETURNED</v>
      </c>
      <c r="N52" s="145" t="str">
        <f t="shared" si="3"/>
        <v>INSERT INTO T_FSM_STATE VALUES(110048, 0, 1, 100000, 100000, GETDATE(), 100000, 110000, 'CEO_RETURNED', '?' ,'CEO_RETURNED')</v>
      </c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  <c r="BD52" s="145"/>
      <c r="BE52" s="145"/>
      <c r="BF52" s="145"/>
      <c r="BG52" s="145"/>
      <c r="BH52" s="145"/>
      <c r="BI52" s="145"/>
      <c r="BJ52" s="145"/>
      <c r="BK52" s="145"/>
      <c r="BL52" s="145"/>
      <c r="BM52" s="145"/>
      <c r="BN52" s="145"/>
      <c r="BO52" s="145"/>
      <c r="BP52" s="145"/>
      <c r="BQ52" s="145"/>
      <c r="BR52" s="145"/>
      <c r="BS52" s="145"/>
      <c r="BT52" s="145"/>
      <c r="BU52" s="145"/>
      <c r="BV52" s="145"/>
      <c r="BW52" s="145"/>
      <c r="BX52" s="145"/>
      <c r="BY52" s="145"/>
      <c r="BZ52" s="145"/>
      <c r="CA52" s="145"/>
      <c r="CB52" s="145"/>
      <c r="CC52" s="145"/>
      <c r="CD52" s="145"/>
      <c r="CE52" s="145"/>
      <c r="CF52" s="145"/>
      <c r="CG52" s="145"/>
      <c r="CH52" s="145"/>
      <c r="CI52" s="145"/>
      <c r="CJ52" s="145"/>
      <c r="CK52" s="145"/>
      <c r="CL52" s="145"/>
      <c r="CM52" s="145"/>
      <c r="CN52" s="145"/>
      <c r="CO52" s="145"/>
      <c r="CP52" s="145"/>
      <c r="CQ52" s="145"/>
      <c r="CR52" s="145"/>
      <c r="CS52" s="145"/>
      <c r="CT52" s="145"/>
      <c r="CU52" s="145"/>
      <c r="CV52" s="145"/>
      <c r="CW52" s="145"/>
      <c r="CX52" s="145"/>
      <c r="CY52" s="145"/>
      <c r="CZ52" s="145"/>
      <c r="DA52" s="145"/>
      <c r="DB52" s="145"/>
      <c r="DC52" s="145"/>
      <c r="DD52" s="145"/>
      <c r="DE52" s="145"/>
      <c r="DF52" s="145"/>
      <c r="DG52" s="145"/>
      <c r="DH52" s="145"/>
      <c r="DI52" s="145"/>
      <c r="DJ52" s="145"/>
      <c r="DK52" s="145"/>
      <c r="DL52" s="145"/>
      <c r="DM52" s="145"/>
      <c r="DN52" s="145"/>
      <c r="DO52" s="145"/>
      <c r="DP52" s="145"/>
      <c r="DQ52" s="145"/>
      <c r="DR52" s="145"/>
      <c r="DS52" s="145"/>
      <c r="DT52" s="145"/>
      <c r="DU52" s="145"/>
      <c r="DV52" s="145"/>
      <c r="DW52" s="145"/>
      <c r="DX52" s="145"/>
      <c r="DY52" s="145"/>
      <c r="DZ52" s="145"/>
      <c r="EA52" s="145"/>
      <c r="EB52" s="145"/>
      <c r="EC52" s="145"/>
      <c r="ED52" s="145"/>
      <c r="EE52" s="145"/>
      <c r="EF52" s="145"/>
      <c r="EG52" s="145"/>
      <c r="EH52" s="145"/>
      <c r="EI52" s="145"/>
      <c r="EJ52" s="145"/>
      <c r="EK52" s="145"/>
      <c r="EL52" s="145"/>
      <c r="EM52" s="145"/>
      <c r="EN52" s="145"/>
      <c r="EO52" s="145"/>
      <c r="EP52" s="145"/>
      <c r="EQ52" s="145"/>
      <c r="ER52" s="145"/>
      <c r="ES52" s="145"/>
      <c r="ET52" s="145"/>
      <c r="EU52" s="145"/>
      <c r="EV52" s="145"/>
      <c r="EW52" s="145"/>
      <c r="EX52" s="145"/>
      <c r="EY52" s="145"/>
      <c r="EZ52" s="145"/>
      <c r="FA52" s="145"/>
      <c r="FB52" s="145"/>
      <c r="FC52" s="145"/>
      <c r="FD52" s="145"/>
      <c r="FE52" s="145"/>
      <c r="FF52" s="145"/>
      <c r="FG52" s="145"/>
      <c r="FH52" s="145"/>
      <c r="FI52" s="145"/>
      <c r="FJ52" s="145"/>
      <c r="FK52" s="145"/>
      <c r="FL52" s="145"/>
      <c r="FM52" s="145"/>
      <c r="FN52" s="145"/>
      <c r="FO52" s="145"/>
      <c r="FP52" s="145"/>
      <c r="FQ52" s="145"/>
      <c r="FR52" s="145"/>
      <c r="FS52" s="145"/>
      <c r="FT52" s="145"/>
      <c r="FU52" s="145"/>
      <c r="FV52" s="145"/>
      <c r="FW52" s="145"/>
      <c r="FX52" s="145"/>
      <c r="FY52" s="145"/>
      <c r="FZ52" s="145"/>
      <c r="GA52" s="145"/>
      <c r="GB52" s="145"/>
      <c r="GC52" s="145"/>
      <c r="GD52" s="145"/>
      <c r="GE52" s="145"/>
      <c r="GF52" s="145"/>
      <c r="GG52" s="145"/>
      <c r="GH52" s="145"/>
      <c r="GI52" s="145"/>
      <c r="GJ52" s="145"/>
      <c r="GK52" s="145"/>
      <c r="GL52" s="145"/>
      <c r="GM52" s="145"/>
      <c r="GN52" s="145"/>
      <c r="GO52" s="145"/>
      <c r="GP52" s="145"/>
      <c r="GQ52" s="145"/>
      <c r="GR52" s="145"/>
      <c r="GS52" s="145"/>
      <c r="GT52" s="145"/>
      <c r="GU52" s="145"/>
      <c r="GV52" s="145"/>
      <c r="GW52" s="145"/>
      <c r="GX52" s="145"/>
      <c r="GY52" s="145"/>
      <c r="GZ52" s="145"/>
      <c r="HA52" s="145"/>
      <c r="HB52" s="145"/>
      <c r="HC52" s="145"/>
      <c r="HD52" s="145"/>
      <c r="HE52" s="145"/>
      <c r="HF52" s="145"/>
      <c r="HG52" s="145"/>
      <c r="HH52" s="145"/>
      <c r="HI52" s="145"/>
      <c r="HJ52" s="145"/>
      <c r="HK52" s="145"/>
      <c r="HL52" s="145"/>
      <c r="HM52" s="145"/>
      <c r="HN52" s="145"/>
      <c r="HO52" s="145"/>
      <c r="HP52" s="145"/>
      <c r="HQ52" s="145"/>
      <c r="HR52" s="145"/>
      <c r="HS52" s="145"/>
      <c r="HT52" s="145"/>
      <c r="HU52" s="145"/>
      <c r="HV52" s="145"/>
      <c r="HW52" s="145"/>
      <c r="HX52" s="145"/>
      <c r="HY52" s="145"/>
      <c r="HZ52" s="145"/>
      <c r="IA52" s="145"/>
      <c r="IB52" s="145"/>
      <c r="IC52" s="145"/>
      <c r="ID52" s="145"/>
      <c r="IE52" s="145"/>
      <c r="IF52" s="145"/>
      <c r="IG52" s="145"/>
      <c r="IH52" s="145"/>
      <c r="II52" s="145"/>
      <c r="IJ52" s="145"/>
      <c r="IK52" s="145"/>
      <c r="IL52" s="145"/>
      <c r="IM52" s="145"/>
      <c r="IN52" s="145"/>
      <c r="IO52" s="145"/>
      <c r="IP52" s="145"/>
      <c r="IQ52" s="145"/>
      <c r="IR52" s="145"/>
      <c r="IS52" s="145"/>
      <c r="IT52" s="145"/>
      <c r="IU52" s="145"/>
      <c r="IV52" s="145"/>
      <c r="IW52" s="145"/>
      <c r="IX52" s="145"/>
      <c r="IY52" s="145"/>
      <c r="IZ52" s="145"/>
      <c r="JA52" s="145"/>
      <c r="JB52" s="145"/>
      <c r="JC52" s="145"/>
      <c r="JD52" s="145"/>
      <c r="JE52" s="145"/>
      <c r="JF52" s="145"/>
      <c r="JG52" s="145"/>
      <c r="JH52" s="145"/>
      <c r="JI52" s="145"/>
      <c r="JJ52" s="145"/>
      <c r="JK52" s="145"/>
      <c r="JL52" s="145"/>
      <c r="JM52" s="145"/>
      <c r="JN52" s="145"/>
      <c r="JO52" s="145"/>
      <c r="JP52" s="145"/>
      <c r="JQ52" s="145"/>
      <c r="JR52" s="145"/>
      <c r="JS52" s="145"/>
      <c r="JT52" s="145"/>
      <c r="JU52" s="145"/>
      <c r="JV52" s="145"/>
      <c r="JW52" s="145"/>
      <c r="JX52" s="145"/>
      <c r="JY52" s="145"/>
      <c r="JZ52" s="145"/>
      <c r="KA52" s="145"/>
      <c r="KB52" s="145"/>
      <c r="KC52" s="145"/>
      <c r="KD52" s="145"/>
      <c r="KE52" s="145"/>
      <c r="KF52" s="145"/>
      <c r="KG52" s="145"/>
      <c r="KH52" s="145"/>
      <c r="KI52" s="145"/>
      <c r="KJ52" s="145"/>
      <c r="KK52" s="145"/>
      <c r="KL52" s="145"/>
      <c r="KM52" s="145"/>
      <c r="KN52" s="145"/>
      <c r="KO52" s="145"/>
      <c r="KP52" s="145"/>
      <c r="KQ52" s="145"/>
      <c r="KR52" s="145"/>
      <c r="KS52" s="145"/>
      <c r="KT52" s="145"/>
      <c r="KU52" s="145"/>
      <c r="KV52" s="145"/>
      <c r="KW52" s="145"/>
      <c r="KX52" s="145"/>
      <c r="KY52" s="145"/>
      <c r="KZ52" s="145"/>
      <c r="LA52" s="145"/>
      <c r="LB52" s="145"/>
      <c r="LC52" s="145"/>
      <c r="LD52" s="145"/>
      <c r="LE52" s="145"/>
      <c r="LF52" s="145"/>
      <c r="LG52" s="145"/>
      <c r="LH52" s="145"/>
      <c r="LI52" s="145"/>
      <c r="LJ52" s="145"/>
      <c r="LK52" s="145"/>
      <c r="LL52" s="145"/>
      <c r="LM52" s="145"/>
      <c r="LN52" s="145"/>
      <c r="LO52" s="145"/>
      <c r="LP52" s="145"/>
      <c r="LQ52" s="145"/>
      <c r="LR52" s="145"/>
      <c r="LS52" s="145"/>
      <c r="LT52" s="145"/>
      <c r="LU52" s="145"/>
      <c r="LV52" s="145"/>
      <c r="LW52" s="145"/>
      <c r="LX52" s="145"/>
      <c r="LY52" s="145"/>
      <c r="LZ52" s="145"/>
      <c r="MA52" s="145"/>
      <c r="MB52" s="145"/>
      <c r="MC52" s="145"/>
      <c r="MD52" s="145"/>
      <c r="ME52" s="145"/>
      <c r="MF52" s="145"/>
      <c r="MG52" s="145"/>
      <c r="MH52" s="145"/>
      <c r="MI52" s="145"/>
      <c r="MJ52" s="145"/>
      <c r="MK52" s="145"/>
      <c r="ML52" s="145"/>
      <c r="MM52" s="145"/>
      <c r="MN52" s="145"/>
      <c r="MO52" s="145"/>
      <c r="MP52" s="145"/>
      <c r="MQ52" s="145"/>
      <c r="MR52" s="145"/>
      <c r="MS52" s="145"/>
      <c r="MT52" s="145"/>
      <c r="MU52" s="145"/>
      <c r="MV52" s="145"/>
      <c r="MW52" s="145"/>
      <c r="MX52" s="145"/>
      <c r="MY52" s="145"/>
      <c r="MZ52" s="145"/>
      <c r="NA52" s="145"/>
      <c r="NB52" s="145"/>
      <c r="NC52" s="145"/>
      <c r="ND52" s="145"/>
      <c r="NE52" s="145"/>
      <c r="NF52" s="145"/>
      <c r="NG52" s="145"/>
      <c r="NH52" s="145"/>
      <c r="NI52" s="145"/>
      <c r="NJ52" s="145"/>
      <c r="NK52" s="145"/>
      <c r="NL52" s="145"/>
      <c r="NM52" s="145"/>
      <c r="NN52" s="145"/>
      <c r="NO52" s="145"/>
      <c r="NP52" s="145"/>
      <c r="NQ52" s="145"/>
      <c r="NR52" s="145"/>
      <c r="NS52" s="145"/>
      <c r="NT52" s="145"/>
      <c r="NU52" s="145"/>
      <c r="NV52" s="145"/>
      <c r="NW52" s="145"/>
      <c r="NX52" s="145"/>
      <c r="NY52" s="145"/>
      <c r="NZ52" s="145"/>
      <c r="OA52" s="145"/>
      <c r="OB52" s="145"/>
      <c r="OC52" s="145"/>
      <c r="OD52" s="145"/>
      <c r="OE52" s="145"/>
      <c r="OF52" s="145"/>
      <c r="OG52" s="145"/>
      <c r="OH52" s="145"/>
      <c r="OI52" s="145"/>
      <c r="OJ52" s="145"/>
      <c r="OK52" s="145"/>
      <c r="OL52" s="145"/>
      <c r="OM52" s="145"/>
      <c r="ON52" s="145"/>
      <c r="OO52" s="145"/>
      <c r="OP52" s="145"/>
      <c r="OQ52" s="145"/>
      <c r="OR52" s="145"/>
      <c r="OS52" s="145"/>
      <c r="OT52" s="145"/>
      <c r="OU52" s="145"/>
      <c r="OV52" s="145"/>
      <c r="OW52" s="145"/>
      <c r="OX52" s="145"/>
      <c r="OY52" s="145"/>
      <c r="OZ52" s="145"/>
      <c r="PA52" s="145"/>
      <c r="PB52" s="145"/>
      <c r="PC52" s="145"/>
      <c r="PD52" s="145"/>
      <c r="PE52" s="145"/>
      <c r="PF52" s="145"/>
      <c r="PG52" s="145"/>
      <c r="PH52" s="145"/>
      <c r="PI52" s="145"/>
      <c r="PJ52" s="145"/>
      <c r="PK52" s="145"/>
      <c r="PL52" s="145"/>
      <c r="PM52" s="145"/>
      <c r="PN52" s="145"/>
      <c r="PO52" s="145"/>
      <c r="PP52" s="145"/>
      <c r="PQ52" s="145"/>
      <c r="PR52" s="145"/>
      <c r="PS52" s="145"/>
      <c r="PT52" s="145"/>
      <c r="PU52" s="145"/>
      <c r="PV52" s="145"/>
      <c r="PW52" s="145"/>
      <c r="PX52" s="145"/>
      <c r="PY52" s="145"/>
      <c r="PZ52" s="145"/>
      <c r="QA52" s="145"/>
      <c r="QB52" s="145"/>
      <c r="QC52" s="145"/>
      <c r="QD52" s="145"/>
      <c r="QE52" s="145"/>
      <c r="QF52" s="145"/>
      <c r="QG52" s="145"/>
      <c r="QH52" s="145"/>
      <c r="QI52" s="145"/>
      <c r="QJ52" s="145"/>
      <c r="QK52" s="145"/>
      <c r="QL52" s="145"/>
      <c r="QM52" s="145"/>
      <c r="QN52" s="145"/>
      <c r="QO52" s="145"/>
      <c r="QP52" s="145"/>
      <c r="QQ52" s="145"/>
      <c r="QR52" s="145"/>
      <c r="QS52" s="145"/>
      <c r="QT52" s="145"/>
      <c r="QU52" s="145"/>
      <c r="QV52" s="145"/>
      <c r="QW52" s="145"/>
      <c r="QX52" s="145"/>
      <c r="QY52" s="145"/>
      <c r="QZ52" s="145"/>
      <c r="RA52" s="145"/>
      <c r="RB52" s="145"/>
      <c r="RC52" s="145"/>
      <c r="RD52" s="145"/>
      <c r="RE52" s="145"/>
      <c r="RF52" s="145"/>
      <c r="RG52" s="145"/>
      <c r="RH52" s="145"/>
      <c r="RI52" s="145"/>
      <c r="RJ52" s="145"/>
      <c r="RK52" s="145"/>
      <c r="RL52" s="145"/>
      <c r="RM52" s="145"/>
      <c r="RN52" s="145"/>
      <c r="RO52" s="145"/>
      <c r="RP52" s="145"/>
      <c r="RQ52" s="145"/>
      <c r="RR52" s="145"/>
      <c r="RS52" s="145"/>
      <c r="RT52" s="145"/>
      <c r="RU52" s="145"/>
      <c r="RV52" s="145"/>
      <c r="RW52" s="145"/>
      <c r="RX52" s="145"/>
      <c r="RY52" s="145"/>
      <c r="RZ52" s="145"/>
      <c r="SA52" s="145"/>
      <c r="SB52" s="145"/>
      <c r="SC52" s="145"/>
      <c r="SD52" s="145"/>
      <c r="SE52" s="145"/>
      <c r="SF52" s="145"/>
      <c r="SG52" s="145"/>
      <c r="SH52" s="145"/>
      <c r="SI52" s="145"/>
      <c r="SJ52" s="145"/>
      <c r="SK52" s="145"/>
      <c r="SL52" s="145"/>
      <c r="SM52" s="145"/>
      <c r="SN52" s="145"/>
      <c r="SO52" s="145"/>
      <c r="SP52" s="145"/>
      <c r="SQ52" s="145"/>
      <c r="SR52" s="145"/>
      <c r="SS52" s="145"/>
      <c r="ST52" s="145"/>
      <c r="SU52" s="145"/>
      <c r="SV52" s="145"/>
      <c r="SW52" s="145"/>
      <c r="SX52" s="145"/>
      <c r="SY52" s="145"/>
      <c r="SZ52" s="145"/>
      <c r="TA52" s="145"/>
      <c r="TB52" s="145"/>
      <c r="TC52" s="145"/>
      <c r="TD52" s="145"/>
      <c r="TE52" s="145"/>
      <c r="TF52" s="145"/>
      <c r="TG52" s="145"/>
      <c r="TH52" s="145"/>
      <c r="TI52" s="145"/>
      <c r="TJ52" s="145"/>
      <c r="TK52" s="145"/>
      <c r="TL52" s="145"/>
      <c r="TM52" s="145"/>
      <c r="TN52" s="145"/>
      <c r="TO52" s="145"/>
      <c r="TP52" s="145"/>
      <c r="TQ52" s="145"/>
      <c r="TR52" s="145"/>
      <c r="TS52" s="145"/>
      <c r="TT52" s="145"/>
      <c r="TU52" s="145"/>
      <c r="TV52" s="145"/>
      <c r="TW52" s="145"/>
      <c r="TX52" s="145"/>
      <c r="TY52" s="145"/>
      <c r="TZ52" s="145"/>
      <c r="UA52" s="145"/>
      <c r="UB52" s="145"/>
      <c r="UC52" s="145"/>
      <c r="UD52" s="145"/>
      <c r="UE52" s="145"/>
      <c r="UF52" s="145"/>
      <c r="UG52" s="145"/>
      <c r="UH52" s="145"/>
      <c r="UI52" s="145"/>
      <c r="UJ52" s="145"/>
      <c r="UK52" s="145"/>
      <c r="UL52" s="145"/>
      <c r="UM52" s="145"/>
      <c r="UN52" s="145"/>
      <c r="UO52" s="145"/>
      <c r="UP52" s="145"/>
      <c r="UQ52" s="145"/>
      <c r="UR52" s="145"/>
      <c r="US52" s="145"/>
      <c r="UT52" s="145"/>
      <c r="UU52" s="145"/>
      <c r="UV52" s="145"/>
      <c r="UW52" s="145"/>
      <c r="UX52" s="145"/>
      <c r="UY52" s="145"/>
      <c r="UZ52" s="145"/>
      <c r="VA52" s="145"/>
      <c r="VB52" s="145"/>
      <c r="VC52" s="145"/>
      <c r="VD52" s="145"/>
      <c r="VE52" s="145"/>
      <c r="VF52" s="145"/>
      <c r="VG52" s="145"/>
      <c r="VH52" s="145"/>
      <c r="VI52" s="145"/>
      <c r="VJ52" s="145"/>
      <c r="VK52" s="145"/>
      <c r="VL52" s="145"/>
      <c r="VM52" s="145"/>
      <c r="VN52" s="145"/>
      <c r="VO52" s="145"/>
      <c r="VP52" s="145"/>
      <c r="VQ52" s="145"/>
      <c r="VR52" s="145"/>
      <c r="VS52" s="145"/>
      <c r="VT52" s="145"/>
      <c r="VU52" s="145"/>
      <c r="VV52" s="145"/>
      <c r="VW52" s="145"/>
      <c r="VX52" s="145"/>
      <c r="VY52" s="145"/>
      <c r="VZ52" s="145"/>
      <c r="WA52" s="145"/>
      <c r="WB52" s="145"/>
      <c r="WC52" s="145"/>
      <c r="WD52" s="145"/>
      <c r="WE52" s="145"/>
      <c r="WF52" s="145"/>
      <c r="WG52" s="145"/>
      <c r="WH52" s="145"/>
      <c r="WI52" s="145"/>
      <c r="WJ52" s="145"/>
      <c r="WK52" s="145"/>
      <c r="WL52" s="145"/>
      <c r="WM52" s="145"/>
      <c r="WN52" s="145"/>
      <c r="WO52" s="145"/>
      <c r="WP52" s="145"/>
      <c r="WQ52" s="145"/>
      <c r="WR52" s="145"/>
      <c r="WS52" s="145"/>
      <c r="WT52" s="145"/>
      <c r="WU52" s="145"/>
      <c r="WV52" s="145"/>
      <c r="WW52" s="145"/>
      <c r="WX52" s="145"/>
      <c r="WY52" s="145"/>
      <c r="WZ52" s="145"/>
      <c r="XA52" s="145"/>
      <c r="XB52" s="145"/>
      <c r="XC52" s="145"/>
      <c r="XD52" s="145"/>
      <c r="XE52" s="145"/>
      <c r="XF52" s="145"/>
      <c r="XG52" s="145"/>
      <c r="XH52" s="145"/>
      <c r="XI52" s="145"/>
      <c r="XJ52" s="145"/>
      <c r="XK52" s="145"/>
      <c r="XL52" s="145"/>
      <c r="XM52" s="145"/>
      <c r="XN52" s="145"/>
      <c r="XO52" s="145"/>
      <c r="XP52" s="145"/>
      <c r="XQ52" s="145"/>
      <c r="XR52" s="145"/>
      <c r="XS52" s="145"/>
      <c r="XT52" s="145"/>
      <c r="XU52" s="145"/>
      <c r="XV52" s="145"/>
      <c r="XW52" s="145"/>
      <c r="XX52" s="145"/>
      <c r="XY52" s="145"/>
      <c r="XZ52" s="145"/>
      <c r="YA52" s="145"/>
      <c r="YB52" s="145"/>
      <c r="YC52" s="145"/>
      <c r="YD52" s="145"/>
      <c r="YE52" s="145"/>
      <c r="YF52" s="145"/>
      <c r="YG52" s="145"/>
      <c r="YH52" s="145"/>
      <c r="YI52" s="145"/>
      <c r="YJ52" s="145"/>
      <c r="YK52" s="145"/>
      <c r="YL52" s="145"/>
      <c r="YM52" s="145"/>
      <c r="YN52" s="145"/>
      <c r="YO52" s="145"/>
      <c r="YP52" s="145"/>
      <c r="YQ52" s="145"/>
      <c r="YR52" s="145"/>
      <c r="YS52" s="145"/>
      <c r="YT52" s="145"/>
      <c r="YU52" s="145"/>
      <c r="YV52" s="145"/>
      <c r="YW52" s="145"/>
      <c r="YX52" s="145"/>
      <c r="YY52" s="145"/>
      <c r="YZ52" s="145"/>
      <c r="ZA52" s="145"/>
      <c r="ZB52" s="145"/>
      <c r="ZC52" s="145"/>
      <c r="ZD52" s="145"/>
      <c r="ZE52" s="145"/>
      <c r="ZF52" s="145"/>
      <c r="ZG52" s="145"/>
      <c r="ZH52" s="145"/>
      <c r="ZI52" s="145"/>
      <c r="ZJ52" s="145"/>
      <c r="ZK52" s="145"/>
      <c r="ZL52" s="145"/>
      <c r="ZM52" s="145"/>
      <c r="ZN52" s="145"/>
      <c r="ZO52" s="145"/>
      <c r="ZP52" s="145"/>
      <c r="ZQ52" s="145"/>
      <c r="ZR52" s="145"/>
      <c r="ZS52" s="145"/>
      <c r="ZT52" s="145"/>
      <c r="ZU52" s="145"/>
      <c r="ZV52" s="145"/>
      <c r="ZW52" s="145"/>
      <c r="ZX52" s="145"/>
      <c r="ZY52" s="145"/>
      <c r="ZZ52" s="145"/>
      <c r="AAA52" s="145"/>
      <c r="AAB52" s="145"/>
      <c r="AAC52" s="145"/>
      <c r="AAD52" s="145"/>
      <c r="AAE52" s="145"/>
      <c r="AAF52" s="145"/>
      <c r="AAG52" s="145"/>
      <c r="AAH52" s="145"/>
      <c r="AAI52" s="145"/>
      <c r="AAJ52" s="145"/>
      <c r="AAK52" s="145"/>
      <c r="AAL52" s="145"/>
      <c r="AAM52" s="145"/>
      <c r="AAN52" s="145"/>
      <c r="AAO52" s="145"/>
      <c r="AAP52" s="145"/>
      <c r="AAQ52" s="145"/>
      <c r="AAR52" s="145"/>
      <c r="AAS52" s="145"/>
      <c r="AAT52" s="145"/>
      <c r="AAU52" s="145"/>
      <c r="AAV52" s="145"/>
      <c r="AAW52" s="145"/>
      <c r="AAX52" s="145"/>
      <c r="AAY52" s="145"/>
      <c r="AAZ52" s="145"/>
      <c r="ABA52" s="145"/>
      <c r="ABB52" s="145"/>
      <c r="ABC52" s="145"/>
      <c r="ABD52" s="145"/>
      <c r="ABE52" s="145"/>
      <c r="ABF52" s="145"/>
      <c r="ABG52" s="145"/>
      <c r="ABH52" s="145"/>
      <c r="ABI52" s="145"/>
      <c r="ABJ52" s="145"/>
      <c r="ABK52" s="145"/>
      <c r="ABL52" s="145"/>
      <c r="ABM52" s="145"/>
      <c r="ABN52" s="145"/>
      <c r="ABO52" s="145"/>
      <c r="ABP52" s="145"/>
      <c r="ABQ52" s="145"/>
      <c r="ABR52" s="145"/>
      <c r="ABS52" s="145"/>
      <c r="ABT52" s="145"/>
      <c r="ABU52" s="145"/>
      <c r="ABV52" s="145"/>
      <c r="ABW52" s="145"/>
      <c r="ABX52" s="145"/>
      <c r="ABY52" s="145"/>
      <c r="ABZ52" s="145"/>
      <c r="ACA52" s="145"/>
      <c r="ACB52" s="145"/>
      <c r="ACC52" s="145"/>
      <c r="ACD52" s="145"/>
      <c r="ACE52" s="145"/>
      <c r="ACF52" s="145"/>
      <c r="ACG52" s="145"/>
      <c r="ACH52" s="145"/>
      <c r="ACI52" s="145"/>
      <c r="ACJ52" s="145"/>
      <c r="ACK52" s="145"/>
      <c r="ACL52" s="145"/>
      <c r="ACM52" s="145"/>
      <c r="ACN52" s="145"/>
      <c r="ACO52" s="145"/>
      <c r="ACP52" s="145"/>
      <c r="ACQ52" s="145"/>
      <c r="ACR52" s="145"/>
      <c r="ACS52" s="145"/>
      <c r="ACT52" s="145"/>
      <c r="ACU52" s="145"/>
      <c r="ACV52" s="145"/>
      <c r="ACW52" s="145"/>
      <c r="ACX52" s="145"/>
      <c r="ACY52" s="145"/>
      <c r="ACZ52" s="145"/>
      <c r="ADA52" s="145"/>
      <c r="ADB52" s="145"/>
      <c r="ADC52" s="145"/>
      <c r="ADD52" s="145"/>
      <c r="ADE52" s="145"/>
      <c r="ADF52" s="145"/>
      <c r="ADG52" s="145"/>
      <c r="ADH52" s="145"/>
      <c r="ADI52" s="145"/>
      <c r="ADJ52" s="145"/>
      <c r="ADK52" s="145"/>
      <c r="ADL52" s="145"/>
      <c r="ADM52" s="145"/>
      <c r="ADN52" s="145"/>
      <c r="ADO52" s="145"/>
      <c r="ADP52" s="145"/>
      <c r="ADQ52" s="145"/>
      <c r="ADR52" s="145"/>
      <c r="ADS52" s="145"/>
      <c r="ADT52" s="145"/>
      <c r="ADU52" s="145"/>
      <c r="ADV52" s="145"/>
      <c r="ADW52" s="145"/>
      <c r="ADX52" s="145"/>
      <c r="ADY52" s="145"/>
      <c r="ADZ52" s="145"/>
      <c r="AEA52" s="145"/>
      <c r="AEB52" s="145"/>
      <c r="AEC52" s="145"/>
      <c r="AED52" s="145"/>
      <c r="AEE52" s="145"/>
      <c r="AEF52" s="145"/>
      <c r="AEG52" s="145"/>
      <c r="AEH52" s="145"/>
      <c r="AEI52" s="145"/>
      <c r="AEJ52" s="145"/>
      <c r="AEK52" s="145"/>
      <c r="AEL52" s="145"/>
      <c r="AEM52" s="145"/>
      <c r="AEN52" s="145"/>
      <c r="AEO52" s="145"/>
      <c r="AEP52" s="145"/>
      <c r="AEQ52" s="145"/>
      <c r="AER52" s="145"/>
      <c r="AES52" s="145"/>
      <c r="AET52" s="145"/>
      <c r="AEU52" s="145"/>
      <c r="AEV52" s="145"/>
      <c r="AEW52" s="145"/>
      <c r="AEX52" s="145"/>
      <c r="AEY52" s="145"/>
      <c r="AEZ52" s="145"/>
      <c r="AFA52" s="145"/>
      <c r="AFB52" s="145"/>
      <c r="AFC52" s="145"/>
      <c r="AFD52" s="145"/>
      <c r="AFE52" s="145"/>
      <c r="AFF52" s="145"/>
      <c r="AFG52" s="145"/>
      <c r="AFH52" s="145"/>
      <c r="AFI52" s="145"/>
      <c r="AFJ52" s="145"/>
      <c r="AFK52" s="145"/>
      <c r="AFL52" s="145"/>
      <c r="AFM52" s="145"/>
      <c r="AFN52" s="145"/>
      <c r="AFO52" s="145"/>
      <c r="AFP52" s="145"/>
      <c r="AFQ52" s="145"/>
      <c r="AFR52" s="145"/>
      <c r="AFS52" s="145"/>
      <c r="AFT52" s="145"/>
      <c r="AFU52" s="145"/>
      <c r="AFV52" s="145"/>
      <c r="AFW52" s="145"/>
      <c r="AFX52" s="145"/>
      <c r="AFY52" s="145"/>
      <c r="AFZ52" s="145"/>
      <c r="AGA52" s="145"/>
      <c r="AGB52" s="145"/>
      <c r="AGC52" s="145"/>
      <c r="AGD52" s="145"/>
      <c r="AGE52" s="145"/>
      <c r="AGF52" s="145"/>
      <c r="AGG52" s="145"/>
      <c r="AGH52" s="145"/>
      <c r="AGI52" s="145"/>
      <c r="AGJ52" s="145"/>
      <c r="AGK52" s="145"/>
      <c r="AGL52" s="145"/>
      <c r="AGM52" s="145"/>
      <c r="AGN52" s="145"/>
      <c r="AGO52" s="145"/>
      <c r="AGP52" s="145"/>
      <c r="AGQ52" s="145"/>
      <c r="AGR52" s="145"/>
      <c r="AGS52" s="145"/>
      <c r="AGT52" s="145"/>
      <c r="AGU52" s="145"/>
      <c r="AGV52" s="145"/>
      <c r="AGW52" s="145"/>
      <c r="AGX52" s="145"/>
      <c r="AGY52" s="145"/>
      <c r="AGZ52" s="145"/>
      <c r="AHA52" s="145"/>
      <c r="AHB52" s="145"/>
      <c r="AHC52" s="145"/>
      <c r="AHD52" s="145"/>
      <c r="AHE52" s="145"/>
      <c r="AHF52" s="145"/>
      <c r="AHG52" s="145"/>
      <c r="AHH52" s="145"/>
      <c r="AHI52" s="145"/>
      <c r="AHJ52" s="145"/>
      <c r="AHK52" s="145"/>
      <c r="AHL52" s="145"/>
      <c r="AHM52" s="145"/>
      <c r="AHN52" s="145"/>
      <c r="AHO52" s="145"/>
      <c r="AHP52" s="145"/>
      <c r="AHQ52" s="145"/>
      <c r="AHR52" s="145"/>
      <c r="AHS52" s="145"/>
      <c r="AHT52" s="145"/>
      <c r="AHU52" s="145"/>
      <c r="AHV52" s="145"/>
      <c r="AHW52" s="145"/>
      <c r="AHX52" s="145"/>
      <c r="AHY52" s="145"/>
      <c r="AHZ52" s="145"/>
      <c r="AIA52" s="145"/>
      <c r="AIB52" s="145"/>
      <c r="AIC52" s="145"/>
      <c r="AID52" s="145"/>
      <c r="AIE52" s="145"/>
      <c r="AIF52" s="145"/>
      <c r="AIG52" s="145"/>
      <c r="AIH52" s="145"/>
      <c r="AII52" s="145"/>
      <c r="AIJ52" s="145"/>
      <c r="AIK52" s="145"/>
      <c r="AIL52" s="145"/>
      <c r="AIM52" s="145"/>
      <c r="AIN52" s="145"/>
      <c r="AIO52" s="145"/>
      <c r="AIP52" s="145"/>
      <c r="AIQ52" s="145"/>
      <c r="AIR52" s="145"/>
      <c r="AIS52" s="145"/>
      <c r="AIT52" s="145"/>
      <c r="AIU52" s="145"/>
      <c r="AIV52" s="145"/>
      <c r="AIW52" s="145"/>
      <c r="AIX52" s="145"/>
      <c r="AIY52" s="145"/>
      <c r="AIZ52" s="145"/>
      <c r="AJA52" s="145"/>
      <c r="AJB52" s="145"/>
      <c r="AJC52" s="145"/>
      <c r="AJD52" s="145"/>
      <c r="AJE52" s="145"/>
      <c r="AJF52" s="145"/>
      <c r="AJG52" s="145"/>
      <c r="AJH52" s="145"/>
      <c r="AJI52" s="145"/>
      <c r="AJJ52" s="145"/>
      <c r="AJK52" s="145"/>
      <c r="AJL52" s="145"/>
      <c r="AJM52" s="145"/>
      <c r="AJN52" s="145"/>
      <c r="AJO52" s="145"/>
      <c r="AJP52" s="145"/>
      <c r="AJQ52" s="145"/>
      <c r="AJR52" s="145"/>
      <c r="AJS52" s="145"/>
      <c r="AJT52" s="145"/>
      <c r="AJU52" s="145"/>
      <c r="AJV52" s="145"/>
      <c r="AJW52" s="145"/>
      <c r="AJX52" s="145"/>
      <c r="AJY52" s="145"/>
      <c r="AJZ52" s="145"/>
      <c r="AKA52" s="145"/>
      <c r="AKB52" s="145"/>
      <c r="AKC52" s="145"/>
      <c r="AKD52" s="145"/>
      <c r="AKE52" s="145"/>
      <c r="AKF52" s="145"/>
      <c r="AKG52" s="145"/>
      <c r="AKH52" s="145"/>
      <c r="AKI52" s="145"/>
      <c r="AKJ52" s="145"/>
      <c r="AKK52" s="145"/>
      <c r="AKL52" s="145"/>
      <c r="AKM52" s="145"/>
      <c r="AKN52" s="145"/>
      <c r="AKO52" s="145"/>
      <c r="AKP52" s="145"/>
      <c r="AKQ52" s="145"/>
      <c r="AKR52" s="145"/>
      <c r="AKS52" s="145"/>
      <c r="AKT52" s="145"/>
      <c r="AKU52" s="145"/>
      <c r="AKV52" s="145"/>
      <c r="AKW52" s="145"/>
      <c r="AKX52" s="145"/>
      <c r="AKY52" s="145"/>
      <c r="AKZ52" s="145"/>
      <c r="ALA52" s="145"/>
      <c r="ALB52" s="145"/>
      <c r="ALC52" s="145"/>
      <c r="ALD52" s="145"/>
      <c r="ALE52" s="145"/>
      <c r="ALF52" s="145"/>
      <c r="ALG52" s="145"/>
      <c r="ALH52" s="145"/>
      <c r="ALI52" s="145"/>
      <c r="ALJ52" s="145"/>
      <c r="ALK52" s="145"/>
      <c r="ALL52" s="145"/>
      <c r="ALM52" s="145"/>
      <c r="ALN52" s="145"/>
      <c r="ALO52" s="145"/>
      <c r="ALP52" s="145"/>
      <c r="ALQ52" s="145"/>
      <c r="ALR52" s="145"/>
      <c r="ALS52" s="145"/>
      <c r="ALT52" s="145"/>
      <c r="ALU52" s="145"/>
      <c r="ALV52" s="145"/>
      <c r="ALW52" s="145"/>
      <c r="ALX52" s="145"/>
      <c r="ALY52" s="145"/>
      <c r="ALZ52" s="145"/>
      <c r="AMA52" s="145"/>
      <c r="AMB52" s="145"/>
      <c r="AMC52" s="145"/>
      <c r="AMD52" s="145"/>
      <c r="AME52" s="145"/>
      <c r="AMF52" s="145"/>
      <c r="AMG52" s="145"/>
      <c r="AMH52" s="145"/>
      <c r="AMI52" s="145"/>
      <c r="AMJ52" s="145"/>
      <c r="AMK52" s="145"/>
      <c r="AML52" s="145"/>
    </row>
    <row r="53" spans="1:1026" s="131" customFormat="1">
      <c r="A53" s="145" t="str">
        <f t="shared" si="0"/>
        <v>LOAN.CEO_DECLINED</v>
      </c>
      <c r="B53" s="134">
        <f t="shared" si="4"/>
        <v>110049</v>
      </c>
      <c r="C53" s="146">
        <v>0</v>
      </c>
      <c r="D53" s="146">
        <v>1</v>
      </c>
      <c r="E53" s="146">
        <f t="shared" si="1"/>
        <v>100000</v>
      </c>
      <c r="F53" s="146">
        <v>100000</v>
      </c>
      <c r="G53" s="146" t="s">
        <v>34</v>
      </c>
      <c r="H53" s="146">
        <v>100000</v>
      </c>
      <c r="I53" s="145" t="s">
        <v>505</v>
      </c>
      <c r="J53" s="146">
        <f>VLOOKUP(I53,T_FSM_TYPE!$A:$B,2,0)</f>
        <v>110000</v>
      </c>
      <c r="K53" s="131" t="s">
        <v>537</v>
      </c>
      <c r="L53" s="145" t="s">
        <v>37</v>
      </c>
      <c r="M53" s="215" t="str">
        <f t="shared" si="2"/>
        <v>CEO_DECLINED</v>
      </c>
      <c r="N53" s="145" t="str">
        <f t="shared" si="3"/>
        <v>INSERT INTO T_FSM_STATE VALUES(110049, 0, 1, 100000, 100000, GETDATE(), 100000, 110000, 'CEO_DECLINED', '?' ,'CEO_DECLINED')</v>
      </c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  <c r="BA53" s="145"/>
      <c r="BB53" s="145"/>
      <c r="BC53" s="145"/>
      <c r="BD53" s="145"/>
      <c r="BE53" s="145"/>
      <c r="BF53" s="145"/>
      <c r="BG53" s="145"/>
      <c r="BH53" s="145"/>
      <c r="BI53" s="145"/>
      <c r="BJ53" s="145"/>
      <c r="BK53" s="145"/>
      <c r="BL53" s="145"/>
      <c r="BM53" s="145"/>
      <c r="BN53" s="145"/>
      <c r="BO53" s="145"/>
      <c r="BP53" s="145"/>
      <c r="BQ53" s="145"/>
      <c r="BR53" s="145"/>
      <c r="BS53" s="145"/>
      <c r="BT53" s="145"/>
      <c r="BU53" s="145"/>
      <c r="BV53" s="145"/>
      <c r="BW53" s="145"/>
      <c r="BX53" s="145"/>
      <c r="BY53" s="145"/>
      <c r="BZ53" s="145"/>
      <c r="CA53" s="145"/>
      <c r="CB53" s="145"/>
      <c r="CC53" s="145"/>
      <c r="CD53" s="145"/>
      <c r="CE53" s="145"/>
      <c r="CF53" s="145"/>
      <c r="CG53" s="145"/>
      <c r="CH53" s="145"/>
      <c r="CI53" s="145"/>
      <c r="CJ53" s="145"/>
      <c r="CK53" s="145"/>
      <c r="CL53" s="145"/>
      <c r="CM53" s="145"/>
      <c r="CN53" s="145"/>
      <c r="CO53" s="145"/>
      <c r="CP53" s="145"/>
      <c r="CQ53" s="145"/>
      <c r="CR53" s="145"/>
      <c r="CS53" s="145"/>
      <c r="CT53" s="145"/>
      <c r="CU53" s="145"/>
      <c r="CV53" s="145"/>
      <c r="CW53" s="145"/>
      <c r="CX53" s="145"/>
      <c r="CY53" s="145"/>
      <c r="CZ53" s="145"/>
      <c r="DA53" s="145"/>
      <c r="DB53" s="145"/>
      <c r="DC53" s="145"/>
      <c r="DD53" s="145"/>
      <c r="DE53" s="145"/>
      <c r="DF53" s="145"/>
      <c r="DG53" s="145"/>
      <c r="DH53" s="145"/>
      <c r="DI53" s="145"/>
      <c r="DJ53" s="145"/>
      <c r="DK53" s="145"/>
      <c r="DL53" s="145"/>
      <c r="DM53" s="145"/>
      <c r="DN53" s="145"/>
      <c r="DO53" s="145"/>
      <c r="DP53" s="145"/>
      <c r="DQ53" s="145"/>
      <c r="DR53" s="145"/>
      <c r="DS53" s="145"/>
      <c r="DT53" s="145"/>
      <c r="DU53" s="145"/>
      <c r="DV53" s="145"/>
      <c r="DW53" s="145"/>
      <c r="DX53" s="145"/>
      <c r="DY53" s="145"/>
      <c r="DZ53" s="145"/>
      <c r="EA53" s="145"/>
      <c r="EB53" s="145"/>
      <c r="EC53" s="145"/>
      <c r="ED53" s="145"/>
      <c r="EE53" s="145"/>
      <c r="EF53" s="145"/>
      <c r="EG53" s="145"/>
      <c r="EH53" s="145"/>
      <c r="EI53" s="145"/>
      <c r="EJ53" s="145"/>
      <c r="EK53" s="145"/>
      <c r="EL53" s="145"/>
      <c r="EM53" s="145"/>
      <c r="EN53" s="145"/>
      <c r="EO53" s="145"/>
      <c r="EP53" s="145"/>
      <c r="EQ53" s="145"/>
      <c r="ER53" s="145"/>
      <c r="ES53" s="145"/>
      <c r="ET53" s="145"/>
      <c r="EU53" s="145"/>
      <c r="EV53" s="145"/>
      <c r="EW53" s="145"/>
      <c r="EX53" s="145"/>
      <c r="EY53" s="145"/>
      <c r="EZ53" s="145"/>
      <c r="FA53" s="145"/>
      <c r="FB53" s="145"/>
      <c r="FC53" s="145"/>
      <c r="FD53" s="145"/>
      <c r="FE53" s="145"/>
      <c r="FF53" s="145"/>
      <c r="FG53" s="145"/>
      <c r="FH53" s="145"/>
      <c r="FI53" s="145"/>
      <c r="FJ53" s="145"/>
      <c r="FK53" s="145"/>
      <c r="FL53" s="145"/>
      <c r="FM53" s="145"/>
      <c r="FN53" s="145"/>
      <c r="FO53" s="145"/>
      <c r="FP53" s="145"/>
      <c r="FQ53" s="145"/>
      <c r="FR53" s="145"/>
      <c r="FS53" s="145"/>
      <c r="FT53" s="145"/>
      <c r="FU53" s="145"/>
      <c r="FV53" s="145"/>
      <c r="FW53" s="145"/>
      <c r="FX53" s="145"/>
      <c r="FY53" s="145"/>
      <c r="FZ53" s="145"/>
      <c r="GA53" s="145"/>
      <c r="GB53" s="145"/>
      <c r="GC53" s="145"/>
      <c r="GD53" s="145"/>
      <c r="GE53" s="145"/>
      <c r="GF53" s="145"/>
      <c r="GG53" s="145"/>
      <c r="GH53" s="145"/>
      <c r="GI53" s="145"/>
      <c r="GJ53" s="145"/>
      <c r="GK53" s="145"/>
      <c r="GL53" s="145"/>
      <c r="GM53" s="145"/>
      <c r="GN53" s="145"/>
      <c r="GO53" s="145"/>
      <c r="GP53" s="145"/>
      <c r="GQ53" s="145"/>
      <c r="GR53" s="145"/>
      <c r="GS53" s="145"/>
      <c r="GT53" s="145"/>
      <c r="GU53" s="145"/>
      <c r="GV53" s="145"/>
      <c r="GW53" s="145"/>
      <c r="GX53" s="145"/>
      <c r="GY53" s="145"/>
      <c r="GZ53" s="145"/>
      <c r="HA53" s="145"/>
      <c r="HB53" s="145"/>
      <c r="HC53" s="145"/>
      <c r="HD53" s="145"/>
      <c r="HE53" s="145"/>
      <c r="HF53" s="145"/>
      <c r="HG53" s="145"/>
      <c r="HH53" s="145"/>
      <c r="HI53" s="145"/>
      <c r="HJ53" s="145"/>
      <c r="HK53" s="145"/>
      <c r="HL53" s="145"/>
      <c r="HM53" s="145"/>
      <c r="HN53" s="145"/>
      <c r="HO53" s="145"/>
      <c r="HP53" s="145"/>
      <c r="HQ53" s="145"/>
      <c r="HR53" s="145"/>
      <c r="HS53" s="145"/>
      <c r="HT53" s="145"/>
      <c r="HU53" s="145"/>
      <c r="HV53" s="145"/>
      <c r="HW53" s="145"/>
      <c r="HX53" s="145"/>
      <c r="HY53" s="145"/>
      <c r="HZ53" s="145"/>
      <c r="IA53" s="145"/>
      <c r="IB53" s="145"/>
      <c r="IC53" s="145"/>
      <c r="ID53" s="145"/>
      <c r="IE53" s="145"/>
      <c r="IF53" s="145"/>
      <c r="IG53" s="145"/>
      <c r="IH53" s="145"/>
      <c r="II53" s="145"/>
      <c r="IJ53" s="145"/>
      <c r="IK53" s="145"/>
      <c r="IL53" s="145"/>
      <c r="IM53" s="145"/>
      <c r="IN53" s="145"/>
      <c r="IO53" s="145"/>
      <c r="IP53" s="145"/>
      <c r="IQ53" s="145"/>
      <c r="IR53" s="145"/>
      <c r="IS53" s="145"/>
      <c r="IT53" s="145"/>
      <c r="IU53" s="145"/>
      <c r="IV53" s="145"/>
      <c r="IW53" s="145"/>
      <c r="IX53" s="145"/>
      <c r="IY53" s="145"/>
      <c r="IZ53" s="145"/>
      <c r="JA53" s="145"/>
      <c r="JB53" s="145"/>
      <c r="JC53" s="145"/>
      <c r="JD53" s="145"/>
      <c r="JE53" s="145"/>
      <c r="JF53" s="145"/>
      <c r="JG53" s="145"/>
      <c r="JH53" s="145"/>
      <c r="JI53" s="145"/>
      <c r="JJ53" s="145"/>
      <c r="JK53" s="145"/>
      <c r="JL53" s="145"/>
      <c r="JM53" s="145"/>
      <c r="JN53" s="145"/>
      <c r="JO53" s="145"/>
      <c r="JP53" s="145"/>
      <c r="JQ53" s="145"/>
      <c r="JR53" s="145"/>
      <c r="JS53" s="145"/>
      <c r="JT53" s="145"/>
      <c r="JU53" s="145"/>
      <c r="JV53" s="145"/>
      <c r="JW53" s="145"/>
      <c r="JX53" s="145"/>
      <c r="JY53" s="145"/>
      <c r="JZ53" s="145"/>
      <c r="KA53" s="145"/>
      <c r="KB53" s="145"/>
      <c r="KC53" s="145"/>
      <c r="KD53" s="145"/>
      <c r="KE53" s="145"/>
      <c r="KF53" s="145"/>
      <c r="KG53" s="145"/>
      <c r="KH53" s="145"/>
      <c r="KI53" s="145"/>
      <c r="KJ53" s="145"/>
      <c r="KK53" s="145"/>
      <c r="KL53" s="145"/>
      <c r="KM53" s="145"/>
      <c r="KN53" s="145"/>
      <c r="KO53" s="145"/>
      <c r="KP53" s="145"/>
      <c r="KQ53" s="145"/>
      <c r="KR53" s="145"/>
      <c r="KS53" s="145"/>
      <c r="KT53" s="145"/>
      <c r="KU53" s="145"/>
      <c r="KV53" s="145"/>
      <c r="KW53" s="145"/>
      <c r="KX53" s="145"/>
      <c r="KY53" s="145"/>
      <c r="KZ53" s="145"/>
      <c r="LA53" s="145"/>
      <c r="LB53" s="145"/>
      <c r="LC53" s="145"/>
      <c r="LD53" s="145"/>
      <c r="LE53" s="145"/>
      <c r="LF53" s="145"/>
      <c r="LG53" s="145"/>
      <c r="LH53" s="145"/>
      <c r="LI53" s="145"/>
      <c r="LJ53" s="145"/>
      <c r="LK53" s="145"/>
      <c r="LL53" s="145"/>
      <c r="LM53" s="145"/>
      <c r="LN53" s="145"/>
      <c r="LO53" s="145"/>
      <c r="LP53" s="145"/>
      <c r="LQ53" s="145"/>
      <c r="LR53" s="145"/>
      <c r="LS53" s="145"/>
      <c r="LT53" s="145"/>
      <c r="LU53" s="145"/>
      <c r="LV53" s="145"/>
      <c r="LW53" s="145"/>
      <c r="LX53" s="145"/>
      <c r="LY53" s="145"/>
      <c r="LZ53" s="145"/>
      <c r="MA53" s="145"/>
      <c r="MB53" s="145"/>
      <c r="MC53" s="145"/>
      <c r="MD53" s="145"/>
      <c r="ME53" s="145"/>
      <c r="MF53" s="145"/>
      <c r="MG53" s="145"/>
      <c r="MH53" s="145"/>
      <c r="MI53" s="145"/>
      <c r="MJ53" s="145"/>
      <c r="MK53" s="145"/>
      <c r="ML53" s="145"/>
      <c r="MM53" s="145"/>
      <c r="MN53" s="145"/>
      <c r="MO53" s="145"/>
      <c r="MP53" s="145"/>
      <c r="MQ53" s="145"/>
      <c r="MR53" s="145"/>
      <c r="MS53" s="145"/>
      <c r="MT53" s="145"/>
      <c r="MU53" s="145"/>
      <c r="MV53" s="145"/>
      <c r="MW53" s="145"/>
      <c r="MX53" s="145"/>
      <c r="MY53" s="145"/>
      <c r="MZ53" s="145"/>
      <c r="NA53" s="145"/>
      <c r="NB53" s="145"/>
      <c r="NC53" s="145"/>
      <c r="ND53" s="145"/>
      <c r="NE53" s="145"/>
      <c r="NF53" s="145"/>
      <c r="NG53" s="145"/>
      <c r="NH53" s="145"/>
      <c r="NI53" s="145"/>
      <c r="NJ53" s="145"/>
      <c r="NK53" s="145"/>
      <c r="NL53" s="145"/>
      <c r="NM53" s="145"/>
      <c r="NN53" s="145"/>
      <c r="NO53" s="145"/>
      <c r="NP53" s="145"/>
      <c r="NQ53" s="145"/>
      <c r="NR53" s="145"/>
      <c r="NS53" s="145"/>
      <c r="NT53" s="145"/>
      <c r="NU53" s="145"/>
      <c r="NV53" s="145"/>
      <c r="NW53" s="145"/>
      <c r="NX53" s="145"/>
      <c r="NY53" s="145"/>
      <c r="NZ53" s="145"/>
      <c r="OA53" s="145"/>
      <c r="OB53" s="145"/>
      <c r="OC53" s="145"/>
      <c r="OD53" s="145"/>
      <c r="OE53" s="145"/>
      <c r="OF53" s="145"/>
      <c r="OG53" s="145"/>
      <c r="OH53" s="145"/>
      <c r="OI53" s="145"/>
      <c r="OJ53" s="145"/>
      <c r="OK53" s="145"/>
      <c r="OL53" s="145"/>
      <c r="OM53" s="145"/>
      <c r="ON53" s="145"/>
      <c r="OO53" s="145"/>
      <c r="OP53" s="145"/>
      <c r="OQ53" s="145"/>
      <c r="OR53" s="145"/>
      <c r="OS53" s="145"/>
      <c r="OT53" s="145"/>
      <c r="OU53" s="145"/>
      <c r="OV53" s="145"/>
      <c r="OW53" s="145"/>
      <c r="OX53" s="145"/>
      <c r="OY53" s="145"/>
      <c r="OZ53" s="145"/>
      <c r="PA53" s="145"/>
      <c r="PB53" s="145"/>
      <c r="PC53" s="145"/>
      <c r="PD53" s="145"/>
      <c r="PE53" s="145"/>
      <c r="PF53" s="145"/>
      <c r="PG53" s="145"/>
      <c r="PH53" s="145"/>
      <c r="PI53" s="145"/>
      <c r="PJ53" s="145"/>
      <c r="PK53" s="145"/>
      <c r="PL53" s="145"/>
      <c r="PM53" s="145"/>
      <c r="PN53" s="145"/>
      <c r="PO53" s="145"/>
      <c r="PP53" s="145"/>
      <c r="PQ53" s="145"/>
      <c r="PR53" s="145"/>
      <c r="PS53" s="145"/>
      <c r="PT53" s="145"/>
      <c r="PU53" s="145"/>
      <c r="PV53" s="145"/>
      <c r="PW53" s="145"/>
      <c r="PX53" s="145"/>
      <c r="PY53" s="145"/>
      <c r="PZ53" s="145"/>
      <c r="QA53" s="145"/>
      <c r="QB53" s="145"/>
      <c r="QC53" s="145"/>
      <c r="QD53" s="145"/>
      <c r="QE53" s="145"/>
      <c r="QF53" s="145"/>
      <c r="QG53" s="145"/>
      <c r="QH53" s="145"/>
      <c r="QI53" s="145"/>
      <c r="QJ53" s="145"/>
      <c r="QK53" s="145"/>
      <c r="QL53" s="145"/>
      <c r="QM53" s="145"/>
      <c r="QN53" s="145"/>
      <c r="QO53" s="145"/>
      <c r="QP53" s="145"/>
      <c r="QQ53" s="145"/>
      <c r="QR53" s="145"/>
      <c r="QS53" s="145"/>
      <c r="QT53" s="145"/>
      <c r="QU53" s="145"/>
      <c r="QV53" s="145"/>
      <c r="QW53" s="145"/>
      <c r="QX53" s="145"/>
      <c r="QY53" s="145"/>
      <c r="QZ53" s="145"/>
      <c r="RA53" s="145"/>
      <c r="RB53" s="145"/>
      <c r="RC53" s="145"/>
      <c r="RD53" s="145"/>
      <c r="RE53" s="145"/>
      <c r="RF53" s="145"/>
      <c r="RG53" s="145"/>
      <c r="RH53" s="145"/>
      <c r="RI53" s="145"/>
      <c r="RJ53" s="145"/>
      <c r="RK53" s="145"/>
      <c r="RL53" s="145"/>
      <c r="RM53" s="145"/>
      <c r="RN53" s="145"/>
      <c r="RO53" s="145"/>
      <c r="RP53" s="145"/>
      <c r="RQ53" s="145"/>
      <c r="RR53" s="145"/>
      <c r="RS53" s="145"/>
      <c r="RT53" s="145"/>
      <c r="RU53" s="145"/>
      <c r="RV53" s="145"/>
      <c r="RW53" s="145"/>
      <c r="RX53" s="145"/>
      <c r="RY53" s="145"/>
      <c r="RZ53" s="145"/>
      <c r="SA53" s="145"/>
      <c r="SB53" s="145"/>
      <c r="SC53" s="145"/>
      <c r="SD53" s="145"/>
      <c r="SE53" s="145"/>
      <c r="SF53" s="145"/>
      <c r="SG53" s="145"/>
      <c r="SH53" s="145"/>
      <c r="SI53" s="145"/>
      <c r="SJ53" s="145"/>
      <c r="SK53" s="145"/>
      <c r="SL53" s="145"/>
      <c r="SM53" s="145"/>
      <c r="SN53" s="145"/>
      <c r="SO53" s="145"/>
      <c r="SP53" s="145"/>
      <c r="SQ53" s="145"/>
      <c r="SR53" s="145"/>
      <c r="SS53" s="145"/>
      <c r="ST53" s="145"/>
      <c r="SU53" s="145"/>
      <c r="SV53" s="145"/>
      <c r="SW53" s="145"/>
      <c r="SX53" s="145"/>
      <c r="SY53" s="145"/>
      <c r="SZ53" s="145"/>
      <c r="TA53" s="145"/>
      <c r="TB53" s="145"/>
      <c r="TC53" s="145"/>
      <c r="TD53" s="145"/>
      <c r="TE53" s="145"/>
      <c r="TF53" s="145"/>
      <c r="TG53" s="145"/>
      <c r="TH53" s="145"/>
      <c r="TI53" s="145"/>
      <c r="TJ53" s="145"/>
      <c r="TK53" s="145"/>
      <c r="TL53" s="145"/>
      <c r="TM53" s="145"/>
      <c r="TN53" s="145"/>
      <c r="TO53" s="145"/>
      <c r="TP53" s="145"/>
      <c r="TQ53" s="145"/>
      <c r="TR53" s="145"/>
      <c r="TS53" s="145"/>
      <c r="TT53" s="145"/>
      <c r="TU53" s="145"/>
      <c r="TV53" s="145"/>
      <c r="TW53" s="145"/>
      <c r="TX53" s="145"/>
      <c r="TY53" s="145"/>
      <c r="TZ53" s="145"/>
      <c r="UA53" s="145"/>
      <c r="UB53" s="145"/>
      <c r="UC53" s="145"/>
      <c r="UD53" s="145"/>
      <c r="UE53" s="145"/>
      <c r="UF53" s="145"/>
      <c r="UG53" s="145"/>
      <c r="UH53" s="145"/>
      <c r="UI53" s="145"/>
      <c r="UJ53" s="145"/>
      <c r="UK53" s="145"/>
      <c r="UL53" s="145"/>
      <c r="UM53" s="145"/>
      <c r="UN53" s="145"/>
      <c r="UO53" s="145"/>
      <c r="UP53" s="145"/>
      <c r="UQ53" s="145"/>
      <c r="UR53" s="145"/>
      <c r="US53" s="145"/>
      <c r="UT53" s="145"/>
      <c r="UU53" s="145"/>
      <c r="UV53" s="145"/>
      <c r="UW53" s="145"/>
      <c r="UX53" s="145"/>
      <c r="UY53" s="145"/>
      <c r="UZ53" s="145"/>
      <c r="VA53" s="145"/>
      <c r="VB53" s="145"/>
      <c r="VC53" s="145"/>
      <c r="VD53" s="145"/>
      <c r="VE53" s="145"/>
      <c r="VF53" s="145"/>
      <c r="VG53" s="145"/>
      <c r="VH53" s="145"/>
      <c r="VI53" s="145"/>
      <c r="VJ53" s="145"/>
      <c r="VK53" s="145"/>
      <c r="VL53" s="145"/>
      <c r="VM53" s="145"/>
      <c r="VN53" s="145"/>
      <c r="VO53" s="145"/>
      <c r="VP53" s="145"/>
      <c r="VQ53" s="145"/>
      <c r="VR53" s="145"/>
      <c r="VS53" s="145"/>
      <c r="VT53" s="145"/>
      <c r="VU53" s="145"/>
      <c r="VV53" s="145"/>
      <c r="VW53" s="145"/>
      <c r="VX53" s="145"/>
      <c r="VY53" s="145"/>
      <c r="VZ53" s="145"/>
      <c r="WA53" s="145"/>
      <c r="WB53" s="145"/>
      <c r="WC53" s="145"/>
      <c r="WD53" s="145"/>
      <c r="WE53" s="145"/>
      <c r="WF53" s="145"/>
      <c r="WG53" s="145"/>
      <c r="WH53" s="145"/>
      <c r="WI53" s="145"/>
      <c r="WJ53" s="145"/>
      <c r="WK53" s="145"/>
      <c r="WL53" s="145"/>
      <c r="WM53" s="145"/>
      <c r="WN53" s="145"/>
      <c r="WO53" s="145"/>
      <c r="WP53" s="145"/>
      <c r="WQ53" s="145"/>
      <c r="WR53" s="145"/>
      <c r="WS53" s="145"/>
      <c r="WT53" s="145"/>
      <c r="WU53" s="145"/>
      <c r="WV53" s="145"/>
      <c r="WW53" s="145"/>
      <c r="WX53" s="145"/>
      <c r="WY53" s="145"/>
      <c r="WZ53" s="145"/>
      <c r="XA53" s="145"/>
      <c r="XB53" s="145"/>
      <c r="XC53" s="145"/>
      <c r="XD53" s="145"/>
      <c r="XE53" s="145"/>
      <c r="XF53" s="145"/>
      <c r="XG53" s="145"/>
      <c r="XH53" s="145"/>
      <c r="XI53" s="145"/>
      <c r="XJ53" s="145"/>
      <c r="XK53" s="145"/>
      <c r="XL53" s="145"/>
      <c r="XM53" s="145"/>
      <c r="XN53" s="145"/>
      <c r="XO53" s="145"/>
      <c r="XP53" s="145"/>
      <c r="XQ53" s="145"/>
      <c r="XR53" s="145"/>
      <c r="XS53" s="145"/>
      <c r="XT53" s="145"/>
      <c r="XU53" s="145"/>
      <c r="XV53" s="145"/>
      <c r="XW53" s="145"/>
      <c r="XX53" s="145"/>
      <c r="XY53" s="145"/>
      <c r="XZ53" s="145"/>
      <c r="YA53" s="145"/>
      <c r="YB53" s="145"/>
      <c r="YC53" s="145"/>
      <c r="YD53" s="145"/>
      <c r="YE53" s="145"/>
      <c r="YF53" s="145"/>
      <c r="YG53" s="145"/>
      <c r="YH53" s="145"/>
      <c r="YI53" s="145"/>
      <c r="YJ53" s="145"/>
      <c r="YK53" s="145"/>
      <c r="YL53" s="145"/>
      <c r="YM53" s="145"/>
      <c r="YN53" s="145"/>
      <c r="YO53" s="145"/>
      <c r="YP53" s="145"/>
      <c r="YQ53" s="145"/>
      <c r="YR53" s="145"/>
      <c r="YS53" s="145"/>
      <c r="YT53" s="145"/>
      <c r="YU53" s="145"/>
      <c r="YV53" s="145"/>
      <c r="YW53" s="145"/>
      <c r="YX53" s="145"/>
      <c r="YY53" s="145"/>
      <c r="YZ53" s="145"/>
      <c r="ZA53" s="145"/>
      <c r="ZB53" s="145"/>
      <c r="ZC53" s="145"/>
      <c r="ZD53" s="145"/>
      <c r="ZE53" s="145"/>
      <c r="ZF53" s="145"/>
      <c r="ZG53" s="145"/>
      <c r="ZH53" s="145"/>
      <c r="ZI53" s="145"/>
      <c r="ZJ53" s="145"/>
      <c r="ZK53" s="145"/>
      <c r="ZL53" s="145"/>
      <c r="ZM53" s="145"/>
      <c r="ZN53" s="145"/>
      <c r="ZO53" s="145"/>
      <c r="ZP53" s="145"/>
      <c r="ZQ53" s="145"/>
      <c r="ZR53" s="145"/>
      <c r="ZS53" s="145"/>
      <c r="ZT53" s="145"/>
      <c r="ZU53" s="145"/>
      <c r="ZV53" s="145"/>
      <c r="ZW53" s="145"/>
      <c r="ZX53" s="145"/>
      <c r="ZY53" s="145"/>
      <c r="ZZ53" s="145"/>
      <c r="AAA53" s="145"/>
      <c r="AAB53" s="145"/>
      <c r="AAC53" s="145"/>
      <c r="AAD53" s="145"/>
      <c r="AAE53" s="145"/>
      <c r="AAF53" s="145"/>
      <c r="AAG53" s="145"/>
      <c r="AAH53" s="145"/>
      <c r="AAI53" s="145"/>
      <c r="AAJ53" s="145"/>
      <c r="AAK53" s="145"/>
      <c r="AAL53" s="145"/>
      <c r="AAM53" s="145"/>
      <c r="AAN53" s="145"/>
      <c r="AAO53" s="145"/>
      <c r="AAP53" s="145"/>
      <c r="AAQ53" s="145"/>
      <c r="AAR53" s="145"/>
      <c r="AAS53" s="145"/>
      <c r="AAT53" s="145"/>
      <c r="AAU53" s="145"/>
      <c r="AAV53" s="145"/>
      <c r="AAW53" s="145"/>
      <c r="AAX53" s="145"/>
      <c r="AAY53" s="145"/>
      <c r="AAZ53" s="145"/>
      <c r="ABA53" s="145"/>
      <c r="ABB53" s="145"/>
      <c r="ABC53" s="145"/>
      <c r="ABD53" s="145"/>
      <c r="ABE53" s="145"/>
      <c r="ABF53" s="145"/>
      <c r="ABG53" s="145"/>
      <c r="ABH53" s="145"/>
      <c r="ABI53" s="145"/>
      <c r="ABJ53" s="145"/>
      <c r="ABK53" s="145"/>
      <c r="ABL53" s="145"/>
      <c r="ABM53" s="145"/>
      <c r="ABN53" s="145"/>
      <c r="ABO53" s="145"/>
      <c r="ABP53" s="145"/>
      <c r="ABQ53" s="145"/>
      <c r="ABR53" s="145"/>
      <c r="ABS53" s="145"/>
      <c r="ABT53" s="145"/>
      <c r="ABU53" s="145"/>
      <c r="ABV53" s="145"/>
      <c r="ABW53" s="145"/>
      <c r="ABX53" s="145"/>
      <c r="ABY53" s="145"/>
      <c r="ABZ53" s="145"/>
      <c r="ACA53" s="145"/>
      <c r="ACB53" s="145"/>
      <c r="ACC53" s="145"/>
      <c r="ACD53" s="145"/>
      <c r="ACE53" s="145"/>
      <c r="ACF53" s="145"/>
      <c r="ACG53" s="145"/>
      <c r="ACH53" s="145"/>
      <c r="ACI53" s="145"/>
      <c r="ACJ53" s="145"/>
      <c r="ACK53" s="145"/>
      <c r="ACL53" s="145"/>
      <c r="ACM53" s="145"/>
      <c r="ACN53" s="145"/>
      <c r="ACO53" s="145"/>
      <c r="ACP53" s="145"/>
      <c r="ACQ53" s="145"/>
      <c r="ACR53" s="145"/>
      <c r="ACS53" s="145"/>
      <c r="ACT53" s="145"/>
      <c r="ACU53" s="145"/>
      <c r="ACV53" s="145"/>
      <c r="ACW53" s="145"/>
      <c r="ACX53" s="145"/>
      <c r="ACY53" s="145"/>
      <c r="ACZ53" s="145"/>
      <c r="ADA53" s="145"/>
      <c r="ADB53" s="145"/>
      <c r="ADC53" s="145"/>
      <c r="ADD53" s="145"/>
      <c r="ADE53" s="145"/>
      <c r="ADF53" s="145"/>
      <c r="ADG53" s="145"/>
      <c r="ADH53" s="145"/>
      <c r="ADI53" s="145"/>
      <c r="ADJ53" s="145"/>
      <c r="ADK53" s="145"/>
      <c r="ADL53" s="145"/>
      <c r="ADM53" s="145"/>
      <c r="ADN53" s="145"/>
      <c r="ADO53" s="145"/>
      <c r="ADP53" s="145"/>
      <c r="ADQ53" s="145"/>
      <c r="ADR53" s="145"/>
      <c r="ADS53" s="145"/>
      <c r="ADT53" s="145"/>
      <c r="ADU53" s="145"/>
      <c r="ADV53" s="145"/>
      <c r="ADW53" s="145"/>
      <c r="ADX53" s="145"/>
      <c r="ADY53" s="145"/>
      <c r="ADZ53" s="145"/>
      <c r="AEA53" s="145"/>
      <c r="AEB53" s="145"/>
      <c r="AEC53" s="145"/>
      <c r="AED53" s="145"/>
      <c r="AEE53" s="145"/>
      <c r="AEF53" s="145"/>
      <c r="AEG53" s="145"/>
      <c r="AEH53" s="145"/>
      <c r="AEI53" s="145"/>
      <c r="AEJ53" s="145"/>
      <c r="AEK53" s="145"/>
      <c r="AEL53" s="145"/>
      <c r="AEM53" s="145"/>
      <c r="AEN53" s="145"/>
      <c r="AEO53" s="145"/>
      <c r="AEP53" s="145"/>
      <c r="AEQ53" s="145"/>
      <c r="AER53" s="145"/>
      <c r="AES53" s="145"/>
      <c r="AET53" s="145"/>
      <c r="AEU53" s="145"/>
      <c r="AEV53" s="145"/>
      <c r="AEW53" s="145"/>
      <c r="AEX53" s="145"/>
      <c r="AEY53" s="145"/>
      <c r="AEZ53" s="145"/>
      <c r="AFA53" s="145"/>
      <c r="AFB53" s="145"/>
      <c r="AFC53" s="145"/>
      <c r="AFD53" s="145"/>
      <c r="AFE53" s="145"/>
      <c r="AFF53" s="145"/>
      <c r="AFG53" s="145"/>
      <c r="AFH53" s="145"/>
      <c r="AFI53" s="145"/>
      <c r="AFJ53" s="145"/>
      <c r="AFK53" s="145"/>
      <c r="AFL53" s="145"/>
      <c r="AFM53" s="145"/>
      <c r="AFN53" s="145"/>
      <c r="AFO53" s="145"/>
      <c r="AFP53" s="145"/>
      <c r="AFQ53" s="145"/>
      <c r="AFR53" s="145"/>
      <c r="AFS53" s="145"/>
      <c r="AFT53" s="145"/>
      <c r="AFU53" s="145"/>
      <c r="AFV53" s="145"/>
      <c r="AFW53" s="145"/>
      <c r="AFX53" s="145"/>
      <c r="AFY53" s="145"/>
      <c r="AFZ53" s="145"/>
      <c r="AGA53" s="145"/>
      <c r="AGB53" s="145"/>
      <c r="AGC53" s="145"/>
      <c r="AGD53" s="145"/>
      <c r="AGE53" s="145"/>
      <c r="AGF53" s="145"/>
      <c r="AGG53" s="145"/>
      <c r="AGH53" s="145"/>
      <c r="AGI53" s="145"/>
      <c r="AGJ53" s="145"/>
      <c r="AGK53" s="145"/>
      <c r="AGL53" s="145"/>
      <c r="AGM53" s="145"/>
      <c r="AGN53" s="145"/>
      <c r="AGO53" s="145"/>
      <c r="AGP53" s="145"/>
      <c r="AGQ53" s="145"/>
      <c r="AGR53" s="145"/>
      <c r="AGS53" s="145"/>
      <c r="AGT53" s="145"/>
      <c r="AGU53" s="145"/>
      <c r="AGV53" s="145"/>
      <c r="AGW53" s="145"/>
      <c r="AGX53" s="145"/>
      <c r="AGY53" s="145"/>
      <c r="AGZ53" s="145"/>
      <c r="AHA53" s="145"/>
      <c r="AHB53" s="145"/>
      <c r="AHC53" s="145"/>
      <c r="AHD53" s="145"/>
      <c r="AHE53" s="145"/>
      <c r="AHF53" s="145"/>
      <c r="AHG53" s="145"/>
      <c r="AHH53" s="145"/>
      <c r="AHI53" s="145"/>
      <c r="AHJ53" s="145"/>
      <c r="AHK53" s="145"/>
      <c r="AHL53" s="145"/>
      <c r="AHM53" s="145"/>
      <c r="AHN53" s="145"/>
      <c r="AHO53" s="145"/>
      <c r="AHP53" s="145"/>
      <c r="AHQ53" s="145"/>
      <c r="AHR53" s="145"/>
      <c r="AHS53" s="145"/>
      <c r="AHT53" s="145"/>
      <c r="AHU53" s="145"/>
      <c r="AHV53" s="145"/>
      <c r="AHW53" s="145"/>
      <c r="AHX53" s="145"/>
      <c r="AHY53" s="145"/>
      <c r="AHZ53" s="145"/>
      <c r="AIA53" s="145"/>
      <c r="AIB53" s="145"/>
      <c r="AIC53" s="145"/>
      <c r="AID53" s="145"/>
      <c r="AIE53" s="145"/>
      <c r="AIF53" s="145"/>
      <c r="AIG53" s="145"/>
      <c r="AIH53" s="145"/>
      <c r="AII53" s="145"/>
      <c r="AIJ53" s="145"/>
      <c r="AIK53" s="145"/>
      <c r="AIL53" s="145"/>
      <c r="AIM53" s="145"/>
      <c r="AIN53" s="145"/>
      <c r="AIO53" s="145"/>
      <c r="AIP53" s="145"/>
      <c r="AIQ53" s="145"/>
      <c r="AIR53" s="145"/>
      <c r="AIS53" s="145"/>
      <c r="AIT53" s="145"/>
      <c r="AIU53" s="145"/>
      <c r="AIV53" s="145"/>
      <c r="AIW53" s="145"/>
      <c r="AIX53" s="145"/>
      <c r="AIY53" s="145"/>
      <c r="AIZ53" s="145"/>
      <c r="AJA53" s="145"/>
      <c r="AJB53" s="145"/>
      <c r="AJC53" s="145"/>
      <c r="AJD53" s="145"/>
      <c r="AJE53" s="145"/>
      <c r="AJF53" s="145"/>
      <c r="AJG53" s="145"/>
      <c r="AJH53" s="145"/>
      <c r="AJI53" s="145"/>
      <c r="AJJ53" s="145"/>
      <c r="AJK53" s="145"/>
      <c r="AJL53" s="145"/>
      <c r="AJM53" s="145"/>
      <c r="AJN53" s="145"/>
      <c r="AJO53" s="145"/>
      <c r="AJP53" s="145"/>
      <c r="AJQ53" s="145"/>
      <c r="AJR53" s="145"/>
      <c r="AJS53" s="145"/>
      <c r="AJT53" s="145"/>
      <c r="AJU53" s="145"/>
      <c r="AJV53" s="145"/>
      <c r="AJW53" s="145"/>
      <c r="AJX53" s="145"/>
      <c r="AJY53" s="145"/>
      <c r="AJZ53" s="145"/>
      <c r="AKA53" s="145"/>
      <c r="AKB53" s="145"/>
      <c r="AKC53" s="145"/>
      <c r="AKD53" s="145"/>
      <c r="AKE53" s="145"/>
      <c r="AKF53" s="145"/>
      <c r="AKG53" s="145"/>
      <c r="AKH53" s="145"/>
      <c r="AKI53" s="145"/>
      <c r="AKJ53" s="145"/>
      <c r="AKK53" s="145"/>
      <c r="AKL53" s="145"/>
      <c r="AKM53" s="145"/>
      <c r="AKN53" s="145"/>
      <c r="AKO53" s="145"/>
      <c r="AKP53" s="145"/>
      <c r="AKQ53" s="145"/>
      <c r="AKR53" s="145"/>
      <c r="AKS53" s="145"/>
      <c r="AKT53" s="145"/>
      <c r="AKU53" s="145"/>
      <c r="AKV53" s="145"/>
      <c r="AKW53" s="145"/>
      <c r="AKX53" s="145"/>
      <c r="AKY53" s="145"/>
      <c r="AKZ53" s="145"/>
      <c r="ALA53" s="145"/>
      <c r="ALB53" s="145"/>
      <c r="ALC53" s="145"/>
      <c r="ALD53" s="145"/>
      <c r="ALE53" s="145"/>
      <c r="ALF53" s="145"/>
      <c r="ALG53" s="145"/>
      <c r="ALH53" s="145"/>
      <c r="ALI53" s="145"/>
      <c r="ALJ53" s="145"/>
      <c r="ALK53" s="145"/>
      <c r="ALL53" s="145"/>
      <c r="ALM53" s="145"/>
      <c r="ALN53" s="145"/>
      <c r="ALO53" s="145"/>
      <c r="ALP53" s="145"/>
      <c r="ALQ53" s="145"/>
      <c r="ALR53" s="145"/>
      <c r="ALS53" s="145"/>
      <c r="ALT53" s="145"/>
      <c r="ALU53" s="145"/>
      <c r="ALV53" s="145"/>
      <c r="ALW53" s="145"/>
      <c r="ALX53" s="145"/>
      <c r="ALY53" s="145"/>
      <c r="ALZ53" s="145"/>
      <c r="AMA53" s="145"/>
      <c r="AMB53" s="145"/>
      <c r="AMC53" s="145"/>
      <c r="AMD53" s="145"/>
      <c r="AME53" s="145"/>
      <c r="AMF53" s="145"/>
      <c r="AMG53" s="145"/>
      <c r="AMH53" s="145"/>
      <c r="AMI53" s="145"/>
      <c r="AMJ53" s="145"/>
      <c r="AMK53" s="145"/>
      <c r="AML53" s="145"/>
    </row>
    <row r="54" spans="1:1026" s="131" customFormat="1">
      <c r="A54" s="145" t="str">
        <f t="shared" si="0"/>
        <v>LOAN.CEO_DEFERED</v>
      </c>
      <c r="B54" s="134">
        <f t="shared" si="4"/>
        <v>110050</v>
      </c>
      <c r="C54" s="146">
        <v>0</v>
      </c>
      <c r="D54" s="146">
        <v>1</v>
      </c>
      <c r="E54" s="146">
        <f t="shared" si="1"/>
        <v>100000</v>
      </c>
      <c r="F54" s="146">
        <v>100000</v>
      </c>
      <c r="G54" s="146" t="s">
        <v>34</v>
      </c>
      <c r="H54" s="146">
        <v>100000</v>
      </c>
      <c r="I54" s="145" t="s">
        <v>505</v>
      </c>
      <c r="J54" s="146">
        <f>VLOOKUP(I54,T_FSM_TYPE!$A:$B,2,0)</f>
        <v>110000</v>
      </c>
      <c r="K54" s="131" t="s">
        <v>602</v>
      </c>
      <c r="L54" s="145" t="s">
        <v>37</v>
      </c>
      <c r="M54" s="215" t="str">
        <f t="shared" si="2"/>
        <v>CEO_DEFERED</v>
      </c>
      <c r="N54" s="145" t="str">
        <f t="shared" si="3"/>
        <v>INSERT INTO T_FSM_STATE VALUES(110050, 0, 1, 100000, 100000, GETDATE(), 100000, 110000, 'CEO_DEFERED', '?' ,'CEO_DEFERED')</v>
      </c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  <c r="BD54" s="145"/>
      <c r="BE54" s="145"/>
      <c r="BF54" s="145"/>
      <c r="BG54" s="145"/>
      <c r="BH54" s="145"/>
      <c r="BI54" s="145"/>
      <c r="BJ54" s="145"/>
      <c r="BK54" s="145"/>
      <c r="BL54" s="145"/>
      <c r="BM54" s="145"/>
      <c r="BN54" s="145"/>
      <c r="BO54" s="145"/>
      <c r="BP54" s="145"/>
      <c r="BQ54" s="145"/>
      <c r="BR54" s="145"/>
      <c r="BS54" s="145"/>
      <c r="BT54" s="145"/>
      <c r="BU54" s="145"/>
      <c r="BV54" s="145"/>
      <c r="BW54" s="145"/>
      <c r="BX54" s="145"/>
      <c r="BY54" s="145"/>
      <c r="BZ54" s="145"/>
      <c r="CA54" s="145"/>
      <c r="CB54" s="145"/>
      <c r="CC54" s="145"/>
      <c r="CD54" s="145"/>
      <c r="CE54" s="145"/>
      <c r="CF54" s="145"/>
      <c r="CG54" s="145"/>
      <c r="CH54" s="145"/>
      <c r="CI54" s="145"/>
      <c r="CJ54" s="145"/>
      <c r="CK54" s="145"/>
      <c r="CL54" s="145"/>
      <c r="CM54" s="145"/>
      <c r="CN54" s="145"/>
      <c r="CO54" s="145"/>
      <c r="CP54" s="145"/>
      <c r="CQ54" s="145"/>
      <c r="CR54" s="145"/>
      <c r="CS54" s="145"/>
      <c r="CT54" s="145"/>
      <c r="CU54" s="145"/>
      <c r="CV54" s="145"/>
      <c r="CW54" s="145"/>
      <c r="CX54" s="145"/>
      <c r="CY54" s="145"/>
      <c r="CZ54" s="145"/>
      <c r="DA54" s="145"/>
      <c r="DB54" s="145"/>
      <c r="DC54" s="145"/>
      <c r="DD54" s="145"/>
      <c r="DE54" s="145"/>
      <c r="DF54" s="145"/>
      <c r="DG54" s="145"/>
      <c r="DH54" s="145"/>
      <c r="DI54" s="145"/>
      <c r="DJ54" s="145"/>
      <c r="DK54" s="145"/>
      <c r="DL54" s="145"/>
      <c r="DM54" s="145"/>
      <c r="DN54" s="145"/>
      <c r="DO54" s="145"/>
      <c r="DP54" s="145"/>
      <c r="DQ54" s="145"/>
      <c r="DR54" s="145"/>
      <c r="DS54" s="145"/>
      <c r="DT54" s="145"/>
      <c r="DU54" s="145"/>
      <c r="DV54" s="145"/>
      <c r="DW54" s="145"/>
      <c r="DX54" s="145"/>
      <c r="DY54" s="145"/>
      <c r="DZ54" s="145"/>
      <c r="EA54" s="145"/>
      <c r="EB54" s="145"/>
      <c r="EC54" s="145"/>
      <c r="ED54" s="145"/>
      <c r="EE54" s="145"/>
      <c r="EF54" s="145"/>
      <c r="EG54" s="145"/>
      <c r="EH54" s="145"/>
      <c r="EI54" s="145"/>
      <c r="EJ54" s="145"/>
      <c r="EK54" s="145"/>
      <c r="EL54" s="145"/>
      <c r="EM54" s="145"/>
      <c r="EN54" s="145"/>
      <c r="EO54" s="145"/>
      <c r="EP54" s="145"/>
      <c r="EQ54" s="145"/>
      <c r="ER54" s="145"/>
      <c r="ES54" s="145"/>
      <c r="ET54" s="145"/>
      <c r="EU54" s="145"/>
      <c r="EV54" s="145"/>
      <c r="EW54" s="145"/>
      <c r="EX54" s="145"/>
      <c r="EY54" s="145"/>
      <c r="EZ54" s="145"/>
      <c r="FA54" s="145"/>
      <c r="FB54" s="145"/>
      <c r="FC54" s="145"/>
      <c r="FD54" s="145"/>
      <c r="FE54" s="145"/>
      <c r="FF54" s="145"/>
      <c r="FG54" s="145"/>
      <c r="FH54" s="145"/>
      <c r="FI54" s="145"/>
      <c r="FJ54" s="145"/>
      <c r="FK54" s="145"/>
      <c r="FL54" s="145"/>
      <c r="FM54" s="145"/>
      <c r="FN54" s="145"/>
      <c r="FO54" s="145"/>
      <c r="FP54" s="145"/>
      <c r="FQ54" s="145"/>
      <c r="FR54" s="145"/>
      <c r="FS54" s="145"/>
      <c r="FT54" s="145"/>
      <c r="FU54" s="145"/>
      <c r="FV54" s="145"/>
      <c r="FW54" s="145"/>
      <c r="FX54" s="145"/>
      <c r="FY54" s="145"/>
      <c r="FZ54" s="145"/>
      <c r="GA54" s="145"/>
      <c r="GB54" s="145"/>
      <c r="GC54" s="145"/>
      <c r="GD54" s="145"/>
      <c r="GE54" s="145"/>
      <c r="GF54" s="145"/>
      <c r="GG54" s="145"/>
      <c r="GH54" s="145"/>
      <c r="GI54" s="145"/>
      <c r="GJ54" s="145"/>
      <c r="GK54" s="145"/>
      <c r="GL54" s="145"/>
      <c r="GM54" s="145"/>
      <c r="GN54" s="145"/>
      <c r="GO54" s="145"/>
      <c r="GP54" s="145"/>
      <c r="GQ54" s="145"/>
      <c r="GR54" s="145"/>
      <c r="GS54" s="145"/>
      <c r="GT54" s="145"/>
      <c r="GU54" s="145"/>
      <c r="GV54" s="145"/>
      <c r="GW54" s="145"/>
      <c r="GX54" s="145"/>
      <c r="GY54" s="145"/>
      <c r="GZ54" s="145"/>
      <c r="HA54" s="145"/>
      <c r="HB54" s="145"/>
      <c r="HC54" s="145"/>
      <c r="HD54" s="145"/>
      <c r="HE54" s="145"/>
      <c r="HF54" s="145"/>
      <c r="HG54" s="145"/>
      <c r="HH54" s="145"/>
      <c r="HI54" s="145"/>
      <c r="HJ54" s="145"/>
      <c r="HK54" s="145"/>
      <c r="HL54" s="145"/>
      <c r="HM54" s="145"/>
      <c r="HN54" s="145"/>
      <c r="HO54" s="145"/>
      <c r="HP54" s="145"/>
      <c r="HQ54" s="145"/>
      <c r="HR54" s="145"/>
      <c r="HS54" s="145"/>
      <c r="HT54" s="145"/>
      <c r="HU54" s="145"/>
      <c r="HV54" s="145"/>
      <c r="HW54" s="145"/>
      <c r="HX54" s="145"/>
      <c r="HY54" s="145"/>
      <c r="HZ54" s="145"/>
      <c r="IA54" s="145"/>
      <c r="IB54" s="145"/>
      <c r="IC54" s="145"/>
      <c r="ID54" s="145"/>
      <c r="IE54" s="145"/>
      <c r="IF54" s="145"/>
      <c r="IG54" s="145"/>
      <c r="IH54" s="145"/>
      <c r="II54" s="145"/>
      <c r="IJ54" s="145"/>
      <c r="IK54" s="145"/>
      <c r="IL54" s="145"/>
      <c r="IM54" s="145"/>
      <c r="IN54" s="145"/>
      <c r="IO54" s="145"/>
      <c r="IP54" s="145"/>
      <c r="IQ54" s="145"/>
      <c r="IR54" s="145"/>
      <c r="IS54" s="145"/>
      <c r="IT54" s="145"/>
      <c r="IU54" s="145"/>
      <c r="IV54" s="145"/>
      <c r="IW54" s="145"/>
      <c r="IX54" s="145"/>
      <c r="IY54" s="145"/>
      <c r="IZ54" s="145"/>
      <c r="JA54" s="145"/>
      <c r="JB54" s="145"/>
      <c r="JC54" s="145"/>
      <c r="JD54" s="145"/>
      <c r="JE54" s="145"/>
      <c r="JF54" s="145"/>
      <c r="JG54" s="145"/>
      <c r="JH54" s="145"/>
      <c r="JI54" s="145"/>
      <c r="JJ54" s="145"/>
      <c r="JK54" s="145"/>
      <c r="JL54" s="145"/>
      <c r="JM54" s="145"/>
      <c r="JN54" s="145"/>
      <c r="JO54" s="145"/>
      <c r="JP54" s="145"/>
      <c r="JQ54" s="145"/>
      <c r="JR54" s="145"/>
      <c r="JS54" s="145"/>
      <c r="JT54" s="145"/>
      <c r="JU54" s="145"/>
      <c r="JV54" s="145"/>
      <c r="JW54" s="145"/>
      <c r="JX54" s="145"/>
      <c r="JY54" s="145"/>
      <c r="JZ54" s="145"/>
      <c r="KA54" s="145"/>
      <c r="KB54" s="145"/>
      <c r="KC54" s="145"/>
      <c r="KD54" s="145"/>
      <c r="KE54" s="145"/>
      <c r="KF54" s="145"/>
      <c r="KG54" s="145"/>
      <c r="KH54" s="145"/>
      <c r="KI54" s="145"/>
      <c r="KJ54" s="145"/>
      <c r="KK54" s="145"/>
      <c r="KL54" s="145"/>
      <c r="KM54" s="145"/>
      <c r="KN54" s="145"/>
      <c r="KO54" s="145"/>
      <c r="KP54" s="145"/>
      <c r="KQ54" s="145"/>
      <c r="KR54" s="145"/>
      <c r="KS54" s="145"/>
      <c r="KT54" s="145"/>
      <c r="KU54" s="145"/>
      <c r="KV54" s="145"/>
      <c r="KW54" s="145"/>
      <c r="KX54" s="145"/>
      <c r="KY54" s="145"/>
      <c r="KZ54" s="145"/>
      <c r="LA54" s="145"/>
      <c r="LB54" s="145"/>
      <c r="LC54" s="145"/>
      <c r="LD54" s="145"/>
      <c r="LE54" s="145"/>
      <c r="LF54" s="145"/>
      <c r="LG54" s="145"/>
      <c r="LH54" s="145"/>
      <c r="LI54" s="145"/>
      <c r="LJ54" s="145"/>
      <c r="LK54" s="145"/>
      <c r="LL54" s="145"/>
      <c r="LM54" s="145"/>
      <c r="LN54" s="145"/>
      <c r="LO54" s="145"/>
      <c r="LP54" s="145"/>
      <c r="LQ54" s="145"/>
      <c r="LR54" s="145"/>
      <c r="LS54" s="145"/>
      <c r="LT54" s="145"/>
      <c r="LU54" s="145"/>
      <c r="LV54" s="145"/>
      <c r="LW54" s="145"/>
      <c r="LX54" s="145"/>
      <c r="LY54" s="145"/>
      <c r="LZ54" s="145"/>
      <c r="MA54" s="145"/>
      <c r="MB54" s="145"/>
      <c r="MC54" s="145"/>
      <c r="MD54" s="145"/>
      <c r="ME54" s="145"/>
      <c r="MF54" s="145"/>
      <c r="MG54" s="145"/>
      <c r="MH54" s="145"/>
      <c r="MI54" s="145"/>
      <c r="MJ54" s="145"/>
      <c r="MK54" s="145"/>
      <c r="ML54" s="145"/>
      <c r="MM54" s="145"/>
      <c r="MN54" s="145"/>
      <c r="MO54" s="145"/>
      <c r="MP54" s="145"/>
      <c r="MQ54" s="145"/>
      <c r="MR54" s="145"/>
      <c r="MS54" s="145"/>
      <c r="MT54" s="145"/>
      <c r="MU54" s="145"/>
      <c r="MV54" s="145"/>
      <c r="MW54" s="145"/>
      <c r="MX54" s="145"/>
      <c r="MY54" s="145"/>
      <c r="MZ54" s="145"/>
      <c r="NA54" s="145"/>
      <c r="NB54" s="145"/>
      <c r="NC54" s="145"/>
      <c r="ND54" s="145"/>
      <c r="NE54" s="145"/>
      <c r="NF54" s="145"/>
      <c r="NG54" s="145"/>
      <c r="NH54" s="145"/>
      <c r="NI54" s="145"/>
      <c r="NJ54" s="145"/>
      <c r="NK54" s="145"/>
      <c r="NL54" s="145"/>
      <c r="NM54" s="145"/>
      <c r="NN54" s="145"/>
      <c r="NO54" s="145"/>
      <c r="NP54" s="145"/>
      <c r="NQ54" s="145"/>
      <c r="NR54" s="145"/>
      <c r="NS54" s="145"/>
      <c r="NT54" s="145"/>
      <c r="NU54" s="145"/>
      <c r="NV54" s="145"/>
      <c r="NW54" s="145"/>
      <c r="NX54" s="145"/>
      <c r="NY54" s="145"/>
      <c r="NZ54" s="145"/>
      <c r="OA54" s="145"/>
      <c r="OB54" s="145"/>
      <c r="OC54" s="145"/>
      <c r="OD54" s="145"/>
      <c r="OE54" s="145"/>
      <c r="OF54" s="145"/>
      <c r="OG54" s="145"/>
      <c r="OH54" s="145"/>
      <c r="OI54" s="145"/>
      <c r="OJ54" s="145"/>
      <c r="OK54" s="145"/>
      <c r="OL54" s="145"/>
      <c r="OM54" s="145"/>
      <c r="ON54" s="145"/>
      <c r="OO54" s="145"/>
      <c r="OP54" s="145"/>
      <c r="OQ54" s="145"/>
      <c r="OR54" s="145"/>
      <c r="OS54" s="145"/>
      <c r="OT54" s="145"/>
      <c r="OU54" s="145"/>
      <c r="OV54" s="145"/>
      <c r="OW54" s="145"/>
      <c r="OX54" s="145"/>
      <c r="OY54" s="145"/>
      <c r="OZ54" s="145"/>
      <c r="PA54" s="145"/>
      <c r="PB54" s="145"/>
      <c r="PC54" s="145"/>
      <c r="PD54" s="145"/>
      <c r="PE54" s="145"/>
      <c r="PF54" s="145"/>
      <c r="PG54" s="145"/>
      <c r="PH54" s="145"/>
      <c r="PI54" s="145"/>
      <c r="PJ54" s="145"/>
      <c r="PK54" s="145"/>
      <c r="PL54" s="145"/>
      <c r="PM54" s="145"/>
      <c r="PN54" s="145"/>
      <c r="PO54" s="145"/>
      <c r="PP54" s="145"/>
      <c r="PQ54" s="145"/>
      <c r="PR54" s="145"/>
      <c r="PS54" s="145"/>
      <c r="PT54" s="145"/>
      <c r="PU54" s="145"/>
      <c r="PV54" s="145"/>
      <c r="PW54" s="145"/>
      <c r="PX54" s="145"/>
      <c r="PY54" s="145"/>
      <c r="PZ54" s="145"/>
      <c r="QA54" s="145"/>
      <c r="QB54" s="145"/>
      <c r="QC54" s="145"/>
      <c r="QD54" s="145"/>
      <c r="QE54" s="145"/>
      <c r="QF54" s="145"/>
      <c r="QG54" s="145"/>
      <c r="QH54" s="145"/>
      <c r="QI54" s="145"/>
      <c r="QJ54" s="145"/>
      <c r="QK54" s="145"/>
      <c r="QL54" s="145"/>
      <c r="QM54" s="145"/>
      <c r="QN54" s="145"/>
      <c r="QO54" s="145"/>
      <c r="QP54" s="145"/>
      <c r="QQ54" s="145"/>
      <c r="QR54" s="145"/>
      <c r="QS54" s="145"/>
      <c r="QT54" s="145"/>
      <c r="QU54" s="145"/>
      <c r="QV54" s="145"/>
      <c r="QW54" s="145"/>
      <c r="QX54" s="145"/>
      <c r="QY54" s="145"/>
      <c r="QZ54" s="145"/>
      <c r="RA54" s="145"/>
      <c r="RB54" s="145"/>
      <c r="RC54" s="145"/>
      <c r="RD54" s="145"/>
      <c r="RE54" s="145"/>
      <c r="RF54" s="145"/>
      <c r="RG54" s="145"/>
      <c r="RH54" s="145"/>
      <c r="RI54" s="145"/>
      <c r="RJ54" s="145"/>
      <c r="RK54" s="145"/>
      <c r="RL54" s="145"/>
      <c r="RM54" s="145"/>
      <c r="RN54" s="145"/>
      <c r="RO54" s="145"/>
      <c r="RP54" s="145"/>
      <c r="RQ54" s="145"/>
      <c r="RR54" s="145"/>
      <c r="RS54" s="145"/>
      <c r="RT54" s="145"/>
      <c r="RU54" s="145"/>
      <c r="RV54" s="145"/>
      <c r="RW54" s="145"/>
      <c r="RX54" s="145"/>
      <c r="RY54" s="145"/>
      <c r="RZ54" s="145"/>
      <c r="SA54" s="145"/>
      <c r="SB54" s="145"/>
      <c r="SC54" s="145"/>
      <c r="SD54" s="145"/>
      <c r="SE54" s="145"/>
      <c r="SF54" s="145"/>
      <c r="SG54" s="145"/>
      <c r="SH54" s="145"/>
      <c r="SI54" s="145"/>
      <c r="SJ54" s="145"/>
      <c r="SK54" s="145"/>
      <c r="SL54" s="145"/>
      <c r="SM54" s="145"/>
      <c r="SN54" s="145"/>
      <c r="SO54" s="145"/>
      <c r="SP54" s="145"/>
      <c r="SQ54" s="145"/>
      <c r="SR54" s="145"/>
      <c r="SS54" s="145"/>
      <c r="ST54" s="145"/>
      <c r="SU54" s="145"/>
      <c r="SV54" s="145"/>
      <c r="SW54" s="145"/>
      <c r="SX54" s="145"/>
      <c r="SY54" s="145"/>
      <c r="SZ54" s="145"/>
      <c r="TA54" s="145"/>
      <c r="TB54" s="145"/>
      <c r="TC54" s="145"/>
      <c r="TD54" s="145"/>
      <c r="TE54" s="145"/>
      <c r="TF54" s="145"/>
      <c r="TG54" s="145"/>
      <c r="TH54" s="145"/>
      <c r="TI54" s="145"/>
      <c r="TJ54" s="145"/>
      <c r="TK54" s="145"/>
      <c r="TL54" s="145"/>
      <c r="TM54" s="145"/>
      <c r="TN54" s="145"/>
      <c r="TO54" s="145"/>
      <c r="TP54" s="145"/>
      <c r="TQ54" s="145"/>
      <c r="TR54" s="145"/>
      <c r="TS54" s="145"/>
      <c r="TT54" s="145"/>
      <c r="TU54" s="145"/>
      <c r="TV54" s="145"/>
      <c r="TW54" s="145"/>
      <c r="TX54" s="145"/>
      <c r="TY54" s="145"/>
      <c r="TZ54" s="145"/>
      <c r="UA54" s="145"/>
      <c r="UB54" s="145"/>
      <c r="UC54" s="145"/>
      <c r="UD54" s="145"/>
      <c r="UE54" s="145"/>
      <c r="UF54" s="145"/>
      <c r="UG54" s="145"/>
      <c r="UH54" s="145"/>
      <c r="UI54" s="145"/>
      <c r="UJ54" s="145"/>
      <c r="UK54" s="145"/>
      <c r="UL54" s="145"/>
      <c r="UM54" s="145"/>
      <c r="UN54" s="145"/>
      <c r="UO54" s="145"/>
      <c r="UP54" s="145"/>
      <c r="UQ54" s="145"/>
      <c r="UR54" s="145"/>
      <c r="US54" s="145"/>
      <c r="UT54" s="145"/>
      <c r="UU54" s="145"/>
      <c r="UV54" s="145"/>
      <c r="UW54" s="145"/>
      <c r="UX54" s="145"/>
      <c r="UY54" s="145"/>
      <c r="UZ54" s="145"/>
      <c r="VA54" s="145"/>
      <c r="VB54" s="145"/>
      <c r="VC54" s="145"/>
      <c r="VD54" s="145"/>
      <c r="VE54" s="145"/>
      <c r="VF54" s="145"/>
      <c r="VG54" s="145"/>
      <c r="VH54" s="145"/>
      <c r="VI54" s="145"/>
      <c r="VJ54" s="145"/>
      <c r="VK54" s="145"/>
      <c r="VL54" s="145"/>
      <c r="VM54" s="145"/>
      <c r="VN54" s="145"/>
      <c r="VO54" s="145"/>
      <c r="VP54" s="145"/>
      <c r="VQ54" s="145"/>
      <c r="VR54" s="145"/>
      <c r="VS54" s="145"/>
      <c r="VT54" s="145"/>
      <c r="VU54" s="145"/>
      <c r="VV54" s="145"/>
      <c r="VW54" s="145"/>
      <c r="VX54" s="145"/>
      <c r="VY54" s="145"/>
      <c r="VZ54" s="145"/>
      <c r="WA54" s="145"/>
      <c r="WB54" s="145"/>
      <c r="WC54" s="145"/>
      <c r="WD54" s="145"/>
      <c r="WE54" s="145"/>
      <c r="WF54" s="145"/>
      <c r="WG54" s="145"/>
      <c r="WH54" s="145"/>
      <c r="WI54" s="145"/>
      <c r="WJ54" s="145"/>
      <c r="WK54" s="145"/>
      <c r="WL54" s="145"/>
      <c r="WM54" s="145"/>
      <c r="WN54" s="145"/>
      <c r="WO54" s="145"/>
      <c r="WP54" s="145"/>
      <c r="WQ54" s="145"/>
      <c r="WR54" s="145"/>
      <c r="WS54" s="145"/>
      <c r="WT54" s="145"/>
      <c r="WU54" s="145"/>
      <c r="WV54" s="145"/>
      <c r="WW54" s="145"/>
      <c r="WX54" s="145"/>
      <c r="WY54" s="145"/>
      <c r="WZ54" s="145"/>
      <c r="XA54" s="145"/>
      <c r="XB54" s="145"/>
      <c r="XC54" s="145"/>
      <c r="XD54" s="145"/>
      <c r="XE54" s="145"/>
      <c r="XF54" s="145"/>
      <c r="XG54" s="145"/>
      <c r="XH54" s="145"/>
      <c r="XI54" s="145"/>
      <c r="XJ54" s="145"/>
      <c r="XK54" s="145"/>
      <c r="XL54" s="145"/>
      <c r="XM54" s="145"/>
      <c r="XN54" s="145"/>
      <c r="XO54" s="145"/>
      <c r="XP54" s="145"/>
      <c r="XQ54" s="145"/>
      <c r="XR54" s="145"/>
      <c r="XS54" s="145"/>
      <c r="XT54" s="145"/>
      <c r="XU54" s="145"/>
      <c r="XV54" s="145"/>
      <c r="XW54" s="145"/>
      <c r="XX54" s="145"/>
      <c r="XY54" s="145"/>
      <c r="XZ54" s="145"/>
      <c r="YA54" s="145"/>
      <c r="YB54" s="145"/>
      <c r="YC54" s="145"/>
      <c r="YD54" s="145"/>
      <c r="YE54" s="145"/>
      <c r="YF54" s="145"/>
      <c r="YG54" s="145"/>
      <c r="YH54" s="145"/>
      <c r="YI54" s="145"/>
      <c r="YJ54" s="145"/>
      <c r="YK54" s="145"/>
      <c r="YL54" s="145"/>
      <c r="YM54" s="145"/>
      <c r="YN54" s="145"/>
      <c r="YO54" s="145"/>
      <c r="YP54" s="145"/>
      <c r="YQ54" s="145"/>
      <c r="YR54" s="145"/>
      <c r="YS54" s="145"/>
      <c r="YT54" s="145"/>
      <c r="YU54" s="145"/>
      <c r="YV54" s="145"/>
      <c r="YW54" s="145"/>
      <c r="YX54" s="145"/>
      <c r="YY54" s="145"/>
      <c r="YZ54" s="145"/>
      <c r="ZA54" s="145"/>
      <c r="ZB54" s="145"/>
      <c r="ZC54" s="145"/>
      <c r="ZD54" s="145"/>
      <c r="ZE54" s="145"/>
      <c r="ZF54" s="145"/>
      <c r="ZG54" s="145"/>
      <c r="ZH54" s="145"/>
      <c r="ZI54" s="145"/>
      <c r="ZJ54" s="145"/>
      <c r="ZK54" s="145"/>
      <c r="ZL54" s="145"/>
      <c r="ZM54" s="145"/>
      <c r="ZN54" s="145"/>
      <c r="ZO54" s="145"/>
      <c r="ZP54" s="145"/>
      <c r="ZQ54" s="145"/>
      <c r="ZR54" s="145"/>
      <c r="ZS54" s="145"/>
      <c r="ZT54" s="145"/>
      <c r="ZU54" s="145"/>
      <c r="ZV54" s="145"/>
      <c r="ZW54" s="145"/>
      <c r="ZX54" s="145"/>
      <c r="ZY54" s="145"/>
      <c r="ZZ54" s="145"/>
      <c r="AAA54" s="145"/>
      <c r="AAB54" s="145"/>
      <c r="AAC54" s="145"/>
      <c r="AAD54" s="145"/>
      <c r="AAE54" s="145"/>
      <c r="AAF54" s="145"/>
      <c r="AAG54" s="145"/>
      <c r="AAH54" s="145"/>
      <c r="AAI54" s="145"/>
      <c r="AAJ54" s="145"/>
      <c r="AAK54" s="145"/>
      <c r="AAL54" s="145"/>
      <c r="AAM54" s="145"/>
      <c r="AAN54" s="145"/>
      <c r="AAO54" s="145"/>
      <c r="AAP54" s="145"/>
      <c r="AAQ54" s="145"/>
      <c r="AAR54" s="145"/>
      <c r="AAS54" s="145"/>
      <c r="AAT54" s="145"/>
      <c r="AAU54" s="145"/>
      <c r="AAV54" s="145"/>
      <c r="AAW54" s="145"/>
      <c r="AAX54" s="145"/>
      <c r="AAY54" s="145"/>
      <c r="AAZ54" s="145"/>
      <c r="ABA54" s="145"/>
      <c r="ABB54" s="145"/>
      <c r="ABC54" s="145"/>
      <c r="ABD54" s="145"/>
      <c r="ABE54" s="145"/>
      <c r="ABF54" s="145"/>
      <c r="ABG54" s="145"/>
      <c r="ABH54" s="145"/>
      <c r="ABI54" s="145"/>
      <c r="ABJ54" s="145"/>
      <c r="ABK54" s="145"/>
      <c r="ABL54" s="145"/>
      <c r="ABM54" s="145"/>
      <c r="ABN54" s="145"/>
      <c r="ABO54" s="145"/>
      <c r="ABP54" s="145"/>
      <c r="ABQ54" s="145"/>
      <c r="ABR54" s="145"/>
      <c r="ABS54" s="145"/>
      <c r="ABT54" s="145"/>
      <c r="ABU54" s="145"/>
      <c r="ABV54" s="145"/>
      <c r="ABW54" s="145"/>
      <c r="ABX54" s="145"/>
      <c r="ABY54" s="145"/>
      <c r="ABZ54" s="145"/>
      <c r="ACA54" s="145"/>
      <c r="ACB54" s="145"/>
      <c r="ACC54" s="145"/>
      <c r="ACD54" s="145"/>
      <c r="ACE54" s="145"/>
      <c r="ACF54" s="145"/>
      <c r="ACG54" s="145"/>
      <c r="ACH54" s="145"/>
      <c r="ACI54" s="145"/>
      <c r="ACJ54" s="145"/>
      <c r="ACK54" s="145"/>
      <c r="ACL54" s="145"/>
      <c r="ACM54" s="145"/>
      <c r="ACN54" s="145"/>
      <c r="ACO54" s="145"/>
      <c r="ACP54" s="145"/>
      <c r="ACQ54" s="145"/>
      <c r="ACR54" s="145"/>
      <c r="ACS54" s="145"/>
      <c r="ACT54" s="145"/>
      <c r="ACU54" s="145"/>
      <c r="ACV54" s="145"/>
      <c r="ACW54" s="145"/>
      <c r="ACX54" s="145"/>
      <c r="ACY54" s="145"/>
      <c r="ACZ54" s="145"/>
      <c r="ADA54" s="145"/>
      <c r="ADB54" s="145"/>
      <c r="ADC54" s="145"/>
      <c r="ADD54" s="145"/>
      <c r="ADE54" s="145"/>
      <c r="ADF54" s="145"/>
      <c r="ADG54" s="145"/>
      <c r="ADH54" s="145"/>
      <c r="ADI54" s="145"/>
      <c r="ADJ54" s="145"/>
      <c r="ADK54" s="145"/>
      <c r="ADL54" s="145"/>
      <c r="ADM54" s="145"/>
      <c r="ADN54" s="145"/>
      <c r="ADO54" s="145"/>
      <c r="ADP54" s="145"/>
      <c r="ADQ54" s="145"/>
      <c r="ADR54" s="145"/>
      <c r="ADS54" s="145"/>
      <c r="ADT54" s="145"/>
      <c r="ADU54" s="145"/>
      <c r="ADV54" s="145"/>
      <c r="ADW54" s="145"/>
      <c r="ADX54" s="145"/>
      <c r="ADY54" s="145"/>
      <c r="ADZ54" s="145"/>
      <c r="AEA54" s="145"/>
      <c r="AEB54" s="145"/>
      <c r="AEC54" s="145"/>
      <c r="AED54" s="145"/>
      <c r="AEE54" s="145"/>
      <c r="AEF54" s="145"/>
      <c r="AEG54" s="145"/>
      <c r="AEH54" s="145"/>
      <c r="AEI54" s="145"/>
      <c r="AEJ54" s="145"/>
      <c r="AEK54" s="145"/>
      <c r="AEL54" s="145"/>
      <c r="AEM54" s="145"/>
      <c r="AEN54" s="145"/>
      <c r="AEO54" s="145"/>
      <c r="AEP54" s="145"/>
      <c r="AEQ54" s="145"/>
      <c r="AER54" s="145"/>
      <c r="AES54" s="145"/>
      <c r="AET54" s="145"/>
      <c r="AEU54" s="145"/>
      <c r="AEV54" s="145"/>
      <c r="AEW54" s="145"/>
      <c r="AEX54" s="145"/>
      <c r="AEY54" s="145"/>
      <c r="AEZ54" s="145"/>
      <c r="AFA54" s="145"/>
      <c r="AFB54" s="145"/>
      <c r="AFC54" s="145"/>
      <c r="AFD54" s="145"/>
      <c r="AFE54" s="145"/>
      <c r="AFF54" s="145"/>
      <c r="AFG54" s="145"/>
      <c r="AFH54" s="145"/>
      <c r="AFI54" s="145"/>
      <c r="AFJ54" s="145"/>
      <c r="AFK54" s="145"/>
      <c r="AFL54" s="145"/>
      <c r="AFM54" s="145"/>
      <c r="AFN54" s="145"/>
      <c r="AFO54" s="145"/>
      <c r="AFP54" s="145"/>
      <c r="AFQ54" s="145"/>
      <c r="AFR54" s="145"/>
      <c r="AFS54" s="145"/>
      <c r="AFT54" s="145"/>
      <c r="AFU54" s="145"/>
      <c r="AFV54" s="145"/>
      <c r="AFW54" s="145"/>
      <c r="AFX54" s="145"/>
      <c r="AFY54" s="145"/>
      <c r="AFZ54" s="145"/>
      <c r="AGA54" s="145"/>
      <c r="AGB54" s="145"/>
      <c r="AGC54" s="145"/>
      <c r="AGD54" s="145"/>
      <c r="AGE54" s="145"/>
      <c r="AGF54" s="145"/>
      <c r="AGG54" s="145"/>
      <c r="AGH54" s="145"/>
      <c r="AGI54" s="145"/>
      <c r="AGJ54" s="145"/>
      <c r="AGK54" s="145"/>
      <c r="AGL54" s="145"/>
      <c r="AGM54" s="145"/>
      <c r="AGN54" s="145"/>
      <c r="AGO54" s="145"/>
      <c r="AGP54" s="145"/>
      <c r="AGQ54" s="145"/>
      <c r="AGR54" s="145"/>
      <c r="AGS54" s="145"/>
      <c r="AGT54" s="145"/>
      <c r="AGU54" s="145"/>
      <c r="AGV54" s="145"/>
      <c r="AGW54" s="145"/>
      <c r="AGX54" s="145"/>
      <c r="AGY54" s="145"/>
      <c r="AGZ54" s="145"/>
      <c r="AHA54" s="145"/>
      <c r="AHB54" s="145"/>
      <c r="AHC54" s="145"/>
      <c r="AHD54" s="145"/>
      <c r="AHE54" s="145"/>
      <c r="AHF54" s="145"/>
      <c r="AHG54" s="145"/>
      <c r="AHH54" s="145"/>
      <c r="AHI54" s="145"/>
      <c r="AHJ54" s="145"/>
      <c r="AHK54" s="145"/>
      <c r="AHL54" s="145"/>
      <c r="AHM54" s="145"/>
      <c r="AHN54" s="145"/>
      <c r="AHO54" s="145"/>
      <c r="AHP54" s="145"/>
      <c r="AHQ54" s="145"/>
      <c r="AHR54" s="145"/>
      <c r="AHS54" s="145"/>
      <c r="AHT54" s="145"/>
      <c r="AHU54" s="145"/>
      <c r="AHV54" s="145"/>
      <c r="AHW54" s="145"/>
      <c r="AHX54" s="145"/>
      <c r="AHY54" s="145"/>
      <c r="AHZ54" s="145"/>
      <c r="AIA54" s="145"/>
      <c r="AIB54" s="145"/>
      <c r="AIC54" s="145"/>
      <c r="AID54" s="145"/>
      <c r="AIE54" s="145"/>
      <c r="AIF54" s="145"/>
      <c r="AIG54" s="145"/>
      <c r="AIH54" s="145"/>
      <c r="AII54" s="145"/>
      <c r="AIJ54" s="145"/>
      <c r="AIK54" s="145"/>
      <c r="AIL54" s="145"/>
      <c r="AIM54" s="145"/>
      <c r="AIN54" s="145"/>
      <c r="AIO54" s="145"/>
      <c r="AIP54" s="145"/>
      <c r="AIQ54" s="145"/>
      <c r="AIR54" s="145"/>
      <c r="AIS54" s="145"/>
      <c r="AIT54" s="145"/>
      <c r="AIU54" s="145"/>
      <c r="AIV54" s="145"/>
      <c r="AIW54" s="145"/>
      <c r="AIX54" s="145"/>
      <c r="AIY54" s="145"/>
      <c r="AIZ54" s="145"/>
      <c r="AJA54" s="145"/>
      <c r="AJB54" s="145"/>
      <c r="AJC54" s="145"/>
      <c r="AJD54" s="145"/>
      <c r="AJE54" s="145"/>
      <c r="AJF54" s="145"/>
      <c r="AJG54" s="145"/>
      <c r="AJH54" s="145"/>
      <c r="AJI54" s="145"/>
      <c r="AJJ54" s="145"/>
      <c r="AJK54" s="145"/>
      <c r="AJL54" s="145"/>
      <c r="AJM54" s="145"/>
      <c r="AJN54" s="145"/>
      <c r="AJO54" s="145"/>
      <c r="AJP54" s="145"/>
      <c r="AJQ54" s="145"/>
      <c r="AJR54" s="145"/>
      <c r="AJS54" s="145"/>
      <c r="AJT54" s="145"/>
      <c r="AJU54" s="145"/>
      <c r="AJV54" s="145"/>
      <c r="AJW54" s="145"/>
      <c r="AJX54" s="145"/>
      <c r="AJY54" s="145"/>
      <c r="AJZ54" s="145"/>
      <c r="AKA54" s="145"/>
      <c r="AKB54" s="145"/>
      <c r="AKC54" s="145"/>
      <c r="AKD54" s="145"/>
      <c r="AKE54" s="145"/>
      <c r="AKF54" s="145"/>
      <c r="AKG54" s="145"/>
      <c r="AKH54" s="145"/>
      <c r="AKI54" s="145"/>
      <c r="AKJ54" s="145"/>
      <c r="AKK54" s="145"/>
      <c r="AKL54" s="145"/>
      <c r="AKM54" s="145"/>
      <c r="AKN54" s="145"/>
      <c r="AKO54" s="145"/>
      <c r="AKP54" s="145"/>
      <c r="AKQ54" s="145"/>
      <c r="AKR54" s="145"/>
      <c r="AKS54" s="145"/>
      <c r="AKT54" s="145"/>
      <c r="AKU54" s="145"/>
      <c r="AKV54" s="145"/>
      <c r="AKW54" s="145"/>
      <c r="AKX54" s="145"/>
      <c r="AKY54" s="145"/>
      <c r="AKZ54" s="145"/>
      <c r="ALA54" s="145"/>
      <c r="ALB54" s="145"/>
      <c r="ALC54" s="145"/>
      <c r="ALD54" s="145"/>
      <c r="ALE54" s="145"/>
      <c r="ALF54" s="145"/>
      <c r="ALG54" s="145"/>
      <c r="ALH54" s="145"/>
      <c r="ALI54" s="145"/>
      <c r="ALJ54" s="145"/>
      <c r="ALK54" s="145"/>
      <c r="ALL54" s="145"/>
      <c r="ALM54" s="145"/>
      <c r="ALN54" s="145"/>
      <c r="ALO54" s="145"/>
      <c r="ALP54" s="145"/>
      <c r="ALQ54" s="145"/>
      <c r="ALR54" s="145"/>
      <c r="ALS54" s="145"/>
      <c r="ALT54" s="145"/>
      <c r="ALU54" s="145"/>
      <c r="ALV54" s="145"/>
      <c r="ALW54" s="145"/>
      <c r="ALX54" s="145"/>
      <c r="ALY54" s="145"/>
      <c r="ALZ54" s="145"/>
      <c r="AMA54" s="145"/>
      <c r="AMB54" s="145"/>
      <c r="AMC54" s="145"/>
      <c r="AMD54" s="145"/>
      <c r="AME54" s="145"/>
      <c r="AMF54" s="145"/>
      <c r="AMG54" s="145"/>
      <c r="AMH54" s="145"/>
      <c r="AMI54" s="145"/>
      <c r="AMJ54" s="145"/>
      <c r="AMK54" s="145"/>
      <c r="AML54" s="145"/>
    </row>
    <row r="55" spans="1:1026" s="142" customFormat="1">
      <c r="A55" s="148" t="str">
        <f t="shared" si="0"/>
        <v>LOAN.MD_APPROVED</v>
      </c>
      <c r="B55" s="134">
        <f t="shared" si="4"/>
        <v>110051</v>
      </c>
      <c r="C55" s="155">
        <v>0</v>
      </c>
      <c r="D55" s="155">
        <v>1</v>
      </c>
      <c r="E55" s="155">
        <f t="shared" si="1"/>
        <v>100000</v>
      </c>
      <c r="F55" s="155">
        <v>100000</v>
      </c>
      <c r="G55" s="155" t="s">
        <v>34</v>
      </c>
      <c r="H55" s="155">
        <v>100000</v>
      </c>
      <c r="I55" s="148" t="s">
        <v>505</v>
      </c>
      <c r="J55" s="155">
        <f>VLOOKUP(I55,T_FSM_TYPE!$A:$B,2,0)</f>
        <v>110000</v>
      </c>
      <c r="K55" s="142" t="s">
        <v>538</v>
      </c>
      <c r="L55" s="148" t="s">
        <v>37</v>
      </c>
      <c r="M55" s="216" t="str">
        <f t="shared" si="2"/>
        <v>MD_APPROVED</v>
      </c>
      <c r="N55" s="145" t="str">
        <f t="shared" si="3"/>
        <v>INSERT INTO T_FSM_STATE VALUES(110051, 0, 1, 100000, 100000, GETDATE(), 100000, 110000, 'MD_APPROVED', '?' ,'MD_APPROVED')</v>
      </c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  <c r="CE55" s="148"/>
      <c r="CF55" s="148"/>
      <c r="CG55" s="148"/>
      <c r="CH55" s="148"/>
      <c r="CI55" s="148"/>
      <c r="CJ55" s="148"/>
      <c r="CK55" s="148"/>
      <c r="CL55" s="148"/>
      <c r="CM55" s="148"/>
      <c r="CN55" s="148"/>
      <c r="CO55" s="148"/>
      <c r="CP55" s="148"/>
      <c r="CQ55" s="148"/>
      <c r="CR55" s="148"/>
      <c r="CS55" s="148"/>
      <c r="CT55" s="148"/>
      <c r="CU55" s="148"/>
      <c r="CV55" s="148"/>
      <c r="CW55" s="148"/>
      <c r="CX55" s="148"/>
      <c r="CY55" s="148"/>
      <c r="CZ55" s="148"/>
      <c r="DA55" s="148"/>
      <c r="DB55" s="148"/>
      <c r="DC55" s="148"/>
      <c r="DD55" s="148"/>
      <c r="DE55" s="148"/>
      <c r="DF55" s="148"/>
      <c r="DG55" s="148"/>
      <c r="DH55" s="148"/>
      <c r="DI55" s="148"/>
      <c r="DJ55" s="148"/>
      <c r="DK55" s="148"/>
      <c r="DL55" s="148"/>
      <c r="DM55" s="148"/>
      <c r="DN55" s="148"/>
      <c r="DO55" s="148"/>
      <c r="DP55" s="148"/>
      <c r="DQ55" s="148"/>
      <c r="DR55" s="148"/>
      <c r="DS55" s="148"/>
      <c r="DT55" s="148"/>
      <c r="DU55" s="148"/>
      <c r="DV55" s="148"/>
      <c r="DW55" s="148"/>
      <c r="DX55" s="148"/>
      <c r="DY55" s="148"/>
      <c r="DZ55" s="148"/>
      <c r="EA55" s="148"/>
      <c r="EB55" s="148"/>
      <c r="EC55" s="148"/>
      <c r="ED55" s="148"/>
      <c r="EE55" s="148"/>
      <c r="EF55" s="148"/>
      <c r="EG55" s="148"/>
      <c r="EH55" s="148"/>
      <c r="EI55" s="148"/>
      <c r="EJ55" s="148"/>
      <c r="EK55" s="148"/>
      <c r="EL55" s="148"/>
      <c r="EM55" s="148"/>
      <c r="EN55" s="148"/>
      <c r="EO55" s="148"/>
      <c r="EP55" s="148"/>
      <c r="EQ55" s="148"/>
      <c r="ER55" s="148"/>
      <c r="ES55" s="148"/>
      <c r="ET55" s="148"/>
      <c r="EU55" s="148"/>
      <c r="EV55" s="148"/>
      <c r="EW55" s="148"/>
      <c r="EX55" s="148"/>
      <c r="EY55" s="148"/>
      <c r="EZ55" s="148"/>
      <c r="FA55" s="148"/>
      <c r="FB55" s="148"/>
      <c r="FC55" s="148"/>
      <c r="FD55" s="148"/>
      <c r="FE55" s="148"/>
      <c r="FF55" s="148"/>
      <c r="FG55" s="148"/>
      <c r="FH55" s="148"/>
      <c r="FI55" s="148"/>
      <c r="FJ55" s="148"/>
      <c r="FK55" s="148"/>
      <c r="FL55" s="148"/>
      <c r="FM55" s="148"/>
      <c r="FN55" s="148"/>
      <c r="FO55" s="148"/>
      <c r="FP55" s="148"/>
      <c r="FQ55" s="148"/>
      <c r="FR55" s="148"/>
      <c r="FS55" s="148"/>
      <c r="FT55" s="148"/>
      <c r="FU55" s="148"/>
      <c r="FV55" s="148"/>
      <c r="FW55" s="148"/>
      <c r="FX55" s="148"/>
      <c r="FY55" s="148"/>
      <c r="FZ55" s="148"/>
      <c r="GA55" s="148"/>
      <c r="GB55" s="148"/>
      <c r="GC55" s="148"/>
      <c r="GD55" s="148"/>
      <c r="GE55" s="148"/>
      <c r="GF55" s="148"/>
      <c r="GG55" s="148"/>
      <c r="GH55" s="148"/>
      <c r="GI55" s="148"/>
      <c r="GJ55" s="148"/>
      <c r="GK55" s="148"/>
      <c r="GL55" s="148"/>
      <c r="GM55" s="148"/>
      <c r="GN55" s="148"/>
      <c r="GO55" s="148"/>
      <c r="GP55" s="148"/>
      <c r="GQ55" s="148"/>
      <c r="GR55" s="148"/>
      <c r="GS55" s="148"/>
      <c r="GT55" s="148"/>
      <c r="GU55" s="148"/>
      <c r="GV55" s="148"/>
      <c r="GW55" s="148"/>
      <c r="GX55" s="148"/>
      <c r="GY55" s="148"/>
      <c r="GZ55" s="148"/>
      <c r="HA55" s="148"/>
      <c r="HB55" s="148"/>
      <c r="HC55" s="148"/>
      <c r="HD55" s="148"/>
      <c r="HE55" s="148"/>
      <c r="HF55" s="148"/>
      <c r="HG55" s="148"/>
      <c r="HH55" s="148"/>
      <c r="HI55" s="148"/>
      <c r="HJ55" s="148"/>
      <c r="HK55" s="148"/>
      <c r="HL55" s="148"/>
      <c r="HM55" s="148"/>
      <c r="HN55" s="148"/>
      <c r="HO55" s="148"/>
      <c r="HP55" s="148"/>
      <c r="HQ55" s="148"/>
      <c r="HR55" s="148"/>
      <c r="HS55" s="148"/>
      <c r="HT55" s="148"/>
      <c r="HU55" s="148"/>
      <c r="HV55" s="148"/>
      <c r="HW55" s="148"/>
      <c r="HX55" s="148"/>
      <c r="HY55" s="148"/>
      <c r="HZ55" s="148"/>
      <c r="IA55" s="148"/>
      <c r="IB55" s="148"/>
      <c r="IC55" s="148"/>
      <c r="ID55" s="148"/>
      <c r="IE55" s="148"/>
      <c r="IF55" s="148"/>
      <c r="IG55" s="148"/>
      <c r="IH55" s="148"/>
      <c r="II55" s="148"/>
      <c r="IJ55" s="148"/>
      <c r="IK55" s="148"/>
      <c r="IL55" s="148"/>
      <c r="IM55" s="148"/>
      <c r="IN55" s="148"/>
      <c r="IO55" s="148"/>
      <c r="IP55" s="148"/>
      <c r="IQ55" s="148"/>
      <c r="IR55" s="148"/>
      <c r="IS55" s="148"/>
      <c r="IT55" s="148"/>
      <c r="IU55" s="148"/>
      <c r="IV55" s="148"/>
      <c r="IW55" s="148"/>
      <c r="IX55" s="148"/>
      <c r="IY55" s="148"/>
      <c r="IZ55" s="148"/>
      <c r="JA55" s="148"/>
      <c r="JB55" s="148"/>
      <c r="JC55" s="148"/>
      <c r="JD55" s="148"/>
      <c r="JE55" s="148"/>
      <c r="JF55" s="148"/>
      <c r="JG55" s="148"/>
      <c r="JH55" s="148"/>
      <c r="JI55" s="148"/>
      <c r="JJ55" s="148"/>
      <c r="JK55" s="148"/>
      <c r="JL55" s="148"/>
      <c r="JM55" s="148"/>
      <c r="JN55" s="148"/>
      <c r="JO55" s="148"/>
      <c r="JP55" s="148"/>
      <c r="JQ55" s="148"/>
      <c r="JR55" s="148"/>
      <c r="JS55" s="148"/>
      <c r="JT55" s="148"/>
      <c r="JU55" s="148"/>
      <c r="JV55" s="148"/>
      <c r="JW55" s="148"/>
      <c r="JX55" s="148"/>
      <c r="JY55" s="148"/>
      <c r="JZ55" s="148"/>
      <c r="KA55" s="148"/>
      <c r="KB55" s="148"/>
      <c r="KC55" s="148"/>
      <c r="KD55" s="148"/>
      <c r="KE55" s="148"/>
      <c r="KF55" s="148"/>
      <c r="KG55" s="148"/>
      <c r="KH55" s="148"/>
      <c r="KI55" s="148"/>
      <c r="KJ55" s="148"/>
      <c r="KK55" s="148"/>
      <c r="KL55" s="148"/>
      <c r="KM55" s="148"/>
      <c r="KN55" s="148"/>
      <c r="KO55" s="148"/>
      <c r="KP55" s="148"/>
      <c r="KQ55" s="148"/>
      <c r="KR55" s="148"/>
      <c r="KS55" s="148"/>
      <c r="KT55" s="148"/>
      <c r="KU55" s="148"/>
      <c r="KV55" s="148"/>
      <c r="KW55" s="148"/>
      <c r="KX55" s="148"/>
      <c r="KY55" s="148"/>
      <c r="KZ55" s="148"/>
      <c r="LA55" s="148"/>
      <c r="LB55" s="148"/>
      <c r="LC55" s="148"/>
      <c r="LD55" s="148"/>
      <c r="LE55" s="148"/>
      <c r="LF55" s="148"/>
      <c r="LG55" s="148"/>
      <c r="LH55" s="148"/>
      <c r="LI55" s="148"/>
      <c r="LJ55" s="148"/>
      <c r="LK55" s="148"/>
      <c r="LL55" s="148"/>
      <c r="LM55" s="148"/>
      <c r="LN55" s="148"/>
      <c r="LO55" s="148"/>
      <c r="LP55" s="148"/>
      <c r="LQ55" s="148"/>
      <c r="LR55" s="148"/>
      <c r="LS55" s="148"/>
      <c r="LT55" s="148"/>
      <c r="LU55" s="148"/>
      <c r="LV55" s="148"/>
      <c r="LW55" s="148"/>
      <c r="LX55" s="148"/>
      <c r="LY55" s="148"/>
      <c r="LZ55" s="148"/>
      <c r="MA55" s="148"/>
      <c r="MB55" s="148"/>
      <c r="MC55" s="148"/>
      <c r="MD55" s="148"/>
      <c r="ME55" s="148"/>
      <c r="MF55" s="148"/>
      <c r="MG55" s="148"/>
      <c r="MH55" s="148"/>
      <c r="MI55" s="148"/>
      <c r="MJ55" s="148"/>
      <c r="MK55" s="148"/>
      <c r="ML55" s="148"/>
      <c r="MM55" s="148"/>
      <c r="MN55" s="148"/>
      <c r="MO55" s="148"/>
      <c r="MP55" s="148"/>
      <c r="MQ55" s="148"/>
      <c r="MR55" s="148"/>
      <c r="MS55" s="148"/>
      <c r="MT55" s="148"/>
      <c r="MU55" s="148"/>
      <c r="MV55" s="148"/>
      <c r="MW55" s="148"/>
      <c r="MX55" s="148"/>
      <c r="MY55" s="148"/>
      <c r="MZ55" s="148"/>
      <c r="NA55" s="148"/>
      <c r="NB55" s="148"/>
      <c r="NC55" s="148"/>
      <c r="ND55" s="148"/>
      <c r="NE55" s="148"/>
      <c r="NF55" s="148"/>
      <c r="NG55" s="148"/>
      <c r="NH55" s="148"/>
      <c r="NI55" s="148"/>
      <c r="NJ55" s="148"/>
      <c r="NK55" s="148"/>
      <c r="NL55" s="148"/>
      <c r="NM55" s="148"/>
      <c r="NN55" s="148"/>
      <c r="NO55" s="148"/>
      <c r="NP55" s="148"/>
      <c r="NQ55" s="148"/>
      <c r="NR55" s="148"/>
      <c r="NS55" s="148"/>
      <c r="NT55" s="148"/>
      <c r="NU55" s="148"/>
      <c r="NV55" s="148"/>
      <c r="NW55" s="148"/>
      <c r="NX55" s="148"/>
      <c r="NY55" s="148"/>
      <c r="NZ55" s="148"/>
      <c r="OA55" s="148"/>
      <c r="OB55" s="148"/>
      <c r="OC55" s="148"/>
      <c r="OD55" s="148"/>
      <c r="OE55" s="148"/>
      <c r="OF55" s="148"/>
      <c r="OG55" s="148"/>
      <c r="OH55" s="148"/>
      <c r="OI55" s="148"/>
      <c r="OJ55" s="148"/>
      <c r="OK55" s="148"/>
      <c r="OL55" s="148"/>
      <c r="OM55" s="148"/>
      <c r="ON55" s="148"/>
      <c r="OO55" s="148"/>
      <c r="OP55" s="148"/>
      <c r="OQ55" s="148"/>
      <c r="OR55" s="148"/>
      <c r="OS55" s="148"/>
      <c r="OT55" s="148"/>
      <c r="OU55" s="148"/>
      <c r="OV55" s="148"/>
      <c r="OW55" s="148"/>
      <c r="OX55" s="148"/>
      <c r="OY55" s="148"/>
      <c r="OZ55" s="148"/>
      <c r="PA55" s="148"/>
      <c r="PB55" s="148"/>
      <c r="PC55" s="148"/>
      <c r="PD55" s="148"/>
      <c r="PE55" s="148"/>
      <c r="PF55" s="148"/>
      <c r="PG55" s="148"/>
      <c r="PH55" s="148"/>
      <c r="PI55" s="148"/>
      <c r="PJ55" s="148"/>
      <c r="PK55" s="148"/>
      <c r="PL55" s="148"/>
      <c r="PM55" s="148"/>
      <c r="PN55" s="148"/>
      <c r="PO55" s="148"/>
      <c r="PP55" s="148"/>
      <c r="PQ55" s="148"/>
      <c r="PR55" s="148"/>
      <c r="PS55" s="148"/>
      <c r="PT55" s="148"/>
      <c r="PU55" s="148"/>
      <c r="PV55" s="148"/>
      <c r="PW55" s="148"/>
      <c r="PX55" s="148"/>
      <c r="PY55" s="148"/>
      <c r="PZ55" s="148"/>
      <c r="QA55" s="148"/>
      <c r="QB55" s="148"/>
      <c r="QC55" s="148"/>
      <c r="QD55" s="148"/>
      <c r="QE55" s="148"/>
      <c r="QF55" s="148"/>
      <c r="QG55" s="148"/>
      <c r="QH55" s="148"/>
      <c r="QI55" s="148"/>
      <c r="QJ55" s="148"/>
      <c r="QK55" s="148"/>
      <c r="QL55" s="148"/>
      <c r="QM55" s="148"/>
      <c r="QN55" s="148"/>
      <c r="QO55" s="148"/>
      <c r="QP55" s="148"/>
      <c r="QQ55" s="148"/>
      <c r="QR55" s="148"/>
      <c r="QS55" s="148"/>
      <c r="QT55" s="148"/>
      <c r="QU55" s="148"/>
      <c r="QV55" s="148"/>
      <c r="QW55" s="148"/>
      <c r="QX55" s="148"/>
      <c r="QY55" s="148"/>
      <c r="QZ55" s="148"/>
      <c r="RA55" s="148"/>
      <c r="RB55" s="148"/>
      <c r="RC55" s="148"/>
      <c r="RD55" s="148"/>
      <c r="RE55" s="148"/>
      <c r="RF55" s="148"/>
      <c r="RG55" s="148"/>
      <c r="RH55" s="148"/>
      <c r="RI55" s="148"/>
      <c r="RJ55" s="148"/>
      <c r="RK55" s="148"/>
      <c r="RL55" s="148"/>
      <c r="RM55" s="148"/>
      <c r="RN55" s="148"/>
      <c r="RO55" s="148"/>
      <c r="RP55" s="148"/>
      <c r="RQ55" s="148"/>
      <c r="RR55" s="148"/>
      <c r="RS55" s="148"/>
      <c r="RT55" s="148"/>
      <c r="RU55" s="148"/>
      <c r="RV55" s="148"/>
      <c r="RW55" s="148"/>
      <c r="RX55" s="148"/>
      <c r="RY55" s="148"/>
      <c r="RZ55" s="148"/>
      <c r="SA55" s="148"/>
      <c r="SB55" s="148"/>
      <c r="SC55" s="148"/>
      <c r="SD55" s="148"/>
      <c r="SE55" s="148"/>
      <c r="SF55" s="148"/>
      <c r="SG55" s="148"/>
      <c r="SH55" s="148"/>
      <c r="SI55" s="148"/>
      <c r="SJ55" s="148"/>
      <c r="SK55" s="148"/>
      <c r="SL55" s="148"/>
      <c r="SM55" s="148"/>
      <c r="SN55" s="148"/>
      <c r="SO55" s="148"/>
      <c r="SP55" s="148"/>
      <c r="SQ55" s="148"/>
      <c r="SR55" s="148"/>
      <c r="SS55" s="148"/>
      <c r="ST55" s="148"/>
      <c r="SU55" s="148"/>
      <c r="SV55" s="148"/>
      <c r="SW55" s="148"/>
      <c r="SX55" s="148"/>
      <c r="SY55" s="148"/>
      <c r="SZ55" s="148"/>
      <c r="TA55" s="148"/>
      <c r="TB55" s="148"/>
      <c r="TC55" s="148"/>
      <c r="TD55" s="148"/>
      <c r="TE55" s="148"/>
      <c r="TF55" s="148"/>
      <c r="TG55" s="148"/>
      <c r="TH55" s="148"/>
      <c r="TI55" s="148"/>
      <c r="TJ55" s="148"/>
      <c r="TK55" s="148"/>
      <c r="TL55" s="148"/>
      <c r="TM55" s="148"/>
      <c r="TN55" s="148"/>
      <c r="TO55" s="148"/>
      <c r="TP55" s="148"/>
      <c r="TQ55" s="148"/>
      <c r="TR55" s="148"/>
      <c r="TS55" s="148"/>
      <c r="TT55" s="148"/>
      <c r="TU55" s="148"/>
      <c r="TV55" s="148"/>
      <c r="TW55" s="148"/>
      <c r="TX55" s="148"/>
      <c r="TY55" s="148"/>
      <c r="TZ55" s="148"/>
      <c r="UA55" s="148"/>
      <c r="UB55" s="148"/>
      <c r="UC55" s="148"/>
      <c r="UD55" s="148"/>
      <c r="UE55" s="148"/>
      <c r="UF55" s="148"/>
      <c r="UG55" s="148"/>
      <c r="UH55" s="148"/>
      <c r="UI55" s="148"/>
      <c r="UJ55" s="148"/>
      <c r="UK55" s="148"/>
      <c r="UL55" s="148"/>
      <c r="UM55" s="148"/>
      <c r="UN55" s="148"/>
      <c r="UO55" s="148"/>
      <c r="UP55" s="148"/>
      <c r="UQ55" s="148"/>
      <c r="UR55" s="148"/>
      <c r="US55" s="148"/>
      <c r="UT55" s="148"/>
      <c r="UU55" s="148"/>
      <c r="UV55" s="148"/>
      <c r="UW55" s="148"/>
      <c r="UX55" s="148"/>
      <c r="UY55" s="148"/>
      <c r="UZ55" s="148"/>
      <c r="VA55" s="148"/>
      <c r="VB55" s="148"/>
      <c r="VC55" s="148"/>
      <c r="VD55" s="148"/>
      <c r="VE55" s="148"/>
      <c r="VF55" s="148"/>
      <c r="VG55" s="148"/>
      <c r="VH55" s="148"/>
      <c r="VI55" s="148"/>
      <c r="VJ55" s="148"/>
      <c r="VK55" s="148"/>
      <c r="VL55" s="148"/>
      <c r="VM55" s="148"/>
      <c r="VN55" s="148"/>
      <c r="VO55" s="148"/>
      <c r="VP55" s="148"/>
      <c r="VQ55" s="148"/>
      <c r="VR55" s="148"/>
      <c r="VS55" s="148"/>
      <c r="VT55" s="148"/>
      <c r="VU55" s="148"/>
      <c r="VV55" s="148"/>
      <c r="VW55" s="148"/>
      <c r="VX55" s="148"/>
      <c r="VY55" s="148"/>
      <c r="VZ55" s="148"/>
      <c r="WA55" s="148"/>
      <c r="WB55" s="148"/>
      <c r="WC55" s="148"/>
      <c r="WD55" s="148"/>
      <c r="WE55" s="148"/>
      <c r="WF55" s="148"/>
      <c r="WG55" s="148"/>
      <c r="WH55" s="148"/>
      <c r="WI55" s="148"/>
      <c r="WJ55" s="148"/>
      <c r="WK55" s="148"/>
      <c r="WL55" s="148"/>
      <c r="WM55" s="148"/>
      <c r="WN55" s="148"/>
      <c r="WO55" s="148"/>
      <c r="WP55" s="148"/>
      <c r="WQ55" s="148"/>
      <c r="WR55" s="148"/>
      <c r="WS55" s="148"/>
      <c r="WT55" s="148"/>
      <c r="WU55" s="148"/>
      <c r="WV55" s="148"/>
      <c r="WW55" s="148"/>
      <c r="WX55" s="148"/>
      <c r="WY55" s="148"/>
      <c r="WZ55" s="148"/>
      <c r="XA55" s="148"/>
      <c r="XB55" s="148"/>
      <c r="XC55" s="148"/>
      <c r="XD55" s="148"/>
      <c r="XE55" s="148"/>
      <c r="XF55" s="148"/>
      <c r="XG55" s="148"/>
      <c r="XH55" s="148"/>
      <c r="XI55" s="148"/>
      <c r="XJ55" s="148"/>
      <c r="XK55" s="148"/>
      <c r="XL55" s="148"/>
      <c r="XM55" s="148"/>
      <c r="XN55" s="148"/>
      <c r="XO55" s="148"/>
      <c r="XP55" s="148"/>
      <c r="XQ55" s="148"/>
      <c r="XR55" s="148"/>
      <c r="XS55" s="148"/>
      <c r="XT55" s="148"/>
      <c r="XU55" s="148"/>
      <c r="XV55" s="148"/>
      <c r="XW55" s="148"/>
      <c r="XX55" s="148"/>
      <c r="XY55" s="148"/>
      <c r="XZ55" s="148"/>
      <c r="YA55" s="148"/>
      <c r="YB55" s="148"/>
      <c r="YC55" s="148"/>
      <c r="YD55" s="148"/>
      <c r="YE55" s="148"/>
      <c r="YF55" s="148"/>
      <c r="YG55" s="148"/>
      <c r="YH55" s="148"/>
      <c r="YI55" s="148"/>
      <c r="YJ55" s="148"/>
      <c r="YK55" s="148"/>
      <c r="YL55" s="148"/>
      <c r="YM55" s="148"/>
      <c r="YN55" s="148"/>
      <c r="YO55" s="148"/>
      <c r="YP55" s="148"/>
      <c r="YQ55" s="148"/>
      <c r="YR55" s="148"/>
      <c r="YS55" s="148"/>
      <c r="YT55" s="148"/>
      <c r="YU55" s="148"/>
      <c r="YV55" s="148"/>
      <c r="YW55" s="148"/>
      <c r="YX55" s="148"/>
      <c r="YY55" s="148"/>
      <c r="YZ55" s="148"/>
      <c r="ZA55" s="148"/>
      <c r="ZB55" s="148"/>
      <c r="ZC55" s="148"/>
      <c r="ZD55" s="148"/>
      <c r="ZE55" s="148"/>
      <c r="ZF55" s="148"/>
      <c r="ZG55" s="148"/>
      <c r="ZH55" s="148"/>
      <c r="ZI55" s="148"/>
      <c r="ZJ55" s="148"/>
      <c r="ZK55" s="148"/>
      <c r="ZL55" s="148"/>
      <c r="ZM55" s="148"/>
      <c r="ZN55" s="148"/>
      <c r="ZO55" s="148"/>
      <c r="ZP55" s="148"/>
      <c r="ZQ55" s="148"/>
      <c r="ZR55" s="148"/>
      <c r="ZS55" s="148"/>
      <c r="ZT55" s="148"/>
      <c r="ZU55" s="148"/>
      <c r="ZV55" s="148"/>
      <c r="ZW55" s="148"/>
      <c r="ZX55" s="148"/>
      <c r="ZY55" s="148"/>
      <c r="ZZ55" s="148"/>
      <c r="AAA55" s="148"/>
      <c r="AAB55" s="148"/>
      <c r="AAC55" s="148"/>
      <c r="AAD55" s="148"/>
      <c r="AAE55" s="148"/>
      <c r="AAF55" s="148"/>
      <c r="AAG55" s="148"/>
      <c r="AAH55" s="148"/>
      <c r="AAI55" s="148"/>
      <c r="AAJ55" s="148"/>
      <c r="AAK55" s="148"/>
      <c r="AAL55" s="148"/>
      <c r="AAM55" s="148"/>
      <c r="AAN55" s="148"/>
      <c r="AAO55" s="148"/>
      <c r="AAP55" s="148"/>
      <c r="AAQ55" s="148"/>
      <c r="AAR55" s="148"/>
      <c r="AAS55" s="148"/>
      <c r="AAT55" s="148"/>
      <c r="AAU55" s="148"/>
      <c r="AAV55" s="148"/>
      <c r="AAW55" s="148"/>
      <c r="AAX55" s="148"/>
      <c r="AAY55" s="148"/>
      <c r="AAZ55" s="148"/>
      <c r="ABA55" s="148"/>
      <c r="ABB55" s="148"/>
      <c r="ABC55" s="148"/>
      <c r="ABD55" s="148"/>
      <c r="ABE55" s="148"/>
      <c r="ABF55" s="148"/>
      <c r="ABG55" s="148"/>
      <c r="ABH55" s="148"/>
      <c r="ABI55" s="148"/>
      <c r="ABJ55" s="148"/>
      <c r="ABK55" s="148"/>
      <c r="ABL55" s="148"/>
      <c r="ABM55" s="148"/>
      <c r="ABN55" s="148"/>
      <c r="ABO55" s="148"/>
      <c r="ABP55" s="148"/>
      <c r="ABQ55" s="148"/>
      <c r="ABR55" s="148"/>
      <c r="ABS55" s="148"/>
      <c r="ABT55" s="148"/>
      <c r="ABU55" s="148"/>
      <c r="ABV55" s="148"/>
      <c r="ABW55" s="148"/>
      <c r="ABX55" s="148"/>
      <c r="ABY55" s="148"/>
      <c r="ABZ55" s="148"/>
      <c r="ACA55" s="148"/>
      <c r="ACB55" s="148"/>
      <c r="ACC55" s="148"/>
      <c r="ACD55" s="148"/>
      <c r="ACE55" s="148"/>
      <c r="ACF55" s="148"/>
      <c r="ACG55" s="148"/>
      <c r="ACH55" s="148"/>
      <c r="ACI55" s="148"/>
      <c r="ACJ55" s="148"/>
      <c r="ACK55" s="148"/>
      <c r="ACL55" s="148"/>
      <c r="ACM55" s="148"/>
      <c r="ACN55" s="148"/>
      <c r="ACO55" s="148"/>
      <c r="ACP55" s="148"/>
      <c r="ACQ55" s="148"/>
      <c r="ACR55" s="148"/>
      <c r="ACS55" s="148"/>
      <c r="ACT55" s="148"/>
      <c r="ACU55" s="148"/>
      <c r="ACV55" s="148"/>
      <c r="ACW55" s="148"/>
      <c r="ACX55" s="148"/>
      <c r="ACY55" s="148"/>
      <c r="ACZ55" s="148"/>
      <c r="ADA55" s="148"/>
      <c r="ADB55" s="148"/>
      <c r="ADC55" s="148"/>
      <c r="ADD55" s="148"/>
      <c r="ADE55" s="148"/>
      <c r="ADF55" s="148"/>
      <c r="ADG55" s="148"/>
      <c r="ADH55" s="148"/>
      <c r="ADI55" s="148"/>
      <c r="ADJ55" s="148"/>
      <c r="ADK55" s="148"/>
      <c r="ADL55" s="148"/>
      <c r="ADM55" s="148"/>
      <c r="ADN55" s="148"/>
      <c r="ADO55" s="148"/>
      <c r="ADP55" s="148"/>
      <c r="ADQ55" s="148"/>
      <c r="ADR55" s="148"/>
      <c r="ADS55" s="148"/>
      <c r="ADT55" s="148"/>
      <c r="ADU55" s="148"/>
      <c r="ADV55" s="148"/>
      <c r="ADW55" s="148"/>
      <c r="ADX55" s="148"/>
      <c r="ADY55" s="148"/>
      <c r="ADZ55" s="148"/>
      <c r="AEA55" s="148"/>
      <c r="AEB55" s="148"/>
      <c r="AEC55" s="148"/>
      <c r="AED55" s="148"/>
      <c r="AEE55" s="148"/>
      <c r="AEF55" s="148"/>
      <c r="AEG55" s="148"/>
      <c r="AEH55" s="148"/>
      <c r="AEI55" s="148"/>
      <c r="AEJ55" s="148"/>
      <c r="AEK55" s="148"/>
      <c r="AEL55" s="148"/>
      <c r="AEM55" s="148"/>
      <c r="AEN55" s="148"/>
      <c r="AEO55" s="148"/>
      <c r="AEP55" s="148"/>
      <c r="AEQ55" s="148"/>
      <c r="AER55" s="148"/>
      <c r="AES55" s="148"/>
      <c r="AET55" s="148"/>
      <c r="AEU55" s="148"/>
      <c r="AEV55" s="148"/>
      <c r="AEW55" s="148"/>
      <c r="AEX55" s="148"/>
      <c r="AEY55" s="148"/>
      <c r="AEZ55" s="148"/>
      <c r="AFA55" s="148"/>
      <c r="AFB55" s="148"/>
      <c r="AFC55" s="148"/>
      <c r="AFD55" s="148"/>
      <c r="AFE55" s="148"/>
      <c r="AFF55" s="148"/>
      <c r="AFG55" s="148"/>
      <c r="AFH55" s="148"/>
      <c r="AFI55" s="148"/>
      <c r="AFJ55" s="148"/>
      <c r="AFK55" s="148"/>
      <c r="AFL55" s="148"/>
      <c r="AFM55" s="148"/>
      <c r="AFN55" s="148"/>
      <c r="AFO55" s="148"/>
      <c r="AFP55" s="148"/>
      <c r="AFQ55" s="148"/>
      <c r="AFR55" s="148"/>
      <c r="AFS55" s="148"/>
      <c r="AFT55" s="148"/>
      <c r="AFU55" s="148"/>
      <c r="AFV55" s="148"/>
      <c r="AFW55" s="148"/>
      <c r="AFX55" s="148"/>
      <c r="AFY55" s="148"/>
      <c r="AFZ55" s="148"/>
      <c r="AGA55" s="148"/>
      <c r="AGB55" s="148"/>
      <c r="AGC55" s="148"/>
      <c r="AGD55" s="148"/>
      <c r="AGE55" s="148"/>
      <c r="AGF55" s="148"/>
      <c r="AGG55" s="148"/>
      <c r="AGH55" s="148"/>
      <c r="AGI55" s="148"/>
      <c r="AGJ55" s="148"/>
      <c r="AGK55" s="148"/>
      <c r="AGL55" s="148"/>
      <c r="AGM55" s="148"/>
      <c r="AGN55" s="148"/>
      <c r="AGO55" s="148"/>
      <c r="AGP55" s="148"/>
      <c r="AGQ55" s="148"/>
      <c r="AGR55" s="148"/>
      <c r="AGS55" s="148"/>
      <c r="AGT55" s="148"/>
      <c r="AGU55" s="148"/>
      <c r="AGV55" s="148"/>
      <c r="AGW55" s="148"/>
      <c r="AGX55" s="148"/>
      <c r="AGY55" s="148"/>
      <c r="AGZ55" s="148"/>
      <c r="AHA55" s="148"/>
      <c r="AHB55" s="148"/>
      <c r="AHC55" s="148"/>
      <c r="AHD55" s="148"/>
      <c r="AHE55" s="148"/>
      <c r="AHF55" s="148"/>
      <c r="AHG55" s="148"/>
      <c r="AHH55" s="148"/>
      <c r="AHI55" s="148"/>
      <c r="AHJ55" s="148"/>
      <c r="AHK55" s="148"/>
      <c r="AHL55" s="148"/>
      <c r="AHM55" s="148"/>
      <c r="AHN55" s="148"/>
      <c r="AHO55" s="148"/>
      <c r="AHP55" s="148"/>
      <c r="AHQ55" s="148"/>
      <c r="AHR55" s="148"/>
      <c r="AHS55" s="148"/>
      <c r="AHT55" s="148"/>
      <c r="AHU55" s="148"/>
      <c r="AHV55" s="148"/>
      <c r="AHW55" s="148"/>
      <c r="AHX55" s="148"/>
      <c r="AHY55" s="148"/>
      <c r="AHZ55" s="148"/>
      <c r="AIA55" s="148"/>
      <c r="AIB55" s="148"/>
      <c r="AIC55" s="148"/>
      <c r="AID55" s="148"/>
      <c r="AIE55" s="148"/>
      <c r="AIF55" s="148"/>
      <c r="AIG55" s="148"/>
      <c r="AIH55" s="148"/>
      <c r="AII55" s="148"/>
      <c r="AIJ55" s="148"/>
      <c r="AIK55" s="148"/>
      <c r="AIL55" s="148"/>
      <c r="AIM55" s="148"/>
      <c r="AIN55" s="148"/>
      <c r="AIO55" s="148"/>
      <c r="AIP55" s="148"/>
      <c r="AIQ55" s="148"/>
      <c r="AIR55" s="148"/>
      <c r="AIS55" s="148"/>
      <c r="AIT55" s="148"/>
      <c r="AIU55" s="148"/>
      <c r="AIV55" s="148"/>
      <c r="AIW55" s="148"/>
      <c r="AIX55" s="148"/>
      <c r="AIY55" s="148"/>
      <c r="AIZ55" s="148"/>
      <c r="AJA55" s="148"/>
      <c r="AJB55" s="148"/>
      <c r="AJC55" s="148"/>
      <c r="AJD55" s="148"/>
      <c r="AJE55" s="148"/>
      <c r="AJF55" s="148"/>
      <c r="AJG55" s="148"/>
      <c r="AJH55" s="148"/>
      <c r="AJI55" s="148"/>
      <c r="AJJ55" s="148"/>
      <c r="AJK55" s="148"/>
      <c r="AJL55" s="148"/>
      <c r="AJM55" s="148"/>
      <c r="AJN55" s="148"/>
      <c r="AJO55" s="148"/>
      <c r="AJP55" s="148"/>
      <c r="AJQ55" s="148"/>
      <c r="AJR55" s="148"/>
      <c r="AJS55" s="148"/>
      <c r="AJT55" s="148"/>
      <c r="AJU55" s="148"/>
      <c r="AJV55" s="148"/>
      <c r="AJW55" s="148"/>
      <c r="AJX55" s="148"/>
      <c r="AJY55" s="148"/>
      <c r="AJZ55" s="148"/>
      <c r="AKA55" s="148"/>
      <c r="AKB55" s="148"/>
      <c r="AKC55" s="148"/>
      <c r="AKD55" s="148"/>
      <c r="AKE55" s="148"/>
      <c r="AKF55" s="148"/>
      <c r="AKG55" s="148"/>
      <c r="AKH55" s="148"/>
      <c r="AKI55" s="148"/>
      <c r="AKJ55" s="148"/>
      <c r="AKK55" s="148"/>
      <c r="AKL55" s="148"/>
      <c r="AKM55" s="148"/>
      <c r="AKN55" s="148"/>
      <c r="AKO55" s="148"/>
      <c r="AKP55" s="148"/>
      <c r="AKQ55" s="148"/>
      <c r="AKR55" s="148"/>
      <c r="AKS55" s="148"/>
      <c r="AKT55" s="148"/>
      <c r="AKU55" s="148"/>
      <c r="AKV55" s="148"/>
      <c r="AKW55" s="148"/>
      <c r="AKX55" s="148"/>
      <c r="AKY55" s="148"/>
      <c r="AKZ55" s="148"/>
      <c r="ALA55" s="148"/>
      <c r="ALB55" s="148"/>
      <c r="ALC55" s="148"/>
      <c r="ALD55" s="148"/>
      <c r="ALE55" s="148"/>
      <c r="ALF55" s="148"/>
      <c r="ALG55" s="148"/>
      <c r="ALH55" s="148"/>
      <c r="ALI55" s="148"/>
      <c r="ALJ55" s="148"/>
      <c r="ALK55" s="148"/>
      <c r="ALL55" s="148"/>
      <c r="ALM55" s="148"/>
      <c r="ALN55" s="148"/>
      <c r="ALO55" s="148"/>
      <c r="ALP55" s="148"/>
      <c r="ALQ55" s="148"/>
      <c r="ALR55" s="148"/>
      <c r="ALS55" s="148"/>
      <c r="ALT55" s="148"/>
      <c r="ALU55" s="148"/>
      <c r="ALV55" s="148"/>
      <c r="ALW55" s="148"/>
      <c r="ALX55" s="148"/>
      <c r="ALY55" s="148"/>
      <c r="ALZ55" s="148"/>
      <c r="AMA55" s="148"/>
      <c r="AMB55" s="148"/>
      <c r="AMC55" s="148"/>
      <c r="AMD55" s="148"/>
      <c r="AME55" s="148"/>
      <c r="AMF55" s="148"/>
      <c r="AMG55" s="148"/>
      <c r="AMH55" s="148"/>
      <c r="AMI55" s="148"/>
      <c r="AMJ55" s="148"/>
      <c r="AMK55" s="148"/>
      <c r="AML55" s="148"/>
    </row>
    <row r="56" spans="1:1026" s="142" customFormat="1">
      <c r="A56" s="148" t="str">
        <f t="shared" si="0"/>
        <v>LOAN.MD_C_APPROVED</v>
      </c>
      <c r="B56" s="134">
        <f t="shared" si="4"/>
        <v>110052</v>
      </c>
      <c r="C56" s="155">
        <v>0</v>
      </c>
      <c r="D56" s="155">
        <v>1</v>
      </c>
      <c r="E56" s="155">
        <f t="shared" si="1"/>
        <v>100000</v>
      </c>
      <c r="F56" s="155">
        <v>100000</v>
      </c>
      <c r="G56" s="155" t="s">
        <v>34</v>
      </c>
      <c r="H56" s="155">
        <v>100000</v>
      </c>
      <c r="I56" s="148" t="s">
        <v>505</v>
      </c>
      <c r="J56" s="155">
        <f>VLOOKUP(I56,T_FSM_TYPE!$A:$B,2,0)</f>
        <v>110000</v>
      </c>
      <c r="K56" s="142" t="s">
        <v>539</v>
      </c>
      <c r="L56" s="148" t="s">
        <v>37</v>
      </c>
      <c r="M56" s="216" t="str">
        <f t="shared" si="2"/>
        <v>MD_C_APPROVED</v>
      </c>
      <c r="N56" s="145" t="str">
        <f t="shared" si="3"/>
        <v>INSERT INTO T_FSM_STATE VALUES(110052, 0, 1, 100000, 100000, GETDATE(), 100000, 110000, 'MD_C_APPROVED', '?' ,'MD_C_APPROVED')</v>
      </c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  <c r="BW56" s="148"/>
      <c r="BX56" s="148"/>
      <c r="BY56" s="148"/>
      <c r="BZ56" s="148"/>
      <c r="CA56" s="148"/>
      <c r="CB56" s="148"/>
      <c r="CC56" s="148"/>
      <c r="CD56" s="148"/>
      <c r="CE56" s="148"/>
      <c r="CF56" s="148"/>
      <c r="CG56" s="148"/>
      <c r="CH56" s="148"/>
      <c r="CI56" s="148"/>
      <c r="CJ56" s="148"/>
      <c r="CK56" s="148"/>
      <c r="CL56" s="148"/>
      <c r="CM56" s="148"/>
      <c r="CN56" s="148"/>
      <c r="CO56" s="148"/>
      <c r="CP56" s="148"/>
      <c r="CQ56" s="148"/>
      <c r="CR56" s="148"/>
      <c r="CS56" s="148"/>
      <c r="CT56" s="148"/>
      <c r="CU56" s="148"/>
      <c r="CV56" s="148"/>
      <c r="CW56" s="148"/>
      <c r="CX56" s="148"/>
      <c r="CY56" s="148"/>
      <c r="CZ56" s="148"/>
      <c r="DA56" s="148"/>
      <c r="DB56" s="148"/>
      <c r="DC56" s="148"/>
      <c r="DD56" s="148"/>
      <c r="DE56" s="148"/>
      <c r="DF56" s="148"/>
      <c r="DG56" s="148"/>
      <c r="DH56" s="148"/>
      <c r="DI56" s="148"/>
      <c r="DJ56" s="148"/>
      <c r="DK56" s="148"/>
      <c r="DL56" s="148"/>
      <c r="DM56" s="148"/>
      <c r="DN56" s="148"/>
      <c r="DO56" s="148"/>
      <c r="DP56" s="148"/>
      <c r="DQ56" s="148"/>
      <c r="DR56" s="148"/>
      <c r="DS56" s="148"/>
      <c r="DT56" s="148"/>
      <c r="DU56" s="148"/>
      <c r="DV56" s="148"/>
      <c r="DW56" s="148"/>
      <c r="DX56" s="148"/>
      <c r="DY56" s="148"/>
      <c r="DZ56" s="148"/>
      <c r="EA56" s="148"/>
      <c r="EB56" s="148"/>
      <c r="EC56" s="148"/>
      <c r="ED56" s="148"/>
      <c r="EE56" s="148"/>
      <c r="EF56" s="148"/>
      <c r="EG56" s="148"/>
      <c r="EH56" s="148"/>
      <c r="EI56" s="148"/>
      <c r="EJ56" s="148"/>
      <c r="EK56" s="148"/>
      <c r="EL56" s="148"/>
      <c r="EM56" s="148"/>
      <c r="EN56" s="148"/>
      <c r="EO56" s="148"/>
      <c r="EP56" s="148"/>
      <c r="EQ56" s="148"/>
      <c r="ER56" s="148"/>
      <c r="ES56" s="148"/>
      <c r="ET56" s="148"/>
      <c r="EU56" s="148"/>
      <c r="EV56" s="148"/>
      <c r="EW56" s="148"/>
      <c r="EX56" s="148"/>
      <c r="EY56" s="148"/>
      <c r="EZ56" s="148"/>
      <c r="FA56" s="148"/>
      <c r="FB56" s="148"/>
      <c r="FC56" s="148"/>
      <c r="FD56" s="148"/>
      <c r="FE56" s="148"/>
      <c r="FF56" s="148"/>
      <c r="FG56" s="148"/>
      <c r="FH56" s="148"/>
      <c r="FI56" s="148"/>
      <c r="FJ56" s="148"/>
      <c r="FK56" s="148"/>
      <c r="FL56" s="148"/>
      <c r="FM56" s="148"/>
      <c r="FN56" s="148"/>
      <c r="FO56" s="148"/>
      <c r="FP56" s="148"/>
      <c r="FQ56" s="148"/>
      <c r="FR56" s="148"/>
      <c r="FS56" s="148"/>
      <c r="FT56" s="148"/>
      <c r="FU56" s="148"/>
      <c r="FV56" s="148"/>
      <c r="FW56" s="148"/>
      <c r="FX56" s="148"/>
      <c r="FY56" s="148"/>
      <c r="FZ56" s="148"/>
      <c r="GA56" s="148"/>
      <c r="GB56" s="148"/>
      <c r="GC56" s="148"/>
      <c r="GD56" s="148"/>
      <c r="GE56" s="148"/>
      <c r="GF56" s="148"/>
      <c r="GG56" s="148"/>
      <c r="GH56" s="148"/>
      <c r="GI56" s="148"/>
      <c r="GJ56" s="148"/>
      <c r="GK56" s="148"/>
      <c r="GL56" s="148"/>
      <c r="GM56" s="148"/>
      <c r="GN56" s="148"/>
      <c r="GO56" s="148"/>
      <c r="GP56" s="148"/>
      <c r="GQ56" s="148"/>
      <c r="GR56" s="148"/>
      <c r="GS56" s="148"/>
      <c r="GT56" s="148"/>
      <c r="GU56" s="148"/>
      <c r="GV56" s="148"/>
      <c r="GW56" s="148"/>
      <c r="GX56" s="148"/>
      <c r="GY56" s="148"/>
      <c r="GZ56" s="148"/>
      <c r="HA56" s="148"/>
      <c r="HB56" s="148"/>
      <c r="HC56" s="148"/>
      <c r="HD56" s="148"/>
      <c r="HE56" s="148"/>
      <c r="HF56" s="148"/>
      <c r="HG56" s="148"/>
      <c r="HH56" s="148"/>
      <c r="HI56" s="148"/>
      <c r="HJ56" s="148"/>
      <c r="HK56" s="148"/>
      <c r="HL56" s="148"/>
      <c r="HM56" s="148"/>
      <c r="HN56" s="148"/>
      <c r="HO56" s="148"/>
      <c r="HP56" s="148"/>
      <c r="HQ56" s="148"/>
      <c r="HR56" s="148"/>
      <c r="HS56" s="148"/>
      <c r="HT56" s="148"/>
      <c r="HU56" s="148"/>
      <c r="HV56" s="148"/>
      <c r="HW56" s="148"/>
      <c r="HX56" s="148"/>
      <c r="HY56" s="148"/>
      <c r="HZ56" s="148"/>
      <c r="IA56" s="148"/>
      <c r="IB56" s="148"/>
      <c r="IC56" s="148"/>
      <c r="ID56" s="148"/>
      <c r="IE56" s="148"/>
      <c r="IF56" s="148"/>
      <c r="IG56" s="148"/>
      <c r="IH56" s="148"/>
      <c r="II56" s="148"/>
      <c r="IJ56" s="148"/>
      <c r="IK56" s="148"/>
      <c r="IL56" s="148"/>
      <c r="IM56" s="148"/>
      <c r="IN56" s="148"/>
      <c r="IO56" s="148"/>
      <c r="IP56" s="148"/>
      <c r="IQ56" s="148"/>
      <c r="IR56" s="148"/>
      <c r="IS56" s="148"/>
      <c r="IT56" s="148"/>
      <c r="IU56" s="148"/>
      <c r="IV56" s="148"/>
      <c r="IW56" s="148"/>
      <c r="IX56" s="148"/>
      <c r="IY56" s="148"/>
      <c r="IZ56" s="148"/>
      <c r="JA56" s="148"/>
      <c r="JB56" s="148"/>
      <c r="JC56" s="148"/>
      <c r="JD56" s="148"/>
      <c r="JE56" s="148"/>
      <c r="JF56" s="148"/>
      <c r="JG56" s="148"/>
      <c r="JH56" s="148"/>
      <c r="JI56" s="148"/>
      <c r="JJ56" s="148"/>
      <c r="JK56" s="148"/>
      <c r="JL56" s="148"/>
      <c r="JM56" s="148"/>
      <c r="JN56" s="148"/>
      <c r="JO56" s="148"/>
      <c r="JP56" s="148"/>
      <c r="JQ56" s="148"/>
      <c r="JR56" s="148"/>
      <c r="JS56" s="148"/>
      <c r="JT56" s="148"/>
      <c r="JU56" s="148"/>
      <c r="JV56" s="148"/>
      <c r="JW56" s="148"/>
      <c r="JX56" s="148"/>
      <c r="JY56" s="148"/>
      <c r="JZ56" s="148"/>
      <c r="KA56" s="148"/>
      <c r="KB56" s="148"/>
      <c r="KC56" s="148"/>
      <c r="KD56" s="148"/>
      <c r="KE56" s="148"/>
      <c r="KF56" s="148"/>
      <c r="KG56" s="148"/>
      <c r="KH56" s="148"/>
      <c r="KI56" s="148"/>
      <c r="KJ56" s="148"/>
      <c r="KK56" s="148"/>
      <c r="KL56" s="148"/>
      <c r="KM56" s="148"/>
      <c r="KN56" s="148"/>
      <c r="KO56" s="148"/>
      <c r="KP56" s="148"/>
      <c r="KQ56" s="148"/>
      <c r="KR56" s="148"/>
      <c r="KS56" s="148"/>
      <c r="KT56" s="148"/>
      <c r="KU56" s="148"/>
      <c r="KV56" s="148"/>
      <c r="KW56" s="148"/>
      <c r="KX56" s="148"/>
      <c r="KY56" s="148"/>
      <c r="KZ56" s="148"/>
      <c r="LA56" s="148"/>
      <c r="LB56" s="148"/>
      <c r="LC56" s="148"/>
      <c r="LD56" s="148"/>
      <c r="LE56" s="148"/>
      <c r="LF56" s="148"/>
      <c r="LG56" s="148"/>
      <c r="LH56" s="148"/>
      <c r="LI56" s="148"/>
      <c r="LJ56" s="148"/>
      <c r="LK56" s="148"/>
      <c r="LL56" s="148"/>
      <c r="LM56" s="148"/>
      <c r="LN56" s="148"/>
      <c r="LO56" s="148"/>
      <c r="LP56" s="148"/>
      <c r="LQ56" s="148"/>
      <c r="LR56" s="148"/>
      <c r="LS56" s="148"/>
      <c r="LT56" s="148"/>
      <c r="LU56" s="148"/>
      <c r="LV56" s="148"/>
      <c r="LW56" s="148"/>
      <c r="LX56" s="148"/>
      <c r="LY56" s="148"/>
      <c r="LZ56" s="148"/>
      <c r="MA56" s="148"/>
      <c r="MB56" s="148"/>
      <c r="MC56" s="148"/>
      <c r="MD56" s="148"/>
      <c r="ME56" s="148"/>
      <c r="MF56" s="148"/>
      <c r="MG56" s="148"/>
      <c r="MH56" s="148"/>
      <c r="MI56" s="148"/>
      <c r="MJ56" s="148"/>
      <c r="MK56" s="148"/>
      <c r="ML56" s="148"/>
      <c r="MM56" s="148"/>
      <c r="MN56" s="148"/>
      <c r="MO56" s="148"/>
      <c r="MP56" s="148"/>
      <c r="MQ56" s="148"/>
      <c r="MR56" s="148"/>
      <c r="MS56" s="148"/>
      <c r="MT56" s="148"/>
      <c r="MU56" s="148"/>
      <c r="MV56" s="148"/>
      <c r="MW56" s="148"/>
      <c r="MX56" s="148"/>
      <c r="MY56" s="148"/>
      <c r="MZ56" s="148"/>
      <c r="NA56" s="148"/>
      <c r="NB56" s="148"/>
      <c r="NC56" s="148"/>
      <c r="ND56" s="148"/>
      <c r="NE56" s="148"/>
      <c r="NF56" s="148"/>
      <c r="NG56" s="148"/>
      <c r="NH56" s="148"/>
      <c r="NI56" s="148"/>
      <c r="NJ56" s="148"/>
      <c r="NK56" s="148"/>
      <c r="NL56" s="148"/>
      <c r="NM56" s="148"/>
      <c r="NN56" s="148"/>
      <c r="NO56" s="148"/>
      <c r="NP56" s="148"/>
      <c r="NQ56" s="148"/>
      <c r="NR56" s="148"/>
      <c r="NS56" s="148"/>
      <c r="NT56" s="148"/>
      <c r="NU56" s="148"/>
      <c r="NV56" s="148"/>
      <c r="NW56" s="148"/>
      <c r="NX56" s="148"/>
      <c r="NY56" s="148"/>
      <c r="NZ56" s="148"/>
      <c r="OA56" s="148"/>
      <c r="OB56" s="148"/>
      <c r="OC56" s="148"/>
      <c r="OD56" s="148"/>
      <c r="OE56" s="148"/>
      <c r="OF56" s="148"/>
      <c r="OG56" s="148"/>
      <c r="OH56" s="148"/>
      <c r="OI56" s="148"/>
      <c r="OJ56" s="148"/>
      <c r="OK56" s="148"/>
      <c r="OL56" s="148"/>
      <c r="OM56" s="148"/>
      <c r="ON56" s="148"/>
      <c r="OO56" s="148"/>
      <c r="OP56" s="148"/>
      <c r="OQ56" s="148"/>
      <c r="OR56" s="148"/>
      <c r="OS56" s="148"/>
      <c r="OT56" s="148"/>
      <c r="OU56" s="148"/>
      <c r="OV56" s="148"/>
      <c r="OW56" s="148"/>
      <c r="OX56" s="148"/>
      <c r="OY56" s="148"/>
      <c r="OZ56" s="148"/>
      <c r="PA56" s="148"/>
      <c r="PB56" s="148"/>
      <c r="PC56" s="148"/>
      <c r="PD56" s="148"/>
      <c r="PE56" s="148"/>
      <c r="PF56" s="148"/>
      <c r="PG56" s="148"/>
      <c r="PH56" s="148"/>
      <c r="PI56" s="148"/>
      <c r="PJ56" s="148"/>
      <c r="PK56" s="148"/>
      <c r="PL56" s="148"/>
      <c r="PM56" s="148"/>
      <c r="PN56" s="148"/>
      <c r="PO56" s="148"/>
      <c r="PP56" s="148"/>
      <c r="PQ56" s="148"/>
      <c r="PR56" s="148"/>
      <c r="PS56" s="148"/>
      <c r="PT56" s="148"/>
      <c r="PU56" s="148"/>
      <c r="PV56" s="148"/>
      <c r="PW56" s="148"/>
      <c r="PX56" s="148"/>
      <c r="PY56" s="148"/>
      <c r="PZ56" s="148"/>
      <c r="QA56" s="148"/>
      <c r="QB56" s="148"/>
      <c r="QC56" s="148"/>
      <c r="QD56" s="148"/>
      <c r="QE56" s="148"/>
      <c r="QF56" s="148"/>
      <c r="QG56" s="148"/>
      <c r="QH56" s="148"/>
      <c r="QI56" s="148"/>
      <c r="QJ56" s="148"/>
      <c r="QK56" s="148"/>
      <c r="QL56" s="148"/>
      <c r="QM56" s="148"/>
      <c r="QN56" s="148"/>
      <c r="QO56" s="148"/>
      <c r="QP56" s="148"/>
      <c r="QQ56" s="148"/>
      <c r="QR56" s="148"/>
      <c r="QS56" s="148"/>
      <c r="QT56" s="148"/>
      <c r="QU56" s="148"/>
      <c r="QV56" s="148"/>
      <c r="QW56" s="148"/>
      <c r="QX56" s="148"/>
      <c r="QY56" s="148"/>
      <c r="QZ56" s="148"/>
      <c r="RA56" s="148"/>
      <c r="RB56" s="148"/>
      <c r="RC56" s="148"/>
      <c r="RD56" s="148"/>
      <c r="RE56" s="148"/>
      <c r="RF56" s="148"/>
      <c r="RG56" s="148"/>
      <c r="RH56" s="148"/>
      <c r="RI56" s="148"/>
      <c r="RJ56" s="148"/>
      <c r="RK56" s="148"/>
      <c r="RL56" s="148"/>
      <c r="RM56" s="148"/>
      <c r="RN56" s="148"/>
      <c r="RO56" s="148"/>
      <c r="RP56" s="148"/>
      <c r="RQ56" s="148"/>
      <c r="RR56" s="148"/>
      <c r="RS56" s="148"/>
      <c r="RT56" s="148"/>
      <c r="RU56" s="148"/>
      <c r="RV56" s="148"/>
      <c r="RW56" s="148"/>
      <c r="RX56" s="148"/>
      <c r="RY56" s="148"/>
      <c r="RZ56" s="148"/>
      <c r="SA56" s="148"/>
      <c r="SB56" s="148"/>
      <c r="SC56" s="148"/>
      <c r="SD56" s="148"/>
      <c r="SE56" s="148"/>
      <c r="SF56" s="148"/>
      <c r="SG56" s="148"/>
      <c r="SH56" s="148"/>
      <c r="SI56" s="148"/>
      <c r="SJ56" s="148"/>
      <c r="SK56" s="148"/>
      <c r="SL56" s="148"/>
      <c r="SM56" s="148"/>
      <c r="SN56" s="148"/>
      <c r="SO56" s="148"/>
      <c r="SP56" s="148"/>
      <c r="SQ56" s="148"/>
      <c r="SR56" s="148"/>
      <c r="SS56" s="148"/>
      <c r="ST56" s="148"/>
      <c r="SU56" s="148"/>
      <c r="SV56" s="148"/>
      <c r="SW56" s="148"/>
      <c r="SX56" s="148"/>
      <c r="SY56" s="148"/>
      <c r="SZ56" s="148"/>
      <c r="TA56" s="148"/>
      <c r="TB56" s="148"/>
      <c r="TC56" s="148"/>
      <c r="TD56" s="148"/>
      <c r="TE56" s="148"/>
      <c r="TF56" s="148"/>
      <c r="TG56" s="148"/>
      <c r="TH56" s="148"/>
      <c r="TI56" s="148"/>
      <c r="TJ56" s="148"/>
      <c r="TK56" s="148"/>
      <c r="TL56" s="148"/>
      <c r="TM56" s="148"/>
      <c r="TN56" s="148"/>
      <c r="TO56" s="148"/>
      <c r="TP56" s="148"/>
      <c r="TQ56" s="148"/>
      <c r="TR56" s="148"/>
      <c r="TS56" s="148"/>
      <c r="TT56" s="148"/>
      <c r="TU56" s="148"/>
      <c r="TV56" s="148"/>
      <c r="TW56" s="148"/>
      <c r="TX56" s="148"/>
      <c r="TY56" s="148"/>
      <c r="TZ56" s="148"/>
      <c r="UA56" s="148"/>
      <c r="UB56" s="148"/>
      <c r="UC56" s="148"/>
      <c r="UD56" s="148"/>
      <c r="UE56" s="148"/>
      <c r="UF56" s="148"/>
      <c r="UG56" s="148"/>
      <c r="UH56" s="148"/>
      <c r="UI56" s="148"/>
      <c r="UJ56" s="148"/>
      <c r="UK56" s="148"/>
      <c r="UL56" s="148"/>
      <c r="UM56" s="148"/>
      <c r="UN56" s="148"/>
      <c r="UO56" s="148"/>
      <c r="UP56" s="148"/>
      <c r="UQ56" s="148"/>
      <c r="UR56" s="148"/>
      <c r="US56" s="148"/>
      <c r="UT56" s="148"/>
      <c r="UU56" s="148"/>
      <c r="UV56" s="148"/>
      <c r="UW56" s="148"/>
      <c r="UX56" s="148"/>
      <c r="UY56" s="148"/>
      <c r="UZ56" s="148"/>
      <c r="VA56" s="148"/>
      <c r="VB56" s="148"/>
      <c r="VC56" s="148"/>
      <c r="VD56" s="148"/>
      <c r="VE56" s="148"/>
      <c r="VF56" s="148"/>
      <c r="VG56" s="148"/>
      <c r="VH56" s="148"/>
      <c r="VI56" s="148"/>
      <c r="VJ56" s="148"/>
      <c r="VK56" s="148"/>
      <c r="VL56" s="148"/>
      <c r="VM56" s="148"/>
      <c r="VN56" s="148"/>
      <c r="VO56" s="148"/>
      <c r="VP56" s="148"/>
      <c r="VQ56" s="148"/>
      <c r="VR56" s="148"/>
      <c r="VS56" s="148"/>
      <c r="VT56" s="148"/>
      <c r="VU56" s="148"/>
      <c r="VV56" s="148"/>
      <c r="VW56" s="148"/>
      <c r="VX56" s="148"/>
      <c r="VY56" s="148"/>
      <c r="VZ56" s="148"/>
      <c r="WA56" s="148"/>
      <c r="WB56" s="148"/>
      <c r="WC56" s="148"/>
      <c r="WD56" s="148"/>
      <c r="WE56" s="148"/>
      <c r="WF56" s="148"/>
      <c r="WG56" s="148"/>
      <c r="WH56" s="148"/>
      <c r="WI56" s="148"/>
      <c r="WJ56" s="148"/>
      <c r="WK56" s="148"/>
      <c r="WL56" s="148"/>
      <c r="WM56" s="148"/>
      <c r="WN56" s="148"/>
      <c r="WO56" s="148"/>
      <c r="WP56" s="148"/>
      <c r="WQ56" s="148"/>
      <c r="WR56" s="148"/>
      <c r="WS56" s="148"/>
      <c r="WT56" s="148"/>
      <c r="WU56" s="148"/>
      <c r="WV56" s="148"/>
      <c r="WW56" s="148"/>
      <c r="WX56" s="148"/>
      <c r="WY56" s="148"/>
      <c r="WZ56" s="148"/>
      <c r="XA56" s="148"/>
      <c r="XB56" s="148"/>
      <c r="XC56" s="148"/>
      <c r="XD56" s="148"/>
      <c r="XE56" s="148"/>
      <c r="XF56" s="148"/>
      <c r="XG56" s="148"/>
      <c r="XH56" s="148"/>
      <c r="XI56" s="148"/>
      <c r="XJ56" s="148"/>
      <c r="XK56" s="148"/>
      <c r="XL56" s="148"/>
      <c r="XM56" s="148"/>
      <c r="XN56" s="148"/>
      <c r="XO56" s="148"/>
      <c r="XP56" s="148"/>
      <c r="XQ56" s="148"/>
      <c r="XR56" s="148"/>
      <c r="XS56" s="148"/>
      <c r="XT56" s="148"/>
      <c r="XU56" s="148"/>
      <c r="XV56" s="148"/>
      <c r="XW56" s="148"/>
      <c r="XX56" s="148"/>
      <c r="XY56" s="148"/>
      <c r="XZ56" s="148"/>
      <c r="YA56" s="148"/>
      <c r="YB56" s="148"/>
      <c r="YC56" s="148"/>
      <c r="YD56" s="148"/>
      <c r="YE56" s="148"/>
      <c r="YF56" s="148"/>
      <c r="YG56" s="148"/>
      <c r="YH56" s="148"/>
      <c r="YI56" s="148"/>
      <c r="YJ56" s="148"/>
      <c r="YK56" s="148"/>
      <c r="YL56" s="148"/>
      <c r="YM56" s="148"/>
      <c r="YN56" s="148"/>
      <c r="YO56" s="148"/>
      <c r="YP56" s="148"/>
      <c r="YQ56" s="148"/>
      <c r="YR56" s="148"/>
      <c r="YS56" s="148"/>
      <c r="YT56" s="148"/>
      <c r="YU56" s="148"/>
      <c r="YV56" s="148"/>
      <c r="YW56" s="148"/>
      <c r="YX56" s="148"/>
      <c r="YY56" s="148"/>
      <c r="YZ56" s="148"/>
      <c r="ZA56" s="148"/>
      <c r="ZB56" s="148"/>
      <c r="ZC56" s="148"/>
      <c r="ZD56" s="148"/>
      <c r="ZE56" s="148"/>
      <c r="ZF56" s="148"/>
      <c r="ZG56" s="148"/>
      <c r="ZH56" s="148"/>
      <c r="ZI56" s="148"/>
      <c r="ZJ56" s="148"/>
      <c r="ZK56" s="148"/>
      <c r="ZL56" s="148"/>
      <c r="ZM56" s="148"/>
      <c r="ZN56" s="148"/>
      <c r="ZO56" s="148"/>
      <c r="ZP56" s="148"/>
      <c r="ZQ56" s="148"/>
      <c r="ZR56" s="148"/>
      <c r="ZS56" s="148"/>
      <c r="ZT56" s="148"/>
      <c r="ZU56" s="148"/>
      <c r="ZV56" s="148"/>
      <c r="ZW56" s="148"/>
      <c r="ZX56" s="148"/>
      <c r="ZY56" s="148"/>
      <c r="ZZ56" s="148"/>
      <c r="AAA56" s="148"/>
      <c r="AAB56" s="148"/>
      <c r="AAC56" s="148"/>
      <c r="AAD56" s="148"/>
      <c r="AAE56" s="148"/>
      <c r="AAF56" s="148"/>
      <c r="AAG56" s="148"/>
      <c r="AAH56" s="148"/>
      <c r="AAI56" s="148"/>
      <c r="AAJ56" s="148"/>
      <c r="AAK56" s="148"/>
      <c r="AAL56" s="148"/>
      <c r="AAM56" s="148"/>
      <c r="AAN56" s="148"/>
      <c r="AAO56" s="148"/>
      <c r="AAP56" s="148"/>
      <c r="AAQ56" s="148"/>
      <c r="AAR56" s="148"/>
      <c r="AAS56" s="148"/>
      <c r="AAT56" s="148"/>
      <c r="AAU56" s="148"/>
      <c r="AAV56" s="148"/>
      <c r="AAW56" s="148"/>
      <c r="AAX56" s="148"/>
      <c r="AAY56" s="148"/>
      <c r="AAZ56" s="148"/>
      <c r="ABA56" s="148"/>
      <c r="ABB56" s="148"/>
      <c r="ABC56" s="148"/>
      <c r="ABD56" s="148"/>
      <c r="ABE56" s="148"/>
      <c r="ABF56" s="148"/>
      <c r="ABG56" s="148"/>
      <c r="ABH56" s="148"/>
      <c r="ABI56" s="148"/>
      <c r="ABJ56" s="148"/>
      <c r="ABK56" s="148"/>
      <c r="ABL56" s="148"/>
      <c r="ABM56" s="148"/>
      <c r="ABN56" s="148"/>
      <c r="ABO56" s="148"/>
      <c r="ABP56" s="148"/>
      <c r="ABQ56" s="148"/>
      <c r="ABR56" s="148"/>
      <c r="ABS56" s="148"/>
      <c r="ABT56" s="148"/>
      <c r="ABU56" s="148"/>
      <c r="ABV56" s="148"/>
      <c r="ABW56" s="148"/>
      <c r="ABX56" s="148"/>
      <c r="ABY56" s="148"/>
      <c r="ABZ56" s="148"/>
      <c r="ACA56" s="148"/>
      <c r="ACB56" s="148"/>
      <c r="ACC56" s="148"/>
      <c r="ACD56" s="148"/>
      <c r="ACE56" s="148"/>
      <c r="ACF56" s="148"/>
      <c r="ACG56" s="148"/>
      <c r="ACH56" s="148"/>
      <c r="ACI56" s="148"/>
      <c r="ACJ56" s="148"/>
      <c r="ACK56" s="148"/>
      <c r="ACL56" s="148"/>
      <c r="ACM56" s="148"/>
      <c r="ACN56" s="148"/>
      <c r="ACO56" s="148"/>
      <c r="ACP56" s="148"/>
      <c r="ACQ56" s="148"/>
      <c r="ACR56" s="148"/>
      <c r="ACS56" s="148"/>
      <c r="ACT56" s="148"/>
      <c r="ACU56" s="148"/>
      <c r="ACV56" s="148"/>
      <c r="ACW56" s="148"/>
      <c r="ACX56" s="148"/>
      <c r="ACY56" s="148"/>
      <c r="ACZ56" s="148"/>
      <c r="ADA56" s="148"/>
      <c r="ADB56" s="148"/>
      <c r="ADC56" s="148"/>
      <c r="ADD56" s="148"/>
      <c r="ADE56" s="148"/>
      <c r="ADF56" s="148"/>
      <c r="ADG56" s="148"/>
      <c r="ADH56" s="148"/>
      <c r="ADI56" s="148"/>
      <c r="ADJ56" s="148"/>
      <c r="ADK56" s="148"/>
      <c r="ADL56" s="148"/>
      <c r="ADM56" s="148"/>
      <c r="ADN56" s="148"/>
      <c r="ADO56" s="148"/>
      <c r="ADP56" s="148"/>
      <c r="ADQ56" s="148"/>
      <c r="ADR56" s="148"/>
      <c r="ADS56" s="148"/>
      <c r="ADT56" s="148"/>
      <c r="ADU56" s="148"/>
      <c r="ADV56" s="148"/>
      <c r="ADW56" s="148"/>
      <c r="ADX56" s="148"/>
      <c r="ADY56" s="148"/>
      <c r="ADZ56" s="148"/>
      <c r="AEA56" s="148"/>
      <c r="AEB56" s="148"/>
      <c r="AEC56" s="148"/>
      <c r="AED56" s="148"/>
      <c r="AEE56" s="148"/>
      <c r="AEF56" s="148"/>
      <c r="AEG56" s="148"/>
      <c r="AEH56" s="148"/>
      <c r="AEI56" s="148"/>
      <c r="AEJ56" s="148"/>
      <c r="AEK56" s="148"/>
      <c r="AEL56" s="148"/>
      <c r="AEM56" s="148"/>
      <c r="AEN56" s="148"/>
      <c r="AEO56" s="148"/>
      <c r="AEP56" s="148"/>
      <c r="AEQ56" s="148"/>
      <c r="AER56" s="148"/>
      <c r="AES56" s="148"/>
      <c r="AET56" s="148"/>
      <c r="AEU56" s="148"/>
      <c r="AEV56" s="148"/>
      <c r="AEW56" s="148"/>
      <c r="AEX56" s="148"/>
      <c r="AEY56" s="148"/>
      <c r="AEZ56" s="148"/>
      <c r="AFA56" s="148"/>
      <c r="AFB56" s="148"/>
      <c r="AFC56" s="148"/>
      <c r="AFD56" s="148"/>
      <c r="AFE56" s="148"/>
      <c r="AFF56" s="148"/>
      <c r="AFG56" s="148"/>
      <c r="AFH56" s="148"/>
      <c r="AFI56" s="148"/>
      <c r="AFJ56" s="148"/>
      <c r="AFK56" s="148"/>
      <c r="AFL56" s="148"/>
      <c r="AFM56" s="148"/>
      <c r="AFN56" s="148"/>
      <c r="AFO56" s="148"/>
      <c r="AFP56" s="148"/>
      <c r="AFQ56" s="148"/>
      <c r="AFR56" s="148"/>
      <c r="AFS56" s="148"/>
      <c r="AFT56" s="148"/>
      <c r="AFU56" s="148"/>
      <c r="AFV56" s="148"/>
      <c r="AFW56" s="148"/>
      <c r="AFX56" s="148"/>
      <c r="AFY56" s="148"/>
      <c r="AFZ56" s="148"/>
      <c r="AGA56" s="148"/>
      <c r="AGB56" s="148"/>
      <c r="AGC56" s="148"/>
      <c r="AGD56" s="148"/>
      <c r="AGE56" s="148"/>
      <c r="AGF56" s="148"/>
      <c r="AGG56" s="148"/>
      <c r="AGH56" s="148"/>
      <c r="AGI56" s="148"/>
      <c r="AGJ56" s="148"/>
      <c r="AGK56" s="148"/>
      <c r="AGL56" s="148"/>
      <c r="AGM56" s="148"/>
      <c r="AGN56" s="148"/>
      <c r="AGO56" s="148"/>
      <c r="AGP56" s="148"/>
      <c r="AGQ56" s="148"/>
      <c r="AGR56" s="148"/>
      <c r="AGS56" s="148"/>
      <c r="AGT56" s="148"/>
      <c r="AGU56" s="148"/>
      <c r="AGV56" s="148"/>
      <c r="AGW56" s="148"/>
      <c r="AGX56" s="148"/>
      <c r="AGY56" s="148"/>
      <c r="AGZ56" s="148"/>
      <c r="AHA56" s="148"/>
      <c r="AHB56" s="148"/>
      <c r="AHC56" s="148"/>
      <c r="AHD56" s="148"/>
      <c r="AHE56" s="148"/>
      <c r="AHF56" s="148"/>
      <c r="AHG56" s="148"/>
      <c r="AHH56" s="148"/>
      <c r="AHI56" s="148"/>
      <c r="AHJ56" s="148"/>
      <c r="AHK56" s="148"/>
      <c r="AHL56" s="148"/>
      <c r="AHM56" s="148"/>
      <c r="AHN56" s="148"/>
      <c r="AHO56" s="148"/>
      <c r="AHP56" s="148"/>
      <c r="AHQ56" s="148"/>
      <c r="AHR56" s="148"/>
      <c r="AHS56" s="148"/>
      <c r="AHT56" s="148"/>
      <c r="AHU56" s="148"/>
      <c r="AHV56" s="148"/>
      <c r="AHW56" s="148"/>
      <c r="AHX56" s="148"/>
      <c r="AHY56" s="148"/>
      <c r="AHZ56" s="148"/>
      <c r="AIA56" s="148"/>
      <c r="AIB56" s="148"/>
      <c r="AIC56" s="148"/>
      <c r="AID56" s="148"/>
      <c r="AIE56" s="148"/>
      <c r="AIF56" s="148"/>
      <c r="AIG56" s="148"/>
      <c r="AIH56" s="148"/>
      <c r="AII56" s="148"/>
      <c r="AIJ56" s="148"/>
      <c r="AIK56" s="148"/>
      <c r="AIL56" s="148"/>
      <c r="AIM56" s="148"/>
      <c r="AIN56" s="148"/>
      <c r="AIO56" s="148"/>
      <c r="AIP56" s="148"/>
      <c r="AIQ56" s="148"/>
      <c r="AIR56" s="148"/>
      <c r="AIS56" s="148"/>
      <c r="AIT56" s="148"/>
      <c r="AIU56" s="148"/>
      <c r="AIV56" s="148"/>
      <c r="AIW56" s="148"/>
      <c r="AIX56" s="148"/>
      <c r="AIY56" s="148"/>
      <c r="AIZ56" s="148"/>
      <c r="AJA56" s="148"/>
      <c r="AJB56" s="148"/>
      <c r="AJC56" s="148"/>
      <c r="AJD56" s="148"/>
      <c r="AJE56" s="148"/>
      <c r="AJF56" s="148"/>
      <c r="AJG56" s="148"/>
      <c r="AJH56" s="148"/>
      <c r="AJI56" s="148"/>
      <c r="AJJ56" s="148"/>
      <c r="AJK56" s="148"/>
      <c r="AJL56" s="148"/>
      <c r="AJM56" s="148"/>
      <c r="AJN56" s="148"/>
      <c r="AJO56" s="148"/>
      <c r="AJP56" s="148"/>
      <c r="AJQ56" s="148"/>
      <c r="AJR56" s="148"/>
      <c r="AJS56" s="148"/>
      <c r="AJT56" s="148"/>
      <c r="AJU56" s="148"/>
      <c r="AJV56" s="148"/>
      <c r="AJW56" s="148"/>
      <c r="AJX56" s="148"/>
      <c r="AJY56" s="148"/>
      <c r="AJZ56" s="148"/>
      <c r="AKA56" s="148"/>
      <c r="AKB56" s="148"/>
      <c r="AKC56" s="148"/>
      <c r="AKD56" s="148"/>
      <c r="AKE56" s="148"/>
      <c r="AKF56" s="148"/>
      <c r="AKG56" s="148"/>
      <c r="AKH56" s="148"/>
      <c r="AKI56" s="148"/>
      <c r="AKJ56" s="148"/>
      <c r="AKK56" s="148"/>
      <c r="AKL56" s="148"/>
      <c r="AKM56" s="148"/>
      <c r="AKN56" s="148"/>
      <c r="AKO56" s="148"/>
      <c r="AKP56" s="148"/>
      <c r="AKQ56" s="148"/>
      <c r="AKR56" s="148"/>
      <c r="AKS56" s="148"/>
      <c r="AKT56" s="148"/>
      <c r="AKU56" s="148"/>
      <c r="AKV56" s="148"/>
      <c r="AKW56" s="148"/>
      <c r="AKX56" s="148"/>
      <c r="AKY56" s="148"/>
      <c r="AKZ56" s="148"/>
      <c r="ALA56" s="148"/>
      <c r="ALB56" s="148"/>
      <c r="ALC56" s="148"/>
      <c r="ALD56" s="148"/>
      <c r="ALE56" s="148"/>
      <c r="ALF56" s="148"/>
      <c r="ALG56" s="148"/>
      <c r="ALH56" s="148"/>
      <c r="ALI56" s="148"/>
      <c r="ALJ56" s="148"/>
      <c r="ALK56" s="148"/>
      <c r="ALL56" s="148"/>
      <c r="ALM56" s="148"/>
      <c r="ALN56" s="148"/>
      <c r="ALO56" s="148"/>
      <c r="ALP56" s="148"/>
      <c r="ALQ56" s="148"/>
      <c r="ALR56" s="148"/>
      <c r="ALS56" s="148"/>
      <c r="ALT56" s="148"/>
      <c r="ALU56" s="148"/>
      <c r="ALV56" s="148"/>
      <c r="ALW56" s="148"/>
      <c r="ALX56" s="148"/>
      <c r="ALY56" s="148"/>
      <c r="ALZ56" s="148"/>
      <c r="AMA56" s="148"/>
      <c r="AMB56" s="148"/>
      <c r="AMC56" s="148"/>
      <c r="AMD56" s="148"/>
      <c r="AME56" s="148"/>
      <c r="AMF56" s="148"/>
      <c r="AMG56" s="148"/>
      <c r="AMH56" s="148"/>
      <c r="AMI56" s="148"/>
      <c r="AMJ56" s="148"/>
      <c r="AMK56" s="148"/>
      <c r="AML56" s="148"/>
    </row>
    <row r="57" spans="1:1026" s="142" customFormat="1">
      <c r="A57" s="148" t="str">
        <f t="shared" si="0"/>
        <v>LOAN.MD_RETURNED</v>
      </c>
      <c r="B57" s="134">
        <f t="shared" si="4"/>
        <v>110053</v>
      </c>
      <c r="C57" s="155">
        <v>0</v>
      </c>
      <c r="D57" s="155">
        <v>1</v>
      </c>
      <c r="E57" s="155">
        <f t="shared" si="1"/>
        <v>100000</v>
      </c>
      <c r="F57" s="155">
        <v>100000</v>
      </c>
      <c r="G57" s="155" t="s">
        <v>34</v>
      </c>
      <c r="H57" s="155">
        <v>100000</v>
      </c>
      <c r="I57" s="148" t="s">
        <v>505</v>
      </c>
      <c r="J57" s="155">
        <f>VLOOKUP(I57,T_FSM_TYPE!$A:$B,2,0)</f>
        <v>110000</v>
      </c>
      <c r="K57" s="142" t="s">
        <v>540</v>
      </c>
      <c r="L57" s="148" t="s">
        <v>37</v>
      </c>
      <c r="M57" s="216" t="str">
        <f t="shared" si="2"/>
        <v>MD_RETURNED</v>
      </c>
      <c r="N57" s="145" t="str">
        <f t="shared" si="3"/>
        <v>INSERT INTO T_FSM_STATE VALUES(110053, 0, 1, 100000, 100000, GETDATE(), 100000, 110000, 'MD_RETURNED', '?' ,'MD_RETURNED')</v>
      </c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  <c r="BW57" s="148"/>
      <c r="BX57" s="148"/>
      <c r="BY57" s="148"/>
      <c r="BZ57" s="148"/>
      <c r="CA57" s="148"/>
      <c r="CB57" s="148"/>
      <c r="CC57" s="148"/>
      <c r="CD57" s="148"/>
      <c r="CE57" s="148"/>
      <c r="CF57" s="148"/>
      <c r="CG57" s="148"/>
      <c r="CH57" s="148"/>
      <c r="CI57" s="148"/>
      <c r="CJ57" s="148"/>
      <c r="CK57" s="148"/>
      <c r="CL57" s="148"/>
      <c r="CM57" s="148"/>
      <c r="CN57" s="148"/>
      <c r="CO57" s="148"/>
      <c r="CP57" s="148"/>
      <c r="CQ57" s="148"/>
      <c r="CR57" s="148"/>
      <c r="CS57" s="148"/>
      <c r="CT57" s="148"/>
      <c r="CU57" s="148"/>
      <c r="CV57" s="148"/>
      <c r="CW57" s="148"/>
      <c r="CX57" s="148"/>
      <c r="CY57" s="148"/>
      <c r="CZ57" s="148"/>
      <c r="DA57" s="148"/>
      <c r="DB57" s="148"/>
      <c r="DC57" s="148"/>
      <c r="DD57" s="148"/>
      <c r="DE57" s="148"/>
      <c r="DF57" s="148"/>
      <c r="DG57" s="148"/>
      <c r="DH57" s="148"/>
      <c r="DI57" s="148"/>
      <c r="DJ57" s="148"/>
      <c r="DK57" s="148"/>
      <c r="DL57" s="148"/>
      <c r="DM57" s="148"/>
      <c r="DN57" s="148"/>
      <c r="DO57" s="148"/>
      <c r="DP57" s="148"/>
      <c r="DQ57" s="148"/>
      <c r="DR57" s="148"/>
      <c r="DS57" s="148"/>
      <c r="DT57" s="148"/>
      <c r="DU57" s="148"/>
      <c r="DV57" s="148"/>
      <c r="DW57" s="148"/>
      <c r="DX57" s="148"/>
      <c r="DY57" s="148"/>
      <c r="DZ57" s="148"/>
      <c r="EA57" s="148"/>
      <c r="EB57" s="148"/>
      <c r="EC57" s="148"/>
      <c r="ED57" s="148"/>
      <c r="EE57" s="148"/>
      <c r="EF57" s="148"/>
      <c r="EG57" s="148"/>
      <c r="EH57" s="148"/>
      <c r="EI57" s="148"/>
      <c r="EJ57" s="148"/>
      <c r="EK57" s="148"/>
      <c r="EL57" s="148"/>
      <c r="EM57" s="148"/>
      <c r="EN57" s="148"/>
      <c r="EO57" s="148"/>
      <c r="EP57" s="148"/>
      <c r="EQ57" s="148"/>
      <c r="ER57" s="148"/>
      <c r="ES57" s="148"/>
      <c r="ET57" s="148"/>
      <c r="EU57" s="148"/>
      <c r="EV57" s="148"/>
      <c r="EW57" s="148"/>
      <c r="EX57" s="148"/>
      <c r="EY57" s="148"/>
      <c r="EZ57" s="148"/>
      <c r="FA57" s="148"/>
      <c r="FB57" s="148"/>
      <c r="FC57" s="148"/>
      <c r="FD57" s="148"/>
      <c r="FE57" s="148"/>
      <c r="FF57" s="148"/>
      <c r="FG57" s="148"/>
      <c r="FH57" s="148"/>
      <c r="FI57" s="148"/>
      <c r="FJ57" s="148"/>
      <c r="FK57" s="148"/>
      <c r="FL57" s="148"/>
      <c r="FM57" s="148"/>
      <c r="FN57" s="148"/>
      <c r="FO57" s="148"/>
      <c r="FP57" s="148"/>
      <c r="FQ57" s="148"/>
      <c r="FR57" s="148"/>
      <c r="FS57" s="148"/>
      <c r="FT57" s="148"/>
      <c r="FU57" s="148"/>
      <c r="FV57" s="148"/>
      <c r="FW57" s="148"/>
      <c r="FX57" s="148"/>
      <c r="FY57" s="148"/>
      <c r="FZ57" s="148"/>
      <c r="GA57" s="148"/>
      <c r="GB57" s="148"/>
      <c r="GC57" s="148"/>
      <c r="GD57" s="148"/>
      <c r="GE57" s="148"/>
      <c r="GF57" s="148"/>
      <c r="GG57" s="148"/>
      <c r="GH57" s="148"/>
      <c r="GI57" s="148"/>
      <c r="GJ57" s="148"/>
      <c r="GK57" s="148"/>
      <c r="GL57" s="148"/>
      <c r="GM57" s="148"/>
      <c r="GN57" s="148"/>
      <c r="GO57" s="148"/>
      <c r="GP57" s="148"/>
      <c r="GQ57" s="148"/>
      <c r="GR57" s="148"/>
      <c r="GS57" s="148"/>
      <c r="GT57" s="148"/>
      <c r="GU57" s="148"/>
      <c r="GV57" s="148"/>
      <c r="GW57" s="148"/>
      <c r="GX57" s="148"/>
      <c r="GY57" s="148"/>
      <c r="GZ57" s="148"/>
      <c r="HA57" s="148"/>
      <c r="HB57" s="148"/>
      <c r="HC57" s="148"/>
      <c r="HD57" s="148"/>
      <c r="HE57" s="148"/>
      <c r="HF57" s="148"/>
      <c r="HG57" s="148"/>
      <c r="HH57" s="148"/>
      <c r="HI57" s="148"/>
      <c r="HJ57" s="148"/>
      <c r="HK57" s="148"/>
      <c r="HL57" s="148"/>
      <c r="HM57" s="148"/>
      <c r="HN57" s="148"/>
      <c r="HO57" s="148"/>
      <c r="HP57" s="148"/>
      <c r="HQ57" s="148"/>
      <c r="HR57" s="148"/>
      <c r="HS57" s="148"/>
      <c r="HT57" s="148"/>
      <c r="HU57" s="148"/>
      <c r="HV57" s="148"/>
      <c r="HW57" s="148"/>
      <c r="HX57" s="148"/>
      <c r="HY57" s="148"/>
      <c r="HZ57" s="148"/>
      <c r="IA57" s="148"/>
      <c r="IB57" s="148"/>
      <c r="IC57" s="148"/>
      <c r="ID57" s="148"/>
      <c r="IE57" s="148"/>
      <c r="IF57" s="148"/>
      <c r="IG57" s="148"/>
      <c r="IH57" s="148"/>
      <c r="II57" s="148"/>
      <c r="IJ57" s="148"/>
      <c r="IK57" s="148"/>
      <c r="IL57" s="148"/>
      <c r="IM57" s="148"/>
      <c r="IN57" s="148"/>
      <c r="IO57" s="148"/>
      <c r="IP57" s="148"/>
      <c r="IQ57" s="148"/>
      <c r="IR57" s="148"/>
      <c r="IS57" s="148"/>
      <c r="IT57" s="148"/>
      <c r="IU57" s="148"/>
      <c r="IV57" s="148"/>
      <c r="IW57" s="148"/>
      <c r="IX57" s="148"/>
      <c r="IY57" s="148"/>
      <c r="IZ57" s="148"/>
      <c r="JA57" s="148"/>
      <c r="JB57" s="148"/>
      <c r="JC57" s="148"/>
      <c r="JD57" s="148"/>
      <c r="JE57" s="148"/>
      <c r="JF57" s="148"/>
      <c r="JG57" s="148"/>
      <c r="JH57" s="148"/>
      <c r="JI57" s="148"/>
      <c r="JJ57" s="148"/>
      <c r="JK57" s="148"/>
      <c r="JL57" s="148"/>
      <c r="JM57" s="148"/>
      <c r="JN57" s="148"/>
      <c r="JO57" s="148"/>
      <c r="JP57" s="148"/>
      <c r="JQ57" s="148"/>
      <c r="JR57" s="148"/>
      <c r="JS57" s="148"/>
      <c r="JT57" s="148"/>
      <c r="JU57" s="148"/>
      <c r="JV57" s="148"/>
      <c r="JW57" s="148"/>
      <c r="JX57" s="148"/>
      <c r="JY57" s="148"/>
      <c r="JZ57" s="148"/>
      <c r="KA57" s="148"/>
      <c r="KB57" s="148"/>
      <c r="KC57" s="148"/>
      <c r="KD57" s="148"/>
      <c r="KE57" s="148"/>
      <c r="KF57" s="148"/>
      <c r="KG57" s="148"/>
      <c r="KH57" s="148"/>
      <c r="KI57" s="148"/>
      <c r="KJ57" s="148"/>
      <c r="KK57" s="148"/>
      <c r="KL57" s="148"/>
      <c r="KM57" s="148"/>
      <c r="KN57" s="148"/>
      <c r="KO57" s="148"/>
      <c r="KP57" s="148"/>
      <c r="KQ57" s="148"/>
      <c r="KR57" s="148"/>
      <c r="KS57" s="148"/>
      <c r="KT57" s="148"/>
      <c r="KU57" s="148"/>
      <c r="KV57" s="148"/>
      <c r="KW57" s="148"/>
      <c r="KX57" s="148"/>
      <c r="KY57" s="148"/>
      <c r="KZ57" s="148"/>
      <c r="LA57" s="148"/>
      <c r="LB57" s="148"/>
      <c r="LC57" s="148"/>
      <c r="LD57" s="148"/>
      <c r="LE57" s="148"/>
      <c r="LF57" s="148"/>
      <c r="LG57" s="148"/>
      <c r="LH57" s="148"/>
      <c r="LI57" s="148"/>
      <c r="LJ57" s="148"/>
      <c r="LK57" s="148"/>
      <c r="LL57" s="148"/>
      <c r="LM57" s="148"/>
      <c r="LN57" s="148"/>
      <c r="LO57" s="148"/>
      <c r="LP57" s="148"/>
      <c r="LQ57" s="148"/>
      <c r="LR57" s="148"/>
      <c r="LS57" s="148"/>
      <c r="LT57" s="148"/>
      <c r="LU57" s="148"/>
      <c r="LV57" s="148"/>
      <c r="LW57" s="148"/>
      <c r="LX57" s="148"/>
      <c r="LY57" s="148"/>
      <c r="LZ57" s="148"/>
      <c r="MA57" s="148"/>
      <c r="MB57" s="148"/>
      <c r="MC57" s="148"/>
      <c r="MD57" s="148"/>
      <c r="ME57" s="148"/>
      <c r="MF57" s="148"/>
      <c r="MG57" s="148"/>
      <c r="MH57" s="148"/>
      <c r="MI57" s="148"/>
      <c r="MJ57" s="148"/>
      <c r="MK57" s="148"/>
      <c r="ML57" s="148"/>
      <c r="MM57" s="148"/>
      <c r="MN57" s="148"/>
      <c r="MO57" s="148"/>
      <c r="MP57" s="148"/>
      <c r="MQ57" s="148"/>
      <c r="MR57" s="148"/>
      <c r="MS57" s="148"/>
      <c r="MT57" s="148"/>
      <c r="MU57" s="148"/>
      <c r="MV57" s="148"/>
      <c r="MW57" s="148"/>
      <c r="MX57" s="148"/>
      <c r="MY57" s="148"/>
      <c r="MZ57" s="148"/>
      <c r="NA57" s="148"/>
      <c r="NB57" s="148"/>
      <c r="NC57" s="148"/>
      <c r="ND57" s="148"/>
      <c r="NE57" s="148"/>
      <c r="NF57" s="148"/>
      <c r="NG57" s="148"/>
      <c r="NH57" s="148"/>
      <c r="NI57" s="148"/>
      <c r="NJ57" s="148"/>
      <c r="NK57" s="148"/>
      <c r="NL57" s="148"/>
      <c r="NM57" s="148"/>
      <c r="NN57" s="148"/>
      <c r="NO57" s="148"/>
      <c r="NP57" s="148"/>
      <c r="NQ57" s="148"/>
      <c r="NR57" s="148"/>
      <c r="NS57" s="148"/>
      <c r="NT57" s="148"/>
      <c r="NU57" s="148"/>
      <c r="NV57" s="148"/>
      <c r="NW57" s="148"/>
      <c r="NX57" s="148"/>
      <c r="NY57" s="148"/>
      <c r="NZ57" s="148"/>
      <c r="OA57" s="148"/>
      <c r="OB57" s="148"/>
      <c r="OC57" s="148"/>
      <c r="OD57" s="148"/>
      <c r="OE57" s="148"/>
      <c r="OF57" s="148"/>
      <c r="OG57" s="148"/>
      <c r="OH57" s="148"/>
      <c r="OI57" s="148"/>
      <c r="OJ57" s="148"/>
      <c r="OK57" s="148"/>
      <c r="OL57" s="148"/>
      <c r="OM57" s="148"/>
      <c r="ON57" s="148"/>
      <c r="OO57" s="148"/>
      <c r="OP57" s="148"/>
      <c r="OQ57" s="148"/>
      <c r="OR57" s="148"/>
      <c r="OS57" s="148"/>
      <c r="OT57" s="148"/>
      <c r="OU57" s="148"/>
      <c r="OV57" s="148"/>
      <c r="OW57" s="148"/>
      <c r="OX57" s="148"/>
      <c r="OY57" s="148"/>
      <c r="OZ57" s="148"/>
      <c r="PA57" s="148"/>
      <c r="PB57" s="148"/>
      <c r="PC57" s="148"/>
      <c r="PD57" s="148"/>
      <c r="PE57" s="148"/>
      <c r="PF57" s="148"/>
      <c r="PG57" s="148"/>
      <c r="PH57" s="148"/>
      <c r="PI57" s="148"/>
      <c r="PJ57" s="148"/>
      <c r="PK57" s="148"/>
      <c r="PL57" s="148"/>
      <c r="PM57" s="148"/>
      <c r="PN57" s="148"/>
      <c r="PO57" s="148"/>
      <c r="PP57" s="148"/>
      <c r="PQ57" s="148"/>
      <c r="PR57" s="148"/>
      <c r="PS57" s="148"/>
      <c r="PT57" s="148"/>
      <c r="PU57" s="148"/>
      <c r="PV57" s="148"/>
      <c r="PW57" s="148"/>
      <c r="PX57" s="148"/>
      <c r="PY57" s="148"/>
      <c r="PZ57" s="148"/>
      <c r="QA57" s="148"/>
      <c r="QB57" s="148"/>
      <c r="QC57" s="148"/>
      <c r="QD57" s="148"/>
      <c r="QE57" s="148"/>
      <c r="QF57" s="148"/>
      <c r="QG57" s="148"/>
      <c r="QH57" s="148"/>
      <c r="QI57" s="148"/>
      <c r="QJ57" s="148"/>
      <c r="QK57" s="148"/>
      <c r="QL57" s="148"/>
      <c r="QM57" s="148"/>
      <c r="QN57" s="148"/>
      <c r="QO57" s="148"/>
      <c r="QP57" s="148"/>
      <c r="QQ57" s="148"/>
      <c r="QR57" s="148"/>
      <c r="QS57" s="148"/>
      <c r="QT57" s="148"/>
      <c r="QU57" s="148"/>
      <c r="QV57" s="148"/>
      <c r="QW57" s="148"/>
      <c r="QX57" s="148"/>
      <c r="QY57" s="148"/>
      <c r="QZ57" s="148"/>
      <c r="RA57" s="148"/>
      <c r="RB57" s="148"/>
      <c r="RC57" s="148"/>
      <c r="RD57" s="148"/>
      <c r="RE57" s="148"/>
      <c r="RF57" s="148"/>
      <c r="RG57" s="148"/>
      <c r="RH57" s="148"/>
      <c r="RI57" s="148"/>
      <c r="RJ57" s="148"/>
      <c r="RK57" s="148"/>
      <c r="RL57" s="148"/>
      <c r="RM57" s="148"/>
      <c r="RN57" s="148"/>
      <c r="RO57" s="148"/>
      <c r="RP57" s="148"/>
      <c r="RQ57" s="148"/>
      <c r="RR57" s="148"/>
      <c r="RS57" s="148"/>
      <c r="RT57" s="148"/>
      <c r="RU57" s="148"/>
      <c r="RV57" s="148"/>
      <c r="RW57" s="148"/>
      <c r="RX57" s="148"/>
      <c r="RY57" s="148"/>
      <c r="RZ57" s="148"/>
      <c r="SA57" s="148"/>
      <c r="SB57" s="148"/>
      <c r="SC57" s="148"/>
      <c r="SD57" s="148"/>
      <c r="SE57" s="148"/>
      <c r="SF57" s="148"/>
      <c r="SG57" s="148"/>
      <c r="SH57" s="148"/>
      <c r="SI57" s="148"/>
      <c r="SJ57" s="148"/>
      <c r="SK57" s="148"/>
      <c r="SL57" s="148"/>
      <c r="SM57" s="148"/>
      <c r="SN57" s="148"/>
      <c r="SO57" s="148"/>
      <c r="SP57" s="148"/>
      <c r="SQ57" s="148"/>
      <c r="SR57" s="148"/>
      <c r="SS57" s="148"/>
      <c r="ST57" s="148"/>
      <c r="SU57" s="148"/>
      <c r="SV57" s="148"/>
      <c r="SW57" s="148"/>
      <c r="SX57" s="148"/>
      <c r="SY57" s="148"/>
      <c r="SZ57" s="148"/>
      <c r="TA57" s="148"/>
      <c r="TB57" s="148"/>
      <c r="TC57" s="148"/>
      <c r="TD57" s="148"/>
      <c r="TE57" s="148"/>
      <c r="TF57" s="148"/>
      <c r="TG57" s="148"/>
      <c r="TH57" s="148"/>
      <c r="TI57" s="148"/>
      <c r="TJ57" s="148"/>
      <c r="TK57" s="148"/>
      <c r="TL57" s="148"/>
      <c r="TM57" s="148"/>
      <c r="TN57" s="148"/>
      <c r="TO57" s="148"/>
      <c r="TP57" s="148"/>
      <c r="TQ57" s="148"/>
      <c r="TR57" s="148"/>
      <c r="TS57" s="148"/>
      <c r="TT57" s="148"/>
      <c r="TU57" s="148"/>
      <c r="TV57" s="148"/>
      <c r="TW57" s="148"/>
      <c r="TX57" s="148"/>
      <c r="TY57" s="148"/>
      <c r="TZ57" s="148"/>
      <c r="UA57" s="148"/>
      <c r="UB57" s="148"/>
      <c r="UC57" s="148"/>
      <c r="UD57" s="148"/>
      <c r="UE57" s="148"/>
      <c r="UF57" s="148"/>
      <c r="UG57" s="148"/>
      <c r="UH57" s="148"/>
      <c r="UI57" s="148"/>
      <c r="UJ57" s="148"/>
      <c r="UK57" s="148"/>
      <c r="UL57" s="148"/>
      <c r="UM57" s="148"/>
      <c r="UN57" s="148"/>
      <c r="UO57" s="148"/>
      <c r="UP57" s="148"/>
      <c r="UQ57" s="148"/>
      <c r="UR57" s="148"/>
      <c r="US57" s="148"/>
      <c r="UT57" s="148"/>
      <c r="UU57" s="148"/>
      <c r="UV57" s="148"/>
      <c r="UW57" s="148"/>
      <c r="UX57" s="148"/>
      <c r="UY57" s="148"/>
      <c r="UZ57" s="148"/>
      <c r="VA57" s="148"/>
      <c r="VB57" s="148"/>
      <c r="VC57" s="148"/>
      <c r="VD57" s="148"/>
      <c r="VE57" s="148"/>
      <c r="VF57" s="148"/>
      <c r="VG57" s="148"/>
      <c r="VH57" s="148"/>
      <c r="VI57" s="148"/>
      <c r="VJ57" s="148"/>
      <c r="VK57" s="148"/>
      <c r="VL57" s="148"/>
      <c r="VM57" s="148"/>
      <c r="VN57" s="148"/>
      <c r="VO57" s="148"/>
      <c r="VP57" s="148"/>
      <c r="VQ57" s="148"/>
      <c r="VR57" s="148"/>
      <c r="VS57" s="148"/>
      <c r="VT57" s="148"/>
      <c r="VU57" s="148"/>
      <c r="VV57" s="148"/>
      <c r="VW57" s="148"/>
      <c r="VX57" s="148"/>
      <c r="VY57" s="148"/>
      <c r="VZ57" s="148"/>
      <c r="WA57" s="148"/>
      <c r="WB57" s="148"/>
      <c r="WC57" s="148"/>
      <c r="WD57" s="148"/>
      <c r="WE57" s="148"/>
      <c r="WF57" s="148"/>
      <c r="WG57" s="148"/>
      <c r="WH57" s="148"/>
      <c r="WI57" s="148"/>
      <c r="WJ57" s="148"/>
      <c r="WK57" s="148"/>
      <c r="WL57" s="148"/>
      <c r="WM57" s="148"/>
      <c r="WN57" s="148"/>
      <c r="WO57" s="148"/>
      <c r="WP57" s="148"/>
      <c r="WQ57" s="148"/>
      <c r="WR57" s="148"/>
      <c r="WS57" s="148"/>
      <c r="WT57" s="148"/>
      <c r="WU57" s="148"/>
      <c r="WV57" s="148"/>
      <c r="WW57" s="148"/>
      <c r="WX57" s="148"/>
      <c r="WY57" s="148"/>
      <c r="WZ57" s="148"/>
      <c r="XA57" s="148"/>
      <c r="XB57" s="148"/>
      <c r="XC57" s="148"/>
      <c r="XD57" s="148"/>
      <c r="XE57" s="148"/>
      <c r="XF57" s="148"/>
      <c r="XG57" s="148"/>
      <c r="XH57" s="148"/>
      <c r="XI57" s="148"/>
      <c r="XJ57" s="148"/>
      <c r="XK57" s="148"/>
      <c r="XL57" s="148"/>
      <c r="XM57" s="148"/>
      <c r="XN57" s="148"/>
      <c r="XO57" s="148"/>
      <c r="XP57" s="148"/>
      <c r="XQ57" s="148"/>
      <c r="XR57" s="148"/>
      <c r="XS57" s="148"/>
      <c r="XT57" s="148"/>
      <c r="XU57" s="148"/>
      <c r="XV57" s="148"/>
      <c r="XW57" s="148"/>
      <c r="XX57" s="148"/>
      <c r="XY57" s="148"/>
      <c r="XZ57" s="148"/>
      <c r="YA57" s="148"/>
      <c r="YB57" s="148"/>
      <c r="YC57" s="148"/>
      <c r="YD57" s="148"/>
      <c r="YE57" s="148"/>
      <c r="YF57" s="148"/>
      <c r="YG57" s="148"/>
      <c r="YH57" s="148"/>
      <c r="YI57" s="148"/>
      <c r="YJ57" s="148"/>
      <c r="YK57" s="148"/>
      <c r="YL57" s="148"/>
      <c r="YM57" s="148"/>
      <c r="YN57" s="148"/>
      <c r="YO57" s="148"/>
      <c r="YP57" s="148"/>
      <c r="YQ57" s="148"/>
      <c r="YR57" s="148"/>
      <c r="YS57" s="148"/>
      <c r="YT57" s="148"/>
      <c r="YU57" s="148"/>
      <c r="YV57" s="148"/>
      <c r="YW57" s="148"/>
      <c r="YX57" s="148"/>
      <c r="YY57" s="148"/>
      <c r="YZ57" s="148"/>
      <c r="ZA57" s="148"/>
      <c r="ZB57" s="148"/>
      <c r="ZC57" s="148"/>
      <c r="ZD57" s="148"/>
      <c r="ZE57" s="148"/>
      <c r="ZF57" s="148"/>
      <c r="ZG57" s="148"/>
      <c r="ZH57" s="148"/>
      <c r="ZI57" s="148"/>
      <c r="ZJ57" s="148"/>
      <c r="ZK57" s="148"/>
      <c r="ZL57" s="148"/>
      <c r="ZM57" s="148"/>
      <c r="ZN57" s="148"/>
      <c r="ZO57" s="148"/>
      <c r="ZP57" s="148"/>
      <c r="ZQ57" s="148"/>
      <c r="ZR57" s="148"/>
      <c r="ZS57" s="148"/>
      <c r="ZT57" s="148"/>
      <c r="ZU57" s="148"/>
      <c r="ZV57" s="148"/>
      <c r="ZW57" s="148"/>
      <c r="ZX57" s="148"/>
      <c r="ZY57" s="148"/>
      <c r="ZZ57" s="148"/>
      <c r="AAA57" s="148"/>
      <c r="AAB57" s="148"/>
      <c r="AAC57" s="148"/>
      <c r="AAD57" s="148"/>
      <c r="AAE57" s="148"/>
      <c r="AAF57" s="148"/>
      <c r="AAG57" s="148"/>
      <c r="AAH57" s="148"/>
      <c r="AAI57" s="148"/>
      <c r="AAJ57" s="148"/>
      <c r="AAK57" s="148"/>
      <c r="AAL57" s="148"/>
      <c r="AAM57" s="148"/>
      <c r="AAN57" s="148"/>
      <c r="AAO57" s="148"/>
      <c r="AAP57" s="148"/>
      <c r="AAQ57" s="148"/>
      <c r="AAR57" s="148"/>
      <c r="AAS57" s="148"/>
      <c r="AAT57" s="148"/>
      <c r="AAU57" s="148"/>
      <c r="AAV57" s="148"/>
      <c r="AAW57" s="148"/>
      <c r="AAX57" s="148"/>
      <c r="AAY57" s="148"/>
      <c r="AAZ57" s="148"/>
      <c r="ABA57" s="148"/>
      <c r="ABB57" s="148"/>
      <c r="ABC57" s="148"/>
      <c r="ABD57" s="148"/>
      <c r="ABE57" s="148"/>
      <c r="ABF57" s="148"/>
      <c r="ABG57" s="148"/>
      <c r="ABH57" s="148"/>
      <c r="ABI57" s="148"/>
      <c r="ABJ57" s="148"/>
      <c r="ABK57" s="148"/>
      <c r="ABL57" s="148"/>
      <c r="ABM57" s="148"/>
      <c r="ABN57" s="148"/>
      <c r="ABO57" s="148"/>
      <c r="ABP57" s="148"/>
      <c r="ABQ57" s="148"/>
      <c r="ABR57" s="148"/>
      <c r="ABS57" s="148"/>
      <c r="ABT57" s="148"/>
      <c r="ABU57" s="148"/>
      <c r="ABV57" s="148"/>
      <c r="ABW57" s="148"/>
      <c r="ABX57" s="148"/>
      <c r="ABY57" s="148"/>
      <c r="ABZ57" s="148"/>
      <c r="ACA57" s="148"/>
      <c r="ACB57" s="148"/>
      <c r="ACC57" s="148"/>
      <c r="ACD57" s="148"/>
      <c r="ACE57" s="148"/>
      <c r="ACF57" s="148"/>
      <c r="ACG57" s="148"/>
      <c r="ACH57" s="148"/>
      <c r="ACI57" s="148"/>
      <c r="ACJ57" s="148"/>
      <c r="ACK57" s="148"/>
      <c r="ACL57" s="148"/>
      <c r="ACM57" s="148"/>
      <c r="ACN57" s="148"/>
      <c r="ACO57" s="148"/>
      <c r="ACP57" s="148"/>
      <c r="ACQ57" s="148"/>
      <c r="ACR57" s="148"/>
      <c r="ACS57" s="148"/>
      <c r="ACT57" s="148"/>
      <c r="ACU57" s="148"/>
      <c r="ACV57" s="148"/>
      <c r="ACW57" s="148"/>
      <c r="ACX57" s="148"/>
      <c r="ACY57" s="148"/>
      <c r="ACZ57" s="148"/>
      <c r="ADA57" s="148"/>
      <c r="ADB57" s="148"/>
      <c r="ADC57" s="148"/>
      <c r="ADD57" s="148"/>
      <c r="ADE57" s="148"/>
      <c r="ADF57" s="148"/>
      <c r="ADG57" s="148"/>
      <c r="ADH57" s="148"/>
      <c r="ADI57" s="148"/>
      <c r="ADJ57" s="148"/>
      <c r="ADK57" s="148"/>
      <c r="ADL57" s="148"/>
      <c r="ADM57" s="148"/>
      <c r="ADN57" s="148"/>
      <c r="ADO57" s="148"/>
      <c r="ADP57" s="148"/>
      <c r="ADQ57" s="148"/>
      <c r="ADR57" s="148"/>
      <c r="ADS57" s="148"/>
      <c r="ADT57" s="148"/>
      <c r="ADU57" s="148"/>
      <c r="ADV57" s="148"/>
      <c r="ADW57" s="148"/>
      <c r="ADX57" s="148"/>
      <c r="ADY57" s="148"/>
      <c r="ADZ57" s="148"/>
      <c r="AEA57" s="148"/>
      <c r="AEB57" s="148"/>
      <c r="AEC57" s="148"/>
      <c r="AED57" s="148"/>
      <c r="AEE57" s="148"/>
      <c r="AEF57" s="148"/>
      <c r="AEG57" s="148"/>
      <c r="AEH57" s="148"/>
      <c r="AEI57" s="148"/>
      <c r="AEJ57" s="148"/>
      <c r="AEK57" s="148"/>
      <c r="AEL57" s="148"/>
      <c r="AEM57" s="148"/>
      <c r="AEN57" s="148"/>
      <c r="AEO57" s="148"/>
      <c r="AEP57" s="148"/>
      <c r="AEQ57" s="148"/>
      <c r="AER57" s="148"/>
      <c r="AES57" s="148"/>
      <c r="AET57" s="148"/>
      <c r="AEU57" s="148"/>
      <c r="AEV57" s="148"/>
      <c r="AEW57" s="148"/>
      <c r="AEX57" s="148"/>
      <c r="AEY57" s="148"/>
      <c r="AEZ57" s="148"/>
      <c r="AFA57" s="148"/>
      <c r="AFB57" s="148"/>
      <c r="AFC57" s="148"/>
      <c r="AFD57" s="148"/>
      <c r="AFE57" s="148"/>
      <c r="AFF57" s="148"/>
      <c r="AFG57" s="148"/>
      <c r="AFH57" s="148"/>
      <c r="AFI57" s="148"/>
      <c r="AFJ57" s="148"/>
      <c r="AFK57" s="148"/>
      <c r="AFL57" s="148"/>
      <c r="AFM57" s="148"/>
      <c r="AFN57" s="148"/>
      <c r="AFO57" s="148"/>
      <c r="AFP57" s="148"/>
      <c r="AFQ57" s="148"/>
      <c r="AFR57" s="148"/>
      <c r="AFS57" s="148"/>
      <c r="AFT57" s="148"/>
      <c r="AFU57" s="148"/>
      <c r="AFV57" s="148"/>
      <c r="AFW57" s="148"/>
      <c r="AFX57" s="148"/>
      <c r="AFY57" s="148"/>
      <c r="AFZ57" s="148"/>
      <c r="AGA57" s="148"/>
      <c r="AGB57" s="148"/>
      <c r="AGC57" s="148"/>
      <c r="AGD57" s="148"/>
      <c r="AGE57" s="148"/>
      <c r="AGF57" s="148"/>
      <c r="AGG57" s="148"/>
      <c r="AGH57" s="148"/>
      <c r="AGI57" s="148"/>
      <c r="AGJ57" s="148"/>
      <c r="AGK57" s="148"/>
      <c r="AGL57" s="148"/>
      <c r="AGM57" s="148"/>
      <c r="AGN57" s="148"/>
      <c r="AGO57" s="148"/>
      <c r="AGP57" s="148"/>
      <c r="AGQ57" s="148"/>
      <c r="AGR57" s="148"/>
      <c r="AGS57" s="148"/>
      <c r="AGT57" s="148"/>
      <c r="AGU57" s="148"/>
      <c r="AGV57" s="148"/>
      <c r="AGW57" s="148"/>
      <c r="AGX57" s="148"/>
      <c r="AGY57" s="148"/>
      <c r="AGZ57" s="148"/>
      <c r="AHA57" s="148"/>
      <c r="AHB57" s="148"/>
      <c r="AHC57" s="148"/>
      <c r="AHD57" s="148"/>
      <c r="AHE57" s="148"/>
      <c r="AHF57" s="148"/>
      <c r="AHG57" s="148"/>
      <c r="AHH57" s="148"/>
      <c r="AHI57" s="148"/>
      <c r="AHJ57" s="148"/>
      <c r="AHK57" s="148"/>
      <c r="AHL57" s="148"/>
      <c r="AHM57" s="148"/>
      <c r="AHN57" s="148"/>
      <c r="AHO57" s="148"/>
      <c r="AHP57" s="148"/>
      <c r="AHQ57" s="148"/>
      <c r="AHR57" s="148"/>
      <c r="AHS57" s="148"/>
      <c r="AHT57" s="148"/>
      <c r="AHU57" s="148"/>
      <c r="AHV57" s="148"/>
      <c r="AHW57" s="148"/>
      <c r="AHX57" s="148"/>
      <c r="AHY57" s="148"/>
      <c r="AHZ57" s="148"/>
      <c r="AIA57" s="148"/>
      <c r="AIB57" s="148"/>
      <c r="AIC57" s="148"/>
      <c r="AID57" s="148"/>
      <c r="AIE57" s="148"/>
      <c r="AIF57" s="148"/>
      <c r="AIG57" s="148"/>
      <c r="AIH57" s="148"/>
      <c r="AII57" s="148"/>
      <c r="AIJ57" s="148"/>
      <c r="AIK57" s="148"/>
      <c r="AIL57" s="148"/>
      <c r="AIM57" s="148"/>
      <c r="AIN57" s="148"/>
      <c r="AIO57" s="148"/>
      <c r="AIP57" s="148"/>
      <c r="AIQ57" s="148"/>
      <c r="AIR57" s="148"/>
      <c r="AIS57" s="148"/>
      <c r="AIT57" s="148"/>
      <c r="AIU57" s="148"/>
      <c r="AIV57" s="148"/>
      <c r="AIW57" s="148"/>
      <c r="AIX57" s="148"/>
      <c r="AIY57" s="148"/>
      <c r="AIZ57" s="148"/>
      <c r="AJA57" s="148"/>
      <c r="AJB57" s="148"/>
      <c r="AJC57" s="148"/>
      <c r="AJD57" s="148"/>
      <c r="AJE57" s="148"/>
      <c r="AJF57" s="148"/>
      <c r="AJG57" s="148"/>
      <c r="AJH57" s="148"/>
      <c r="AJI57" s="148"/>
      <c r="AJJ57" s="148"/>
      <c r="AJK57" s="148"/>
      <c r="AJL57" s="148"/>
      <c r="AJM57" s="148"/>
      <c r="AJN57" s="148"/>
      <c r="AJO57" s="148"/>
      <c r="AJP57" s="148"/>
      <c r="AJQ57" s="148"/>
      <c r="AJR57" s="148"/>
      <c r="AJS57" s="148"/>
      <c r="AJT57" s="148"/>
      <c r="AJU57" s="148"/>
      <c r="AJV57" s="148"/>
      <c r="AJW57" s="148"/>
      <c r="AJX57" s="148"/>
      <c r="AJY57" s="148"/>
      <c r="AJZ57" s="148"/>
      <c r="AKA57" s="148"/>
      <c r="AKB57" s="148"/>
      <c r="AKC57" s="148"/>
      <c r="AKD57" s="148"/>
      <c r="AKE57" s="148"/>
      <c r="AKF57" s="148"/>
      <c r="AKG57" s="148"/>
      <c r="AKH57" s="148"/>
      <c r="AKI57" s="148"/>
      <c r="AKJ57" s="148"/>
      <c r="AKK57" s="148"/>
      <c r="AKL57" s="148"/>
      <c r="AKM57" s="148"/>
      <c r="AKN57" s="148"/>
      <c r="AKO57" s="148"/>
      <c r="AKP57" s="148"/>
      <c r="AKQ57" s="148"/>
      <c r="AKR57" s="148"/>
      <c r="AKS57" s="148"/>
      <c r="AKT57" s="148"/>
      <c r="AKU57" s="148"/>
      <c r="AKV57" s="148"/>
      <c r="AKW57" s="148"/>
      <c r="AKX57" s="148"/>
      <c r="AKY57" s="148"/>
      <c r="AKZ57" s="148"/>
      <c r="ALA57" s="148"/>
      <c r="ALB57" s="148"/>
      <c r="ALC57" s="148"/>
      <c r="ALD57" s="148"/>
      <c r="ALE57" s="148"/>
      <c r="ALF57" s="148"/>
      <c r="ALG57" s="148"/>
      <c r="ALH57" s="148"/>
      <c r="ALI57" s="148"/>
      <c r="ALJ57" s="148"/>
      <c r="ALK57" s="148"/>
      <c r="ALL57" s="148"/>
      <c r="ALM57" s="148"/>
      <c r="ALN57" s="148"/>
      <c r="ALO57" s="148"/>
      <c r="ALP57" s="148"/>
      <c r="ALQ57" s="148"/>
      <c r="ALR57" s="148"/>
      <c r="ALS57" s="148"/>
      <c r="ALT57" s="148"/>
      <c r="ALU57" s="148"/>
      <c r="ALV57" s="148"/>
      <c r="ALW57" s="148"/>
      <c r="ALX57" s="148"/>
      <c r="ALY57" s="148"/>
      <c r="ALZ57" s="148"/>
      <c r="AMA57" s="148"/>
      <c r="AMB57" s="148"/>
      <c r="AMC57" s="148"/>
      <c r="AMD57" s="148"/>
      <c r="AME57" s="148"/>
      <c r="AMF57" s="148"/>
      <c r="AMG57" s="148"/>
      <c r="AMH57" s="148"/>
      <c r="AMI57" s="148"/>
      <c r="AMJ57" s="148"/>
      <c r="AMK57" s="148"/>
      <c r="AML57" s="148"/>
    </row>
    <row r="58" spans="1:1026" s="142" customFormat="1">
      <c r="A58" s="148" t="str">
        <f t="shared" si="0"/>
        <v>LOAN.MD_DECLINED</v>
      </c>
      <c r="B58" s="134">
        <f t="shared" si="4"/>
        <v>110054</v>
      </c>
      <c r="C58" s="155">
        <v>0</v>
      </c>
      <c r="D58" s="155">
        <v>1</v>
      </c>
      <c r="E58" s="155">
        <f t="shared" si="1"/>
        <v>100000</v>
      </c>
      <c r="F58" s="155">
        <v>100000</v>
      </c>
      <c r="G58" s="155" t="s">
        <v>34</v>
      </c>
      <c r="H58" s="155">
        <v>100000</v>
      </c>
      <c r="I58" s="148" t="s">
        <v>505</v>
      </c>
      <c r="J58" s="155">
        <f>VLOOKUP(I58,T_FSM_TYPE!$A:$B,2,0)</f>
        <v>110000</v>
      </c>
      <c r="K58" s="142" t="s">
        <v>541</v>
      </c>
      <c r="L58" s="148" t="s">
        <v>37</v>
      </c>
      <c r="M58" s="216" t="str">
        <f t="shared" si="2"/>
        <v>MD_DECLINED</v>
      </c>
      <c r="N58" s="145" t="str">
        <f t="shared" si="3"/>
        <v>INSERT INTO T_FSM_STATE VALUES(110054, 0, 1, 100000, 100000, GETDATE(), 100000, 110000, 'MD_DECLINED', '?' ,'MD_DECLINED')</v>
      </c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/>
      <c r="BD58" s="148"/>
      <c r="BE58" s="148"/>
      <c r="BF58" s="148"/>
      <c r="BG58" s="148"/>
      <c r="BH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  <c r="BW58" s="148"/>
      <c r="BX58" s="148"/>
      <c r="BY58" s="148"/>
      <c r="BZ58" s="148"/>
      <c r="CA58" s="148"/>
      <c r="CB58" s="148"/>
      <c r="CC58" s="148"/>
      <c r="CD58" s="148"/>
      <c r="CE58" s="148"/>
      <c r="CF58" s="148"/>
      <c r="CG58" s="148"/>
      <c r="CH58" s="148"/>
      <c r="CI58" s="148"/>
      <c r="CJ58" s="148"/>
      <c r="CK58" s="148"/>
      <c r="CL58" s="148"/>
      <c r="CM58" s="148"/>
      <c r="CN58" s="148"/>
      <c r="CO58" s="148"/>
      <c r="CP58" s="148"/>
      <c r="CQ58" s="148"/>
      <c r="CR58" s="148"/>
      <c r="CS58" s="148"/>
      <c r="CT58" s="148"/>
      <c r="CU58" s="148"/>
      <c r="CV58" s="148"/>
      <c r="CW58" s="148"/>
      <c r="CX58" s="148"/>
      <c r="CY58" s="148"/>
      <c r="CZ58" s="148"/>
      <c r="DA58" s="148"/>
      <c r="DB58" s="148"/>
      <c r="DC58" s="148"/>
      <c r="DD58" s="148"/>
      <c r="DE58" s="148"/>
      <c r="DF58" s="148"/>
      <c r="DG58" s="148"/>
      <c r="DH58" s="148"/>
      <c r="DI58" s="148"/>
      <c r="DJ58" s="148"/>
      <c r="DK58" s="148"/>
      <c r="DL58" s="148"/>
      <c r="DM58" s="148"/>
      <c r="DN58" s="148"/>
      <c r="DO58" s="148"/>
      <c r="DP58" s="148"/>
      <c r="DQ58" s="148"/>
      <c r="DR58" s="148"/>
      <c r="DS58" s="148"/>
      <c r="DT58" s="148"/>
      <c r="DU58" s="148"/>
      <c r="DV58" s="148"/>
      <c r="DW58" s="148"/>
      <c r="DX58" s="148"/>
      <c r="DY58" s="148"/>
      <c r="DZ58" s="148"/>
      <c r="EA58" s="148"/>
      <c r="EB58" s="148"/>
      <c r="EC58" s="148"/>
      <c r="ED58" s="148"/>
      <c r="EE58" s="148"/>
      <c r="EF58" s="148"/>
      <c r="EG58" s="148"/>
      <c r="EH58" s="148"/>
      <c r="EI58" s="148"/>
      <c r="EJ58" s="148"/>
      <c r="EK58" s="148"/>
      <c r="EL58" s="148"/>
      <c r="EM58" s="148"/>
      <c r="EN58" s="148"/>
      <c r="EO58" s="148"/>
      <c r="EP58" s="148"/>
      <c r="EQ58" s="148"/>
      <c r="ER58" s="148"/>
      <c r="ES58" s="148"/>
      <c r="ET58" s="148"/>
      <c r="EU58" s="148"/>
      <c r="EV58" s="148"/>
      <c r="EW58" s="148"/>
      <c r="EX58" s="148"/>
      <c r="EY58" s="148"/>
      <c r="EZ58" s="148"/>
      <c r="FA58" s="148"/>
      <c r="FB58" s="148"/>
      <c r="FC58" s="148"/>
      <c r="FD58" s="148"/>
      <c r="FE58" s="148"/>
      <c r="FF58" s="148"/>
      <c r="FG58" s="148"/>
      <c r="FH58" s="148"/>
      <c r="FI58" s="148"/>
      <c r="FJ58" s="148"/>
      <c r="FK58" s="148"/>
      <c r="FL58" s="148"/>
      <c r="FM58" s="148"/>
      <c r="FN58" s="148"/>
      <c r="FO58" s="148"/>
      <c r="FP58" s="148"/>
      <c r="FQ58" s="148"/>
      <c r="FR58" s="148"/>
      <c r="FS58" s="148"/>
      <c r="FT58" s="148"/>
      <c r="FU58" s="148"/>
      <c r="FV58" s="148"/>
      <c r="FW58" s="148"/>
      <c r="FX58" s="148"/>
      <c r="FY58" s="148"/>
      <c r="FZ58" s="148"/>
      <c r="GA58" s="148"/>
      <c r="GB58" s="148"/>
      <c r="GC58" s="148"/>
      <c r="GD58" s="148"/>
      <c r="GE58" s="148"/>
      <c r="GF58" s="148"/>
      <c r="GG58" s="148"/>
      <c r="GH58" s="148"/>
      <c r="GI58" s="148"/>
      <c r="GJ58" s="148"/>
      <c r="GK58" s="148"/>
      <c r="GL58" s="148"/>
      <c r="GM58" s="148"/>
      <c r="GN58" s="148"/>
      <c r="GO58" s="148"/>
      <c r="GP58" s="148"/>
      <c r="GQ58" s="148"/>
      <c r="GR58" s="148"/>
      <c r="GS58" s="148"/>
      <c r="GT58" s="148"/>
      <c r="GU58" s="148"/>
      <c r="GV58" s="148"/>
      <c r="GW58" s="148"/>
      <c r="GX58" s="148"/>
      <c r="GY58" s="148"/>
      <c r="GZ58" s="148"/>
      <c r="HA58" s="148"/>
      <c r="HB58" s="148"/>
      <c r="HC58" s="148"/>
      <c r="HD58" s="148"/>
      <c r="HE58" s="148"/>
      <c r="HF58" s="148"/>
      <c r="HG58" s="148"/>
      <c r="HH58" s="148"/>
      <c r="HI58" s="148"/>
      <c r="HJ58" s="148"/>
      <c r="HK58" s="148"/>
      <c r="HL58" s="148"/>
      <c r="HM58" s="148"/>
      <c r="HN58" s="148"/>
      <c r="HO58" s="148"/>
      <c r="HP58" s="148"/>
      <c r="HQ58" s="148"/>
      <c r="HR58" s="148"/>
      <c r="HS58" s="148"/>
      <c r="HT58" s="148"/>
      <c r="HU58" s="148"/>
      <c r="HV58" s="148"/>
      <c r="HW58" s="148"/>
      <c r="HX58" s="148"/>
      <c r="HY58" s="148"/>
      <c r="HZ58" s="148"/>
      <c r="IA58" s="148"/>
      <c r="IB58" s="148"/>
      <c r="IC58" s="148"/>
      <c r="ID58" s="148"/>
      <c r="IE58" s="148"/>
      <c r="IF58" s="148"/>
      <c r="IG58" s="148"/>
      <c r="IH58" s="148"/>
      <c r="II58" s="148"/>
      <c r="IJ58" s="148"/>
      <c r="IK58" s="148"/>
      <c r="IL58" s="148"/>
      <c r="IM58" s="148"/>
      <c r="IN58" s="148"/>
      <c r="IO58" s="148"/>
      <c r="IP58" s="148"/>
      <c r="IQ58" s="148"/>
      <c r="IR58" s="148"/>
      <c r="IS58" s="148"/>
      <c r="IT58" s="148"/>
      <c r="IU58" s="148"/>
      <c r="IV58" s="148"/>
      <c r="IW58" s="148"/>
      <c r="IX58" s="148"/>
      <c r="IY58" s="148"/>
      <c r="IZ58" s="148"/>
      <c r="JA58" s="148"/>
      <c r="JB58" s="148"/>
      <c r="JC58" s="148"/>
      <c r="JD58" s="148"/>
      <c r="JE58" s="148"/>
      <c r="JF58" s="148"/>
      <c r="JG58" s="148"/>
      <c r="JH58" s="148"/>
      <c r="JI58" s="148"/>
      <c r="JJ58" s="148"/>
      <c r="JK58" s="148"/>
      <c r="JL58" s="148"/>
      <c r="JM58" s="148"/>
      <c r="JN58" s="148"/>
      <c r="JO58" s="148"/>
      <c r="JP58" s="148"/>
      <c r="JQ58" s="148"/>
      <c r="JR58" s="148"/>
      <c r="JS58" s="148"/>
      <c r="JT58" s="148"/>
      <c r="JU58" s="148"/>
      <c r="JV58" s="148"/>
      <c r="JW58" s="148"/>
      <c r="JX58" s="148"/>
      <c r="JY58" s="148"/>
      <c r="JZ58" s="148"/>
      <c r="KA58" s="148"/>
      <c r="KB58" s="148"/>
      <c r="KC58" s="148"/>
      <c r="KD58" s="148"/>
      <c r="KE58" s="148"/>
      <c r="KF58" s="148"/>
      <c r="KG58" s="148"/>
      <c r="KH58" s="148"/>
      <c r="KI58" s="148"/>
      <c r="KJ58" s="148"/>
      <c r="KK58" s="148"/>
      <c r="KL58" s="148"/>
      <c r="KM58" s="148"/>
      <c r="KN58" s="148"/>
      <c r="KO58" s="148"/>
      <c r="KP58" s="148"/>
      <c r="KQ58" s="148"/>
      <c r="KR58" s="148"/>
      <c r="KS58" s="148"/>
      <c r="KT58" s="148"/>
      <c r="KU58" s="148"/>
      <c r="KV58" s="148"/>
      <c r="KW58" s="148"/>
      <c r="KX58" s="148"/>
      <c r="KY58" s="148"/>
      <c r="KZ58" s="148"/>
      <c r="LA58" s="148"/>
      <c r="LB58" s="148"/>
      <c r="LC58" s="148"/>
      <c r="LD58" s="148"/>
      <c r="LE58" s="148"/>
      <c r="LF58" s="148"/>
      <c r="LG58" s="148"/>
      <c r="LH58" s="148"/>
      <c r="LI58" s="148"/>
      <c r="LJ58" s="148"/>
      <c r="LK58" s="148"/>
      <c r="LL58" s="148"/>
      <c r="LM58" s="148"/>
      <c r="LN58" s="148"/>
      <c r="LO58" s="148"/>
      <c r="LP58" s="148"/>
      <c r="LQ58" s="148"/>
      <c r="LR58" s="148"/>
      <c r="LS58" s="148"/>
      <c r="LT58" s="148"/>
      <c r="LU58" s="148"/>
      <c r="LV58" s="148"/>
      <c r="LW58" s="148"/>
      <c r="LX58" s="148"/>
      <c r="LY58" s="148"/>
      <c r="LZ58" s="148"/>
      <c r="MA58" s="148"/>
      <c r="MB58" s="148"/>
      <c r="MC58" s="148"/>
      <c r="MD58" s="148"/>
      <c r="ME58" s="148"/>
      <c r="MF58" s="148"/>
      <c r="MG58" s="148"/>
      <c r="MH58" s="148"/>
      <c r="MI58" s="148"/>
      <c r="MJ58" s="148"/>
      <c r="MK58" s="148"/>
      <c r="ML58" s="148"/>
      <c r="MM58" s="148"/>
      <c r="MN58" s="148"/>
      <c r="MO58" s="148"/>
      <c r="MP58" s="148"/>
      <c r="MQ58" s="148"/>
      <c r="MR58" s="148"/>
      <c r="MS58" s="148"/>
      <c r="MT58" s="148"/>
      <c r="MU58" s="148"/>
      <c r="MV58" s="148"/>
      <c r="MW58" s="148"/>
      <c r="MX58" s="148"/>
      <c r="MY58" s="148"/>
      <c r="MZ58" s="148"/>
      <c r="NA58" s="148"/>
      <c r="NB58" s="148"/>
      <c r="NC58" s="148"/>
      <c r="ND58" s="148"/>
      <c r="NE58" s="148"/>
      <c r="NF58" s="148"/>
      <c r="NG58" s="148"/>
      <c r="NH58" s="148"/>
      <c r="NI58" s="148"/>
      <c r="NJ58" s="148"/>
      <c r="NK58" s="148"/>
      <c r="NL58" s="148"/>
      <c r="NM58" s="148"/>
      <c r="NN58" s="148"/>
      <c r="NO58" s="148"/>
      <c r="NP58" s="148"/>
      <c r="NQ58" s="148"/>
      <c r="NR58" s="148"/>
      <c r="NS58" s="148"/>
      <c r="NT58" s="148"/>
      <c r="NU58" s="148"/>
      <c r="NV58" s="148"/>
      <c r="NW58" s="148"/>
      <c r="NX58" s="148"/>
      <c r="NY58" s="148"/>
      <c r="NZ58" s="148"/>
      <c r="OA58" s="148"/>
      <c r="OB58" s="148"/>
      <c r="OC58" s="148"/>
      <c r="OD58" s="148"/>
      <c r="OE58" s="148"/>
      <c r="OF58" s="148"/>
      <c r="OG58" s="148"/>
      <c r="OH58" s="148"/>
      <c r="OI58" s="148"/>
      <c r="OJ58" s="148"/>
      <c r="OK58" s="148"/>
      <c r="OL58" s="148"/>
      <c r="OM58" s="148"/>
      <c r="ON58" s="148"/>
      <c r="OO58" s="148"/>
      <c r="OP58" s="148"/>
      <c r="OQ58" s="148"/>
      <c r="OR58" s="148"/>
      <c r="OS58" s="148"/>
      <c r="OT58" s="148"/>
      <c r="OU58" s="148"/>
      <c r="OV58" s="148"/>
      <c r="OW58" s="148"/>
      <c r="OX58" s="148"/>
      <c r="OY58" s="148"/>
      <c r="OZ58" s="148"/>
      <c r="PA58" s="148"/>
      <c r="PB58" s="148"/>
      <c r="PC58" s="148"/>
      <c r="PD58" s="148"/>
      <c r="PE58" s="148"/>
      <c r="PF58" s="148"/>
      <c r="PG58" s="148"/>
      <c r="PH58" s="148"/>
      <c r="PI58" s="148"/>
      <c r="PJ58" s="148"/>
      <c r="PK58" s="148"/>
      <c r="PL58" s="148"/>
      <c r="PM58" s="148"/>
      <c r="PN58" s="148"/>
      <c r="PO58" s="148"/>
      <c r="PP58" s="148"/>
      <c r="PQ58" s="148"/>
      <c r="PR58" s="148"/>
      <c r="PS58" s="148"/>
      <c r="PT58" s="148"/>
      <c r="PU58" s="148"/>
      <c r="PV58" s="148"/>
      <c r="PW58" s="148"/>
      <c r="PX58" s="148"/>
      <c r="PY58" s="148"/>
      <c r="PZ58" s="148"/>
      <c r="QA58" s="148"/>
      <c r="QB58" s="148"/>
      <c r="QC58" s="148"/>
      <c r="QD58" s="148"/>
      <c r="QE58" s="148"/>
      <c r="QF58" s="148"/>
      <c r="QG58" s="148"/>
      <c r="QH58" s="148"/>
      <c r="QI58" s="148"/>
      <c r="QJ58" s="148"/>
      <c r="QK58" s="148"/>
      <c r="QL58" s="148"/>
      <c r="QM58" s="148"/>
      <c r="QN58" s="148"/>
      <c r="QO58" s="148"/>
      <c r="QP58" s="148"/>
      <c r="QQ58" s="148"/>
      <c r="QR58" s="148"/>
      <c r="QS58" s="148"/>
      <c r="QT58" s="148"/>
      <c r="QU58" s="148"/>
      <c r="QV58" s="148"/>
      <c r="QW58" s="148"/>
      <c r="QX58" s="148"/>
      <c r="QY58" s="148"/>
      <c r="QZ58" s="148"/>
      <c r="RA58" s="148"/>
      <c r="RB58" s="148"/>
      <c r="RC58" s="148"/>
      <c r="RD58" s="148"/>
      <c r="RE58" s="148"/>
      <c r="RF58" s="148"/>
      <c r="RG58" s="148"/>
      <c r="RH58" s="148"/>
      <c r="RI58" s="148"/>
      <c r="RJ58" s="148"/>
      <c r="RK58" s="148"/>
      <c r="RL58" s="148"/>
      <c r="RM58" s="148"/>
      <c r="RN58" s="148"/>
      <c r="RO58" s="148"/>
      <c r="RP58" s="148"/>
      <c r="RQ58" s="148"/>
      <c r="RR58" s="148"/>
      <c r="RS58" s="148"/>
      <c r="RT58" s="148"/>
      <c r="RU58" s="148"/>
      <c r="RV58" s="148"/>
      <c r="RW58" s="148"/>
      <c r="RX58" s="148"/>
      <c r="RY58" s="148"/>
      <c r="RZ58" s="148"/>
      <c r="SA58" s="148"/>
      <c r="SB58" s="148"/>
      <c r="SC58" s="148"/>
      <c r="SD58" s="148"/>
      <c r="SE58" s="148"/>
      <c r="SF58" s="148"/>
      <c r="SG58" s="148"/>
      <c r="SH58" s="148"/>
      <c r="SI58" s="148"/>
      <c r="SJ58" s="148"/>
      <c r="SK58" s="148"/>
      <c r="SL58" s="148"/>
      <c r="SM58" s="148"/>
      <c r="SN58" s="148"/>
      <c r="SO58" s="148"/>
      <c r="SP58" s="148"/>
      <c r="SQ58" s="148"/>
      <c r="SR58" s="148"/>
      <c r="SS58" s="148"/>
      <c r="ST58" s="148"/>
      <c r="SU58" s="148"/>
      <c r="SV58" s="148"/>
      <c r="SW58" s="148"/>
      <c r="SX58" s="148"/>
      <c r="SY58" s="148"/>
      <c r="SZ58" s="148"/>
      <c r="TA58" s="148"/>
      <c r="TB58" s="148"/>
      <c r="TC58" s="148"/>
      <c r="TD58" s="148"/>
      <c r="TE58" s="148"/>
      <c r="TF58" s="148"/>
      <c r="TG58" s="148"/>
      <c r="TH58" s="148"/>
      <c r="TI58" s="148"/>
      <c r="TJ58" s="148"/>
      <c r="TK58" s="148"/>
      <c r="TL58" s="148"/>
      <c r="TM58" s="148"/>
      <c r="TN58" s="148"/>
      <c r="TO58" s="148"/>
      <c r="TP58" s="148"/>
      <c r="TQ58" s="148"/>
      <c r="TR58" s="148"/>
      <c r="TS58" s="148"/>
      <c r="TT58" s="148"/>
      <c r="TU58" s="148"/>
      <c r="TV58" s="148"/>
      <c r="TW58" s="148"/>
      <c r="TX58" s="148"/>
      <c r="TY58" s="148"/>
      <c r="TZ58" s="148"/>
      <c r="UA58" s="148"/>
      <c r="UB58" s="148"/>
      <c r="UC58" s="148"/>
      <c r="UD58" s="148"/>
      <c r="UE58" s="148"/>
      <c r="UF58" s="148"/>
      <c r="UG58" s="148"/>
      <c r="UH58" s="148"/>
      <c r="UI58" s="148"/>
      <c r="UJ58" s="148"/>
      <c r="UK58" s="148"/>
      <c r="UL58" s="148"/>
      <c r="UM58" s="148"/>
      <c r="UN58" s="148"/>
      <c r="UO58" s="148"/>
      <c r="UP58" s="148"/>
      <c r="UQ58" s="148"/>
      <c r="UR58" s="148"/>
      <c r="US58" s="148"/>
      <c r="UT58" s="148"/>
      <c r="UU58" s="148"/>
      <c r="UV58" s="148"/>
      <c r="UW58" s="148"/>
      <c r="UX58" s="148"/>
      <c r="UY58" s="148"/>
      <c r="UZ58" s="148"/>
      <c r="VA58" s="148"/>
      <c r="VB58" s="148"/>
      <c r="VC58" s="148"/>
      <c r="VD58" s="148"/>
      <c r="VE58" s="148"/>
      <c r="VF58" s="148"/>
      <c r="VG58" s="148"/>
      <c r="VH58" s="148"/>
      <c r="VI58" s="148"/>
      <c r="VJ58" s="148"/>
      <c r="VK58" s="148"/>
      <c r="VL58" s="148"/>
      <c r="VM58" s="148"/>
      <c r="VN58" s="148"/>
      <c r="VO58" s="148"/>
      <c r="VP58" s="148"/>
      <c r="VQ58" s="148"/>
      <c r="VR58" s="148"/>
      <c r="VS58" s="148"/>
      <c r="VT58" s="148"/>
      <c r="VU58" s="148"/>
      <c r="VV58" s="148"/>
      <c r="VW58" s="148"/>
      <c r="VX58" s="148"/>
      <c r="VY58" s="148"/>
      <c r="VZ58" s="148"/>
      <c r="WA58" s="148"/>
      <c r="WB58" s="148"/>
      <c r="WC58" s="148"/>
      <c r="WD58" s="148"/>
      <c r="WE58" s="148"/>
      <c r="WF58" s="148"/>
      <c r="WG58" s="148"/>
      <c r="WH58" s="148"/>
      <c r="WI58" s="148"/>
      <c r="WJ58" s="148"/>
      <c r="WK58" s="148"/>
      <c r="WL58" s="148"/>
      <c r="WM58" s="148"/>
      <c r="WN58" s="148"/>
      <c r="WO58" s="148"/>
      <c r="WP58" s="148"/>
      <c r="WQ58" s="148"/>
      <c r="WR58" s="148"/>
      <c r="WS58" s="148"/>
      <c r="WT58" s="148"/>
      <c r="WU58" s="148"/>
      <c r="WV58" s="148"/>
      <c r="WW58" s="148"/>
      <c r="WX58" s="148"/>
      <c r="WY58" s="148"/>
      <c r="WZ58" s="148"/>
      <c r="XA58" s="148"/>
      <c r="XB58" s="148"/>
      <c r="XC58" s="148"/>
      <c r="XD58" s="148"/>
      <c r="XE58" s="148"/>
      <c r="XF58" s="148"/>
      <c r="XG58" s="148"/>
      <c r="XH58" s="148"/>
      <c r="XI58" s="148"/>
      <c r="XJ58" s="148"/>
      <c r="XK58" s="148"/>
      <c r="XL58" s="148"/>
      <c r="XM58" s="148"/>
      <c r="XN58" s="148"/>
      <c r="XO58" s="148"/>
      <c r="XP58" s="148"/>
      <c r="XQ58" s="148"/>
      <c r="XR58" s="148"/>
      <c r="XS58" s="148"/>
      <c r="XT58" s="148"/>
      <c r="XU58" s="148"/>
      <c r="XV58" s="148"/>
      <c r="XW58" s="148"/>
      <c r="XX58" s="148"/>
      <c r="XY58" s="148"/>
      <c r="XZ58" s="148"/>
      <c r="YA58" s="148"/>
      <c r="YB58" s="148"/>
      <c r="YC58" s="148"/>
      <c r="YD58" s="148"/>
      <c r="YE58" s="148"/>
      <c r="YF58" s="148"/>
      <c r="YG58" s="148"/>
      <c r="YH58" s="148"/>
      <c r="YI58" s="148"/>
      <c r="YJ58" s="148"/>
      <c r="YK58" s="148"/>
      <c r="YL58" s="148"/>
      <c r="YM58" s="148"/>
      <c r="YN58" s="148"/>
      <c r="YO58" s="148"/>
      <c r="YP58" s="148"/>
      <c r="YQ58" s="148"/>
      <c r="YR58" s="148"/>
      <c r="YS58" s="148"/>
      <c r="YT58" s="148"/>
      <c r="YU58" s="148"/>
      <c r="YV58" s="148"/>
      <c r="YW58" s="148"/>
      <c r="YX58" s="148"/>
      <c r="YY58" s="148"/>
      <c r="YZ58" s="148"/>
      <c r="ZA58" s="148"/>
      <c r="ZB58" s="148"/>
      <c r="ZC58" s="148"/>
      <c r="ZD58" s="148"/>
      <c r="ZE58" s="148"/>
      <c r="ZF58" s="148"/>
      <c r="ZG58" s="148"/>
      <c r="ZH58" s="148"/>
      <c r="ZI58" s="148"/>
      <c r="ZJ58" s="148"/>
      <c r="ZK58" s="148"/>
      <c r="ZL58" s="148"/>
      <c r="ZM58" s="148"/>
      <c r="ZN58" s="148"/>
      <c r="ZO58" s="148"/>
      <c r="ZP58" s="148"/>
      <c r="ZQ58" s="148"/>
      <c r="ZR58" s="148"/>
      <c r="ZS58" s="148"/>
      <c r="ZT58" s="148"/>
      <c r="ZU58" s="148"/>
      <c r="ZV58" s="148"/>
      <c r="ZW58" s="148"/>
      <c r="ZX58" s="148"/>
      <c r="ZY58" s="148"/>
      <c r="ZZ58" s="148"/>
      <c r="AAA58" s="148"/>
      <c r="AAB58" s="148"/>
      <c r="AAC58" s="148"/>
      <c r="AAD58" s="148"/>
      <c r="AAE58" s="148"/>
      <c r="AAF58" s="148"/>
      <c r="AAG58" s="148"/>
      <c r="AAH58" s="148"/>
      <c r="AAI58" s="148"/>
      <c r="AAJ58" s="148"/>
      <c r="AAK58" s="148"/>
      <c r="AAL58" s="148"/>
      <c r="AAM58" s="148"/>
      <c r="AAN58" s="148"/>
      <c r="AAO58" s="148"/>
      <c r="AAP58" s="148"/>
      <c r="AAQ58" s="148"/>
      <c r="AAR58" s="148"/>
      <c r="AAS58" s="148"/>
      <c r="AAT58" s="148"/>
      <c r="AAU58" s="148"/>
      <c r="AAV58" s="148"/>
      <c r="AAW58" s="148"/>
      <c r="AAX58" s="148"/>
      <c r="AAY58" s="148"/>
      <c r="AAZ58" s="148"/>
      <c r="ABA58" s="148"/>
      <c r="ABB58" s="148"/>
      <c r="ABC58" s="148"/>
      <c r="ABD58" s="148"/>
      <c r="ABE58" s="148"/>
      <c r="ABF58" s="148"/>
      <c r="ABG58" s="148"/>
      <c r="ABH58" s="148"/>
      <c r="ABI58" s="148"/>
      <c r="ABJ58" s="148"/>
      <c r="ABK58" s="148"/>
      <c r="ABL58" s="148"/>
      <c r="ABM58" s="148"/>
      <c r="ABN58" s="148"/>
      <c r="ABO58" s="148"/>
      <c r="ABP58" s="148"/>
      <c r="ABQ58" s="148"/>
      <c r="ABR58" s="148"/>
      <c r="ABS58" s="148"/>
      <c r="ABT58" s="148"/>
      <c r="ABU58" s="148"/>
      <c r="ABV58" s="148"/>
      <c r="ABW58" s="148"/>
      <c r="ABX58" s="148"/>
      <c r="ABY58" s="148"/>
      <c r="ABZ58" s="148"/>
      <c r="ACA58" s="148"/>
      <c r="ACB58" s="148"/>
      <c r="ACC58" s="148"/>
      <c r="ACD58" s="148"/>
      <c r="ACE58" s="148"/>
      <c r="ACF58" s="148"/>
      <c r="ACG58" s="148"/>
      <c r="ACH58" s="148"/>
      <c r="ACI58" s="148"/>
      <c r="ACJ58" s="148"/>
      <c r="ACK58" s="148"/>
      <c r="ACL58" s="148"/>
      <c r="ACM58" s="148"/>
      <c r="ACN58" s="148"/>
      <c r="ACO58" s="148"/>
      <c r="ACP58" s="148"/>
      <c r="ACQ58" s="148"/>
      <c r="ACR58" s="148"/>
      <c r="ACS58" s="148"/>
      <c r="ACT58" s="148"/>
      <c r="ACU58" s="148"/>
      <c r="ACV58" s="148"/>
      <c r="ACW58" s="148"/>
      <c r="ACX58" s="148"/>
      <c r="ACY58" s="148"/>
      <c r="ACZ58" s="148"/>
      <c r="ADA58" s="148"/>
      <c r="ADB58" s="148"/>
      <c r="ADC58" s="148"/>
      <c r="ADD58" s="148"/>
      <c r="ADE58" s="148"/>
      <c r="ADF58" s="148"/>
      <c r="ADG58" s="148"/>
      <c r="ADH58" s="148"/>
      <c r="ADI58" s="148"/>
      <c r="ADJ58" s="148"/>
      <c r="ADK58" s="148"/>
      <c r="ADL58" s="148"/>
      <c r="ADM58" s="148"/>
      <c r="ADN58" s="148"/>
      <c r="ADO58" s="148"/>
      <c r="ADP58" s="148"/>
      <c r="ADQ58" s="148"/>
      <c r="ADR58" s="148"/>
      <c r="ADS58" s="148"/>
      <c r="ADT58" s="148"/>
      <c r="ADU58" s="148"/>
      <c r="ADV58" s="148"/>
      <c r="ADW58" s="148"/>
      <c r="ADX58" s="148"/>
      <c r="ADY58" s="148"/>
      <c r="ADZ58" s="148"/>
      <c r="AEA58" s="148"/>
      <c r="AEB58" s="148"/>
      <c r="AEC58" s="148"/>
      <c r="AED58" s="148"/>
      <c r="AEE58" s="148"/>
      <c r="AEF58" s="148"/>
      <c r="AEG58" s="148"/>
      <c r="AEH58" s="148"/>
      <c r="AEI58" s="148"/>
      <c r="AEJ58" s="148"/>
      <c r="AEK58" s="148"/>
      <c r="AEL58" s="148"/>
      <c r="AEM58" s="148"/>
      <c r="AEN58" s="148"/>
      <c r="AEO58" s="148"/>
      <c r="AEP58" s="148"/>
      <c r="AEQ58" s="148"/>
      <c r="AER58" s="148"/>
      <c r="AES58" s="148"/>
      <c r="AET58" s="148"/>
      <c r="AEU58" s="148"/>
      <c r="AEV58" s="148"/>
      <c r="AEW58" s="148"/>
      <c r="AEX58" s="148"/>
      <c r="AEY58" s="148"/>
      <c r="AEZ58" s="148"/>
      <c r="AFA58" s="148"/>
      <c r="AFB58" s="148"/>
      <c r="AFC58" s="148"/>
      <c r="AFD58" s="148"/>
      <c r="AFE58" s="148"/>
      <c r="AFF58" s="148"/>
      <c r="AFG58" s="148"/>
      <c r="AFH58" s="148"/>
      <c r="AFI58" s="148"/>
      <c r="AFJ58" s="148"/>
      <c r="AFK58" s="148"/>
      <c r="AFL58" s="148"/>
      <c r="AFM58" s="148"/>
      <c r="AFN58" s="148"/>
      <c r="AFO58" s="148"/>
      <c r="AFP58" s="148"/>
      <c r="AFQ58" s="148"/>
      <c r="AFR58" s="148"/>
      <c r="AFS58" s="148"/>
      <c r="AFT58" s="148"/>
      <c r="AFU58" s="148"/>
      <c r="AFV58" s="148"/>
      <c r="AFW58" s="148"/>
      <c r="AFX58" s="148"/>
      <c r="AFY58" s="148"/>
      <c r="AFZ58" s="148"/>
      <c r="AGA58" s="148"/>
      <c r="AGB58" s="148"/>
      <c r="AGC58" s="148"/>
      <c r="AGD58" s="148"/>
      <c r="AGE58" s="148"/>
      <c r="AGF58" s="148"/>
      <c r="AGG58" s="148"/>
      <c r="AGH58" s="148"/>
      <c r="AGI58" s="148"/>
      <c r="AGJ58" s="148"/>
      <c r="AGK58" s="148"/>
      <c r="AGL58" s="148"/>
      <c r="AGM58" s="148"/>
      <c r="AGN58" s="148"/>
      <c r="AGO58" s="148"/>
      <c r="AGP58" s="148"/>
      <c r="AGQ58" s="148"/>
      <c r="AGR58" s="148"/>
      <c r="AGS58" s="148"/>
      <c r="AGT58" s="148"/>
      <c r="AGU58" s="148"/>
      <c r="AGV58" s="148"/>
      <c r="AGW58" s="148"/>
      <c r="AGX58" s="148"/>
      <c r="AGY58" s="148"/>
      <c r="AGZ58" s="148"/>
      <c r="AHA58" s="148"/>
      <c r="AHB58" s="148"/>
      <c r="AHC58" s="148"/>
      <c r="AHD58" s="148"/>
      <c r="AHE58" s="148"/>
      <c r="AHF58" s="148"/>
      <c r="AHG58" s="148"/>
      <c r="AHH58" s="148"/>
      <c r="AHI58" s="148"/>
      <c r="AHJ58" s="148"/>
      <c r="AHK58" s="148"/>
      <c r="AHL58" s="148"/>
      <c r="AHM58" s="148"/>
      <c r="AHN58" s="148"/>
      <c r="AHO58" s="148"/>
      <c r="AHP58" s="148"/>
      <c r="AHQ58" s="148"/>
      <c r="AHR58" s="148"/>
      <c r="AHS58" s="148"/>
      <c r="AHT58" s="148"/>
      <c r="AHU58" s="148"/>
      <c r="AHV58" s="148"/>
      <c r="AHW58" s="148"/>
      <c r="AHX58" s="148"/>
      <c r="AHY58" s="148"/>
      <c r="AHZ58" s="148"/>
      <c r="AIA58" s="148"/>
      <c r="AIB58" s="148"/>
      <c r="AIC58" s="148"/>
      <c r="AID58" s="148"/>
      <c r="AIE58" s="148"/>
      <c r="AIF58" s="148"/>
      <c r="AIG58" s="148"/>
      <c r="AIH58" s="148"/>
      <c r="AII58" s="148"/>
      <c r="AIJ58" s="148"/>
      <c r="AIK58" s="148"/>
      <c r="AIL58" s="148"/>
      <c r="AIM58" s="148"/>
      <c r="AIN58" s="148"/>
      <c r="AIO58" s="148"/>
      <c r="AIP58" s="148"/>
      <c r="AIQ58" s="148"/>
      <c r="AIR58" s="148"/>
      <c r="AIS58" s="148"/>
      <c r="AIT58" s="148"/>
      <c r="AIU58" s="148"/>
      <c r="AIV58" s="148"/>
      <c r="AIW58" s="148"/>
      <c r="AIX58" s="148"/>
      <c r="AIY58" s="148"/>
      <c r="AIZ58" s="148"/>
      <c r="AJA58" s="148"/>
      <c r="AJB58" s="148"/>
      <c r="AJC58" s="148"/>
      <c r="AJD58" s="148"/>
      <c r="AJE58" s="148"/>
      <c r="AJF58" s="148"/>
      <c r="AJG58" s="148"/>
      <c r="AJH58" s="148"/>
      <c r="AJI58" s="148"/>
      <c r="AJJ58" s="148"/>
      <c r="AJK58" s="148"/>
      <c r="AJL58" s="148"/>
      <c r="AJM58" s="148"/>
      <c r="AJN58" s="148"/>
      <c r="AJO58" s="148"/>
      <c r="AJP58" s="148"/>
      <c r="AJQ58" s="148"/>
      <c r="AJR58" s="148"/>
      <c r="AJS58" s="148"/>
      <c r="AJT58" s="148"/>
      <c r="AJU58" s="148"/>
      <c r="AJV58" s="148"/>
      <c r="AJW58" s="148"/>
      <c r="AJX58" s="148"/>
      <c r="AJY58" s="148"/>
      <c r="AJZ58" s="148"/>
      <c r="AKA58" s="148"/>
      <c r="AKB58" s="148"/>
      <c r="AKC58" s="148"/>
      <c r="AKD58" s="148"/>
      <c r="AKE58" s="148"/>
      <c r="AKF58" s="148"/>
      <c r="AKG58" s="148"/>
      <c r="AKH58" s="148"/>
      <c r="AKI58" s="148"/>
      <c r="AKJ58" s="148"/>
      <c r="AKK58" s="148"/>
      <c r="AKL58" s="148"/>
      <c r="AKM58" s="148"/>
      <c r="AKN58" s="148"/>
      <c r="AKO58" s="148"/>
      <c r="AKP58" s="148"/>
      <c r="AKQ58" s="148"/>
      <c r="AKR58" s="148"/>
      <c r="AKS58" s="148"/>
      <c r="AKT58" s="148"/>
      <c r="AKU58" s="148"/>
      <c r="AKV58" s="148"/>
      <c r="AKW58" s="148"/>
      <c r="AKX58" s="148"/>
      <c r="AKY58" s="148"/>
      <c r="AKZ58" s="148"/>
      <c r="ALA58" s="148"/>
      <c r="ALB58" s="148"/>
      <c r="ALC58" s="148"/>
      <c r="ALD58" s="148"/>
      <c r="ALE58" s="148"/>
      <c r="ALF58" s="148"/>
      <c r="ALG58" s="148"/>
      <c r="ALH58" s="148"/>
      <c r="ALI58" s="148"/>
      <c r="ALJ58" s="148"/>
      <c r="ALK58" s="148"/>
      <c r="ALL58" s="148"/>
      <c r="ALM58" s="148"/>
      <c r="ALN58" s="148"/>
      <c r="ALO58" s="148"/>
      <c r="ALP58" s="148"/>
      <c r="ALQ58" s="148"/>
      <c r="ALR58" s="148"/>
      <c r="ALS58" s="148"/>
      <c r="ALT58" s="148"/>
      <c r="ALU58" s="148"/>
      <c r="ALV58" s="148"/>
      <c r="ALW58" s="148"/>
      <c r="ALX58" s="148"/>
      <c r="ALY58" s="148"/>
      <c r="ALZ58" s="148"/>
      <c r="AMA58" s="148"/>
      <c r="AMB58" s="148"/>
      <c r="AMC58" s="148"/>
      <c r="AMD58" s="148"/>
      <c r="AME58" s="148"/>
      <c r="AMF58" s="148"/>
      <c r="AMG58" s="148"/>
      <c r="AMH58" s="148"/>
      <c r="AMI58" s="148"/>
      <c r="AMJ58" s="148"/>
      <c r="AMK58" s="148"/>
      <c r="AML58" s="148"/>
    </row>
    <row r="59" spans="1:1026" s="142" customFormat="1">
      <c r="A59" s="148" t="str">
        <f t="shared" si="0"/>
        <v>LOAN.MD_DEFERED</v>
      </c>
      <c r="B59" s="134">
        <f t="shared" si="4"/>
        <v>110055</v>
      </c>
      <c r="C59" s="155">
        <v>0</v>
      </c>
      <c r="D59" s="155">
        <v>1</v>
      </c>
      <c r="E59" s="155">
        <f t="shared" si="1"/>
        <v>100000</v>
      </c>
      <c r="F59" s="155">
        <v>100000</v>
      </c>
      <c r="G59" s="155" t="s">
        <v>34</v>
      </c>
      <c r="H59" s="155">
        <v>100000</v>
      </c>
      <c r="I59" s="148" t="s">
        <v>505</v>
      </c>
      <c r="J59" s="155">
        <f>VLOOKUP(I59,T_FSM_TYPE!$A:$B,2,0)</f>
        <v>110000</v>
      </c>
      <c r="K59" s="142" t="s">
        <v>603</v>
      </c>
      <c r="L59" s="148" t="s">
        <v>37</v>
      </c>
      <c r="M59" s="216" t="str">
        <f t="shared" si="2"/>
        <v>MD_DEFERED</v>
      </c>
      <c r="N59" s="145" t="str">
        <f t="shared" si="3"/>
        <v>INSERT INTO T_FSM_STATE VALUES(110055, 0, 1, 100000, 100000, GETDATE(), 100000, 110000, 'MD_DEFERED', '?' ,'MD_DEFERED')</v>
      </c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148"/>
      <c r="BZ59" s="148"/>
      <c r="CA59" s="148"/>
      <c r="CB59" s="148"/>
      <c r="CC59" s="148"/>
      <c r="CD59" s="148"/>
      <c r="CE59" s="148"/>
      <c r="CF59" s="148"/>
      <c r="CG59" s="148"/>
      <c r="CH59" s="148"/>
      <c r="CI59" s="148"/>
      <c r="CJ59" s="148"/>
      <c r="CK59" s="148"/>
      <c r="CL59" s="148"/>
      <c r="CM59" s="148"/>
      <c r="CN59" s="148"/>
      <c r="CO59" s="148"/>
      <c r="CP59" s="148"/>
      <c r="CQ59" s="148"/>
      <c r="CR59" s="148"/>
      <c r="CS59" s="148"/>
      <c r="CT59" s="148"/>
      <c r="CU59" s="148"/>
      <c r="CV59" s="148"/>
      <c r="CW59" s="148"/>
      <c r="CX59" s="148"/>
      <c r="CY59" s="148"/>
      <c r="CZ59" s="148"/>
      <c r="DA59" s="148"/>
      <c r="DB59" s="148"/>
      <c r="DC59" s="148"/>
      <c r="DD59" s="148"/>
      <c r="DE59" s="148"/>
      <c r="DF59" s="148"/>
      <c r="DG59" s="148"/>
      <c r="DH59" s="148"/>
      <c r="DI59" s="148"/>
      <c r="DJ59" s="148"/>
      <c r="DK59" s="148"/>
      <c r="DL59" s="148"/>
      <c r="DM59" s="148"/>
      <c r="DN59" s="148"/>
      <c r="DO59" s="148"/>
      <c r="DP59" s="148"/>
      <c r="DQ59" s="148"/>
      <c r="DR59" s="148"/>
      <c r="DS59" s="148"/>
      <c r="DT59" s="148"/>
      <c r="DU59" s="148"/>
      <c r="DV59" s="148"/>
      <c r="DW59" s="148"/>
      <c r="DX59" s="148"/>
      <c r="DY59" s="148"/>
      <c r="DZ59" s="148"/>
      <c r="EA59" s="148"/>
      <c r="EB59" s="148"/>
      <c r="EC59" s="148"/>
      <c r="ED59" s="148"/>
      <c r="EE59" s="148"/>
      <c r="EF59" s="148"/>
      <c r="EG59" s="148"/>
      <c r="EH59" s="148"/>
      <c r="EI59" s="148"/>
      <c r="EJ59" s="148"/>
      <c r="EK59" s="148"/>
      <c r="EL59" s="148"/>
      <c r="EM59" s="148"/>
      <c r="EN59" s="148"/>
      <c r="EO59" s="148"/>
      <c r="EP59" s="148"/>
      <c r="EQ59" s="148"/>
      <c r="ER59" s="148"/>
      <c r="ES59" s="148"/>
      <c r="ET59" s="148"/>
      <c r="EU59" s="148"/>
      <c r="EV59" s="148"/>
      <c r="EW59" s="148"/>
      <c r="EX59" s="148"/>
      <c r="EY59" s="148"/>
      <c r="EZ59" s="148"/>
      <c r="FA59" s="148"/>
      <c r="FB59" s="148"/>
      <c r="FC59" s="148"/>
      <c r="FD59" s="148"/>
      <c r="FE59" s="148"/>
      <c r="FF59" s="148"/>
      <c r="FG59" s="148"/>
      <c r="FH59" s="148"/>
      <c r="FI59" s="148"/>
      <c r="FJ59" s="148"/>
      <c r="FK59" s="148"/>
      <c r="FL59" s="148"/>
      <c r="FM59" s="148"/>
      <c r="FN59" s="148"/>
      <c r="FO59" s="148"/>
      <c r="FP59" s="148"/>
      <c r="FQ59" s="148"/>
      <c r="FR59" s="148"/>
      <c r="FS59" s="148"/>
      <c r="FT59" s="148"/>
      <c r="FU59" s="148"/>
      <c r="FV59" s="148"/>
      <c r="FW59" s="148"/>
      <c r="FX59" s="148"/>
      <c r="FY59" s="148"/>
      <c r="FZ59" s="148"/>
      <c r="GA59" s="148"/>
      <c r="GB59" s="148"/>
      <c r="GC59" s="148"/>
      <c r="GD59" s="148"/>
      <c r="GE59" s="148"/>
      <c r="GF59" s="148"/>
      <c r="GG59" s="148"/>
      <c r="GH59" s="148"/>
      <c r="GI59" s="148"/>
      <c r="GJ59" s="148"/>
      <c r="GK59" s="148"/>
      <c r="GL59" s="148"/>
      <c r="GM59" s="148"/>
      <c r="GN59" s="148"/>
      <c r="GO59" s="148"/>
      <c r="GP59" s="148"/>
      <c r="GQ59" s="148"/>
      <c r="GR59" s="148"/>
      <c r="GS59" s="148"/>
      <c r="GT59" s="148"/>
      <c r="GU59" s="148"/>
      <c r="GV59" s="148"/>
      <c r="GW59" s="148"/>
      <c r="GX59" s="148"/>
      <c r="GY59" s="148"/>
      <c r="GZ59" s="148"/>
      <c r="HA59" s="148"/>
      <c r="HB59" s="148"/>
      <c r="HC59" s="148"/>
      <c r="HD59" s="148"/>
      <c r="HE59" s="148"/>
      <c r="HF59" s="148"/>
      <c r="HG59" s="148"/>
      <c r="HH59" s="148"/>
      <c r="HI59" s="148"/>
      <c r="HJ59" s="148"/>
      <c r="HK59" s="148"/>
      <c r="HL59" s="148"/>
      <c r="HM59" s="148"/>
      <c r="HN59" s="148"/>
      <c r="HO59" s="148"/>
      <c r="HP59" s="148"/>
      <c r="HQ59" s="148"/>
      <c r="HR59" s="148"/>
      <c r="HS59" s="148"/>
      <c r="HT59" s="148"/>
      <c r="HU59" s="148"/>
      <c r="HV59" s="148"/>
      <c r="HW59" s="148"/>
      <c r="HX59" s="148"/>
      <c r="HY59" s="148"/>
      <c r="HZ59" s="148"/>
      <c r="IA59" s="148"/>
      <c r="IB59" s="148"/>
      <c r="IC59" s="148"/>
      <c r="ID59" s="148"/>
      <c r="IE59" s="148"/>
      <c r="IF59" s="148"/>
      <c r="IG59" s="148"/>
      <c r="IH59" s="148"/>
      <c r="II59" s="148"/>
      <c r="IJ59" s="148"/>
      <c r="IK59" s="148"/>
      <c r="IL59" s="148"/>
      <c r="IM59" s="148"/>
      <c r="IN59" s="148"/>
      <c r="IO59" s="148"/>
      <c r="IP59" s="148"/>
      <c r="IQ59" s="148"/>
      <c r="IR59" s="148"/>
      <c r="IS59" s="148"/>
      <c r="IT59" s="148"/>
      <c r="IU59" s="148"/>
      <c r="IV59" s="148"/>
      <c r="IW59" s="148"/>
      <c r="IX59" s="148"/>
      <c r="IY59" s="148"/>
      <c r="IZ59" s="148"/>
      <c r="JA59" s="148"/>
      <c r="JB59" s="148"/>
      <c r="JC59" s="148"/>
      <c r="JD59" s="148"/>
      <c r="JE59" s="148"/>
      <c r="JF59" s="148"/>
      <c r="JG59" s="148"/>
      <c r="JH59" s="148"/>
      <c r="JI59" s="148"/>
      <c r="JJ59" s="148"/>
      <c r="JK59" s="148"/>
      <c r="JL59" s="148"/>
      <c r="JM59" s="148"/>
      <c r="JN59" s="148"/>
      <c r="JO59" s="148"/>
      <c r="JP59" s="148"/>
      <c r="JQ59" s="148"/>
      <c r="JR59" s="148"/>
      <c r="JS59" s="148"/>
      <c r="JT59" s="148"/>
      <c r="JU59" s="148"/>
      <c r="JV59" s="148"/>
      <c r="JW59" s="148"/>
      <c r="JX59" s="148"/>
      <c r="JY59" s="148"/>
      <c r="JZ59" s="148"/>
      <c r="KA59" s="148"/>
      <c r="KB59" s="148"/>
      <c r="KC59" s="148"/>
      <c r="KD59" s="148"/>
      <c r="KE59" s="148"/>
      <c r="KF59" s="148"/>
      <c r="KG59" s="148"/>
      <c r="KH59" s="148"/>
      <c r="KI59" s="148"/>
      <c r="KJ59" s="148"/>
      <c r="KK59" s="148"/>
      <c r="KL59" s="148"/>
      <c r="KM59" s="148"/>
      <c r="KN59" s="148"/>
      <c r="KO59" s="148"/>
      <c r="KP59" s="148"/>
      <c r="KQ59" s="148"/>
      <c r="KR59" s="148"/>
      <c r="KS59" s="148"/>
      <c r="KT59" s="148"/>
      <c r="KU59" s="148"/>
      <c r="KV59" s="148"/>
      <c r="KW59" s="148"/>
      <c r="KX59" s="148"/>
      <c r="KY59" s="148"/>
      <c r="KZ59" s="148"/>
      <c r="LA59" s="148"/>
      <c r="LB59" s="148"/>
      <c r="LC59" s="148"/>
      <c r="LD59" s="148"/>
      <c r="LE59" s="148"/>
      <c r="LF59" s="148"/>
      <c r="LG59" s="148"/>
      <c r="LH59" s="148"/>
      <c r="LI59" s="148"/>
      <c r="LJ59" s="148"/>
      <c r="LK59" s="148"/>
      <c r="LL59" s="148"/>
      <c r="LM59" s="148"/>
      <c r="LN59" s="148"/>
      <c r="LO59" s="148"/>
      <c r="LP59" s="148"/>
      <c r="LQ59" s="148"/>
      <c r="LR59" s="148"/>
      <c r="LS59" s="148"/>
      <c r="LT59" s="148"/>
      <c r="LU59" s="148"/>
      <c r="LV59" s="148"/>
      <c r="LW59" s="148"/>
      <c r="LX59" s="148"/>
      <c r="LY59" s="148"/>
      <c r="LZ59" s="148"/>
      <c r="MA59" s="148"/>
      <c r="MB59" s="148"/>
      <c r="MC59" s="148"/>
      <c r="MD59" s="148"/>
      <c r="ME59" s="148"/>
      <c r="MF59" s="148"/>
      <c r="MG59" s="148"/>
      <c r="MH59" s="148"/>
      <c r="MI59" s="148"/>
      <c r="MJ59" s="148"/>
      <c r="MK59" s="148"/>
      <c r="ML59" s="148"/>
      <c r="MM59" s="148"/>
      <c r="MN59" s="148"/>
      <c r="MO59" s="148"/>
      <c r="MP59" s="148"/>
      <c r="MQ59" s="148"/>
      <c r="MR59" s="148"/>
      <c r="MS59" s="148"/>
      <c r="MT59" s="148"/>
      <c r="MU59" s="148"/>
      <c r="MV59" s="148"/>
      <c r="MW59" s="148"/>
      <c r="MX59" s="148"/>
      <c r="MY59" s="148"/>
      <c r="MZ59" s="148"/>
      <c r="NA59" s="148"/>
      <c r="NB59" s="148"/>
      <c r="NC59" s="148"/>
      <c r="ND59" s="148"/>
      <c r="NE59" s="148"/>
      <c r="NF59" s="148"/>
      <c r="NG59" s="148"/>
      <c r="NH59" s="148"/>
      <c r="NI59" s="148"/>
      <c r="NJ59" s="148"/>
      <c r="NK59" s="148"/>
      <c r="NL59" s="148"/>
      <c r="NM59" s="148"/>
      <c r="NN59" s="148"/>
      <c r="NO59" s="148"/>
      <c r="NP59" s="148"/>
      <c r="NQ59" s="148"/>
      <c r="NR59" s="148"/>
      <c r="NS59" s="148"/>
      <c r="NT59" s="148"/>
      <c r="NU59" s="148"/>
      <c r="NV59" s="148"/>
      <c r="NW59" s="148"/>
      <c r="NX59" s="148"/>
      <c r="NY59" s="148"/>
      <c r="NZ59" s="148"/>
      <c r="OA59" s="148"/>
      <c r="OB59" s="148"/>
      <c r="OC59" s="148"/>
      <c r="OD59" s="148"/>
      <c r="OE59" s="148"/>
      <c r="OF59" s="148"/>
      <c r="OG59" s="148"/>
      <c r="OH59" s="148"/>
      <c r="OI59" s="148"/>
      <c r="OJ59" s="148"/>
      <c r="OK59" s="148"/>
      <c r="OL59" s="148"/>
      <c r="OM59" s="148"/>
      <c r="ON59" s="148"/>
      <c r="OO59" s="148"/>
      <c r="OP59" s="148"/>
      <c r="OQ59" s="148"/>
      <c r="OR59" s="148"/>
      <c r="OS59" s="148"/>
      <c r="OT59" s="148"/>
      <c r="OU59" s="148"/>
      <c r="OV59" s="148"/>
      <c r="OW59" s="148"/>
      <c r="OX59" s="148"/>
      <c r="OY59" s="148"/>
      <c r="OZ59" s="148"/>
      <c r="PA59" s="148"/>
      <c r="PB59" s="148"/>
      <c r="PC59" s="148"/>
      <c r="PD59" s="148"/>
      <c r="PE59" s="148"/>
      <c r="PF59" s="148"/>
      <c r="PG59" s="148"/>
      <c r="PH59" s="148"/>
      <c r="PI59" s="148"/>
      <c r="PJ59" s="148"/>
      <c r="PK59" s="148"/>
      <c r="PL59" s="148"/>
      <c r="PM59" s="148"/>
      <c r="PN59" s="148"/>
      <c r="PO59" s="148"/>
      <c r="PP59" s="148"/>
      <c r="PQ59" s="148"/>
      <c r="PR59" s="148"/>
      <c r="PS59" s="148"/>
      <c r="PT59" s="148"/>
      <c r="PU59" s="148"/>
      <c r="PV59" s="148"/>
      <c r="PW59" s="148"/>
      <c r="PX59" s="148"/>
      <c r="PY59" s="148"/>
      <c r="PZ59" s="148"/>
      <c r="QA59" s="148"/>
      <c r="QB59" s="148"/>
      <c r="QC59" s="148"/>
      <c r="QD59" s="148"/>
      <c r="QE59" s="148"/>
      <c r="QF59" s="148"/>
      <c r="QG59" s="148"/>
      <c r="QH59" s="148"/>
      <c r="QI59" s="148"/>
      <c r="QJ59" s="148"/>
      <c r="QK59" s="148"/>
      <c r="QL59" s="148"/>
      <c r="QM59" s="148"/>
      <c r="QN59" s="148"/>
      <c r="QO59" s="148"/>
      <c r="QP59" s="148"/>
      <c r="QQ59" s="148"/>
      <c r="QR59" s="148"/>
      <c r="QS59" s="148"/>
      <c r="QT59" s="148"/>
      <c r="QU59" s="148"/>
      <c r="QV59" s="148"/>
      <c r="QW59" s="148"/>
      <c r="QX59" s="148"/>
      <c r="QY59" s="148"/>
      <c r="QZ59" s="148"/>
      <c r="RA59" s="148"/>
      <c r="RB59" s="148"/>
      <c r="RC59" s="148"/>
      <c r="RD59" s="148"/>
      <c r="RE59" s="148"/>
      <c r="RF59" s="148"/>
      <c r="RG59" s="148"/>
      <c r="RH59" s="148"/>
      <c r="RI59" s="148"/>
      <c r="RJ59" s="148"/>
      <c r="RK59" s="148"/>
      <c r="RL59" s="148"/>
      <c r="RM59" s="148"/>
      <c r="RN59" s="148"/>
      <c r="RO59" s="148"/>
      <c r="RP59" s="148"/>
      <c r="RQ59" s="148"/>
      <c r="RR59" s="148"/>
      <c r="RS59" s="148"/>
      <c r="RT59" s="148"/>
      <c r="RU59" s="148"/>
      <c r="RV59" s="148"/>
      <c r="RW59" s="148"/>
      <c r="RX59" s="148"/>
      <c r="RY59" s="148"/>
      <c r="RZ59" s="148"/>
      <c r="SA59" s="148"/>
      <c r="SB59" s="148"/>
      <c r="SC59" s="148"/>
      <c r="SD59" s="148"/>
      <c r="SE59" s="148"/>
      <c r="SF59" s="148"/>
      <c r="SG59" s="148"/>
      <c r="SH59" s="148"/>
      <c r="SI59" s="148"/>
      <c r="SJ59" s="148"/>
      <c r="SK59" s="148"/>
      <c r="SL59" s="148"/>
      <c r="SM59" s="148"/>
      <c r="SN59" s="148"/>
      <c r="SO59" s="148"/>
      <c r="SP59" s="148"/>
      <c r="SQ59" s="148"/>
      <c r="SR59" s="148"/>
      <c r="SS59" s="148"/>
      <c r="ST59" s="148"/>
      <c r="SU59" s="148"/>
      <c r="SV59" s="148"/>
      <c r="SW59" s="148"/>
      <c r="SX59" s="148"/>
      <c r="SY59" s="148"/>
      <c r="SZ59" s="148"/>
      <c r="TA59" s="148"/>
      <c r="TB59" s="148"/>
      <c r="TC59" s="148"/>
      <c r="TD59" s="148"/>
      <c r="TE59" s="148"/>
      <c r="TF59" s="148"/>
      <c r="TG59" s="148"/>
      <c r="TH59" s="148"/>
      <c r="TI59" s="148"/>
      <c r="TJ59" s="148"/>
      <c r="TK59" s="148"/>
      <c r="TL59" s="148"/>
      <c r="TM59" s="148"/>
      <c r="TN59" s="148"/>
      <c r="TO59" s="148"/>
      <c r="TP59" s="148"/>
      <c r="TQ59" s="148"/>
      <c r="TR59" s="148"/>
      <c r="TS59" s="148"/>
      <c r="TT59" s="148"/>
      <c r="TU59" s="148"/>
      <c r="TV59" s="148"/>
      <c r="TW59" s="148"/>
      <c r="TX59" s="148"/>
      <c r="TY59" s="148"/>
      <c r="TZ59" s="148"/>
      <c r="UA59" s="148"/>
      <c r="UB59" s="148"/>
      <c r="UC59" s="148"/>
      <c r="UD59" s="148"/>
      <c r="UE59" s="148"/>
      <c r="UF59" s="148"/>
      <c r="UG59" s="148"/>
      <c r="UH59" s="148"/>
      <c r="UI59" s="148"/>
      <c r="UJ59" s="148"/>
      <c r="UK59" s="148"/>
      <c r="UL59" s="148"/>
      <c r="UM59" s="148"/>
      <c r="UN59" s="148"/>
      <c r="UO59" s="148"/>
      <c r="UP59" s="148"/>
      <c r="UQ59" s="148"/>
      <c r="UR59" s="148"/>
      <c r="US59" s="148"/>
      <c r="UT59" s="148"/>
      <c r="UU59" s="148"/>
      <c r="UV59" s="148"/>
      <c r="UW59" s="148"/>
      <c r="UX59" s="148"/>
      <c r="UY59" s="148"/>
      <c r="UZ59" s="148"/>
      <c r="VA59" s="148"/>
      <c r="VB59" s="148"/>
      <c r="VC59" s="148"/>
      <c r="VD59" s="148"/>
      <c r="VE59" s="148"/>
      <c r="VF59" s="148"/>
      <c r="VG59" s="148"/>
      <c r="VH59" s="148"/>
      <c r="VI59" s="148"/>
      <c r="VJ59" s="148"/>
      <c r="VK59" s="148"/>
      <c r="VL59" s="148"/>
      <c r="VM59" s="148"/>
      <c r="VN59" s="148"/>
      <c r="VO59" s="148"/>
      <c r="VP59" s="148"/>
      <c r="VQ59" s="148"/>
      <c r="VR59" s="148"/>
      <c r="VS59" s="148"/>
      <c r="VT59" s="148"/>
      <c r="VU59" s="148"/>
      <c r="VV59" s="148"/>
      <c r="VW59" s="148"/>
      <c r="VX59" s="148"/>
      <c r="VY59" s="148"/>
      <c r="VZ59" s="148"/>
      <c r="WA59" s="148"/>
      <c r="WB59" s="148"/>
      <c r="WC59" s="148"/>
      <c r="WD59" s="148"/>
      <c r="WE59" s="148"/>
      <c r="WF59" s="148"/>
      <c r="WG59" s="148"/>
      <c r="WH59" s="148"/>
      <c r="WI59" s="148"/>
      <c r="WJ59" s="148"/>
      <c r="WK59" s="148"/>
      <c r="WL59" s="148"/>
      <c r="WM59" s="148"/>
      <c r="WN59" s="148"/>
      <c r="WO59" s="148"/>
      <c r="WP59" s="148"/>
      <c r="WQ59" s="148"/>
      <c r="WR59" s="148"/>
      <c r="WS59" s="148"/>
      <c r="WT59" s="148"/>
      <c r="WU59" s="148"/>
      <c r="WV59" s="148"/>
      <c r="WW59" s="148"/>
      <c r="WX59" s="148"/>
      <c r="WY59" s="148"/>
      <c r="WZ59" s="148"/>
      <c r="XA59" s="148"/>
      <c r="XB59" s="148"/>
      <c r="XC59" s="148"/>
      <c r="XD59" s="148"/>
      <c r="XE59" s="148"/>
      <c r="XF59" s="148"/>
      <c r="XG59" s="148"/>
      <c r="XH59" s="148"/>
      <c r="XI59" s="148"/>
      <c r="XJ59" s="148"/>
      <c r="XK59" s="148"/>
      <c r="XL59" s="148"/>
      <c r="XM59" s="148"/>
      <c r="XN59" s="148"/>
      <c r="XO59" s="148"/>
      <c r="XP59" s="148"/>
      <c r="XQ59" s="148"/>
      <c r="XR59" s="148"/>
      <c r="XS59" s="148"/>
      <c r="XT59" s="148"/>
      <c r="XU59" s="148"/>
      <c r="XV59" s="148"/>
      <c r="XW59" s="148"/>
      <c r="XX59" s="148"/>
      <c r="XY59" s="148"/>
      <c r="XZ59" s="148"/>
      <c r="YA59" s="148"/>
      <c r="YB59" s="148"/>
      <c r="YC59" s="148"/>
      <c r="YD59" s="148"/>
      <c r="YE59" s="148"/>
      <c r="YF59" s="148"/>
      <c r="YG59" s="148"/>
      <c r="YH59" s="148"/>
      <c r="YI59" s="148"/>
      <c r="YJ59" s="148"/>
      <c r="YK59" s="148"/>
      <c r="YL59" s="148"/>
      <c r="YM59" s="148"/>
      <c r="YN59" s="148"/>
      <c r="YO59" s="148"/>
      <c r="YP59" s="148"/>
      <c r="YQ59" s="148"/>
      <c r="YR59" s="148"/>
      <c r="YS59" s="148"/>
      <c r="YT59" s="148"/>
      <c r="YU59" s="148"/>
      <c r="YV59" s="148"/>
      <c r="YW59" s="148"/>
      <c r="YX59" s="148"/>
      <c r="YY59" s="148"/>
      <c r="YZ59" s="148"/>
      <c r="ZA59" s="148"/>
      <c r="ZB59" s="148"/>
      <c r="ZC59" s="148"/>
      <c r="ZD59" s="148"/>
      <c r="ZE59" s="148"/>
      <c r="ZF59" s="148"/>
      <c r="ZG59" s="148"/>
      <c r="ZH59" s="148"/>
      <c r="ZI59" s="148"/>
      <c r="ZJ59" s="148"/>
      <c r="ZK59" s="148"/>
      <c r="ZL59" s="148"/>
      <c r="ZM59" s="148"/>
      <c r="ZN59" s="148"/>
      <c r="ZO59" s="148"/>
      <c r="ZP59" s="148"/>
      <c r="ZQ59" s="148"/>
      <c r="ZR59" s="148"/>
      <c r="ZS59" s="148"/>
      <c r="ZT59" s="148"/>
      <c r="ZU59" s="148"/>
      <c r="ZV59" s="148"/>
      <c r="ZW59" s="148"/>
      <c r="ZX59" s="148"/>
      <c r="ZY59" s="148"/>
      <c r="ZZ59" s="148"/>
      <c r="AAA59" s="148"/>
      <c r="AAB59" s="148"/>
      <c r="AAC59" s="148"/>
      <c r="AAD59" s="148"/>
      <c r="AAE59" s="148"/>
      <c r="AAF59" s="148"/>
      <c r="AAG59" s="148"/>
      <c r="AAH59" s="148"/>
      <c r="AAI59" s="148"/>
      <c r="AAJ59" s="148"/>
      <c r="AAK59" s="148"/>
      <c r="AAL59" s="148"/>
      <c r="AAM59" s="148"/>
      <c r="AAN59" s="148"/>
      <c r="AAO59" s="148"/>
      <c r="AAP59" s="148"/>
      <c r="AAQ59" s="148"/>
      <c r="AAR59" s="148"/>
      <c r="AAS59" s="148"/>
      <c r="AAT59" s="148"/>
      <c r="AAU59" s="148"/>
      <c r="AAV59" s="148"/>
      <c r="AAW59" s="148"/>
      <c r="AAX59" s="148"/>
      <c r="AAY59" s="148"/>
      <c r="AAZ59" s="148"/>
      <c r="ABA59" s="148"/>
      <c r="ABB59" s="148"/>
      <c r="ABC59" s="148"/>
      <c r="ABD59" s="148"/>
      <c r="ABE59" s="148"/>
      <c r="ABF59" s="148"/>
      <c r="ABG59" s="148"/>
      <c r="ABH59" s="148"/>
      <c r="ABI59" s="148"/>
      <c r="ABJ59" s="148"/>
      <c r="ABK59" s="148"/>
      <c r="ABL59" s="148"/>
      <c r="ABM59" s="148"/>
      <c r="ABN59" s="148"/>
      <c r="ABO59" s="148"/>
      <c r="ABP59" s="148"/>
      <c r="ABQ59" s="148"/>
      <c r="ABR59" s="148"/>
      <c r="ABS59" s="148"/>
      <c r="ABT59" s="148"/>
      <c r="ABU59" s="148"/>
      <c r="ABV59" s="148"/>
      <c r="ABW59" s="148"/>
      <c r="ABX59" s="148"/>
      <c r="ABY59" s="148"/>
      <c r="ABZ59" s="148"/>
      <c r="ACA59" s="148"/>
      <c r="ACB59" s="148"/>
      <c r="ACC59" s="148"/>
      <c r="ACD59" s="148"/>
      <c r="ACE59" s="148"/>
      <c r="ACF59" s="148"/>
      <c r="ACG59" s="148"/>
      <c r="ACH59" s="148"/>
      <c r="ACI59" s="148"/>
      <c r="ACJ59" s="148"/>
      <c r="ACK59" s="148"/>
      <c r="ACL59" s="148"/>
      <c r="ACM59" s="148"/>
      <c r="ACN59" s="148"/>
      <c r="ACO59" s="148"/>
      <c r="ACP59" s="148"/>
      <c r="ACQ59" s="148"/>
      <c r="ACR59" s="148"/>
      <c r="ACS59" s="148"/>
      <c r="ACT59" s="148"/>
      <c r="ACU59" s="148"/>
      <c r="ACV59" s="148"/>
      <c r="ACW59" s="148"/>
      <c r="ACX59" s="148"/>
      <c r="ACY59" s="148"/>
      <c r="ACZ59" s="148"/>
      <c r="ADA59" s="148"/>
      <c r="ADB59" s="148"/>
      <c r="ADC59" s="148"/>
      <c r="ADD59" s="148"/>
      <c r="ADE59" s="148"/>
      <c r="ADF59" s="148"/>
      <c r="ADG59" s="148"/>
      <c r="ADH59" s="148"/>
      <c r="ADI59" s="148"/>
      <c r="ADJ59" s="148"/>
      <c r="ADK59" s="148"/>
      <c r="ADL59" s="148"/>
      <c r="ADM59" s="148"/>
      <c r="ADN59" s="148"/>
      <c r="ADO59" s="148"/>
      <c r="ADP59" s="148"/>
      <c r="ADQ59" s="148"/>
      <c r="ADR59" s="148"/>
      <c r="ADS59" s="148"/>
      <c r="ADT59" s="148"/>
      <c r="ADU59" s="148"/>
      <c r="ADV59" s="148"/>
      <c r="ADW59" s="148"/>
      <c r="ADX59" s="148"/>
      <c r="ADY59" s="148"/>
      <c r="ADZ59" s="148"/>
      <c r="AEA59" s="148"/>
      <c r="AEB59" s="148"/>
      <c r="AEC59" s="148"/>
      <c r="AED59" s="148"/>
      <c r="AEE59" s="148"/>
      <c r="AEF59" s="148"/>
      <c r="AEG59" s="148"/>
      <c r="AEH59" s="148"/>
      <c r="AEI59" s="148"/>
      <c r="AEJ59" s="148"/>
      <c r="AEK59" s="148"/>
      <c r="AEL59" s="148"/>
      <c r="AEM59" s="148"/>
      <c r="AEN59" s="148"/>
      <c r="AEO59" s="148"/>
      <c r="AEP59" s="148"/>
      <c r="AEQ59" s="148"/>
      <c r="AER59" s="148"/>
      <c r="AES59" s="148"/>
      <c r="AET59" s="148"/>
      <c r="AEU59" s="148"/>
      <c r="AEV59" s="148"/>
      <c r="AEW59" s="148"/>
      <c r="AEX59" s="148"/>
      <c r="AEY59" s="148"/>
      <c r="AEZ59" s="148"/>
      <c r="AFA59" s="148"/>
      <c r="AFB59" s="148"/>
      <c r="AFC59" s="148"/>
      <c r="AFD59" s="148"/>
      <c r="AFE59" s="148"/>
      <c r="AFF59" s="148"/>
      <c r="AFG59" s="148"/>
      <c r="AFH59" s="148"/>
      <c r="AFI59" s="148"/>
      <c r="AFJ59" s="148"/>
      <c r="AFK59" s="148"/>
      <c r="AFL59" s="148"/>
      <c r="AFM59" s="148"/>
      <c r="AFN59" s="148"/>
      <c r="AFO59" s="148"/>
      <c r="AFP59" s="148"/>
      <c r="AFQ59" s="148"/>
      <c r="AFR59" s="148"/>
      <c r="AFS59" s="148"/>
      <c r="AFT59" s="148"/>
      <c r="AFU59" s="148"/>
      <c r="AFV59" s="148"/>
      <c r="AFW59" s="148"/>
      <c r="AFX59" s="148"/>
      <c r="AFY59" s="148"/>
      <c r="AFZ59" s="148"/>
      <c r="AGA59" s="148"/>
      <c r="AGB59" s="148"/>
      <c r="AGC59" s="148"/>
      <c r="AGD59" s="148"/>
      <c r="AGE59" s="148"/>
      <c r="AGF59" s="148"/>
      <c r="AGG59" s="148"/>
      <c r="AGH59" s="148"/>
      <c r="AGI59" s="148"/>
      <c r="AGJ59" s="148"/>
      <c r="AGK59" s="148"/>
      <c r="AGL59" s="148"/>
      <c r="AGM59" s="148"/>
      <c r="AGN59" s="148"/>
      <c r="AGO59" s="148"/>
      <c r="AGP59" s="148"/>
      <c r="AGQ59" s="148"/>
      <c r="AGR59" s="148"/>
      <c r="AGS59" s="148"/>
      <c r="AGT59" s="148"/>
      <c r="AGU59" s="148"/>
      <c r="AGV59" s="148"/>
      <c r="AGW59" s="148"/>
      <c r="AGX59" s="148"/>
      <c r="AGY59" s="148"/>
      <c r="AGZ59" s="148"/>
      <c r="AHA59" s="148"/>
      <c r="AHB59" s="148"/>
      <c r="AHC59" s="148"/>
      <c r="AHD59" s="148"/>
      <c r="AHE59" s="148"/>
      <c r="AHF59" s="148"/>
      <c r="AHG59" s="148"/>
      <c r="AHH59" s="148"/>
      <c r="AHI59" s="148"/>
      <c r="AHJ59" s="148"/>
      <c r="AHK59" s="148"/>
      <c r="AHL59" s="148"/>
      <c r="AHM59" s="148"/>
      <c r="AHN59" s="148"/>
      <c r="AHO59" s="148"/>
      <c r="AHP59" s="148"/>
      <c r="AHQ59" s="148"/>
      <c r="AHR59" s="148"/>
      <c r="AHS59" s="148"/>
      <c r="AHT59" s="148"/>
      <c r="AHU59" s="148"/>
      <c r="AHV59" s="148"/>
      <c r="AHW59" s="148"/>
      <c r="AHX59" s="148"/>
      <c r="AHY59" s="148"/>
      <c r="AHZ59" s="148"/>
      <c r="AIA59" s="148"/>
      <c r="AIB59" s="148"/>
      <c r="AIC59" s="148"/>
      <c r="AID59" s="148"/>
      <c r="AIE59" s="148"/>
      <c r="AIF59" s="148"/>
      <c r="AIG59" s="148"/>
      <c r="AIH59" s="148"/>
      <c r="AII59" s="148"/>
      <c r="AIJ59" s="148"/>
      <c r="AIK59" s="148"/>
      <c r="AIL59" s="148"/>
      <c r="AIM59" s="148"/>
      <c r="AIN59" s="148"/>
      <c r="AIO59" s="148"/>
      <c r="AIP59" s="148"/>
      <c r="AIQ59" s="148"/>
      <c r="AIR59" s="148"/>
      <c r="AIS59" s="148"/>
      <c r="AIT59" s="148"/>
      <c r="AIU59" s="148"/>
      <c r="AIV59" s="148"/>
      <c r="AIW59" s="148"/>
      <c r="AIX59" s="148"/>
      <c r="AIY59" s="148"/>
      <c r="AIZ59" s="148"/>
      <c r="AJA59" s="148"/>
      <c r="AJB59" s="148"/>
      <c r="AJC59" s="148"/>
      <c r="AJD59" s="148"/>
      <c r="AJE59" s="148"/>
      <c r="AJF59" s="148"/>
      <c r="AJG59" s="148"/>
      <c r="AJH59" s="148"/>
      <c r="AJI59" s="148"/>
      <c r="AJJ59" s="148"/>
      <c r="AJK59" s="148"/>
      <c r="AJL59" s="148"/>
      <c r="AJM59" s="148"/>
      <c r="AJN59" s="148"/>
      <c r="AJO59" s="148"/>
      <c r="AJP59" s="148"/>
      <c r="AJQ59" s="148"/>
      <c r="AJR59" s="148"/>
      <c r="AJS59" s="148"/>
      <c r="AJT59" s="148"/>
      <c r="AJU59" s="148"/>
      <c r="AJV59" s="148"/>
      <c r="AJW59" s="148"/>
      <c r="AJX59" s="148"/>
      <c r="AJY59" s="148"/>
      <c r="AJZ59" s="148"/>
      <c r="AKA59" s="148"/>
      <c r="AKB59" s="148"/>
      <c r="AKC59" s="148"/>
      <c r="AKD59" s="148"/>
      <c r="AKE59" s="148"/>
      <c r="AKF59" s="148"/>
      <c r="AKG59" s="148"/>
      <c r="AKH59" s="148"/>
      <c r="AKI59" s="148"/>
      <c r="AKJ59" s="148"/>
      <c r="AKK59" s="148"/>
      <c r="AKL59" s="148"/>
      <c r="AKM59" s="148"/>
      <c r="AKN59" s="148"/>
      <c r="AKO59" s="148"/>
      <c r="AKP59" s="148"/>
      <c r="AKQ59" s="148"/>
      <c r="AKR59" s="148"/>
      <c r="AKS59" s="148"/>
      <c r="AKT59" s="148"/>
      <c r="AKU59" s="148"/>
      <c r="AKV59" s="148"/>
      <c r="AKW59" s="148"/>
      <c r="AKX59" s="148"/>
      <c r="AKY59" s="148"/>
      <c r="AKZ59" s="148"/>
      <c r="ALA59" s="148"/>
      <c r="ALB59" s="148"/>
      <c r="ALC59" s="148"/>
      <c r="ALD59" s="148"/>
      <c r="ALE59" s="148"/>
      <c r="ALF59" s="148"/>
      <c r="ALG59" s="148"/>
      <c r="ALH59" s="148"/>
      <c r="ALI59" s="148"/>
      <c r="ALJ59" s="148"/>
      <c r="ALK59" s="148"/>
      <c r="ALL59" s="148"/>
      <c r="ALM59" s="148"/>
      <c r="ALN59" s="148"/>
      <c r="ALO59" s="148"/>
      <c r="ALP59" s="148"/>
      <c r="ALQ59" s="148"/>
      <c r="ALR59" s="148"/>
      <c r="ALS59" s="148"/>
      <c r="ALT59" s="148"/>
      <c r="ALU59" s="148"/>
      <c r="ALV59" s="148"/>
      <c r="ALW59" s="148"/>
      <c r="ALX59" s="148"/>
      <c r="ALY59" s="148"/>
      <c r="ALZ59" s="148"/>
      <c r="AMA59" s="148"/>
      <c r="AMB59" s="148"/>
      <c r="AMC59" s="148"/>
      <c r="AMD59" s="148"/>
      <c r="AME59" s="148"/>
      <c r="AMF59" s="148"/>
      <c r="AMG59" s="148"/>
      <c r="AMH59" s="148"/>
      <c r="AMI59" s="148"/>
      <c r="AMJ59" s="148"/>
      <c r="AMK59" s="148"/>
      <c r="AML59" s="148"/>
    </row>
    <row r="60" spans="1:1026" s="142" customFormat="1">
      <c r="A60" s="148" t="str">
        <f t="shared" ref="A60" si="7">CONCATENATE(I60,".",K60)</f>
        <v>LOAN.PEND_RECEIVED</v>
      </c>
      <c r="B60" s="134">
        <f t="shared" ref="B60:B63" si="8">B59+1</f>
        <v>110056</v>
      </c>
      <c r="C60" s="155">
        <v>0</v>
      </c>
      <c r="D60" s="155">
        <v>1</v>
      </c>
      <c r="E60" s="155">
        <f t="shared" si="1"/>
        <v>100000</v>
      </c>
      <c r="F60" s="155">
        <v>100000</v>
      </c>
      <c r="G60" s="155" t="s">
        <v>34</v>
      </c>
      <c r="H60" s="155">
        <v>100000</v>
      </c>
      <c r="I60" s="148" t="s">
        <v>505</v>
      </c>
      <c r="J60" s="155">
        <f>VLOOKUP(I60,T_FSM_TYPE!$A:$B,2,0)</f>
        <v>110000</v>
      </c>
      <c r="K60" s="131" t="s">
        <v>527</v>
      </c>
      <c r="L60" s="148" t="s">
        <v>37</v>
      </c>
      <c r="M60" s="190" t="s">
        <v>527</v>
      </c>
      <c r="N60" s="145" t="str">
        <f t="shared" si="3"/>
        <v>INSERT INTO T_FSM_STATE VALUES(110056, 0, 1, 100000, 100000, GETDATE(), 100000, 110000, 'PEND_RECEIVED', '?' ,'PEND_RECEIVED')</v>
      </c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48"/>
      <c r="AW60" s="148"/>
      <c r="AX60" s="148"/>
      <c r="AY60" s="148"/>
      <c r="AZ60" s="148"/>
      <c r="BA60" s="148"/>
      <c r="BB60" s="148"/>
      <c r="BC60" s="148"/>
      <c r="BD60" s="148"/>
      <c r="BE60" s="148"/>
      <c r="BF60" s="148"/>
      <c r="BG60" s="148"/>
      <c r="BH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  <c r="BW60" s="148"/>
      <c r="BX60" s="148"/>
      <c r="BY60" s="148"/>
      <c r="BZ60" s="148"/>
      <c r="CA60" s="148"/>
      <c r="CB60" s="148"/>
      <c r="CC60" s="148"/>
      <c r="CD60" s="148"/>
      <c r="CE60" s="148"/>
      <c r="CF60" s="148"/>
      <c r="CG60" s="148"/>
      <c r="CH60" s="148"/>
      <c r="CI60" s="148"/>
      <c r="CJ60" s="148"/>
      <c r="CK60" s="148"/>
      <c r="CL60" s="148"/>
      <c r="CM60" s="148"/>
      <c r="CN60" s="148"/>
      <c r="CO60" s="148"/>
      <c r="CP60" s="148"/>
      <c r="CQ60" s="148"/>
      <c r="CR60" s="148"/>
      <c r="CS60" s="148"/>
      <c r="CT60" s="148"/>
      <c r="CU60" s="148"/>
      <c r="CV60" s="148"/>
      <c r="CW60" s="148"/>
      <c r="CX60" s="148"/>
      <c r="CY60" s="148"/>
      <c r="CZ60" s="148"/>
      <c r="DA60" s="148"/>
      <c r="DB60" s="148"/>
      <c r="DC60" s="148"/>
      <c r="DD60" s="148"/>
      <c r="DE60" s="148"/>
      <c r="DF60" s="148"/>
      <c r="DG60" s="148"/>
      <c r="DH60" s="148"/>
      <c r="DI60" s="148"/>
      <c r="DJ60" s="148"/>
      <c r="DK60" s="148"/>
      <c r="DL60" s="148"/>
      <c r="DM60" s="148"/>
      <c r="DN60" s="148"/>
      <c r="DO60" s="148"/>
      <c r="DP60" s="148"/>
      <c r="DQ60" s="148"/>
      <c r="DR60" s="148"/>
      <c r="DS60" s="148"/>
      <c r="DT60" s="148"/>
      <c r="DU60" s="148"/>
      <c r="DV60" s="148"/>
      <c r="DW60" s="148"/>
      <c r="DX60" s="148"/>
      <c r="DY60" s="148"/>
      <c r="DZ60" s="148"/>
      <c r="EA60" s="148"/>
      <c r="EB60" s="148"/>
      <c r="EC60" s="148"/>
      <c r="ED60" s="148"/>
      <c r="EE60" s="148"/>
      <c r="EF60" s="148"/>
      <c r="EG60" s="148"/>
      <c r="EH60" s="148"/>
      <c r="EI60" s="148"/>
      <c r="EJ60" s="148"/>
      <c r="EK60" s="148"/>
      <c r="EL60" s="148"/>
      <c r="EM60" s="148"/>
      <c r="EN60" s="148"/>
      <c r="EO60" s="148"/>
      <c r="EP60" s="148"/>
      <c r="EQ60" s="148"/>
      <c r="ER60" s="148"/>
      <c r="ES60" s="148"/>
      <c r="ET60" s="148"/>
      <c r="EU60" s="148"/>
      <c r="EV60" s="148"/>
      <c r="EW60" s="148"/>
      <c r="EX60" s="148"/>
      <c r="EY60" s="148"/>
      <c r="EZ60" s="148"/>
      <c r="FA60" s="148"/>
      <c r="FB60" s="148"/>
      <c r="FC60" s="148"/>
      <c r="FD60" s="148"/>
      <c r="FE60" s="148"/>
      <c r="FF60" s="148"/>
      <c r="FG60" s="148"/>
      <c r="FH60" s="148"/>
      <c r="FI60" s="148"/>
      <c r="FJ60" s="148"/>
      <c r="FK60" s="148"/>
      <c r="FL60" s="148"/>
      <c r="FM60" s="148"/>
      <c r="FN60" s="148"/>
      <c r="FO60" s="148"/>
      <c r="FP60" s="148"/>
      <c r="FQ60" s="148"/>
      <c r="FR60" s="148"/>
      <c r="FS60" s="148"/>
      <c r="FT60" s="148"/>
      <c r="FU60" s="148"/>
      <c r="FV60" s="148"/>
      <c r="FW60" s="148"/>
      <c r="FX60" s="148"/>
      <c r="FY60" s="148"/>
      <c r="FZ60" s="148"/>
      <c r="GA60" s="148"/>
      <c r="GB60" s="148"/>
      <c r="GC60" s="148"/>
      <c r="GD60" s="148"/>
      <c r="GE60" s="148"/>
      <c r="GF60" s="148"/>
      <c r="GG60" s="148"/>
      <c r="GH60" s="148"/>
      <c r="GI60" s="148"/>
      <c r="GJ60" s="148"/>
      <c r="GK60" s="148"/>
      <c r="GL60" s="148"/>
      <c r="GM60" s="148"/>
      <c r="GN60" s="148"/>
      <c r="GO60" s="148"/>
      <c r="GP60" s="148"/>
      <c r="GQ60" s="148"/>
      <c r="GR60" s="148"/>
      <c r="GS60" s="148"/>
      <c r="GT60" s="148"/>
      <c r="GU60" s="148"/>
      <c r="GV60" s="148"/>
      <c r="GW60" s="148"/>
      <c r="GX60" s="148"/>
      <c r="GY60" s="148"/>
      <c r="GZ60" s="148"/>
      <c r="HA60" s="148"/>
      <c r="HB60" s="148"/>
      <c r="HC60" s="148"/>
      <c r="HD60" s="148"/>
      <c r="HE60" s="148"/>
      <c r="HF60" s="148"/>
      <c r="HG60" s="148"/>
      <c r="HH60" s="148"/>
      <c r="HI60" s="148"/>
      <c r="HJ60" s="148"/>
      <c r="HK60" s="148"/>
      <c r="HL60" s="148"/>
      <c r="HM60" s="148"/>
      <c r="HN60" s="148"/>
      <c r="HO60" s="148"/>
      <c r="HP60" s="148"/>
      <c r="HQ60" s="148"/>
      <c r="HR60" s="148"/>
      <c r="HS60" s="148"/>
      <c r="HT60" s="148"/>
      <c r="HU60" s="148"/>
      <c r="HV60" s="148"/>
      <c r="HW60" s="148"/>
      <c r="HX60" s="148"/>
      <c r="HY60" s="148"/>
      <c r="HZ60" s="148"/>
      <c r="IA60" s="148"/>
      <c r="IB60" s="148"/>
      <c r="IC60" s="148"/>
      <c r="ID60" s="148"/>
      <c r="IE60" s="148"/>
      <c r="IF60" s="148"/>
      <c r="IG60" s="148"/>
      <c r="IH60" s="148"/>
      <c r="II60" s="148"/>
      <c r="IJ60" s="148"/>
      <c r="IK60" s="148"/>
      <c r="IL60" s="148"/>
      <c r="IM60" s="148"/>
      <c r="IN60" s="148"/>
      <c r="IO60" s="148"/>
      <c r="IP60" s="148"/>
      <c r="IQ60" s="148"/>
      <c r="IR60" s="148"/>
      <c r="IS60" s="148"/>
      <c r="IT60" s="148"/>
      <c r="IU60" s="148"/>
      <c r="IV60" s="148"/>
      <c r="IW60" s="148"/>
      <c r="IX60" s="148"/>
      <c r="IY60" s="148"/>
      <c r="IZ60" s="148"/>
      <c r="JA60" s="148"/>
      <c r="JB60" s="148"/>
      <c r="JC60" s="148"/>
      <c r="JD60" s="148"/>
      <c r="JE60" s="148"/>
      <c r="JF60" s="148"/>
      <c r="JG60" s="148"/>
      <c r="JH60" s="148"/>
      <c r="JI60" s="148"/>
      <c r="JJ60" s="148"/>
      <c r="JK60" s="148"/>
      <c r="JL60" s="148"/>
      <c r="JM60" s="148"/>
      <c r="JN60" s="148"/>
      <c r="JO60" s="148"/>
      <c r="JP60" s="148"/>
      <c r="JQ60" s="148"/>
      <c r="JR60" s="148"/>
      <c r="JS60" s="148"/>
      <c r="JT60" s="148"/>
      <c r="JU60" s="148"/>
      <c r="JV60" s="148"/>
      <c r="JW60" s="148"/>
      <c r="JX60" s="148"/>
      <c r="JY60" s="148"/>
      <c r="JZ60" s="148"/>
      <c r="KA60" s="148"/>
      <c r="KB60" s="148"/>
      <c r="KC60" s="148"/>
      <c r="KD60" s="148"/>
      <c r="KE60" s="148"/>
      <c r="KF60" s="148"/>
      <c r="KG60" s="148"/>
      <c r="KH60" s="148"/>
      <c r="KI60" s="148"/>
      <c r="KJ60" s="148"/>
      <c r="KK60" s="148"/>
      <c r="KL60" s="148"/>
      <c r="KM60" s="148"/>
      <c r="KN60" s="148"/>
      <c r="KO60" s="148"/>
      <c r="KP60" s="148"/>
      <c r="KQ60" s="148"/>
      <c r="KR60" s="148"/>
      <c r="KS60" s="148"/>
      <c r="KT60" s="148"/>
      <c r="KU60" s="148"/>
      <c r="KV60" s="148"/>
      <c r="KW60" s="148"/>
      <c r="KX60" s="148"/>
      <c r="KY60" s="148"/>
      <c r="KZ60" s="148"/>
      <c r="LA60" s="148"/>
      <c r="LB60" s="148"/>
      <c r="LC60" s="148"/>
      <c r="LD60" s="148"/>
      <c r="LE60" s="148"/>
      <c r="LF60" s="148"/>
      <c r="LG60" s="148"/>
      <c r="LH60" s="148"/>
      <c r="LI60" s="148"/>
      <c r="LJ60" s="148"/>
      <c r="LK60" s="148"/>
      <c r="LL60" s="148"/>
      <c r="LM60" s="148"/>
      <c r="LN60" s="148"/>
      <c r="LO60" s="148"/>
      <c r="LP60" s="148"/>
      <c r="LQ60" s="148"/>
      <c r="LR60" s="148"/>
      <c r="LS60" s="148"/>
      <c r="LT60" s="148"/>
      <c r="LU60" s="148"/>
      <c r="LV60" s="148"/>
      <c r="LW60" s="148"/>
      <c r="LX60" s="148"/>
      <c r="LY60" s="148"/>
      <c r="LZ60" s="148"/>
      <c r="MA60" s="148"/>
      <c r="MB60" s="148"/>
      <c r="MC60" s="148"/>
      <c r="MD60" s="148"/>
      <c r="ME60" s="148"/>
      <c r="MF60" s="148"/>
      <c r="MG60" s="148"/>
      <c r="MH60" s="148"/>
      <c r="MI60" s="148"/>
      <c r="MJ60" s="148"/>
      <c r="MK60" s="148"/>
      <c r="ML60" s="148"/>
      <c r="MM60" s="148"/>
      <c r="MN60" s="148"/>
      <c r="MO60" s="148"/>
      <c r="MP60" s="148"/>
      <c r="MQ60" s="148"/>
      <c r="MR60" s="148"/>
      <c r="MS60" s="148"/>
      <c r="MT60" s="148"/>
      <c r="MU60" s="148"/>
      <c r="MV60" s="148"/>
      <c r="MW60" s="148"/>
      <c r="MX60" s="148"/>
      <c r="MY60" s="148"/>
      <c r="MZ60" s="148"/>
      <c r="NA60" s="148"/>
      <c r="NB60" s="148"/>
      <c r="NC60" s="148"/>
      <c r="ND60" s="148"/>
      <c r="NE60" s="148"/>
      <c r="NF60" s="148"/>
      <c r="NG60" s="148"/>
      <c r="NH60" s="148"/>
      <c r="NI60" s="148"/>
      <c r="NJ60" s="148"/>
      <c r="NK60" s="148"/>
      <c r="NL60" s="148"/>
      <c r="NM60" s="148"/>
      <c r="NN60" s="148"/>
      <c r="NO60" s="148"/>
      <c r="NP60" s="148"/>
      <c r="NQ60" s="148"/>
      <c r="NR60" s="148"/>
      <c r="NS60" s="148"/>
      <c r="NT60" s="148"/>
      <c r="NU60" s="148"/>
      <c r="NV60" s="148"/>
      <c r="NW60" s="148"/>
      <c r="NX60" s="148"/>
      <c r="NY60" s="148"/>
      <c r="NZ60" s="148"/>
      <c r="OA60" s="148"/>
      <c r="OB60" s="148"/>
      <c r="OC60" s="148"/>
      <c r="OD60" s="148"/>
      <c r="OE60" s="148"/>
      <c r="OF60" s="148"/>
      <c r="OG60" s="148"/>
      <c r="OH60" s="148"/>
      <c r="OI60" s="148"/>
      <c r="OJ60" s="148"/>
      <c r="OK60" s="148"/>
      <c r="OL60" s="148"/>
      <c r="OM60" s="148"/>
      <c r="ON60" s="148"/>
      <c r="OO60" s="148"/>
      <c r="OP60" s="148"/>
      <c r="OQ60" s="148"/>
      <c r="OR60" s="148"/>
      <c r="OS60" s="148"/>
      <c r="OT60" s="148"/>
      <c r="OU60" s="148"/>
      <c r="OV60" s="148"/>
      <c r="OW60" s="148"/>
      <c r="OX60" s="148"/>
      <c r="OY60" s="148"/>
      <c r="OZ60" s="148"/>
      <c r="PA60" s="148"/>
      <c r="PB60" s="148"/>
      <c r="PC60" s="148"/>
      <c r="PD60" s="148"/>
      <c r="PE60" s="148"/>
      <c r="PF60" s="148"/>
      <c r="PG60" s="148"/>
      <c r="PH60" s="148"/>
      <c r="PI60" s="148"/>
      <c r="PJ60" s="148"/>
      <c r="PK60" s="148"/>
      <c r="PL60" s="148"/>
      <c r="PM60" s="148"/>
      <c r="PN60" s="148"/>
      <c r="PO60" s="148"/>
      <c r="PP60" s="148"/>
      <c r="PQ60" s="148"/>
      <c r="PR60" s="148"/>
      <c r="PS60" s="148"/>
      <c r="PT60" s="148"/>
      <c r="PU60" s="148"/>
      <c r="PV60" s="148"/>
      <c r="PW60" s="148"/>
      <c r="PX60" s="148"/>
      <c r="PY60" s="148"/>
      <c r="PZ60" s="148"/>
      <c r="QA60" s="148"/>
      <c r="QB60" s="148"/>
      <c r="QC60" s="148"/>
      <c r="QD60" s="148"/>
      <c r="QE60" s="148"/>
      <c r="QF60" s="148"/>
      <c r="QG60" s="148"/>
      <c r="QH60" s="148"/>
      <c r="QI60" s="148"/>
      <c r="QJ60" s="148"/>
      <c r="QK60" s="148"/>
      <c r="QL60" s="148"/>
      <c r="QM60" s="148"/>
      <c r="QN60" s="148"/>
      <c r="QO60" s="148"/>
      <c r="QP60" s="148"/>
      <c r="QQ60" s="148"/>
      <c r="QR60" s="148"/>
      <c r="QS60" s="148"/>
      <c r="QT60" s="148"/>
      <c r="QU60" s="148"/>
      <c r="QV60" s="148"/>
      <c r="QW60" s="148"/>
      <c r="QX60" s="148"/>
      <c r="QY60" s="148"/>
      <c r="QZ60" s="148"/>
      <c r="RA60" s="148"/>
      <c r="RB60" s="148"/>
      <c r="RC60" s="148"/>
      <c r="RD60" s="148"/>
      <c r="RE60" s="148"/>
      <c r="RF60" s="148"/>
      <c r="RG60" s="148"/>
      <c r="RH60" s="148"/>
      <c r="RI60" s="148"/>
      <c r="RJ60" s="148"/>
      <c r="RK60" s="148"/>
      <c r="RL60" s="148"/>
      <c r="RM60" s="148"/>
      <c r="RN60" s="148"/>
      <c r="RO60" s="148"/>
      <c r="RP60" s="148"/>
      <c r="RQ60" s="148"/>
      <c r="RR60" s="148"/>
      <c r="RS60" s="148"/>
      <c r="RT60" s="148"/>
      <c r="RU60" s="148"/>
      <c r="RV60" s="148"/>
      <c r="RW60" s="148"/>
      <c r="RX60" s="148"/>
      <c r="RY60" s="148"/>
      <c r="RZ60" s="148"/>
      <c r="SA60" s="148"/>
      <c r="SB60" s="148"/>
      <c r="SC60" s="148"/>
      <c r="SD60" s="148"/>
      <c r="SE60" s="148"/>
      <c r="SF60" s="148"/>
      <c r="SG60" s="148"/>
      <c r="SH60" s="148"/>
      <c r="SI60" s="148"/>
      <c r="SJ60" s="148"/>
      <c r="SK60" s="148"/>
      <c r="SL60" s="148"/>
      <c r="SM60" s="148"/>
      <c r="SN60" s="148"/>
      <c r="SO60" s="148"/>
      <c r="SP60" s="148"/>
      <c r="SQ60" s="148"/>
      <c r="SR60" s="148"/>
      <c r="SS60" s="148"/>
      <c r="ST60" s="148"/>
      <c r="SU60" s="148"/>
      <c r="SV60" s="148"/>
      <c r="SW60" s="148"/>
      <c r="SX60" s="148"/>
      <c r="SY60" s="148"/>
      <c r="SZ60" s="148"/>
      <c r="TA60" s="148"/>
      <c r="TB60" s="148"/>
      <c r="TC60" s="148"/>
      <c r="TD60" s="148"/>
      <c r="TE60" s="148"/>
      <c r="TF60" s="148"/>
      <c r="TG60" s="148"/>
      <c r="TH60" s="148"/>
      <c r="TI60" s="148"/>
      <c r="TJ60" s="148"/>
      <c r="TK60" s="148"/>
      <c r="TL60" s="148"/>
      <c r="TM60" s="148"/>
      <c r="TN60" s="148"/>
      <c r="TO60" s="148"/>
      <c r="TP60" s="148"/>
      <c r="TQ60" s="148"/>
      <c r="TR60" s="148"/>
      <c r="TS60" s="148"/>
      <c r="TT60" s="148"/>
      <c r="TU60" s="148"/>
      <c r="TV60" s="148"/>
      <c r="TW60" s="148"/>
      <c r="TX60" s="148"/>
      <c r="TY60" s="148"/>
      <c r="TZ60" s="148"/>
      <c r="UA60" s="148"/>
      <c r="UB60" s="148"/>
      <c r="UC60" s="148"/>
      <c r="UD60" s="148"/>
      <c r="UE60" s="148"/>
      <c r="UF60" s="148"/>
      <c r="UG60" s="148"/>
      <c r="UH60" s="148"/>
      <c r="UI60" s="148"/>
      <c r="UJ60" s="148"/>
      <c r="UK60" s="148"/>
      <c r="UL60" s="148"/>
      <c r="UM60" s="148"/>
      <c r="UN60" s="148"/>
      <c r="UO60" s="148"/>
      <c r="UP60" s="148"/>
      <c r="UQ60" s="148"/>
      <c r="UR60" s="148"/>
      <c r="US60" s="148"/>
      <c r="UT60" s="148"/>
      <c r="UU60" s="148"/>
      <c r="UV60" s="148"/>
      <c r="UW60" s="148"/>
      <c r="UX60" s="148"/>
      <c r="UY60" s="148"/>
      <c r="UZ60" s="148"/>
      <c r="VA60" s="148"/>
      <c r="VB60" s="148"/>
      <c r="VC60" s="148"/>
      <c r="VD60" s="148"/>
      <c r="VE60" s="148"/>
      <c r="VF60" s="148"/>
      <c r="VG60" s="148"/>
      <c r="VH60" s="148"/>
      <c r="VI60" s="148"/>
      <c r="VJ60" s="148"/>
      <c r="VK60" s="148"/>
      <c r="VL60" s="148"/>
      <c r="VM60" s="148"/>
      <c r="VN60" s="148"/>
      <c r="VO60" s="148"/>
      <c r="VP60" s="148"/>
      <c r="VQ60" s="148"/>
      <c r="VR60" s="148"/>
      <c r="VS60" s="148"/>
      <c r="VT60" s="148"/>
      <c r="VU60" s="148"/>
      <c r="VV60" s="148"/>
      <c r="VW60" s="148"/>
      <c r="VX60" s="148"/>
      <c r="VY60" s="148"/>
      <c r="VZ60" s="148"/>
      <c r="WA60" s="148"/>
      <c r="WB60" s="148"/>
      <c r="WC60" s="148"/>
      <c r="WD60" s="148"/>
      <c r="WE60" s="148"/>
      <c r="WF60" s="148"/>
      <c r="WG60" s="148"/>
      <c r="WH60" s="148"/>
      <c r="WI60" s="148"/>
      <c r="WJ60" s="148"/>
      <c r="WK60" s="148"/>
      <c r="WL60" s="148"/>
      <c r="WM60" s="148"/>
      <c r="WN60" s="148"/>
      <c r="WO60" s="148"/>
      <c r="WP60" s="148"/>
      <c r="WQ60" s="148"/>
      <c r="WR60" s="148"/>
      <c r="WS60" s="148"/>
      <c r="WT60" s="148"/>
      <c r="WU60" s="148"/>
      <c r="WV60" s="148"/>
      <c r="WW60" s="148"/>
      <c r="WX60" s="148"/>
      <c r="WY60" s="148"/>
      <c r="WZ60" s="148"/>
      <c r="XA60" s="148"/>
      <c r="XB60" s="148"/>
      <c r="XC60" s="148"/>
      <c r="XD60" s="148"/>
      <c r="XE60" s="148"/>
      <c r="XF60" s="148"/>
      <c r="XG60" s="148"/>
      <c r="XH60" s="148"/>
      <c r="XI60" s="148"/>
      <c r="XJ60" s="148"/>
      <c r="XK60" s="148"/>
      <c r="XL60" s="148"/>
      <c r="XM60" s="148"/>
      <c r="XN60" s="148"/>
      <c r="XO60" s="148"/>
      <c r="XP60" s="148"/>
      <c r="XQ60" s="148"/>
      <c r="XR60" s="148"/>
      <c r="XS60" s="148"/>
      <c r="XT60" s="148"/>
      <c r="XU60" s="148"/>
      <c r="XV60" s="148"/>
      <c r="XW60" s="148"/>
      <c r="XX60" s="148"/>
      <c r="XY60" s="148"/>
      <c r="XZ60" s="148"/>
      <c r="YA60" s="148"/>
      <c r="YB60" s="148"/>
      <c r="YC60" s="148"/>
      <c r="YD60" s="148"/>
      <c r="YE60" s="148"/>
      <c r="YF60" s="148"/>
      <c r="YG60" s="148"/>
      <c r="YH60" s="148"/>
      <c r="YI60" s="148"/>
      <c r="YJ60" s="148"/>
      <c r="YK60" s="148"/>
      <c r="YL60" s="148"/>
      <c r="YM60" s="148"/>
      <c r="YN60" s="148"/>
      <c r="YO60" s="148"/>
      <c r="YP60" s="148"/>
      <c r="YQ60" s="148"/>
      <c r="YR60" s="148"/>
      <c r="YS60" s="148"/>
      <c r="YT60" s="148"/>
      <c r="YU60" s="148"/>
      <c r="YV60" s="148"/>
      <c r="YW60" s="148"/>
      <c r="YX60" s="148"/>
      <c r="YY60" s="148"/>
      <c r="YZ60" s="148"/>
      <c r="ZA60" s="148"/>
      <c r="ZB60" s="148"/>
      <c r="ZC60" s="148"/>
      <c r="ZD60" s="148"/>
      <c r="ZE60" s="148"/>
      <c r="ZF60" s="148"/>
      <c r="ZG60" s="148"/>
      <c r="ZH60" s="148"/>
      <c r="ZI60" s="148"/>
      <c r="ZJ60" s="148"/>
      <c r="ZK60" s="148"/>
      <c r="ZL60" s="148"/>
      <c r="ZM60" s="148"/>
      <c r="ZN60" s="148"/>
      <c r="ZO60" s="148"/>
      <c r="ZP60" s="148"/>
      <c r="ZQ60" s="148"/>
      <c r="ZR60" s="148"/>
      <c r="ZS60" s="148"/>
      <c r="ZT60" s="148"/>
      <c r="ZU60" s="148"/>
      <c r="ZV60" s="148"/>
      <c r="ZW60" s="148"/>
      <c r="ZX60" s="148"/>
      <c r="ZY60" s="148"/>
      <c r="ZZ60" s="148"/>
      <c r="AAA60" s="148"/>
      <c r="AAB60" s="148"/>
      <c r="AAC60" s="148"/>
      <c r="AAD60" s="148"/>
      <c r="AAE60" s="148"/>
      <c r="AAF60" s="148"/>
      <c r="AAG60" s="148"/>
      <c r="AAH60" s="148"/>
      <c r="AAI60" s="148"/>
      <c r="AAJ60" s="148"/>
      <c r="AAK60" s="148"/>
      <c r="AAL60" s="148"/>
      <c r="AAM60" s="148"/>
      <c r="AAN60" s="148"/>
      <c r="AAO60" s="148"/>
      <c r="AAP60" s="148"/>
      <c r="AAQ60" s="148"/>
      <c r="AAR60" s="148"/>
      <c r="AAS60" s="148"/>
      <c r="AAT60" s="148"/>
      <c r="AAU60" s="148"/>
      <c r="AAV60" s="148"/>
      <c r="AAW60" s="148"/>
      <c r="AAX60" s="148"/>
      <c r="AAY60" s="148"/>
      <c r="AAZ60" s="148"/>
      <c r="ABA60" s="148"/>
      <c r="ABB60" s="148"/>
      <c r="ABC60" s="148"/>
      <c r="ABD60" s="148"/>
      <c r="ABE60" s="148"/>
      <c r="ABF60" s="148"/>
      <c r="ABG60" s="148"/>
      <c r="ABH60" s="148"/>
      <c r="ABI60" s="148"/>
      <c r="ABJ60" s="148"/>
      <c r="ABK60" s="148"/>
      <c r="ABL60" s="148"/>
      <c r="ABM60" s="148"/>
      <c r="ABN60" s="148"/>
      <c r="ABO60" s="148"/>
      <c r="ABP60" s="148"/>
      <c r="ABQ60" s="148"/>
      <c r="ABR60" s="148"/>
      <c r="ABS60" s="148"/>
      <c r="ABT60" s="148"/>
      <c r="ABU60" s="148"/>
      <c r="ABV60" s="148"/>
      <c r="ABW60" s="148"/>
      <c r="ABX60" s="148"/>
      <c r="ABY60" s="148"/>
      <c r="ABZ60" s="148"/>
      <c r="ACA60" s="148"/>
      <c r="ACB60" s="148"/>
      <c r="ACC60" s="148"/>
      <c r="ACD60" s="148"/>
      <c r="ACE60" s="148"/>
      <c r="ACF60" s="148"/>
      <c r="ACG60" s="148"/>
      <c r="ACH60" s="148"/>
      <c r="ACI60" s="148"/>
      <c r="ACJ60" s="148"/>
      <c r="ACK60" s="148"/>
      <c r="ACL60" s="148"/>
      <c r="ACM60" s="148"/>
      <c r="ACN60" s="148"/>
      <c r="ACO60" s="148"/>
      <c r="ACP60" s="148"/>
      <c r="ACQ60" s="148"/>
      <c r="ACR60" s="148"/>
      <c r="ACS60" s="148"/>
      <c r="ACT60" s="148"/>
      <c r="ACU60" s="148"/>
      <c r="ACV60" s="148"/>
      <c r="ACW60" s="148"/>
      <c r="ACX60" s="148"/>
      <c r="ACY60" s="148"/>
      <c r="ACZ60" s="148"/>
      <c r="ADA60" s="148"/>
      <c r="ADB60" s="148"/>
      <c r="ADC60" s="148"/>
      <c r="ADD60" s="148"/>
      <c r="ADE60" s="148"/>
      <c r="ADF60" s="148"/>
      <c r="ADG60" s="148"/>
      <c r="ADH60" s="148"/>
      <c r="ADI60" s="148"/>
      <c r="ADJ60" s="148"/>
      <c r="ADK60" s="148"/>
      <c r="ADL60" s="148"/>
      <c r="ADM60" s="148"/>
      <c r="ADN60" s="148"/>
      <c r="ADO60" s="148"/>
      <c r="ADP60" s="148"/>
      <c r="ADQ60" s="148"/>
      <c r="ADR60" s="148"/>
      <c r="ADS60" s="148"/>
      <c r="ADT60" s="148"/>
      <c r="ADU60" s="148"/>
      <c r="ADV60" s="148"/>
      <c r="ADW60" s="148"/>
      <c r="ADX60" s="148"/>
      <c r="ADY60" s="148"/>
      <c r="ADZ60" s="148"/>
      <c r="AEA60" s="148"/>
      <c r="AEB60" s="148"/>
      <c r="AEC60" s="148"/>
      <c r="AED60" s="148"/>
      <c r="AEE60" s="148"/>
      <c r="AEF60" s="148"/>
      <c r="AEG60" s="148"/>
      <c r="AEH60" s="148"/>
      <c r="AEI60" s="148"/>
      <c r="AEJ60" s="148"/>
      <c r="AEK60" s="148"/>
      <c r="AEL60" s="148"/>
      <c r="AEM60" s="148"/>
      <c r="AEN60" s="148"/>
      <c r="AEO60" s="148"/>
      <c r="AEP60" s="148"/>
      <c r="AEQ60" s="148"/>
      <c r="AER60" s="148"/>
      <c r="AES60" s="148"/>
      <c r="AET60" s="148"/>
      <c r="AEU60" s="148"/>
      <c r="AEV60" s="148"/>
      <c r="AEW60" s="148"/>
      <c r="AEX60" s="148"/>
      <c r="AEY60" s="148"/>
      <c r="AEZ60" s="148"/>
      <c r="AFA60" s="148"/>
      <c r="AFB60" s="148"/>
      <c r="AFC60" s="148"/>
      <c r="AFD60" s="148"/>
      <c r="AFE60" s="148"/>
      <c r="AFF60" s="148"/>
      <c r="AFG60" s="148"/>
      <c r="AFH60" s="148"/>
      <c r="AFI60" s="148"/>
      <c r="AFJ60" s="148"/>
      <c r="AFK60" s="148"/>
      <c r="AFL60" s="148"/>
      <c r="AFM60" s="148"/>
      <c r="AFN60" s="148"/>
      <c r="AFO60" s="148"/>
      <c r="AFP60" s="148"/>
      <c r="AFQ60" s="148"/>
      <c r="AFR60" s="148"/>
      <c r="AFS60" s="148"/>
      <c r="AFT60" s="148"/>
      <c r="AFU60" s="148"/>
      <c r="AFV60" s="148"/>
      <c r="AFW60" s="148"/>
      <c r="AFX60" s="148"/>
      <c r="AFY60" s="148"/>
      <c r="AFZ60" s="148"/>
      <c r="AGA60" s="148"/>
      <c r="AGB60" s="148"/>
      <c r="AGC60" s="148"/>
      <c r="AGD60" s="148"/>
      <c r="AGE60" s="148"/>
      <c r="AGF60" s="148"/>
      <c r="AGG60" s="148"/>
      <c r="AGH60" s="148"/>
      <c r="AGI60" s="148"/>
      <c r="AGJ60" s="148"/>
      <c r="AGK60" s="148"/>
      <c r="AGL60" s="148"/>
      <c r="AGM60" s="148"/>
      <c r="AGN60" s="148"/>
      <c r="AGO60" s="148"/>
      <c r="AGP60" s="148"/>
      <c r="AGQ60" s="148"/>
      <c r="AGR60" s="148"/>
      <c r="AGS60" s="148"/>
      <c r="AGT60" s="148"/>
      <c r="AGU60" s="148"/>
      <c r="AGV60" s="148"/>
      <c r="AGW60" s="148"/>
      <c r="AGX60" s="148"/>
      <c r="AGY60" s="148"/>
      <c r="AGZ60" s="148"/>
      <c r="AHA60" s="148"/>
      <c r="AHB60" s="148"/>
      <c r="AHC60" s="148"/>
      <c r="AHD60" s="148"/>
      <c r="AHE60" s="148"/>
      <c r="AHF60" s="148"/>
      <c r="AHG60" s="148"/>
      <c r="AHH60" s="148"/>
      <c r="AHI60" s="148"/>
      <c r="AHJ60" s="148"/>
      <c r="AHK60" s="148"/>
      <c r="AHL60" s="148"/>
      <c r="AHM60" s="148"/>
      <c r="AHN60" s="148"/>
      <c r="AHO60" s="148"/>
      <c r="AHP60" s="148"/>
      <c r="AHQ60" s="148"/>
      <c r="AHR60" s="148"/>
      <c r="AHS60" s="148"/>
      <c r="AHT60" s="148"/>
      <c r="AHU60" s="148"/>
      <c r="AHV60" s="148"/>
      <c r="AHW60" s="148"/>
      <c r="AHX60" s="148"/>
      <c r="AHY60" s="148"/>
      <c r="AHZ60" s="148"/>
      <c r="AIA60" s="148"/>
      <c r="AIB60" s="148"/>
      <c r="AIC60" s="148"/>
      <c r="AID60" s="148"/>
      <c r="AIE60" s="148"/>
      <c r="AIF60" s="148"/>
      <c r="AIG60" s="148"/>
      <c r="AIH60" s="148"/>
      <c r="AII60" s="148"/>
      <c r="AIJ60" s="148"/>
      <c r="AIK60" s="148"/>
      <c r="AIL60" s="148"/>
      <c r="AIM60" s="148"/>
      <c r="AIN60" s="148"/>
      <c r="AIO60" s="148"/>
      <c r="AIP60" s="148"/>
      <c r="AIQ60" s="148"/>
      <c r="AIR60" s="148"/>
      <c r="AIS60" s="148"/>
      <c r="AIT60" s="148"/>
      <c r="AIU60" s="148"/>
      <c r="AIV60" s="148"/>
      <c r="AIW60" s="148"/>
      <c r="AIX60" s="148"/>
      <c r="AIY60" s="148"/>
      <c r="AIZ60" s="148"/>
      <c r="AJA60" s="148"/>
      <c r="AJB60" s="148"/>
      <c r="AJC60" s="148"/>
      <c r="AJD60" s="148"/>
      <c r="AJE60" s="148"/>
      <c r="AJF60" s="148"/>
      <c r="AJG60" s="148"/>
      <c r="AJH60" s="148"/>
      <c r="AJI60" s="148"/>
      <c r="AJJ60" s="148"/>
      <c r="AJK60" s="148"/>
      <c r="AJL60" s="148"/>
      <c r="AJM60" s="148"/>
      <c r="AJN60" s="148"/>
      <c r="AJO60" s="148"/>
      <c r="AJP60" s="148"/>
      <c r="AJQ60" s="148"/>
      <c r="AJR60" s="148"/>
      <c r="AJS60" s="148"/>
      <c r="AJT60" s="148"/>
      <c r="AJU60" s="148"/>
      <c r="AJV60" s="148"/>
      <c r="AJW60" s="148"/>
      <c r="AJX60" s="148"/>
      <c r="AJY60" s="148"/>
      <c r="AJZ60" s="148"/>
      <c r="AKA60" s="148"/>
      <c r="AKB60" s="148"/>
      <c r="AKC60" s="148"/>
      <c r="AKD60" s="148"/>
      <c r="AKE60" s="148"/>
      <c r="AKF60" s="148"/>
      <c r="AKG60" s="148"/>
      <c r="AKH60" s="148"/>
      <c r="AKI60" s="148"/>
      <c r="AKJ60" s="148"/>
      <c r="AKK60" s="148"/>
      <c r="AKL60" s="148"/>
      <c r="AKM60" s="148"/>
      <c r="AKN60" s="148"/>
      <c r="AKO60" s="148"/>
      <c r="AKP60" s="148"/>
      <c r="AKQ60" s="148"/>
      <c r="AKR60" s="148"/>
      <c r="AKS60" s="148"/>
      <c r="AKT60" s="148"/>
      <c r="AKU60" s="148"/>
      <c r="AKV60" s="148"/>
      <c r="AKW60" s="148"/>
      <c r="AKX60" s="148"/>
      <c r="AKY60" s="148"/>
      <c r="AKZ60" s="148"/>
      <c r="ALA60" s="148"/>
      <c r="ALB60" s="148"/>
      <c r="ALC60" s="148"/>
      <c r="ALD60" s="148"/>
      <c r="ALE60" s="148"/>
      <c r="ALF60" s="148"/>
      <c r="ALG60" s="148"/>
      <c r="ALH60" s="148"/>
      <c r="ALI60" s="148"/>
      <c r="ALJ60" s="148"/>
      <c r="ALK60" s="148"/>
      <c r="ALL60" s="148"/>
      <c r="ALM60" s="148"/>
      <c r="ALN60" s="148"/>
      <c r="ALO60" s="148"/>
      <c r="ALP60" s="148"/>
      <c r="ALQ60" s="148"/>
      <c r="ALR60" s="148"/>
      <c r="ALS60" s="148"/>
      <c r="ALT60" s="148"/>
      <c r="ALU60" s="148"/>
      <c r="ALV60" s="148"/>
      <c r="ALW60" s="148"/>
      <c r="ALX60" s="148"/>
      <c r="ALY60" s="148"/>
      <c r="ALZ60" s="148"/>
      <c r="AMA60" s="148"/>
      <c r="AMB60" s="148"/>
      <c r="AMC60" s="148"/>
      <c r="AMD60" s="148"/>
      <c r="AME60" s="148"/>
      <c r="AMF60" s="148"/>
      <c r="AMG60" s="148"/>
      <c r="AMH60" s="148"/>
      <c r="AMI60" s="148"/>
      <c r="AMJ60" s="148"/>
      <c r="AMK60" s="148"/>
      <c r="AML60" s="148"/>
    </row>
    <row r="61" spans="1:1026" s="142" customFormat="1">
      <c r="A61" s="148" t="str">
        <f t="shared" ref="A61" si="9">CONCATENATE(I61,".",K61)</f>
        <v>LOAN.MIS_RETURNED</v>
      </c>
      <c r="B61" s="134">
        <f t="shared" si="8"/>
        <v>110057</v>
      </c>
      <c r="C61" s="155">
        <v>0</v>
      </c>
      <c r="D61" s="155">
        <v>1</v>
      </c>
      <c r="E61" s="155">
        <f t="shared" si="1"/>
        <v>100000</v>
      </c>
      <c r="F61" s="155">
        <v>100000</v>
      </c>
      <c r="G61" s="155" t="s">
        <v>34</v>
      </c>
      <c r="H61" s="155">
        <v>100000</v>
      </c>
      <c r="I61" s="148" t="s">
        <v>505</v>
      </c>
      <c r="J61" s="155">
        <f>VLOOKUP(I61,T_FSM_TYPE!$A:$B,2,0)</f>
        <v>110000</v>
      </c>
      <c r="K61" s="131" t="s">
        <v>678</v>
      </c>
      <c r="L61" s="148" t="s">
        <v>37</v>
      </c>
      <c r="M61" s="190" t="s">
        <v>678</v>
      </c>
      <c r="N61" s="145" t="str">
        <f t="shared" ref="N61" si="10">"INSERT INTO "&amp;$B$2&amp;" VALUES("&amp;B61&amp;", "&amp;C61&amp;", "&amp;D61&amp;", "&amp;E61&amp;", "&amp;F61&amp;", "&amp;G61&amp;", "&amp;H61&amp;", "&amp;J61&amp;", '"&amp;K61&amp;"', '"&amp;L61&amp;"' ,'"&amp;M61&amp;"')"</f>
        <v>INSERT INTO T_FSM_STATE VALUES(110057, 0, 1, 100000, 100000, GETDATE(), 100000, 110000, 'MIS_RETURNED', '?' ,'MIS_RETURNED')</v>
      </c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48"/>
      <c r="AW61" s="148"/>
      <c r="AX61" s="148"/>
      <c r="AY61" s="148"/>
      <c r="AZ61" s="148"/>
      <c r="BA61" s="148"/>
      <c r="BB61" s="148"/>
      <c r="BC61" s="148"/>
      <c r="BD61" s="148"/>
      <c r="BE61" s="148"/>
      <c r="BF61" s="148"/>
      <c r="BG61" s="148"/>
      <c r="BH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  <c r="BW61" s="148"/>
      <c r="BX61" s="148"/>
      <c r="BY61" s="148"/>
      <c r="BZ61" s="148"/>
      <c r="CA61" s="148"/>
      <c r="CB61" s="148"/>
      <c r="CC61" s="148"/>
      <c r="CD61" s="148"/>
      <c r="CE61" s="148"/>
      <c r="CF61" s="148"/>
      <c r="CG61" s="148"/>
      <c r="CH61" s="148"/>
      <c r="CI61" s="148"/>
      <c r="CJ61" s="148"/>
      <c r="CK61" s="148"/>
      <c r="CL61" s="148"/>
      <c r="CM61" s="148"/>
      <c r="CN61" s="148"/>
      <c r="CO61" s="148"/>
      <c r="CP61" s="148"/>
      <c r="CQ61" s="148"/>
      <c r="CR61" s="148"/>
      <c r="CS61" s="148"/>
      <c r="CT61" s="148"/>
      <c r="CU61" s="148"/>
      <c r="CV61" s="148"/>
      <c r="CW61" s="148"/>
      <c r="CX61" s="148"/>
      <c r="CY61" s="148"/>
      <c r="CZ61" s="148"/>
      <c r="DA61" s="148"/>
      <c r="DB61" s="148"/>
      <c r="DC61" s="148"/>
      <c r="DD61" s="148"/>
      <c r="DE61" s="148"/>
      <c r="DF61" s="148"/>
      <c r="DG61" s="148"/>
      <c r="DH61" s="148"/>
      <c r="DI61" s="148"/>
      <c r="DJ61" s="148"/>
      <c r="DK61" s="148"/>
      <c r="DL61" s="148"/>
      <c r="DM61" s="148"/>
      <c r="DN61" s="148"/>
      <c r="DO61" s="148"/>
      <c r="DP61" s="148"/>
      <c r="DQ61" s="148"/>
      <c r="DR61" s="148"/>
      <c r="DS61" s="148"/>
      <c r="DT61" s="148"/>
      <c r="DU61" s="148"/>
      <c r="DV61" s="148"/>
      <c r="DW61" s="148"/>
      <c r="DX61" s="148"/>
      <c r="DY61" s="148"/>
      <c r="DZ61" s="148"/>
      <c r="EA61" s="148"/>
      <c r="EB61" s="148"/>
      <c r="EC61" s="148"/>
      <c r="ED61" s="148"/>
      <c r="EE61" s="148"/>
      <c r="EF61" s="148"/>
      <c r="EG61" s="148"/>
      <c r="EH61" s="148"/>
      <c r="EI61" s="148"/>
      <c r="EJ61" s="148"/>
      <c r="EK61" s="148"/>
      <c r="EL61" s="148"/>
      <c r="EM61" s="148"/>
      <c r="EN61" s="148"/>
      <c r="EO61" s="148"/>
      <c r="EP61" s="148"/>
      <c r="EQ61" s="148"/>
      <c r="ER61" s="148"/>
      <c r="ES61" s="148"/>
      <c r="ET61" s="148"/>
      <c r="EU61" s="148"/>
      <c r="EV61" s="148"/>
      <c r="EW61" s="148"/>
      <c r="EX61" s="148"/>
      <c r="EY61" s="148"/>
      <c r="EZ61" s="148"/>
      <c r="FA61" s="148"/>
      <c r="FB61" s="148"/>
      <c r="FC61" s="148"/>
      <c r="FD61" s="148"/>
      <c r="FE61" s="148"/>
      <c r="FF61" s="148"/>
      <c r="FG61" s="148"/>
      <c r="FH61" s="148"/>
      <c r="FI61" s="148"/>
      <c r="FJ61" s="148"/>
      <c r="FK61" s="148"/>
      <c r="FL61" s="148"/>
      <c r="FM61" s="148"/>
      <c r="FN61" s="148"/>
      <c r="FO61" s="148"/>
      <c r="FP61" s="148"/>
      <c r="FQ61" s="148"/>
      <c r="FR61" s="148"/>
      <c r="FS61" s="148"/>
      <c r="FT61" s="148"/>
      <c r="FU61" s="148"/>
      <c r="FV61" s="148"/>
      <c r="FW61" s="148"/>
      <c r="FX61" s="148"/>
      <c r="FY61" s="148"/>
      <c r="FZ61" s="148"/>
      <c r="GA61" s="148"/>
      <c r="GB61" s="148"/>
      <c r="GC61" s="148"/>
      <c r="GD61" s="148"/>
      <c r="GE61" s="148"/>
      <c r="GF61" s="148"/>
      <c r="GG61" s="148"/>
      <c r="GH61" s="148"/>
      <c r="GI61" s="148"/>
      <c r="GJ61" s="148"/>
      <c r="GK61" s="148"/>
      <c r="GL61" s="148"/>
      <c r="GM61" s="148"/>
      <c r="GN61" s="148"/>
      <c r="GO61" s="148"/>
      <c r="GP61" s="148"/>
      <c r="GQ61" s="148"/>
      <c r="GR61" s="148"/>
      <c r="GS61" s="148"/>
      <c r="GT61" s="148"/>
      <c r="GU61" s="148"/>
      <c r="GV61" s="148"/>
      <c r="GW61" s="148"/>
      <c r="GX61" s="148"/>
      <c r="GY61" s="148"/>
      <c r="GZ61" s="148"/>
      <c r="HA61" s="148"/>
      <c r="HB61" s="148"/>
      <c r="HC61" s="148"/>
      <c r="HD61" s="148"/>
      <c r="HE61" s="148"/>
      <c r="HF61" s="148"/>
      <c r="HG61" s="148"/>
      <c r="HH61" s="148"/>
      <c r="HI61" s="148"/>
      <c r="HJ61" s="148"/>
      <c r="HK61" s="148"/>
      <c r="HL61" s="148"/>
      <c r="HM61" s="148"/>
      <c r="HN61" s="148"/>
      <c r="HO61" s="148"/>
      <c r="HP61" s="148"/>
      <c r="HQ61" s="148"/>
      <c r="HR61" s="148"/>
      <c r="HS61" s="148"/>
      <c r="HT61" s="148"/>
      <c r="HU61" s="148"/>
      <c r="HV61" s="148"/>
      <c r="HW61" s="148"/>
      <c r="HX61" s="148"/>
      <c r="HY61" s="148"/>
      <c r="HZ61" s="148"/>
      <c r="IA61" s="148"/>
      <c r="IB61" s="148"/>
      <c r="IC61" s="148"/>
      <c r="ID61" s="148"/>
      <c r="IE61" s="148"/>
      <c r="IF61" s="148"/>
      <c r="IG61" s="148"/>
      <c r="IH61" s="148"/>
      <c r="II61" s="148"/>
      <c r="IJ61" s="148"/>
      <c r="IK61" s="148"/>
      <c r="IL61" s="148"/>
      <c r="IM61" s="148"/>
      <c r="IN61" s="148"/>
      <c r="IO61" s="148"/>
      <c r="IP61" s="148"/>
      <c r="IQ61" s="148"/>
      <c r="IR61" s="148"/>
      <c r="IS61" s="148"/>
      <c r="IT61" s="148"/>
      <c r="IU61" s="148"/>
      <c r="IV61" s="148"/>
      <c r="IW61" s="148"/>
      <c r="IX61" s="148"/>
      <c r="IY61" s="148"/>
      <c r="IZ61" s="148"/>
      <c r="JA61" s="148"/>
      <c r="JB61" s="148"/>
      <c r="JC61" s="148"/>
      <c r="JD61" s="148"/>
      <c r="JE61" s="148"/>
      <c r="JF61" s="148"/>
      <c r="JG61" s="148"/>
      <c r="JH61" s="148"/>
      <c r="JI61" s="148"/>
      <c r="JJ61" s="148"/>
      <c r="JK61" s="148"/>
      <c r="JL61" s="148"/>
      <c r="JM61" s="148"/>
      <c r="JN61" s="148"/>
      <c r="JO61" s="148"/>
      <c r="JP61" s="148"/>
      <c r="JQ61" s="148"/>
      <c r="JR61" s="148"/>
      <c r="JS61" s="148"/>
      <c r="JT61" s="148"/>
      <c r="JU61" s="148"/>
      <c r="JV61" s="148"/>
      <c r="JW61" s="148"/>
      <c r="JX61" s="148"/>
      <c r="JY61" s="148"/>
      <c r="JZ61" s="148"/>
      <c r="KA61" s="148"/>
      <c r="KB61" s="148"/>
      <c r="KC61" s="148"/>
      <c r="KD61" s="148"/>
      <c r="KE61" s="148"/>
      <c r="KF61" s="148"/>
      <c r="KG61" s="148"/>
      <c r="KH61" s="148"/>
      <c r="KI61" s="148"/>
      <c r="KJ61" s="148"/>
      <c r="KK61" s="148"/>
      <c r="KL61" s="148"/>
      <c r="KM61" s="148"/>
      <c r="KN61" s="148"/>
      <c r="KO61" s="148"/>
      <c r="KP61" s="148"/>
      <c r="KQ61" s="148"/>
      <c r="KR61" s="148"/>
      <c r="KS61" s="148"/>
      <c r="KT61" s="148"/>
      <c r="KU61" s="148"/>
      <c r="KV61" s="148"/>
      <c r="KW61" s="148"/>
      <c r="KX61" s="148"/>
      <c r="KY61" s="148"/>
      <c r="KZ61" s="148"/>
      <c r="LA61" s="148"/>
      <c r="LB61" s="148"/>
      <c r="LC61" s="148"/>
      <c r="LD61" s="148"/>
      <c r="LE61" s="148"/>
      <c r="LF61" s="148"/>
      <c r="LG61" s="148"/>
      <c r="LH61" s="148"/>
      <c r="LI61" s="148"/>
      <c r="LJ61" s="148"/>
      <c r="LK61" s="148"/>
      <c r="LL61" s="148"/>
      <c r="LM61" s="148"/>
      <c r="LN61" s="148"/>
      <c r="LO61" s="148"/>
      <c r="LP61" s="148"/>
      <c r="LQ61" s="148"/>
      <c r="LR61" s="148"/>
      <c r="LS61" s="148"/>
      <c r="LT61" s="148"/>
      <c r="LU61" s="148"/>
      <c r="LV61" s="148"/>
      <c r="LW61" s="148"/>
      <c r="LX61" s="148"/>
      <c r="LY61" s="148"/>
      <c r="LZ61" s="148"/>
      <c r="MA61" s="148"/>
      <c r="MB61" s="148"/>
      <c r="MC61" s="148"/>
      <c r="MD61" s="148"/>
      <c r="ME61" s="148"/>
      <c r="MF61" s="148"/>
      <c r="MG61" s="148"/>
      <c r="MH61" s="148"/>
      <c r="MI61" s="148"/>
      <c r="MJ61" s="148"/>
      <c r="MK61" s="148"/>
      <c r="ML61" s="148"/>
      <c r="MM61" s="148"/>
      <c r="MN61" s="148"/>
      <c r="MO61" s="148"/>
      <c r="MP61" s="148"/>
      <c r="MQ61" s="148"/>
      <c r="MR61" s="148"/>
      <c r="MS61" s="148"/>
      <c r="MT61" s="148"/>
      <c r="MU61" s="148"/>
      <c r="MV61" s="148"/>
      <c r="MW61" s="148"/>
      <c r="MX61" s="148"/>
      <c r="MY61" s="148"/>
      <c r="MZ61" s="148"/>
      <c r="NA61" s="148"/>
      <c r="NB61" s="148"/>
      <c r="NC61" s="148"/>
      <c r="ND61" s="148"/>
      <c r="NE61" s="148"/>
      <c r="NF61" s="148"/>
      <c r="NG61" s="148"/>
      <c r="NH61" s="148"/>
      <c r="NI61" s="148"/>
      <c r="NJ61" s="148"/>
      <c r="NK61" s="148"/>
      <c r="NL61" s="148"/>
      <c r="NM61" s="148"/>
      <c r="NN61" s="148"/>
      <c r="NO61" s="148"/>
      <c r="NP61" s="148"/>
      <c r="NQ61" s="148"/>
      <c r="NR61" s="148"/>
      <c r="NS61" s="148"/>
      <c r="NT61" s="148"/>
      <c r="NU61" s="148"/>
      <c r="NV61" s="148"/>
      <c r="NW61" s="148"/>
      <c r="NX61" s="148"/>
      <c r="NY61" s="148"/>
      <c r="NZ61" s="148"/>
      <c r="OA61" s="148"/>
      <c r="OB61" s="148"/>
      <c r="OC61" s="148"/>
      <c r="OD61" s="148"/>
      <c r="OE61" s="148"/>
      <c r="OF61" s="148"/>
      <c r="OG61" s="148"/>
      <c r="OH61" s="148"/>
      <c r="OI61" s="148"/>
      <c r="OJ61" s="148"/>
      <c r="OK61" s="148"/>
      <c r="OL61" s="148"/>
      <c r="OM61" s="148"/>
      <c r="ON61" s="148"/>
      <c r="OO61" s="148"/>
      <c r="OP61" s="148"/>
      <c r="OQ61" s="148"/>
      <c r="OR61" s="148"/>
      <c r="OS61" s="148"/>
      <c r="OT61" s="148"/>
      <c r="OU61" s="148"/>
      <c r="OV61" s="148"/>
      <c r="OW61" s="148"/>
      <c r="OX61" s="148"/>
      <c r="OY61" s="148"/>
      <c r="OZ61" s="148"/>
      <c r="PA61" s="148"/>
      <c r="PB61" s="148"/>
      <c r="PC61" s="148"/>
      <c r="PD61" s="148"/>
      <c r="PE61" s="148"/>
      <c r="PF61" s="148"/>
      <c r="PG61" s="148"/>
      <c r="PH61" s="148"/>
      <c r="PI61" s="148"/>
      <c r="PJ61" s="148"/>
      <c r="PK61" s="148"/>
      <c r="PL61" s="148"/>
      <c r="PM61" s="148"/>
      <c r="PN61" s="148"/>
      <c r="PO61" s="148"/>
      <c r="PP61" s="148"/>
      <c r="PQ61" s="148"/>
      <c r="PR61" s="148"/>
      <c r="PS61" s="148"/>
      <c r="PT61" s="148"/>
      <c r="PU61" s="148"/>
      <c r="PV61" s="148"/>
      <c r="PW61" s="148"/>
      <c r="PX61" s="148"/>
      <c r="PY61" s="148"/>
      <c r="PZ61" s="148"/>
      <c r="QA61" s="148"/>
      <c r="QB61" s="148"/>
      <c r="QC61" s="148"/>
      <c r="QD61" s="148"/>
      <c r="QE61" s="148"/>
      <c r="QF61" s="148"/>
      <c r="QG61" s="148"/>
      <c r="QH61" s="148"/>
      <c r="QI61" s="148"/>
      <c r="QJ61" s="148"/>
      <c r="QK61" s="148"/>
      <c r="QL61" s="148"/>
      <c r="QM61" s="148"/>
      <c r="QN61" s="148"/>
      <c r="QO61" s="148"/>
      <c r="QP61" s="148"/>
      <c r="QQ61" s="148"/>
      <c r="QR61" s="148"/>
      <c r="QS61" s="148"/>
      <c r="QT61" s="148"/>
      <c r="QU61" s="148"/>
      <c r="QV61" s="148"/>
      <c r="QW61" s="148"/>
      <c r="QX61" s="148"/>
      <c r="QY61" s="148"/>
      <c r="QZ61" s="148"/>
      <c r="RA61" s="148"/>
      <c r="RB61" s="148"/>
      <c r="RC61" s="148"/>
      <c r="RD61" s="148"/>
      <c r="RE61" s="148"/>
      <c r="RF61" s="148"/>
      <c r="RG61" s="148"/>
      <c r="RH61" s="148"/>
      <c r="RI61" s="148"/>
      <c r="RJ61" s="148"/>
      <c r="RK61" s="148"/>
      <c r="RL61" s="148"/>
      <c r="RM61" s="148"/>
      <c r="RN61" s="148"/>
      <c r="RO61" s="148"/>
      <c r="RP61" s="148"/>
      <c r="RQ61" s="148"/>
      <c r="RR61" s="148"/>
      <c r="RS61" s="148"/>
      <c r="RT61" s="148"/>
      <c r="RU61" s="148"/>
      <c r="RV61" s="148"/>
      <c r="RW61" s="148"/>
      <c r="RX61" s="148"/>
      <c r="RY61" s="148"/>
      <c r="RZ61" s="148"/>
      <c r="SA61" s="148"/>
      <c r="SB61" s="148"/>
      <c r="SC61" s="148"/>
      <c r="SD61" s="148"/>
      <c r="SE61" s="148"/>
      <c r="SF61" s="148"/>
      <c r="SG61" s="148"/>
      <c r="SH61" s="148"/>
      <c r="SI61" s="148"/>
      <c r="SJ61" s="148"/>
      <c r="SK61" s="148"/>
      <c r="SL61" s="148"/>
      <c r="SM61" s="148"/>
      <c r="SN61" s="148"/>
      <c r="SO61" s="148"/>
      <c r="SP61" s="148"/>
      <c r="SQ61" s="148"/>
      <c r="SR61" s="148"/>
      <c r="SS61" s="148"/>
      <c r="ST61" s="148"/>
      <c r="SU61" s="148"/>
      <c r="SV61" s="148"/>
      <c r="SW61" s="148"/>
      <c r="SX61" s="148"/>
      <c r="SY61" s="148"/>
      <c r="SZ61" s="148"/>
      <c r="TA61" s="148"/>
      <c r="TB61" s="148"/>
      <c r="TC61" s="148"/>
      <c r="TD61" s="148"/>
      <c r="TE61" s="148"/>
      <c r="TF61" s="148"/>
      <c r="TG61" s="148"/>
      <c r="TH61" s="148"/>
      <c r="TI61" s="148"/>
      <c r="TJ61" s="148"/>
      <c r="TK61" s="148"/>
      <c r="TL61" s="148"/>
      <c r="TM61" s="148"/>
      <c r="TN61" s="148"/>
      <c r="TO61" s="148"/>
      <c r="TP61" s="148"/>
      <c r="TQ61" s="148"/>
      <c r="TR61" s="148"/>
      <c r="TS61" s="148"/>
      <c r="TT61" s="148"/>
      <c r="TU61" s="148"/>
      <c r="TV61" s="148"/>
      <c r="TW61" s="148"/>
      <c r="TX61" s="148"/>
      <c r="TY61" s="148"/>
      <c r="TZ61" s="148"/>
      <c r="UA61" s="148"/>
      <c r="UB61" s="148"/>
      <c r="UC61" s="148"/>
      <c r="UD61" s="148"/>
      <c r="UE61" s="148"/>
      <c r="UF61" s="148"/>
      <c r="UG61" s="148"/>
      <c r="UH61" s="148"/>
      <c r="UI61" s="148"/>
      <c r="UJ61" s="148"/>
      <c r="UK61" s="148"/>
      <c r="UL61" s="148"/>
      <c r="UM61" s="148"/>
      <c r="UN61" s="148"/>
      <c r="UO61" s="148"/>
      <c r="UP61" s="148"/>
      <c r="UQ61" s="148"/>
      <c r="UR61" s="148"/>
      <c r="US61" s="148"/>
      <c r="UT61" s="148"/>
      <c r="UU61" s="148"/>
      <c r="UV61" s="148"/>
      <c r="UW61" s="148"/>
      <c r="UX61" s="148"/>
      <c r="UY61" s="148"/>
      <c r="UZ61" s="148"/>
      <c r="VA61" s="148"/>
      <c r="VB61" s="148"/>
      <c r="VC61" s="148"/>
      <c r="VD61" s="148"/>
      <c r="VE61" s="148"/>
      <c r="VF61" s="148"/>
      <c r="VG61" s="148"/>
      <c r="VH61" s="148"/>
      <c r="VI61" s="148"/>
      <c r="VJ61" s="148"/>
      <c r="VK61" s="148"/>
      <c r="VL61" s="148"/>
      <c r="VM61" s="148"/>
      <c r="VN61" s="148"/>
      <c r="VO61" s="148"/>
      <c r="VP61" s="148"/>
      <c r="VQ61" s="148"/>
      <c r="VR61" s="148"/>
      <c r="VS61" s="148"/>
      <c r="VT61" s="148"/>
      <c r="VU61" s="148"/>
      <c r="VV61" s="148"/>
      <c r="VW61" s="148"/>
      <c r="VX61" s="148"/>
      <c r="VY61" s="148"/>
      <c r="VZ61" s="148"/>
      <c r="WA61" s="148"/>
      <c r="WB61" s="148"/>
      <c r="WC61" s="148"/>
      <c r="WD61" s="148"/>
      <c r="WE61" s="148"/>
      <c r="WF61" s="148"/>
      <c r="WG61" s="148"/>
      <c r="WH61" s="148"/>
      <c r="WI61" s="148"/>
      <c r="WJ61" s="148"/>
      <c r="WK61" s="148"/>
      <c r="WL61" s="148"/>
      <c r="WM61" s="148"/>
      <c r="WN61" s="148"/>
      <c r="WO61" s="148"/>
      <c r="WP61" s="148"/>
      <c r="WQ61" s="148"/>
      <c r="WR61" s="148"/>
      <c r="WS61" s="148"/>
      <c r="WT61" s="148"/>
      <c r="WU61" s="148"/>
      <c r="WV61" s="148"/>
      <c r="WW61" s="148"/>
      <c r="WX61" s="148"/>
      <c r="WY61" s="148"/>
      <c r="WZ61" s="148"/>
      <c r="XA61" s="148"/>
      <c r="XB61" s="148"/>
      <c r="XC61" s="148"/>
      <c r="XD61" s="148"/>
      <c r="XE61" s="148"/>
      <c r="XF61" s="148"/>
      <c r="XG61" s="148"/>
      <c r="XH61" s="148"/>
      <c r="XI61" s="148"/>
      <c r="XJ61" s="148"/>
      <c r="XK61" s="148"/>
      <c r="XL61" s="148"/>
      <c r="XM61" s="148"/>
      <c r="XN61" s="148"/>
      <c r="XO61" s="148"/>
      <c r="XP61" s="148"/>
      <c r="XQ61" s="148"/>
      <c r="XR61" s="148"/>
      <c r="XS61" s="148"/>
      <c r="XT61" s="148"/>
      <c r="XU61" s="148"/>
      <c r="XV61" s="148"/>
      <c r="XW61" s="148"/>
      <c r="XX61" s="148"/>
      <c r="XY61" s="148"/>
      <c r="XZ61" s="148"/>
      <c r="YA61" s="148"/>
      <c r="YB61" s="148"/>
      <c r="YC61" s="148"/>
      <c r="YD61" s="148"/>
      <c r="YE61" s="148"/>
      <c r="YF61" s="148"/>
      <c r="YG61" s="148"/>
      <c r="YH61" s="148"/>
      <c r="YI61" s="148"/>
      <c r="YJ61" s="148"/>
      <c r="YK61" s="148"/>
      <c r="YL61" s="148"/>
      <c r="YM61" s="148"/>
      <c r="YN61" s="148"/>
      <c r="YO61" s="148"/>
      <c r="YP61" s="148"/>
      <c r="YQ61" s="148"/>
      <c r="YR61" s="148"/>
      <c r="YS61" s="148"/>
      <c r="YT61" s="148"/>
      <c r="YU61" s="148"/>
      <c r="YV61" s="148"/>
      <c r="YW61" s="148"/>
      <c r="YX61" s="148"/>
      <c r="YY61" s="148"/>
      <c r="YZ61" s="148"/>
      <c r="ZA61" s="148"/>
      <c r="ZB61" s="148"/>
      <c r="ZC61" s="148"/>
      <c r="ZD61" s="148"/>
      <c r="ZE61" s="148"/>
      <c r="ZF61" s="148"/>
      <c r="ZG61" s="148"/>
      <c r="ZH61" s="148"/>
      <c r="ZI61" s="148"/>
      <c r="ZJ61" s="148"/>
      <c r="ZK61" s="148"/>
      <c r="ZL61" s="148"/>
      <c r="ZM61" s="148"/>
      <c r="ZN61" s="148"/>
      <c r="ZO61" s="148"/>
      <c r="ZP61" s="148"/>
      <c r="ZQ61" s="148"/>
      <c r="ZR61" s="148"/>
      <c r="ZS61" s="148"/>
      <c r="ZT61" s="148"/>
      <c r="ZU61" s="148"/>
      <c r="ZV61" s="148"/>
      <c r="ZW61" s="148"/>
      <c r="ZX61" s="148"/>
      <c r="ZY61" s="148"/>
      <c r="ZZ61" s="148"/>
      <c r="AAA61" s="148"/>
      <c r="AAB61" s="148"/>
      <c r="AAC61" s="148"/>
      <c r="AAD61" s="148"/>
      <c r="AAE61" s="148"/>
      <c r="AAF61" s="148"/>
      <c r="AAG61" s="148"/>
      <c r="AAH61" s="148"/>
      <c r="AAI61" s="148"/>
      <c r="AAJ61" s="148"/>
      <c r="AAK61" s="148"/>
      <c r="AAL61" s="148"/>
      <c r="AAM61" s="148"/>
      <c r="AAN61" s="148"/>
      <c r="AAO61" s="148"/>
      <c r="AAP61" s="148"/>
      <c r="AAQ61" s="148"/>
      <c r="AAR61" s="148"/>
      <c r="AAS61" s="148"/>
      <c r="AAT61" s="148"/>
      <c r="AAU61" s="148"/>
      <c r="AAV61" s="148"/>
      <c r="AAW61" s="148"/>
      <c r="AAX61" s="148"/>
      <c r="AAY61" s="148"/>
      <c r="AAZ61" s="148"/>
      <c r="ABA61" s="148"/>
      <c r="ABB61" s="148"/>
      <c r="ABC61" s="148"/>
      <c r="ABD61" s="148"/>
      <c r="ABE61" s="148"/>
      <c r="ABF61" s="148"/>
      <c r="ABG61" s="148"/>
      <c r="ABH61" s="148"/>
      <c r="ABI61" s="148"/>
      <c r="ABJ61" s="148"/>
      <c r="ABK61" s="148"/>
      <c r="ABL61" s="148"/>
      <c r="ABM61" s="148"/>
      <c r="ABN61" s="148"/>
      <c r="ABO61" s="148"/>
      <c r="ABP61" s="148"/>
      <c r="ABQ61" s="148"/>
      <c r="ABR61" s="148"/>
      <c r="ABS61" s="148"/>
      <c r="ABT61" s="148"/>
      <c r="ABU61" s="148"/>
      <c r="ABV61" s="148"/>
      <c r="ABW61" s="148"/>
      <c r="ABX61" s="148"/>
      <c r="ABY61" s="148"/>
      <c r="ABZ61" s="148"/>
      <c r="ACA61" s="148"/>
      <c r="ACB61" s="148"/>
      <c r="ACC61" s="148"/>
      <c r="ACD61" s="148"/>
      <c r="ACE61" s="148"/>
      <c r="ACF61" s="148"/>
      <c r="ACG61" s="148"/>
      <c r="ACH61" s="148"/>
      <c r="ACI61" s="148"/>
      <c r="ACJ61" s="148"/>
      <c r="ACK61" s="148"/>
      <c r="ACL61" s="148"/>
      <c r="ACM61" s="148"/>
      <c r="ACN61" s="148"/>
      <c r="ACO61" s="148"/>
      <c r="ACP61" s="148"/>
      <c r="ACQ61" s="148"/>
      <c r="ACR61" s="148"/>
      <c r="ACS61" s="148"/>
      <c r="ACT61" s="148"/>
      <c r="ACU61" s="148"/>
      <c r="ACV61" s="148"/>
      <c r="ACW61" s="148"/>
      <c r="ACX61" s="148"/>
      <c r="ACY61" s="148"/>
      <c r="ACZ61" s="148"/>
      <c r="ADA61" s="148"/>
      <c r="ADB61" s="148"/>
      <c r="ADC61" s="148"/>
      <c r="ADD61" s="148"/>
      <c r="ADE61" s="148"/>
      <c r="ADF61" s="148"/>
      <c r="ADG61" s="148"/>
      <c r="ADH61" s="148"/>
      <c r="ADI61" s="148"/>
      <c r="ADJ61" s="148"/>
      <c r="ADK61" s="148"/>
      <c r="ADL61" s="148"/>
      <c r="ADM61" s="148"/>
      <c r="ADN61" s="148"/>
      <c r="ADO61" s="148"/>
      <c r="ADP61" s="148"/>
      <c r="ADQ61" s="148"/>
      <c r="ADR61" s="148"/>
      <c r="ADS61" s="148"/>
      <c r="ADT61" s="148"/>
      <c r="ADU61" s="148"/>
      <c r="ADV61" s="148"/>
      <c r="ADW61" s="148"/>
      <c r="ADX61" s="148"/>
      <c r="ADY61" s="148"/>
      <c r="ADZ61" s="148"/>
      <c r="AEA61" s="148"/>
      <c r="AEB61" s="148"/>
      <c r="AEC61" s="148"/>
      <c r="AED61" s="148"/>
      <c r="AEE61" s="148"/>
      <c r="AEF61" s="148"/>
      <c r="AEG61" s="148"/>
      <c r="AEH61" s="148"/>
      <c r="AEI61" s="148"/>
      <c r="AEJ61" s="148"/>
      <c r="AEK61" s="148"/>
      <c r="AEL61" s="148"/>
      <c r="AEM61" s="148"/>
      <c r="AEN61" s="148"/>
      <c r="AEO61" s="148"/>
      <c r="AEP61" s="148"/>
      <c r="AEQ61" s="148"/>
      <c r="AER61" s="148"/>
      <c r="AES61" s="148"/>
      <c r="AET61" s="148"/>
      <c r="AEU61" s="148"/>
      <c r="AEV61" s="148"/>
      <c r="AEW61" s="148"/>
      <c r="AEX61" s="148"/>
      <c r="AEY61" s="148"/>
      <c r="AEZ61" s="148"/>
      <c r="AFA61" s="148"/>
      <c r="AFB61" s="148"/>
      <c r="AFC61" s="148"/>
      <c r="AFD61" s="148"/>
      <c r="AFE61" s="148"/>
      <c r="AFF61" s="148"/>
      <c r="AFG61" s="148"/>
      <c r="AFH61" s="148"/>
      <c r="AFI61" s="148"/>
      <c r="AFJ61" s="148"/>
      <c r="AFK61" s="148"/>
      <c r="AFL61" s="148"/>
      <c r="AFM61" s="148"/>
      <c r="AFN61" s="148"/>
      <c r="AFO61" s="148"/>
      <c r="AFP61" s="148"/>
      <c r="AFQ61" s="148"/>
      <c r="AFR61" s="148"/>
      <c r="AFS61" s="148"/>
      <c r="AFT61" s="148"/>
      <c r="AFU61" s="148"/>
      <c r="AFV61" s="148"/>
      <c r="AFW61" s="148"/>
      <c r="AFX61" s="148"/>
      <c r="AFY61" s="148"/>
      <c r="AFZ61" s="148"/>
      <c r="AGA61" s="148"/>
      <c r="AGB61" s="148"/>
      <c r="AGC61" s="148"/>
      <c r="AGD61" s="148"/>
      <c r="AGE61" s="148"/>
      <c r="AGF61" s="148"/>
      <c r="AGG61" s="148"/>
      <c r="AGH61" s="148"/>
      <c r="AGI61" s="148"/>
      <c r="AGJ61" s="148"/>
      <c r="AGK61" s="148"/>
      <c r="AGL61" s="148"/>
      <c r="AGM61" s="148"/>
      <c r="AGN61" s="148"/>
      <c r="AGO61" s="148"/>
      <c r="AGP61" s="148"/>
      <c r="AGQ61" s="148"/>
      <c r="AGR61" s="148"/>
      <c r="AGS61" s="148"/>
      <c r="AGT61" s="148"/>
      <c r="AGU61" s="148"/>
      <c r="AGV61" s="148"/>
      <c r="AGW61" s="148"/>
      <c r="AGX61" s="148"/>
      <c r="AGY61" s="148"/>
      <c r="AGZ61" s="148"/>
      <c r="AHA61" s="148"/>
      <c r="AHB61" s="148"/>
      <c r="AHC61" s="148"/>
      <c r="AHD61" s="148"/>
      <c r="AHE61" s="148"/>
      <c r="AHF61" s="148"/>
      <c r="AHG61" s="148"/>
      <c r="AHH61" s="148"/>
      <c r="AHI61" s="148"/>
      <c r="AHJ61" s="148"/>
      <c r="AHK61" s="148"/>
      <c r="AHL61" s="148"/>
      <c r="AHM61" s="148"/>
      <c r="AHN61" s="148"/>
      <c r="AHO61" s="148"/>
      <c r="AHP61" s="148"/>
      <c r="AHQ61" s="148"/>
      <c r="AHR61" s="148"/>
      <c r="AHS61" s="148"/>
      <c r="AHT61" s="148"/>
      <c r="AHU61" s="148"/>
      <c r="AHV61" s="148"/>
      <c r="AHW61" s="148"/>
      <c r="AHX61" s="148"/>
      <c r="AHY61" s="148"/>
      <c r="AHZ61" s="148"/>
      <c r="AIA61" s="148"/>
      <c r="AIB61" s="148"/>
      <c r="AIC61" s="148"/>
      <c r="AID61" s="148"/>
      <c r="AIE61" s="148"/>
      <c r="AIF61" s="148"/>
      <c r="AIG61" s="148"/>
      <c r="AIH61" s="148"/>
      <c r="AII61" s="148"/>
      <c r="AIJ61" s="148"/>
      <c r="AIK61" s="148"/>
      <c r="AIL61" s="148"/>
      <c r="AIM61" s="148"/>
      <c r="AIN61" s="148"/>
      <c r="AIO61" s="148"/>
      <c r="AIP61" s="148"/>
      <c r="AIQ61" s="148"/>
      <c r="AIR61" s="148"/>
      <c r="AIS61" s="148"/>
      <c r="AIT61" s="148"/>
      <c r="AIU61" s="148"/>
      <c r="AIV61" s="148"/>
      <c r="AIW61" s="148"/>
      <c r="AIX61" s="148"/>
      <c r="AIY61" s="148"/>
      <c r="AIZ61" s="148"/>
      <c r="AJA61" s="148"/>
      <c r="AJB61" s="148"/>
      <c r="AJC61" s="148"/>
      <c r="AJD61" s="148"/>
      <c r="AJE61" s="148"/>
      <c r="AJF61" s="148"/>
      <c r="AJG61" s="148"/>
      <c r="AJH61" s="148"/>
      <c r="AJI61" s="148"/>
      <c r="AJJ61" s="148"/>
      <c r="AJK61" s="148"/>
      <c r="AJL61" s="148"/>
      <c r="AJM61" s="148"/>
      <c r="AJN61" s="148"/>
      <c r="AJO61" s="148"/>
      <c r="AJP61" s="148"/>
      <c r="AJQ61" s="148"/>
      <c r="AJR61" s="148"/>
      <c r="AJS61" s="148"/>
      <c r="AJT61" s="148"/>
      <c r="AJU61" s="148"/>
      <c r="AJV61" s="148"/>
      <c r="AJW61" s="148"/>
      <c r="AJX61" s="148"/>
      <c r="AJY61" s="148"/>
      <c r="AJZ61" s="148"/>
      <c r="AKA61" s="148"/>
      <c r="AKB61" s="148"/>
      <c r="AKC61" s="148"/>
      <c r="AKD61" s="148"/>
      <c r="AKE61" s="148"/>
      <c r="AKF61" s="148"/>
      <c r="AKG61" s="148"/>
      <c r="AKH61" s="148"/>
      <c r="AKI61" s="148"/>
      <c r="AKJ61" s="148"/>
      <c r="AKK61" s="148"/>
      <c r="AKL61" s="148"/>
      <c r="AKM61" s="148"/>
      <c r="AKN61" s="148"/>
      <c r="AKO61" s="148"/>
      <c r="AKP61" s="148"/>
      <c r="AKQ61" s="148"/>
      <c r="AKR61" s="148"/>
      <c r="AKS61" s="148"/>
      <c r="AKT61" s="148"/>
      <c r="AKU61" s="148"/>
      <c r="AKV61" s="148"/>
      <c r="AKW61" s="148"/>
      <c r="AKX61" s="148"/>
      <c r="AKY61" s="148"/>
      <c r="AKZ61" s="148"/>
      <c r="ALA61" s="148"/>
      <c r="ALB61" s="148"/>
      <c r="ALC61" s="148"/>
      <c r="ALD61" s="148"/>
      <c r="ALE61" s="148"/>
      <c r="ALF61" s="148"/>
      <c r="ALG61" s="148"/>
      <c r="ALH61" s="148"/>
      <c r="ALI61" s="148"/>
      <c r="ALJ61" s="148"/>
      <c r="ALK61" s="148"/>
      <c r="ALL61" s="148"/>
      <c r="ALM61" s="148"/>
      <c r="ALN61" s="148"/>
      <c r="ALO61" s="148"/>
      <c r="ALP61" s="148"/>
      <c r="ALQ61" s="148"/>
      <c r="ALR61" s="148"/>
      <c r="ALS61" s="148"/>
      <c r="ALT61" s="148"/>
      <c r="ALU61" s="148"/>
      <c r="ALV61" s="148"/>
      <c r="ALW61" s="148"/>
      <c r="ALX61" s="148"/>
      <c r="ALY61" s="148"/>
      <c r="ALZ61" s="148"/>
      <c r="AMA61" s="148"/>
      <c r="AMB61" s="148"/>
      <c r="AMC61" s="148"/>
      <c r="AMD61" s="148"/>
      <c r="AME61" s="148"/>
      <c r="AMF61" s="148"/>
      <c r="AMG61" s="148"/>
      <c r="AMH61" s="148"/>
      <c r="AMI61" s="148"/>
      <c r="AMJ61" s="148"/>
      <c r="AMK61" s="148"/>
      <c r="AML61" s="148"/>
    </row>
    <row r="62" spans="1:1026" s="142" customFormat="1">
      <c r="A62" s="148" t="str">
        <f t="shared" ref="A62" si="11">CONCATENATE(I62,".",K62)</f>
        <v>LOAN.BOM_UPDATED</v>
      </c>
      <c r="B62" s="134">
        <f t="shared" si="8"/>
        <v>110058</v>
      </c>
      <c r="C62" s="155">
        <v>0</v>
      </c>
      <c r="D62" s="155">
        <v>1</v>
      </c>
      <c r="E62" s="155">
        <f t="shared" si="1"/>
        <v>100000</v>
      </c>
      <c r="F62" s="155">
        <v>100000</v>
      </c>
      <c r="G62" s="155" t="s">
        <v>34</v>
      </c>
      <c r="H62" s="155">
        <v>100000</v>
      </c>
      <c r="I62" s="148" t="s">
        <v>505</v>
      </c>
      <c r="J62" s="155">
        <f>VLOOKUP(I62,T_FSM_TYPE!$A:$B,2,0)</f>
        <v>110000</v>
      </c>
      <c r="K62" s="131" t="s">
        <v>682</v>
      </c>
      <c r="L62" s="148" t="s">
        <v>37</v>
      </c>
      <c r="M62" s="190" t="s">
        <v>682</v>
      </c>
      <c r="N62" s="145" t="str">
        <f t="shared" ref="N62" si="12">"INSERT INTO "&amp;$B$2&amp;" VALUES("&amp;B62&amp;", "&amp;C62&amp;", "&amp;D62&amp;", "&amp;E62&amp;", "&amp;F62&amp;", "&amp;G62&amp;", "&amp;H62&amp;", "&amp;J62&amp;", '"&amp;K62&amp;"', '"&amp;L62&amp;"' ,'"&amp;M62&amp;"')"</f>
        <v>INSERT INTO T_FSM_STATE VALUES(110058, 0, 1, 100000, 100000, GETDATE(), 100000, 110000, 'BOM_UPDATED', '?' ,'BOM_UPDATED')</v>
      </c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AV62" s="148"/>
      <c r="AW62" s="148"/>
      <c r="AX62" s="148"/>
      <c r="AY62" s="148"/>
      <c r="AZ62" s="148"/>
      <c r="BA62" s="148"/>
      <c r="BB62" s="148"/>
      <c r="BC62" s="148"/>
      <c r="BD62" s="148"/>
      <c r="BE62" s="148"/>
      <c r="BF62" s="148"/>
      <c r="BG62" s="148"/>
      <c r="BH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  <c r="BW62" s="148"/>
      <c r="BX62" s="148"/>
      <c r="BY62" s="148"/>
      <c r="BZ62" s="148"/>
      <c r="CA62" s="148"/>
      <c r="CB62" s="148"/>
      <c r="CC62" s="148"/>
      <c r="CD62" s="148"/>
      <c r="CE62" s="148"/>
      <c r="CF62" s="148"/>
      <c r="CG62" s="148"/>
      <c r="CH62" s="148"/>
      <c r="CI62" s="148"/>
      <c r="CJ62" s="148"/>
      <c r="CK62" s="148"/>
      <c r="CL62" s="148"/>
      <c r="CM62" s="148"/>
      <c r="CN62" s="148"/>
      <c r="CO62" s="148"/>
      <c r="CP62" s="148"/>
      <c r="CQ62" s="148"/>
      <c r="CR62" s="148"/>
      <c r="CS62" s="148"/>
      <c r="CT62" s="148"/>
      <c r="CU62" s="148"/>
      <c r="CV62" s="148"/>
      <c r="CW62" s="148"/>
      <c r="CX62" s="148"/>
      <c r="CY62" s="148"/>
      <c r="CZ62" s="148"/>
      <c r="DA62" s="148"/>
      <c r="DB62" s="148"/>
      <c r="DC62" s="148"/>
      <c r="DD62" s="148"/>
      <c r="DE62" s="148"/>
      <c r="DF62" s="148"/>
      <c r="DG62" s="148"/>
      <c r="DH62" s="148"/>
      <c r="DI62" s="148"/>
      <c r="DJ62" s="148"/>
      <c r="DK62" s="148"/>
      <c r="DL62" s="148"/>
      <c r="DM62" s="148"/>
      <c r="DN62" s="148"/>
      <c r="DO62" s="148"/>
      <c r="DP62" s="148"/>
      <c r="DQ62" s="148"/>
      <c r="DR62" s="148"/>
      <c r="DS62" s="148"/>
      <c r="DT62" s="148"/>
      <c r="DU62" s="148"/>
      <c r="DV62" s="148"/>
      <c r="DW62" s="148"/>
      <c r="DX62" s="148"/>
      <c r="DY62" s="148"/>
      <c r="DZ62" s="148"/>
      <c r="EA62" s="148"/>
      <c r="EB62" s="148"/>
      <c r="EC62" s="148"/>
      <c r="ED62" s="148"/>
      <c r="EE62" s="148"/>
      <c r="EF62" s="148"/>
      <c r="EG62" s="148"/>
      <c r="EH62" s="148"/>
      <c r="EI62" s="148"/>
      <c r="EJ62" s="148"/>
      <c r="EK62" s="148"/>
      <c r="EL62" s="148"/>
      <c r="EM62" s="148"/>
      <c r="EN62" s="148"/>
      <c r="EO62" s="148"/>
      <c r="EP62" s="148"/>
      <c r="EQ62" s="148"/>
      <c r="ER62" s="148"/>
      <c r="ES62" s="148"/>
      <c r="ET62" s="148"/>
      <c r="EU62" s="148"/>
      <c r="EV62" s="148"/>
      <c r="EW62" s="148"/>
      <c r="EX62" s="148"/>
      <c r="EY62" s="148"/>
      <c r="EZ62" s="148"/>
      <c r="FA62" s="148"/>
      <c r="FB62" s="148"/>
      <c r="FC62" s="148"/>
      <c r="FD62" s="148"/>
      <c r="FE62" s="148"/>
      <c r="FF62" s="148"/>
      <c r="FG62" s="148"/>
      <c r="FH62" s="148"/>
      <c r="FI62" s="148"/>
      <c r="FJ62" s="148"/>
      <c r="FK62" s="148"/>
      <c r="FL62" s="148"/>
      <c r="FM62" s="148"/>
      <c r="FN62" s="148"/>
      <c r="FO62" s="148"/>
      <c r="FP62" s="148"/>
      <c r="FQ62" s="148"/>
      <c r="FR62" s="148"/>
      <c r="FS62" s="148"/>
      <c r="FT62" s="148"/>
      <c r="FU62" s="148"/>
      <c r="FV62" s="148"/>
      <c r="FW62" s="148"/>
      <c r="FX62" s="148"/>
      <c r="FY62" s="148"/>
      <c r="FZ62" s="148"/>
      <c r="GA62" s="148"/>
      <c r="GB62" s="148"/>
      <c r="GC62" s="148"/>
      <c r="GD62" s="148"/>
      <c r="GE62" s="148"/>
      <c r="GF62" s="148"/>
      <c r="GG62" s="148"/>
      <c r="GH62" s="148"/>
      <c r="GI62" s="148"/>
      <c r="GJ62" s="148"/>
      <c r="GK62" s="148"/>
      <c r="GL62" s="148"/>
      <c r="GM62" s="148"/>
      <c r="GN62" s="148"/>
      <c r="GO62" s="148"/>
      <c r="GP62" s="148"/>
      <c r="GQ62" s="148"/>
      <c r="GR62" s="148"/>
      <c r="GS62" s="148"/>
      <c r="GT62" s="148"/>
      <c r="GU62" s="148"/>
      <c r="GV62" s="148"/>
      <c r="GW62" s="148"/>
      <c r="GX62" s="148"/>
      <c r="GY62" s="148"/>
      <c r="GZ62" s="148"/>
      <c r="HA62" s="148"/>
      <c r="HB62" s="148"/>
      <c r="HC62" s="148"/>
      <c r="HD62" s="148"/>
      <c r="HE62" s="148"/>
      <c r="HF62" s="148"/>
      <c r="HG62" s="148"/>
      <c r="HH62" s="148"/>
      <c r="HI62" s="148"/>
      <c r="HJ62" s="148"/>
      <c r="HK62" s="148"/>
      <c r="HL62" s="148"/>
      <c r="HM62" s="148"/>
      <c r="HN62" s="148"/>
      <c r="HO62" s="148"/>
      <c r="HP62" s="148"/>
      <c r="HQ62" s="148"/>
      <c r="HR62" s="148"/>
      <c r="HS62" s="148"/>
      <c r="HT62" s="148"/>
      <c r="HU62" s="148"/>
      <c r="HV62" s="148"/>
      <c r="HW62" s="148"/>
      <c r="HX62" s="148"/>
      <c r="HY62" s="148"/>
      <c r="HZ62" s="148"/>
      <c r="IA62" s="148"/>
      <c r="IB62" s="148"/>
      <c r="IC62" s="148"/>
      <c r="ID62" s="148"/>
      <c r="IE62" s="148"/>
      <c r="IF62" s="148"/>
      <c r="IG62" s="148"/>
      <c r="IH62" s="148"/>
      <c r="II62" s="148"/>
      <c r="IJ62" s="148"/>
      <c r="IK62" s="148"/>
      <c r="IL62" s="148"/>
      <c r="IM62" s="148"/>
      <c r="IN62" s="148"/>
      <c r="IO62" s="148"/>
      <c r="IP62" s="148"/>
      <c r="IQ62" s="148"/>
      <c r="IR62" s="148"/>
      <c r="IS62" s="148"/>
      <c r="IT62" s="148"/>
      <c r="IU62" s="148"/>
      <c r="IV62" s="148"/>
      <c r="IW62" s="148"/>
      <c r="IX62" s="148"/>
      <c r="IY62" s="148"/>
      <c r="IZ62" s="148"/>
      <c r="JA62" s="148"/>
      <c r="JB62" s="148"/>
      <c r="JC62" s="148"/>
      <c r="JD62" s="148"/>
      <c r="JE62" s="148"/>
      <c r="JF62" s="148"/>
      <c r="JG62" s="148"/>
      <c r="JH62" s="148"/>
      <c r="JI62" s="148"/>
      <c r="JJ62" s="148"/>
      <c r="JK62" s="148"/>
      <c r="JL62" s="148"/>
      <c r="JM62" s="148"/>
      <c r="JN62" s="148"/>
      <c r="JO62" s="148"/>
      <c r="JP62" s="148"/>
      <c r="JQ62" s="148"/>
      <c r="JR62" s="148"/>
      <c r="JS62" s="148"/>
      <c r="JT62" s="148"/>
      <c r="JU62" s="148"/>
      <c r="JV62" s="148"/>
      <c r="JW62" s="148"/>
      <c r="JX62" s="148"/>
      <c r="JY62" s="148"/>
      <c r="JZ62" s="148"/>
      <c r="KA62" s="148"/>
      <c r="KB62" s="148"/>
      <c r="KC62" s="148"/>
      <c r="KD62" s="148"/>
      <c r="KE62" s="148"/>
      <c r="KF62" s="148"/>
      <c r="KG62" s="148"/>
      <c r="KH62" s="148"/>
      <c r="KI62" s="148"/>
      <c r="KJ62" s="148"/>
      <c r="KK62" s="148"/>
      <c r="KL62" s="148"/>
      <c r="KM62" s="148"/>
      <c r="KN62" s="148"/>
      <c r="KO62" s="148"/>
      <c r="KP62" s="148"/>
      <c r="KQ62" s="148"/>
      <c r="KR62" s="148"/>
      <c r="KS62" s="148"/>
      <c r="KT62" s="148"/>
      <c r="KU62" s="148"/>
      <c r="KV62" s="148"/>
      <c r="KW62" s="148"/>
      <c r="KX62" s="148"/>
      <c r="KY62" s="148"/>
      <c r="KZ62" s="148"/>
      <c r="LA62" s="148"/>
      <c r="LB62" s="148"/>
      <c r="LC62" s="148"/>
      <c r="LD62" s="148"/>
      <c r="LE62" s="148"/>
      <c r="LF62" s="148"/>
      <c r="LG62" s="148"/>
      <c r="LH62" s="148"/>
      <c r="LI62" s="148"/>
      <c r="LJ62" s="148"/>
      <c r="LK62" s="148"/>
      <c r="LL62" s="148"/>
      <c r="LM62" s="148"/>
      <c r="LN62" s="148"/>
      <c r="LO62" s="148"/>
      <c r="LP62" s="148"/>
      <c r="LQ62" s="148"/>
      <c r="LR62" s="148"/>
      <c r="LS62" s="148"/>
      <c r="LT62" s="148"/>
      <c r="LU62" s="148"/>
      <c r="LV62" s="148"/>
      <c r="LW62" s="148"/>
      <c r="LX62" s="148"/>
      <c r="LY62" s="148"/>
      <c r="LZ62" s="148"/>
      <c r="MA62" s="148"/>
      <c r="MB62" s="148"/>
      <c r="MC62" s="148"/>
      <c r="MD62" s="148"/>
      <c r="ME62" s="148"/>
      <c r="MF62" s="148"/>
      <c r="MG62" s="148"/>
      <c r="MH62" s="148"/>
      <c r="MI62" s="148"/>
      <c r="MJ62" s="148"/>
      <c r="MK62" s="148"/>
      <c r="ML62" s="148"/>
      <c r="MM62" s="148"/>
      <c r="MN62" s="148"/>
      <c r="MO62" s="148"/>
      <c r="MP62" s="148"/>
      <c r="MQ62" s="148"/>
      <c r="MR62" s="148"/>
      <c r="MS62" s="148"/>
      <c r="MT62" s="148"/>
      <c r="MU62" s="148"/>
      <c r="MV62" s="148"/>
      <c r="MW62" s="148"/>
      <c r="MX62" s="148"/>
      <c r="MY62" s="148"/>
      <c r="MZ62" s="148"/>
      <c r="NA62" s="148"/>
      <c r="NB62" s="148"/>
      <c r="NC62" s="148"/>
      <c r="ND62" s="148"/>
      <c r="NE62" s="148"/>
      <c r="NF62" s="148"/>
      <c r="NG62" s="148"/>
      <c r="NH62" s="148"/>
      <c r="NI62" s="148"/>
      <c r="NJ62" s="148"/>
      <c r="NK62" s="148"/>
      <c r="NL62" s="148"/>
      <c r="NM62" s="148"/>
      <c r="NN62" s="148"/>
      <c r="NO62" s="148"/>
      <c r="NP62" s="148"/>
      <c r="NQ62" s="148"/>
      <c r="NR62" s="148"/>
      <c r="NS62" s="148"/>
      <c r="NT62" s="148"/>
      <c r="NU62" s="148"/>
      <c r="NV62" s="148"/>
      <c r="NW62" s="148"/>
      <c r="NX62" s="148"/>
      <c r="NY62" s="148"/>
      <c r="NZ62" s="148"/>
      <c r="OA62" s="148"/>
      <c r="OB62" s="148"/>
      <c r="OC62" s="148"/>
      <c r="OD62" s="148"/>
      <c r="OE62" s="148"/>
      <c r="OF62" s="148"/>
      <c r="OG62" s="148"/>
      <c r="OH62" s="148"/>
      <c r="OI62" s="148"/>
      <c r="OJ62" s="148"/>
      <c r="OK62" s="148"/>
      <c r="OL62" s="148"/>
      <c r="OM62" s="148"/>
      <c r="ON62" s="148"/>
      <c r="OO62" s="148"/>
      <c r="OP62" s="148"/>
      <c r="OQ62" s="148"/>
      <c r="OR62" s="148"/>
      <c r="OS62" s="148"/>
      <c r="OT62" s="148"/>
      <c r="OU62" s="148"/>
      <c r="OV62" s="148"/>
      <c r="OW62" s="148"/>
      <c r="OX62" s="148"/>
      <c r="OY62" s="148"/>
      <c r="OZ62" s="148"/>
      <c r="PA62" s="148"/>
      <c r="PB62" s="148"/>
      <c r="PC62" s="148"/>
      <c r="PD62" s="148"/>
      <c r="PE62" s="148"/>
      <c r="PF62" s="148"/>
      <c r="PG62" s="148"/>
      <c r="PH62" s="148"/>
      <c r="PI62" s="148"/>
      <c r="PJ62" s="148"/>
      <c r="PK62" s="148"/>
      <c r="PL62" s="148"/>
      <c r="PM62" s="148"/>
      <c r="PN62" s="148"/>
      <c r="PO62" s="148"/>
      <c r="PP62" s="148"/>
      <c r="PQ62" s="148"/>
      <c r="PR62" s="148"/>
      <c r="PS62" s="148"/>
      <c r="PT62" s="148"/>
      <c r="PU62" s="148"/>
      <c r="PV62" s="148"/>
      <c r="PW62" s="148"/>
      <c r="PX62" s="148"/>
      <c r="PY62" s="148"/>
      <c r="PZ62" s="148"/>
      <c r="QA62" s="148"/>
      <c r="QB62" s="148"/>
      <c r="QC62" s="148"/>
      <c r="QD62" s="148"/>
      <c r="QE62" s="148"/>
      <c r="QF62" s="148"/>
      <c r="QG62" s="148"/>
      <c r="QH62" s="148"/>
      <c r="QI62" s="148"/>
      <c r="QJ62" s="148"/>
      <c r="QK62" s="148"/>
      <c r="QL62" s="148"/>
      <c r="QM62" s="148"/>
      <c r="QN62" s="148"/>
      <c r="QO62" s="148"/>
      <c r="QP62" s="148"/>
      <c r="QQ62" s="148"/>
      <c r="QR62" s="148"/>
      <c r="QS62" s="148"/>
      <c r="QT62" s="148"/>
      <c r="QU62" s="148"/>
      <c r="QV62" s="148"/>
      <c r="QW62" s="148"/>
      <c r="QX62" s="148"/>
      <c r="QY62" s="148"/>
      <c r="QZ62" s="148"/>
      <c r="RA62" s="148"/>
      <c r="RB62" s="148"/>
      <c r="RC62" s="148"/>
      <c r="RD62" s="148"/>
      <c r="RE62" s="148"/>
      <c r="RF62" s="148"/>
      <c r="RG62" s="148"/>
      <c r="RH62" s="148"/>
      <c r="RI62" s="148"/>
      <c r="RJ62" s="148"/>
      <c r="RK62" s="148"/>
      <c r="RL62" s="148"/>
      <c r="RM62" s="148"/>
      <c r="RN62" s="148"/>
      <c r="RO62" s="148"/>
      <c r="RP62" s="148"/>
      <c r="RQ62" s="148"/>
      <c r="RR62" s="148"/>
      <c r="RS62" s="148"/>
      <c r="RT62" s="148"/>
      <c r="RU62" s="148"/>
      <c r="RV62" s="148"/>
      <c r="RW62" s="148"/>
      <c r="RX62" s="148"/>
      <c r="RY62" s="148"/>
      <c r="RZ62" s="148"/>
      <c r="SA62" s="148"/>
      <c r="SB62" s="148"/>
      <c r="SC62" s="148"/>
      <c r="SD62" s="148"/>
      <c r="SE62" s="148"/>
      <c r="SF62" s="148"/>
      <c r="SG62" s="148"/>
      <c r="SH62" s="148"/>
      <c r="SI62" s="148"/>
      <c r="SJ62" s="148"/>
      <c r="SK62" s="148"/>
      <c r="SL62" s="148"/>
      <c r="SM62" s="148"/>
      <c r="SN62" s="148"/>
      <c r="SO62" s="148"/>
      <c r="SP62" s="148"/>
      <c r="SQ62" s="148"/>
      <c r="SR62" s="148"/>
      <c r="SS62" s="148"/>
      <c r="ST62" s="148"/>
      <c r="SU62" s="148"/>
      <c r="SV62" s="148"/>
      <c r="SW62" s="148"/>
      <c r="SX62" s="148"/>
      <c r="SY62" s="148"/>
      <c r="SZ62" s="148"/>
      <c r="TA62" s="148"/>
      <c r="TB62" s="148"/>
      <c r="TC62" s="148"/>
      <c r="TD62" s="148"/>
      <c r="TE62" s="148"/>
      <c r="TF62" s="148"/>
      <c r="TG62" s="148"/>
      <c r="TH62" s="148"/>
      <c r="TI62" s="148"/>
      <c r="TJ62" s="148"/>
      <c r="TK62" s="148"/>
      <c r="TL62" s="148"/>
      <c r="TM62" s="148"/>
      <c r="TN62" s="148"/>
      <c r="TO62" s="148"/>
      <c r="TP62" s="148"/>
      <c r="TQ62" s="148"/>
      <c r="TR62" s="148"/>
      <c r="TS62" s="148"/>
      <c r="TT62" s="148"/>
      <c r="TU62" s="148"/>
      <c r="TV62" s="148"/>
      <c r="TW62" s="148"/>
      <c r="TX62" s="148"/>
      <c r="TY62" s="148"/>
      <c r="TZ62" s="148"/>
      <c r="UA62" s="148"/>
      <c r="UB62" s="148"/>
      <c r="UC62" s="148"/>
      <c r="UD62" s="148"/>
      <c r="UE62" s="148"/>
      <c r="UF62" s="148"/>
      <c r="UG62" s="148"/>
      <c r="UH62" s="148"/>
      <c r="UI62" s="148"/>
      <c r="UJ62" s="148"/>
      <c r="UK62" s="148"/>
      <c r="UL62" s="148"/>
      <c r="UM62" s="148"/>
      <c r="UN62" s="148"/>
      <c r="UO62" s="148"/>
      <c r="UP62" s="148"/>
      <c r="UQ62" s="148"/>
      <c r="UR62" s="148"/>
      <c r="US62" s="148"/>
      <c r="UT62" s="148"/>
      <c r="UU62" s="148"/>
      <c r="UV62" s="148"/>
      <c r="UW62" s="148"/>
      <c r="UX62" s="148"/>
      <c r="UY62" s="148"/>
      <c r="UZ62" s="148"/>
      <c r="VA62" s="148"/>
      <c r="VB62" s="148"/>
      <c r="VC62" s="148"/>
      <c r="VD62" s="148"/>
      <c r="VE62" s="148"/>
      <c r="VF62" s="148"/>
      <c r="VG62" s="148"/>
      <c r="VH62" s="148"/>
      <c r="VI62" s="148"/>
      <c r="VJ62" s="148"/>
      <c r="VK62" s="148"/>
      <c r="VL62" s="148"/>
      <c r="VM62" s="148"/>
      <c r="VN62" s="148"/>
      <c r="VO62" s="148"/>
      <c r="VP62" s="148"/>
      <c r="VQ62" s="148"/>
      <c r="VR62" s="148"/>
      <c r="VS62" s="148"/>
      <c r="VT62" s="148"/>
      <c r="VU62" s="148"/>
      <c r="VV62" s="148"/>
      <c r="VW62" s="148"/>
      <c r="VX62" s="148"/>
      <c r="VY62" s="148"/>
      <c r="VZ62" s="148"/>
      <c r="WA62" s="148"/>
      <c r="WB62" s="148"/>
      <c r="WC62" s="148"/>
      <c r="WD62" s="148"/>
      <c r="WE62" s="148"/>
      <c r="WF62" s="148"/>
      <c r="WG62" s="148"/>
      <c r="WH62" s="148"/>
      <c r="WI62" s="148"/>
      <c r="WJ62" s="148"/>
      <c r="WK62" s="148"/>
      <c r="WL62" s="148"/>
      <c r="WM62" s="148"/>
      <c r="WN62" s="148"/>
      <c r="WO62" s="148"/>
      <c r="WP62" s="148"/>
      <c r="WQ62" s="148"/>
      <c r="WR62" s="148"/>
      <c r="WS62" s="148"/>
      <c r="WT62" s="148"/>
      <c r="WU62" s="148"/>
      <c r="WV62" s="148"/>
      <c r="WW62" s="148"/>
      <c r="WX62" s="148"/>
      <c r="WY62" s="148"/>
      <c r="WZ62" s="148"/>
      <c r="XA62" s="148"/>
      <c r="XB62" s="148"/>
      <c r="XC62" s="148"/>
      <c r="XD62" s="148"/>
      <c r="XE62" s="148"/>
      <c r="XF62" s="148"/>
      <c r="XG62" s="148"/>
      <c r="XH62" s="148"/>
      <c r="XI62" s="148"/>
      <c r="XJ62" s="148"/>
      <c r="XK62" s="148"/>
      <c r="XL62" s="148"/>
      <c r="XM62" s="148"/>
      <c r="XN62" s="148"/>
      <c r="XO62" s="148"/>
      <c r="XP62" s="148"/>
      <c r="XQ62" s="148"/>
      <c r="XR62" s="148"/>
      <c r="XS62" s="148"/>
      <c r="XT62" s="148"/>
      <c r="XU62" s="148"/>
      <c r="XV62" s="148"/>
      <c r="XW62" s="148"/>
      <c r="XX62" s="148"/>
      <c r="XY62" s="148"/>
      <c r="XZ62" s="148"/>
      <c r="YA62" s="148"/>
      <c r="YB62" s="148"/>
      <c r="YC62" s="148"/>
      <c r="YD62" s="148"/>
      <c r="YE62" s="148"/>
      <c r="YF62" s="148"/>
      <c r="YG62" s="148"/>
      <c r="YH62" s="148"/>
      <c r="YI62" s="148"/>
      <c r="YJ62" s="148"/>
      <c r="YK62" s="148"/>
      <c r="YL62" s="148"/>
      <c r="YM62" s="148"/>
      <c r="YN62" s="148"/>
      <c r="YO62" s="148"/>
      <c r="YP62" s="148"/>
      <c r="YQ62" s="148"/>
      <c r="YR62" s="148"/>
      <c r="YS62" s="148"/>
      <c r="YT62" s="148"/>
      <c r="YU62" s="148"/>
      <c r="YV62" s="148"/>
      <c r="YW62" s="148"/>
      <c r="YX62" s="148"/>
      <c r="YY62" s="148"/>
      <c r="YZ62" s="148"/>
      <c r="ZA62" s="148"/>
      <c r="ZB62" s="148"/>
      <c r="ZC62" s="148"/>
      <c r="ZD62" s="148"/>
      <c r="ZE62" s="148"/>
      <c r="ZF62" s="148"/>
      <c r="ZG62" s="148"/>
      <c r="ZH62" s="148"/>
      <c r="ZI62" s="148"/>
      <c r="ZJ62" s="148"/>
      <c r="ZK62" s="148"/>
      <c r="ZL62" s="148"/>
      <c r="ZM62" s="148"/>
      <c r="ZN62" s="148"/>
      <c r="ZO62" s="148"/>
      <c r="ZP62" s="148"/>
      <c r="ZQ62" s="148"/>
      <c r="ZR62" s="148"/>
      <c r="ZS62" s="148"/>
      <c r="ZT62" s="148"/>
      <c r="ZU62" s="148"/>
      <c r="ZV62" s="148"/>
      <c r="ZW62" s="148"/>
      <c r="ZX62" s="148"/>
      <c r="ZY62" s="148"/>
      <c r="ZZ62" s="148"/>
      <c r="AAA62" s="148"/>
      <c r="AAB62" s="148"/>
      <c r="AAC62" s="148"/>
      <c r="AAD62" s="148"/>
      <c r="AAE62" s="148"/>
      <c r="AAF62" s="148"/>
      <c r="AAG62" s="148"/>
      <c r="AAH62" s="148"/>
      <c r="AAI62" s="148"/>
      <c r="AAJ62" s="148"/>
      <c r="AAK62" s="148"/>
      <c r="AAL62" s="148"/>
      <c r="AAM62" s="148"/>
      <c r="AAN62" s="148"/>
      <c r="AAO62" s="148"/>
      <c r="AAP62" s="148"/>
      <c r="AAQ62" s="148"/>
      <c r="AAR62" s="148"/>
      <c r="AAS62" s="148"/>
      <c r="AAT62" s="148"/>
      <c r="AAU62" s="148"/>
      <c r="AAV62" s="148"/>
      <c r="AAW62" s="148"/>
      <c r="AAX62" s="148"/>
      <c r="AAY62" s="148"/>
      <c r="AAZ62" s="148"/>
      <c r="ABA62" s="148"/>
      <c r="ABB62" s="148"/>
      <c r="ABC62" s="148"/>
      <c r="ABD62" s="148"/>
      <c r="ABE62" s="148"/>
      <c r="ABF62" s="148"/>
      <c r="ABG62" s="148"/>
      <c r="ABH62" s="148"/>
      <c r="ABI62" s="148"/>
      <c r="ABJ62" s="148"/>
      <c r="ABK62" s="148"/>
      <c r="ABL62" s="148"/>
      <c r="ABM62" s="148"/>
      <c r="ABN62" s="148"/>
      <c r="ABO62" s="148"/>
      <c r="ABP62" s="148"/>
      <c r="ABQ62" s="148"/>
      <c r="ABR62" s="148"/>
      <c r="ABS62" s="148"/>
      <c r="ABT62" s="148"/>
      <c r="ABU62" s="148"/>
      <c r="ABV62" s="148"/>
      <c r="ABW62" s="148"/>
      <c r="ABX62" s="148"/>
      <c r="ABY62" s="148"/>
      <c r="ABZ62" s="148"/>
      <c r="ACA62" s="148"/>
      <c r="ACB62" s="148"/>
      <c r="ACC62" s="148"/>
      <c r="ACD62" s="148"/>
      <c r="ACE62" s="148"/>
      <c r="ACF62" s="148"/>
      <c r="ACG62" s="148"/>
      <c r="ACH62" s="148"/>
      <c r="ACI62" s="148"/>
      <c r="ACJ62" s="148"/>
      <c r="ACK62" s="148"/>
      <c r="ACL62" s="148"/>
      <c r="ACM62" s="148"/>
      <c r="ACN62" s="148"/>
      <c r="ACO62" s="148"/>
      <c r="ACP62" s="148"/>
      <c r="ACQ62" s="148"/>
      <c r="ACR62" s="148"/>
      <c r="ACS62" s="148"/>
      <c r="ACT62" s="148"/>
      <c r="ACU62" s="148"/>
      <c r="ACV62" s="148"/>
      <c r="ACW62" s="148"/>
      <c r="ACX62" s="148"/>
      <c r="ACY62" s="148"/>
      <c r="ACZ62" s="148"/>
      <c r="ADA62" s="148"/>
      <c r="ADB62" s="148"/>
      <c r="ADC62" s="148"/>
      <c r="ADD62" s="148"/>
      <c r="ADE62" s="148"/>
      <c r="ADF62" s="148"/>
      <c r="ADG62" s="148"/>
      <c r="ADH62" s="148"/>
      <c r="ADI62" s="148"/>
      <c r="ADJ62" s="148"/>
      <c r="ADK62" s="148"/>
      <c r="ADL62" s="148"/>
      <c r="ADM62" s="148"/>
      <c r="ADN62" s="148"/>
      <c r="ADO62" s="148"/>
      <c r="ADP62" s="148"/>
      <c r="ADQ62" s="148"/>
      <c r="ADR62" s="148"/>
      <c r="ADS62" s="148"/>
      <c r="ADT62" s="148"/>
      <c r="ADU62" s="148"/>
      <c r="ADV62" s="148"/>
      <c r="ADW62" s="148"/>
      <c r="ADX62" s="148"/>
      <c r="ADY62" s="148"/>
      <c r="ADZ62" s="148"/>
      <c r="AEA62" s="148"/>
      <c r="AEB62" s="148"/>
      <c r="AEC62" s="148"/>
      <c r="AED62" s="148"/>
      <c r="AEE62" s="148"/>
      <c r="AEF62" s="148"/>
      <c r="AEG62" s="148"/>
      <c r="AEH62" s="148"/>
      <c r="AEI62" s="148"/>
      <c r="AEJ62" s="148"/>
      <c r="AEK62" s="148"/>
      <c r="AEL62" s="148"/>
      <c r="AEM62" s="148"/>
      <c r="AEN62" s="148"/>
      <c r="AEO62" s="148"/>
      <c r="AEP62" s="148"/>
      <c r="AEQ62" s="148"/>
      <c r="AER62" s="148"/>
      <c r="AES62" s="148"/>
      <c r="AET62" s="148"/>
      <c r="AEU62" s="148"/>
      <c r="AEV62" s="148"/>
      <c r="AEW62" s="148"/>
      <c r="AEX62" s="148"/>
      <c r="AEY62" s="148"/>
      <c r="AEZ62" s="148"/>
      <c r="AFA62" s="148"/>
      <c r="AFB62" s="148"/>
      <c r="AFC62" s="148"/>
      <c r="AFD62" s="148"/>
      <c r="AFE62" s="148"/>
      <c r="AFF62" s="148"/>
      <c r="AFG62" s="148"/>
      <c r="AFH62" s="148"/>
      <c r="AFI62" s="148"/>
      <c r="AFJ62" s="148"/>
      <c r="AFK62" s="148"/>
      <c r="AFL62" s="148"/>
      <c r="AFM62" s="148"/>
      <c r="AFN62" s="148"/>
      <c r="AFO62" s="148"/>
      <c r="AFP62" s="148"/>
      <c r="AFQ62" s="148"/>
      <c r="AFR62" s="148"/>
      <c r="AFS62" s="148"/>
      <c r="AFT62" s="148"/>
      <c r="AFU62" s="148"/>
      <c r="AFV62" s="148"/>
      <c r="AFW62" s="148"/>
      <c r="AFX62" s="148"/>
      <c r="AFY62" s="148"/>
      <c r="AFZ62" s="148"/>
      <c r="AGA62" s="148"/>
      <c r="AGB62" s="148"/>
      <c r="AGC62" s="148"/>
      <c r="AGD62" s="148"/>
      <c r="AGE62" s="148"/>
      <c r="AGF62" s="148"/>
      <c r="AGG62" s="148"/>
      <c r="AGH62" s="148"/>
      <c r="AGI62" s="148"/>
      <c r="AGJ62" s="148"/>
      <c r="AGK62" s="148"/>
      <c r="AGL62" s="148"/>
      <c r="AGM62" s="148"/>
      <c r="AGN62" s="148"/>
      <c r="AGO62" s="148"/>
      <c r="AGP62" s="148"/>
      <c r="AGQ62" s="148"/>
      <c r="AGR62" s="148"/>
      <c r="AGS62" s="148"/>
      <c r="AGT62" s="148"/>
      <c r="AGU62" s="148"/>
      <c r="AGV62" s="148"/>
      <c r="AGW62" s="148"/>
      <c r="AGX62" s="148"/>
      <c r="AGY62" s="148"/>
      <c r="AGZ62" s="148"/>
      <c r="AHA62" s="148"/>
      <c r="AHB62" s="148"/>
      <c r="AHC62" s="148"/>
      <c r="AHD62" s="148"/>
      <c r="AHE62" s="148"/>
      <c r="AHF62" s="148"/>
      <c r="AHG62" s="148"/>
      <c r="AHH62" s="148"/>
      <c r="AHI62" s="148"/>
      <c r="AHJ62" s="148"/>
      <c r="AHK62" s="148"/>
      <c r="AHL62" s="148"/>
      <c r="AHM62" s="148"/>
      <c r="AHN62" s="148"/>
      <c r="AHO62" s="148"/>
      <c r="AHP62" s="148"/>
      <c r="AHQ62" s="148"/>
      <c r="AHR62" s="148"/>
      <c r="AHS62" s="148"/>
      <c r="AHT62" s="148"/>
      <c r="AHU62" s="148"/>
      <c r="AHV62" s="148"/>
      <c r="AHW62" s="148"/>
      <c r="AHX62" s="148"/>
      <c r="AHY62" s="148"/>
      <c r="AHZ62" s="148"/>
      <c r="AIA62" s="148"/>
      <c r="AIB62" s="148"/>
      <c r="AIC62" s="148"/>
      <c r="AID62" s="148"/>
      <c r="AIE62" s="148"/>
      <c r="AIF62" s="148"/>
      <c r="AIG62" s="148"/>
      <c r="AIH62" s="148"/>
      <c r="AII62" s="148"/>
      <c r="AIJ62" s="148"/>
      <c r="AIK62" s="148"/>
      <c r="AIL62" s="148"/>
      <c r="AIM62" s="148"/>
      <c r="AIN62" s="148"/>
      <c r="AIO62" s="148"/>
      <c r="AIP62" s="148"/>
      <c r="AIQ62" s="148"/>
      <c r="AIR62" s="148"/>
      <c r="AIS62" s="148"/>
      <c r="AIT62" s="148"/>
      <c r="AIU62" s="148"/>
      <c r="AIV62" s="148"/>
      <c r="AIW62" s="148"/>
      <c r="AIX62" s="148"/>
      <c r="AIY62" s="148"/>
      <c r="AIZ62" s="148"/>
      <c r="AJA62" s="148"/>
      <c r="AJB62" s="148"/>
      <c r="AJC62" s="148"/>
      <c r="AJD62" s="148"/>
      <c r="AJE62" s="148"/>
      <c r="AJF62" s="148"/>
      <c r="AJG62" s="148"/>
      <c r="AJH62" s="148"/>
      <c r="AJI62" s="148"/>
      <c r="AJJ62" s="148"/>
      <c r="AJK62" s="148"/>
      <c r="AJL62" s="148"/>
      <c r="AJM62" s="148"/>
      <c r="AJN62" s="148"/>
      <c r="AJO62" s="148"/>
      <c r="AJP62" s="148"/>
      <c r="AJQ62" s="148"/>
      <c r="AJR62" s="148"/>
      <c r="AJS62" s="148"/>
      <c r="AJT62" s="148"/>
      <c r="AJU62" s="148"/>
      <c r="AJV62" s="148"/>
      <c r="AJW62" s="148"/>
      <c r="AJX62" s="148"/>
      <c r="AJY62" s="148"/>
      <c r="AJZ62" s="148"/>
      <c r="AKA62" s="148"/>
      <c r="AKB62" s="148"/>
      <c r="AKC62" s="148"/>
      <c r="AKD62" s="148"/>
      <c r="AKE62" s="148"/>
      <c r="AKF62" s="148"/>
      <c r="AKG62" s="148"/>
      <c r="AKH62" s="148"/>
      <c r="AKI62" s="148"/>
      <c r="AKJ62" s="148"/>
      <c r="AKK62" s="148"/>
      <c r="AKL62" s="148"/>
      <c r="AKM62" s="148"/>
      <c r="AKN62" s="148"/>
      <c r="AKO62" s="148"/>
      <c r="AKP62" s="148"/>
      <c r="AKQ62" s="148"/>
      <c r="AKR62" s="148"/>
      <c r="AKS62" s="148"/>
      <c r="AKT62" s="148"/>
      <c r="AKU62" s="148"/>
      <c r="AKV62" s="148"/>
      <c r="AKW62" s="148"/>
      <c r="AKX62" s="148"/>
      <c r="AKY62" s="148"/>
      <c r="AKZ62" s="148"/>
      <c r="ALA62" s="148"/>
      <c r="ALB62" s="148"/>
      <c r="ALC62" s="148"/>
      <c r="ALD62" s="148"/>
      <c r="ALE62" s="148"/>
      <c r="ALF62" s="148"/>
      <c r="ALG62" s="148"/>
      <c r="ALH62" s="148"/>
      <c r="ALI62" s="148"/>
      <c r="ALJ62" s="148"/>
      <c r="ALK62" s="148"/>
      <c r="ALL62" s="148"/>
      <c r="ALM62" s="148"/>
      <c r="ALN62" s="148"/>
      <c r="ALO62" s="148"/>
      <c r="ALP62" s="148"/>
      <c r="ALQ62" s="148"/>
      <c r="ALR62" s="148"/>
      <c r="ALS62" s="148"/>
      <c r="ALT62" s="148"/>
      <c r="ALU62" s="148"/>
      <c r="ALV62" s="148"/>
      <c r="ALW62" s="148"/>
      <c r="ALX62" s="148"/>
      <c r="ALY62" s="148"/>
      <c r="ALZ62" s="148"/>
      <c r="AMA62" s="148"/>
      <c r="AMB62" s="148"/>
      <c r="AMC62" s="148"/>
      <c r="AMD62" s="148"/>
      <c r="AME62" s="148"/>
      <c r="AMF62" s="148"/>
      <c r="AMG62" s="148"/>
      <c r="AMH62" s="148"/>
      <c r="AMI62" s="148"/>
      <c r="AMJ62" s="148"/>
      <c r="AMK62" s="148"/>
      <c r="AML62" s="148"/>
    </row>
    <row r="63" spans="1:1026" s="142" customFormat="1">
      <c r="A63" s="148" t="str">
        <f t="shared" ref="A63" si="13">CONCATENATE(I63,".",K63)</f>
        <v>LOAN.SL_GENERATED</v>
      </c>
      <c r="B63" s="134">
        <f t="shared" si="8"/>
        <v>110059</v>
      </c>
      <c r="C63" s="155">
        <v>0</v>
      </c>
      <c r="D63" s="155">
        <v>1</v>
      </c>
      <c r="E63" s="155">
        <f t="shared" si="1"/>
        <v>100000</v>
      </c>
      <c r="F63" s="155">
        <v>100001</v>
      </c>
      <c r="G63" s="155" t="s">
        <v>34</v>
      </c>
      <c r="H63" s="155">
        <v>100001</v>
      </c>
      <c r="I63" s="148" t="s">
        <v>505</v>
      </c>
      <c r="J63" s="155">
        <f>VLOOKUP(I63,T_FSM_TYPE!$A:$B,2,0)</f>
        <v>110000</v>
      </c>
      <c r="K63" s="165" t="s">
        <v>689</v>
      </c>
      <c r="L63" s="148" t="s">
        <v>37</v>
      </c>
      <c r="M63" s="217" t="s">
        <v>689</v>
      </c>
      <c r="N63" s="145" t="str">
        <f t="shared" ref="N63:N78" si="14">"INSERT INTO "&amp;$B$2&amp;" VALUES("&amp;B63&amp;", "&amp;C63&amp;", "&amp;D63&amp;", "&amp;E63&amp;", "&amp;F63&amp;", "&amp;G63&amp;", "&amp;H63&amp;", "&amp;J63&amp;", '"&amp;K63&amp;"', '"&amp;L63&amp;"' ,'"&amp;M63&amp;"')"</f>
        <v>INSERT INTO T_FSM_STATE VALUES(110059, 0, 1, 100000, 100001, GETDATE(), 100001, 110000, 'SL_GENERATED', '?' ,'SL_GENERATED')</v>
      </c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8"/>
      <c r="AW63" s="148"/>
      <c r="AX63" s="148"/>
      <c r="AY63" s="148"/>
      <c r="AZ63" s="148"/>
      <c r="BA63" s="148"/>
      <c r="BB63" s="148"/>
      <c r="BC63" s="148"/>
      <c r="BD63" s="148"/>
      <c r="BE63" s="148"/>
      <c r="BF63" s="148"/>
      <c r="BG63" s="148"/>
      <c r="BH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  <c r="BW63" s="148"/>
      <c r="BX63" s="148"/>
      <c r="BY63" s="148"/>
      <c r="BZ63" s="148"/>
      <c r="CA63" s="148"/>
      <c r="CB63" s="148"/>
      <c r="CC63" s="148"/>
      <c r="CD63" s="148"/>
      <c r="CE63" s="148"/>
      <c r="CF63" s="148"/>
      <c r="CG63" s="148"/>
      <c r="CH63" s="148"/>
      <c r="CI63" s="148"/>
      <c r="CJ63" s="148"/>
      <c r="CK63" s="148"/>
      <c r="CL63" s="148"/>
      <c r="CM63" s="148"/>
      <c r="CN63" s="148"/>
      <c r="CO63" s="148"/>
      <c r="CP63" s="148"/>
      <c r="CQ63" s="148"/>
      <c r="CR63" s="148"/>
      <c r="CS63" s="148"/>
      <c r="CT63" s="148"/>
      <c r="CU63" s="148"/>
      <c r="CV63" s="148"/>
      <c r="CW63" s="148"/>
      <c r="CX63" s="148"/>
      <c r="CY63" s="148"/>
      <c r="CZ63" s="148"/>
      <c r="DA63" s="148"/>
      <c r="DB63" s="148"/>
      <c r="DC63" s="148"/>
      <c r="DD63" s="148"/>
      <c r="DE63" s="148"/>
      <c r="DF63" s="148"/>
      <c r="DG63" s="148"/>
      <c r="DH63" s="148"/>
      <c r="DI63" s="148"/>
      <c r="DJ63" s="148"/>
      <c r="DK63" s="148"/>
      <c r="DL63" s="148"/>
      <c r="DM63" s="148"/>
      <c r="DN63" s="148"/>
      <c r="DO63" s="148"/>
      <c r="DP63" s="148"/>
      <c r="DQ63" s="148"/>
      <c r="DR63" s="148"/>
      <c r="DS63" s="148"/>
      <c r="DT63" s="148"/>
      <c r="DU63" s="148"/>
      <c r="DV63" s="148"/>
      <c r="DW63" s="148"/>
      <c r="DX63" s="148"/>
      <c r="DY63" s="148"/>
      <c r="DZ63" s="148"/>
      <c r="EA63" s="148"/>
      <c r="EB63" s="148"/>
      <c r="EC63" s="148"/>
      <c r="ED63" s="148"/>
      <c r="EE63" s="148"/>
      <c r="EF63" s="148"/>
      <c r="EG63" s="148"/>
      <c r="EH63" s="148"/>
      <c r="EI63" s="148"/>
      <c r="EJ63" s="148"/>
      <c r="EK63" s="148"/>
      <c r="EL63" s="148"/>
      <c r="EM63" s="148"/>
      <c r="EN63" s="148"/>
      <c r="EO63" s="148"/>
      <c r="EP63" s="148"/>
      <c r="EQ63" s="148"/>
      <c r="ER63" s="148"/>
      <c r="ES63" s="148"/>
      <c r="ET63" s="148"/>
      <c r="EU63" s="148"/>
      <c r="EV63" s="148"/>
      <c r="EW63" s="148"/>
      <c r="EX63" s="148"/>
      <c r="EY63" s="148"/>
      <c r="EZ63" s="148"/>
      <c r="FA63" s="148"/>
      <c r="FB63" s="148"/>
      <c r="FC63" s="148"/>
      <c r="FD63" s="148"/>
      <c r="FE63" s="148"/>
      <c r="FF63" s="148"/>
      <c r="FG63" s="148"/>
      <c r="FH63" s="148"/>
      <c r="FI63" s="148"/>
      <c r="FJ63" s="148"/>
      <c r="FK63" s="148"/>
      <c r="FL63" s="148"/>
      <c r="FM63" s="148"/>
      <c r="FN63" s="148"/>
      <c r="FO63" s="148"/>
      <c r="FP63" s="148"/>
      <c r="FQ63" s="148"/>
      <c r="FR63" s="148"/>
      <c r="FS63" s="148"/>
      <c r="FT63" s="148"/>
      <c r="FU63" s="148"/>
      <c r="FV63" s="148"/>
      <c r="FW63" s="148"/>
      <c r="FX63" s="148"/>
      <c r="FY63" s="148"/>
      <c r="FZ63" s="148"/>
      <c r="GA63" s="148"/>
      <c r="GB63" s="148"/>
      <c r="GC63" s="148"/>
      <c r="GD63" s="148"/>
      <c r="GE63" s="148"/>
      <c r="GF63" s="148"/>
      <c r="GG63" s="148"/>
      <c r="GH63" s="148"/>
      <c r="GI63" s="148"/>
      <c r="GJ63" s="148"/>
      <c r="GK63" s="148"/>
      <c r="GL63" s="148"/>
      <c r="GM63" s="148"/>
      <c r="GN63" s="148"/>
      <c r="GO63" s="148"/>
      <c r="GP63" s="148"/>
      <c r="GQ63" s="148"/>
      <c r="GR63" s="148"/>
      <c r="GS63" s="148"/>
      <c r="GT63" s="148"/>
      <c r="GU63" s="148"/>
      <c r="GV63" s="148"/>
      <c r="GW63" s="148"/>
      <c r="GX63" s="148"/>
      <c r="GY63" s="148"/>
      <c r="GZ63" s="148"/>
      <c r="HA63" s="148"/>
      <c r="HB63" s="148"/>
      <c r="HC63" s="148"/>
      <c r="HD63" s="148"/>
      <c r="HE63" s="148"/>
      <c r="HF63" s="148"/>
      <c r="HG63" s="148"/>
      <c r="HH63" s="148"/>
      <c r="HI63" s="148"/>
      <c r="HJ63" s="148"/>
      <c r="HK63" s="148"/>
      <c r="HL63" s="148"/>
      <c r="HM63" s="148"/>
      <c r="HN63" s="148"/>
      <c r="HO63" s="148"/>
      <c r="HP63" s="148"/>
      <c r="HQ63" s="148"/>
      <c r="HR63" s="148"/>
      <c r="HS63" s="148"/>
      <c r="HT63" s="148"/>
      <c r="HU63" s="148"/>
      <c r="HV63" s="148"/>
      <c r="HW63" s="148"/>
      <c r="HX63" s="148"/>
      <c r="HY63" s="148"/>
      <c r="HZ63" s="148"/>
      <c r="IA63" s="148"/>
      <c r="IB63" s="148"/>
      <c r="IC63" s="148"/>
      <c r="ID63" s="148"/>
      <c r="IE63" s="148"/>
      <c r="IF63" s="148"/>
      <c r="IG63" s="148"/>
      <c r="IH63" s="148"/>
      <c r="II63" s="148"/>
      <c r="IJ63" s="148"/>
      <c r="IK63" s="148"/>
      <c r="IL63" s="148"/>
      <c r="IM63" s="148"/>
      <c r="IN63" s="148"/>
      <c r="IO63" s="148"/>
      <c r="IP63" s="148"/>
      <c r="IQ63" s="148"/>
      <c r="IR63" s="148"/>
      <c r="IS63" s="148"/>
      <c r="IT63" s="148"/>
      <c r="IU63" s="148"/>
      <c r="IV63" s="148"/>
      <c r="IW63" s="148"/>
      <c r="IX63" s="148"/>
      <c r="IY63" s="148"/>
      <c r="IZ63" s="148"/>
      <c r="JA63" s="148"/>
      <c r="JB63" s="148"/>
      <c r="JC63" s="148"/>
      <c r="JD63" s="148"/>
      <c r="JE63" s="148"/>
      <c r="JF63" s="148"/>
      <c r="JG63" s="148"/>
      <c r="JH63" s="148"/>
      <c r="JI63" s="148"/>
      <c r="JJ63" s="148"/>
      <c r="JK63" s="148"/>
      <c r="JL63" s="148"/>
      <c r="JM63" s="148"/>
      <c r="JN63" s="148"/>
      <c r="JO63" s="148"/>
      <c r="JP63" s="148"/>
      <c r="JQ63" s="148"/>
      <c r="JR63" s="148"/>
      <c r="JS63" s="148"/>
      <c r="JT63" s="148"/>
      <c r="JU63" s="148"/>
      <c r="JV63" s="148"/>
      <c r="JW63" s="148"/>
      <c r="JX63" s="148"/>
      <c r="JY63" s="148"/>
      <c r="JZ63" s="148"/>
      <c r="KA63" s="148"/>
      <c r="KB63" s="148"/>
      <c r="KC63" s="148"/>
      <c r="KD63" s="148"/>
      <c r="KE63" s="148"/>
      <c r="KF63" s="148"/>
      <c r="KG63" s="148"/>
      <c r="KH63" s="148"/>
      <c r="KI63" s="148"/>
      <c r="KJ63" s="148"/>
      <c r="KK63" s="148"/>
      <c r="KL63" s="148"/>
      <c r="KM63" s="148"/>
      <c r="KN63" s="148"/>
      <c r="KO63" s="148"/>
      <c r="KP63" s="148"/>
      <c r="KQ63" s="148"/>
      <c r="KR63" s="148"/>
      <c r="KS63" s="148"/>
      <c r="KT63" s="148"/>
      <c r="KU63" s="148"/>
      <c r="KV63" s="148"/>
      <c r="KW63" s="148"/>
      <c r="KX63" s="148"/>
      <c r="KY63" s="148"/>
      <c r="KZ63" s="148"/>
      <c r="LA63" s="148"/>
      <c r="LB63" s="148"/>
      <c r="LC63" s="148"/>
      <c r="LD63" s="148"/>
      <c r="LE63" s="148"/>
      <c r="LF63" s="148"/>
      <c r="LG63" s="148"/>
      <c r="LH63" s="148"/>
      <c r="LI63" s="148"/>
      <c r="LJ63" s="148"/>
      <c r="LK63" s="148"/>
      <c r="LL63" s="148"/>
      <c r="LM63" s="148"/>
      <c r="LN63" s="148"/>
      <c r="LO63" s="148"/>
      <c r="LP63" s="148"/>
      <c r="LQ63" s="148"/>
      <c r="LR63" s="148"/>
      <c r="LS63" s="148"/>
      <c r="LT63" s="148"/>
      <c r="LU63" s="148"/>
      <c r="LV63" s="148"/>
      <c r="LW63" s="148"/>
      <c r="LX63" s="148"/>
      <c r="LY63" s="148"/>
      <c r="LZ63" s="148"/>
      <c r="MA63" s="148"/>
      <c r="MB63" s="148"/>
      <c r="MC63" s="148"/>
      <c r="MD63" s="148"/>
      <c r="ME63" s="148"/>
      <c r="MF63" s="148"/>
      <c r="MG63" s="148"/>
      <c r="MH63" s="148"/>
      <c r="MI63" s="148"/>
      <c r="MJ63" s="148"/>
      <c r="MK63" s="148"/>
      <c r="ML63" s="148"/>
      <c r="MM63" s="148"/>
      <c r="MN63" s="148"/>
      <c r="MO63" s="148"/>
      <c r="MP63" s="148"/>
      <c r="MQ63" s="148"/>
      <c r="MR63" s="148"/>
      <c r="MS63" s="148"/>
      <c r="MT63" s="148"/>
      <c r="MU63" s="148"/>
      <c r="MV63" s="148"/>
      <c r="MW63" s="148"/>
      <c r="MX63" s="148"/>
      <c r="MY63" s="148"/>
      <c r="MZ63" s="148"/>
      <c r="NA63" s="148"/>
      <c r="NB63" s="148"/>
      <c r="NC63" s="148"/>
      <c r="ND63" s="148"/>
      <c r="NE63" s="148"/>
      <c r="NF63" s="148"/>
      <c r="NG63" s="148"/>
      <c r="NH63" s="148"/>
      <c r="NI63" s="148"/>
      <c r="NJ63" s="148"/>
      <c r="NK63" s="148"/>
      <c r="NL63" s="148"/>
      <c r="NM63" s="148"/>
      <c r="NN63" s="148"/>
      <c r="NO63" s="148"/>
      <c r="NP63" s="148"/>
      <c r="NQ63" s="148"/>
      <c r="NR63" s="148"/>
      <c r="NS63" s="148"/>
      <c r="NT63" s="148"/>
      <c r="NU63" s="148"/>
      <c r="NV63" s="148"/>
      <c r="NW63" s="148"/>
      <c r="NX63" s="148"/>
      <c r="NY63" s="148"/>
      <c r="NZ63" s="148"/>
      <c r="OA63" s="148"/>
      <c r="OB63" s="148"/>
      <c r="OC63" s="148"/>
      <c r="OD63" s="148"/>
      <c r="OE63" s="148"/>
      <c r="OF63" s="148"/>
      <c r="OG63" s="148"/>
      <c r="OH63" s="148"/>
      <c r="OI63" s="148"/>
      <c r="OJ63" s="148"/>
      <c r="OK63" s="148"/>
      <c r="OL63" s="148"/>
      <c r="OM63" s="148"/>
      <c r="ON63" s="148"/>
      <c r="OO63" s="148"/>
      <c r="OP63" s="148"/>
      <c r="OQ63" s="148"/>
      <c r="OR63" s="148"/>
      <c r="OS63" s="148"/>
      <c r="OT63" s="148"/>
      <c r="OU63" s="148"/>
      <c r="OV63" s="148"/>
      <c r="OW63" s="148"/>
      <c r="OX63" s="148"/>
      <c r="OY63" s="148"/>
      <c r="OZ63" s="148"/>
      <c r="PA63" s="148"/>
      <c r="PB63" s="148"/>
      <c r="PC63" s="148"/>
      <c r="PD63" s="148"/>
      <c r="PE63" s="148"/>
      <c r="PF63" s="148"/>
      <c r="PG63" s="148"/>
      <c r="PH63" s="148"/>
      <c r="PI63" s="148"/>
      <c r="PJ63" s="148"/>
      <c r="PK63" s="148"/>
      <c r="PL63" s="148"/>
      <c r="PM63" s="148"/>
      <c r="PN63" s="148"/>
      <c r="PO63" s="148"/>
      <c r="PP63" s="148"/>
      <c r="PQ63" s="148"/>
      <c r="PR63" s="148"/>
      <c r="PS63" s="148"/>
      <c r="PT63" s="148"/>
      <c r="PU63" s="148"/>
      <c r="PV63" s="148"/>
      <c r="PW63" s="148"/>
      <c r="PX63" s="148"/>
      <c r="PY63" s="148"/>
      <c r="PZ63" s="148"/>
      <c r="QA63" s="148"/>
      <c r="QB63" s="148"/>
      <c r="QC63" s="148"/>
      <c r="QD63" s="148"/>
      <c r="QE63" s="148"/>
      <c r="QF63" s="148"/>
      <c r="QG63" s="148"/>
      <c r="QH63" s="148"/>
      <c r="QI63" s="148"/>
      <c r="QJ63" s="148"/>
      <c r="QK63" s="148"/>
      <c r="QL63" s="148"/>
      <c r="QM63" s="148"/>
      <c r="QN63" s="148"/>
      <c r="QO63" s="148"/>
      <c r="QP63" s="148"/>
      <c r="QQ63" s="148"/>
      <c r="QR63" s="148"/>
      <c r="QS63" s="148"/>
      <c r="QT63" s="148"/>
      <c r="QU63" s="148"/>
      <c r="QV63" s="148"/>
      <c r="QW63" s="148"/>
      <c r="QX63" s="148"/>
      <c r="QY63" s="148"/>
      <c r="QZ63" s="148"/>
      <c r="RA63" s="148"/>
      <c r="RB63" s="148"/>
      <c r="RC63" s="148"/>
      <c r="RD63" s="148"/>
      <c r="RE63" s="148"/>
      <c r="RF63" s="148"/>
      <c r="RG63" s="148"/>
      <c r="RH63" s="148"/>
      <c r="RI63" s="148"/>
      <c r="RJ63" s="148"/>
      <c r="RK63" s="148"/>
      <c r="RL63" s="148"/>
      <c r="RM63" s="148"/>
      <c r="RN63" s="148"/>
      <c r="RO63" s="148"/>
      <c r="RP63" s="148"/>
      <c r="RQ63" s="148"/>
      <c r="RR63" s="148"/>
      <c r="RS63" s="148"/>
      <c r="RT63" s="148"/>
      <c r="RU63" s="148"/>
      <c r="RV63" s="148"/>
      <c r="RW63" s="148"/>
      <c r="RX63" s="148"/>
      <c r="RY63" s="148"/>
      <c r="RZ63" s="148"/>
      <c r="SA63" s="148"/>
      <c r="SB63" s="148"/>
      <c r="SC63" s="148"/>
      <c r="SD63" s="148"/>
      <c r="SE63" s="148"/>
      <c r="SF63" s="148"/>
      <c r="SG63" s="148"/>
      <c r="SH63" s="148"/>
      <c r="SI63" s="148"/>
      <c r="SJ63" s="148"/>
      <c r="SK63" s="148"/>
      <c r="SL63" s="148"/>
      <c r="SM63" s="148"/>
      <c r="SN63" s="148"/>
      <c r="SO63" s="148"/>
      <c r="SP63" s="148"/>
      <c r="SQ63" s="148"/>
      <c r="SR63" s="148"/>
      <c r="SS63" s="148"/>
      <c r="ST63" s="148"/>
      <c r="SU63" s="148"/>
      <c r="SV63" s="148"/>
      <c r="SW63" s="148"/>
      <c r="SX63" s="148"/>
      <c r="SY63" s="148"/>
      <c r="SZ63" s="148"/>
      <c r="TA63" s="148"/>
      <c r="TB63" s="148"/>
      <c r="TC63" s="148"/>
      <c r="TD63" s="148"/>
      <c r="TE63" s="148"/>
      <c r="TF63" s="148"/>
      <c r="TG63" s="148"/>
      <c r="TH63" s="148"/>
      <c r="TI63" s="148"/>
      <c r="TJ63" s="148"/>
      <c r="TK63" s="148"/>
      <c r="TL63" s="148"/>
      <c r="TM63" s="148"/>
      <c r="TN63" s="148"/>
      <c r="TO63" s="148"/>
      <c r="TP63" s="148"/>
      <c r="TQ63" s="148"/>
      <c r="TR63" s="148"/>
      <c r="TS63" s="148"/>
      <c r="TT63" s="148"/>
      <c r="TU63" s="148"/>
      <c r="TV63" s="148"/>
      <c r="TW63" s="148"/>
      <c r="TX63" s="148"/>
      <c r="TY63" s="148"/>
      <c r="TZ63" s="148"/>
      <c r="UA63" s="148"/>
      <c r="UB63" s="148"/>
      <c r="UC63" s="148"/>
      <c r="UD63" s="148"/>
      <c r="UE63" s="148"/>
      <c r="UF63" s="148"/>
      <c r="UG63" s="148"/>
      <c r="UH63" s="148"/>
      <c r="UI63" s="148"/>
      <c r="UJ63" s="148"/>
      <c r="UK63" s="148"/>
      <c r="UL63" s="148"/>
      <c r="UM63" s="148"/>
      <c r="UN63" s="148"/>
      <c r="UO63" s="148"/>
      <c r="UP63" s="148"/>
      <c r="UQ63" s="148"/>
      <c r="UR63" s="148"/>
      <c r="US63" s="148"/>
      <c r="UT63" s="148"/>
      <c r="UU63" s="148"/>
      <c r="UV63" s="148"/>
      <c r="UW63" s="148"/>
      <c r="UX63" s="148"/>
      <c r="UY63" s="148"/>
      <c r="UZ63" s="148"/>
      <c r="VA63" s="148"/>
      <c r="VB63" s="148"/>
      <c r="VC63" s="148"/>
      <c r="VD63" s="148"/>
      <c r="VE63" s="148"/>
      <c r="VF63" s="148"/>
      <c r="VG63" s="148"/>
      <c r="VH63" s="148"/>
      <c r="VI63" s="148"/>
      <c r="VJ63" s="148"/>
      <c r="VK63" s="148"/>
      <c r="VL63" s="148"/>
      <c r="VM63" s="148"/>
      <c r="VN63" s="148"/>
      <c r="VO63" s="148"/>
      <c r="VP63" s="148"/>
      <c r="VQ63" s="148"/>
      <c r="VR63" s="148"/>
      <c r="VS63" s="148"/>
      <c r="VT63" s="148"/>
      <c r="VU63" s="148"/>
      <c r="VV63" s="148"/>
      <c r="VW63" s="148"/>
      <c r="VX63" s="148"/>
      <c r="VY63" s="148"/>
      <c r="VZ63" s="148"/>
      <c r="WA63" s="148"/>
      <c r="WB63" s="148"/>
      <c r="WC63" s="148"/>
      <c r="WD63" s="148"/>
      <c r="WE63" s="148"/>
      <c r="WF63" s="148"/>
      <c r="WG63" s="148"/>
      <c r="WH63" s="148"/>
      <c r="WI63" s="148"/>
      <c r="WJ63" s="148"/>
      <c r="WK63" s="148"/>
      <c r="WL63" s="148"/>
      <c r="WM63" s="148"/>
      <c r="WN63" s="148"/>
      <c r="WO63" s="148"/>
      <c r="WP63" s="148"/>
      <c r="WQ63" s="148"/>
      <c r="WR63" s="148"/>
      <c r="WS63" s="148"/>
      <c r="WT63" s="148"/>
      <c r="WU63" s="148"/>
      <c r="WV63" s="148"/>
      <c r="WW63" s="148"/>
      <c r="WX63" s="148"/>
      <c r="WY63" s="148"/>
      <c r="WZ63" s="148"/>
      <c r="XA63" s="148"/>
      <c r="XB63" s="148"/>
      <c r="XC63" s="148"/>
      <c r="XD63" s="148"/>
      <c r="XE63" s="148"/>
      <c r="XF63" s="148"/>
      <c r="XG63" s="148"/>
      <c r="XH63" s="148"/>
      <c r="XI63" s="148"/>
      <c r="XJ63" s="148"/>
      <c r="XK63" s="148"/>
      <c r="XL63" s="148"/>
      <c r="XM63" s="148"/>
      <c r="XN63" s="148"/>
      <c r="XO63" s="148"/>
      <c r="XP63" s="148"/>
      <c r="XQ63" s="148"/>
      <c r="XR63" s="148"/>
      <c r="XS63" s="148"/>
      <c r="XT63" s="148"/>
      <c r="XU63" s="148"/>
      <c r="XV63" s="148"/>
      <c r="XW63" s="148"/>
      <c r="XX63" s="148"/>
      <c r="XY63" s="148"/>
      <c r="XZ63" s="148"/>
      <c r="YA63" s="148"/>
      <c r="YB63" s="148"/>
      <c r="YC63" s="148"/>
      <c r="YD63" s="148"/>
      <c r="YE63" s="148"/>
      <c r="YF63" s="148"/>
      <c r="YG63" s="148"/>
      <c r="YH63" s="148"/>
      <c r="YI63" s="148"/>
      <c r="YJ63" s="148"/>
      <c r="YK63" s="148"/>
      <c r="YL63" s="148"/>
      <c r="YM63" s="148"/>
      <c r="YN63" s="148"/>
      <c r="YO63" s="148"/>
      <c r="YP63" s="148"/>
      <c r="YQ63" s="148"/>
      <c r="YR63" s="148"/>
      <c r="YS63" s="148"/>
      <c r="YT63" s="148"/>
      <c r="YU63" s="148"/>
      <c r="YV63" s="148"/>
      <c r="YW63" s="148"/>
      <c r="YX63" s="148"/>
      <c r="YY63" s="148"/>
      <c r="YZ63" s="148"/>
      <c r="ZA63" s="148"/>
      <c r="ZB63" s="148"/>
      <c r="ZC63" s="148"/>
      <c r="ZD63" s="148"/>
      <c r="ZE63" s="148"/>
      <c r="ZF63" s="148"/>
      <c r="ZG63" s="148"/>
      <c r="ZH63" s="148"/>
      <c r="ZI63" s="148"/>
      <c r="ZJ63" s="148"/>
      <c r="ZK63" s="148"/>
      <c r="ZL63" s="148"/>
      <c r="ZM63" s="148"/>
      <c r="ZN63" s="148"/>
      <c r="ZO63" s="148"/>
      <c r="ZP63" s="148"/>
      <c r="ZQ63" s="148"/>
      <c r="ZR63" s="148"/>
      <c r="ZS63" s="148"/>
      <c r="ZT63" s="148"/>
      <c r="ZU63" s="148"/>
      <c r="ZV63" s="148"/>
      <c r="ZW63" s="148"/>
      <c r="ZX63" s="148"/>
      <c r="ZY63" s="148"/>
      <c r="ZZ63" s="148"/>
      <c r="AAA63" s="148"/>
      <c r="AAB63" s="148"/>
      <c r="AAC63" s="148"/>
      <c r="AAD63" s="148"/>
      <c r="AAE63" s="148"/>
      <c r="AAF63" s="148"/>
      <c r="AAG63" s="148"/>
      <c r="AAH63" s="148"/>
      <c r="AAI63" s="148"/>
      <c r="AAJ63" s="148"/>
      <c r="AAK63" s="148"/>
      <c r="AAL63" s="148"/>
      <c r="AAM63" s="148"/>
      <c r="AAN63" s="148"/>
      <c r="AAO63" s="148"/>
      <c r="AAP63" s="148"/>
      <c r="AAQ63" s="148"/>
      <c r="AAR63" s="148"/>
      <c r="AAS63" s="148"/>
      <c r="AAT63" s="148"/>
      <c r="AAU63" s="148"/>
      <c r="AAV63" s="148"/>
      <c r="AAW63" s="148"/>
      <c r="AAX63" s="148"/>
      <c r="AAY63" s="148"/>
      <c r="AAZ63" s="148"/>
      <c r="ABA63" s="148"/>
      <c r="ABB63" s="148"/>
      <c r="ABC63" s="148"/>
      <c r="ABD63" s="148"/>
      <c r="ABE63" s="148"/>
      <c r="ABF63" s="148"/>
      <c r="ABG63" s="148"/>
      <c r="ABH63" s="148"/>
      <c r="ABI63" s="148"/>
      <c r="ABJ63" s="148"/>
      <c r="ABK63" s="148"/>
      <c r="ABL63" s="148"/>
      <c r="ABM63" s="148"/>
      <c r="ABN63" s="148"/>
      <c r="ABO63" s="148"/>
      <c r="ABP63" s="148"/>
      <c r="ABQ63" s="148"/>
      <c r="ABR63" s="148"/>
      <c r="ABS63" s="148"/>
      <c r="ABT63" s="148"/>
      <c r="ABU63" s="148"/>
      <c r="ABV63" s="148"/>
      <c r="ABW63" s="148"/>
      <c r="ABX63" s="148"/>
      <c r="ABY63" s="148"/>
      <c r="ABZ63" s="148"/>
      <c r="ACA63" s="148"/>
      <c r="ACB63" s="148"/>
      <c r="ACC63" s="148"/>
      <c r="ACD63" s="148"/>
      <c r="ACE63" s="148"/>
      <c r="ACF63" s="148"/>
      <c r="ACG63" s="148"/>
      <c r="ACH63" s="148"/>
      <c r="ACI63" s="148"/>
      <c r="ACJ63" s="148"/>
      <c r="ACK63" s="148"/>
      <c r="ACL63" s="148"/>
      <c r="ACM63" s="148"/>
      <c r="ACN63" s="148"/>
      <c r="ACO63" s="148"/>
      <c r="ACP63" s="148"/>
      <c r="ACQ63" s="148"/>
      <c r="ACR63" s="148"/>
      <c r="ACS63" s="148"/>
      <c r="ACT63" s="148"/>
      <c r="ACU63" s="148"/>
      <c r="ACV63" s="148"/>
      <c r="ACW63" s="148"/>
      <c r="ACX63" s="148"/>
      <c r="ACY63" s="148"/>
      <c r="ACZ63" s="148"/>
      <c r="ADA63" s="148"/>
      <c r="ADB63" s="148"/>
      <c r="ADC63" s="148"/>
      <c r="ADD63" s="148"/>
      <c r="ADE63" s="148"/>
      <c r="ADF63" s="148"/>
      <c r="ADG63" s="148"/>
      <c r="ADH63" s="148"/>
      <c r="ADI63" s="148"/>
      <c r="ADJ63" s="148"/>
      <c r="ADK63" s="148"/>
      <c r="ADL63" s="148"/>
      <c r="ADM63" s="148"/>
      <c r="ADN63" s="148"/>
      <c r="ADO63" s="148"/>
      <c r="ADP63" s="148"/>
      <c r="ADQ63" s="148"/>
      <c r="ADR63" s="148"/>
      <c r="ADS63" s="148"/>
      <c r="ADT63" s="148"/>
      <c r="ADU63" s="148"/>
      <c r="ADV63" s="148"/>
      <c r="ADW63" s="148"/>
      <c r="ADX63" s="148"/>
      <c r="ADY63" s="148"/>
      <c r="ADZ63" s="148"/>
      <c r="AEA63" s="148"/>
      <c r="AEB63" s="148"/>
      <c r="AEC63" s="148"/>
      <c r="AED63" s="148"/>
      <c r="AEE63" s="148"/>
      <c r="AEF63" s="148"/>
      <c r="AEG63" s="148"/>
      <c r="AEH63" s="148"/>
      <c r="AEI63" s="148"/>
      <c r="AEJ63" s="148"/>
      <c r="AEK63" s="148"/>
      <c r="AEL63" s="148"/>
      <c r="AEM63" s="148"/>
      <c r="AEN63" s="148"/>
      <c r="AEO63" s="148"/>
      <c r="AEP63" s="148"/>
      <c r="AEQ63" s="148"/>
      <c r="AER63" s="148"/>
      <c r="AES63" s="148"/>
      <c r="AET63" s="148"/>
      <c r="AEU63" s="148"/>
      <c r="AEV63" s="148"/>
      <c r="AEW63" s="148"/>
      <c r="AEX63" s="148"/>
      <c r="AEY63" s="148"/>
      <c r="AEZ63" s="148"/>
      <c r="AFA63" s="148"/>
      <c r="AFB63" s="148"/>
      <c r="AFC63" s="148"/>
      <c r="AFD63" s="148"/>
      <c r="AFE63" s="148"/>
      <c r="AFF63" s="148"/>
      <c r="AFG63" s="148"/>
      <c r="AFH63" s="148"/>
      <c r="AFI63" s="148"/>
      <c r="AFJ63" s="148"/>
      <c r="AFK63" s="148"/>
      <c r="AFL63" s="148"/>
      <c r="AFM63" s="148"/>
      <c r="AFN63" s="148"/>
      <c r="AFO63" s="148"/>
      <c r="AFP63" s="148"/>
      <c r="AFQ63" s="148"/>
      <c r="AFR63" s="148"/>
      <c r="AFS63" s="148"/>
      <c r="AFT63" s="148"/>
      <c r="AFU63" s="148"/>
      <c r="AFV63" s="148"/>
      <c r="AFW63" s="148"/>
      <c r="AFX63" s="148"/>
      <c r="AFY63" s="148"/>
      <c r="AFZ63" s="148"/>
      <c r="AGA63" s="148"/>
      <c r="AGB63" s="148"/>
      <c r="AGC63" s="148"/>
      <c r="AGD63" s="148"/>
      <c r="AGE63" s="148"/>
      <c r="AGF63" s="148"/>
      <c r="AGG63" s="148"/>
      <c r="AGH63" s="148"/>
      <c r="AGI63" s="148"/>
      <c r="AGJ63" s="148"/>
      <c r="AGK63" s="148"/>
      <c r="AGL63" s="148"/>
      <c r="AGM63" s="148"/>
      <c r="AGN63" s="148"/>
      <c r="AGO63" s="148"/>
      <c r="AGP63" s="148"/>
      <c r="AGQ63" s="148"/>
      <c r="AGR63" s="148"/>
      <c r="AGS63" s="148"/>
      <c r="AGT63" s="148"/>
      <c r="AGU63" s="148"/>
      <c r="AGV63" s="148"/>
      <c r="AGW63" s="148"/>
      <c r="AGX63" s="148"/>
      <c r="AGY63" s="148"/>
      <c r="AGZ63" s="148"/>
      <c r="AHA63" s="148"/>
      <c r="AHB63" s="148"/>
      <c r="AHC63" s="148"/>
      <c r="AHD63" s="148"/>
      <c r="AHE63" s="148"/>
      <c r="AHF63" s="148"/>
      <c r="AHG63" s="148"/>
      <c r="AHH63" s="148"/>
      <c r="AHI63" s="148"/>
      <c r="AHJ63" s="148"/>
      <c r="AHK63" s="148"/>
      <c r="AHL63" s="148"/>
      <c r="AHM63" s="148"/>
      <c r="AHN63" s="148"/>
      <c r="AHO63" s="148"/>
      <c r="AHP63" s="148"/>
      <c r="AHQ63" s="148"/>
      <c r="AHR63" s="148"/>
      <c r="AHS63" s="148"/>
      <c r="AHT63" s="148"/>
      <c r="AHU63" s="148"/>
      <c r="AHV63" s="148"/>
      <c r="AHW63" s="148"/>
      <c r="AHX63" s="148"/>
      <c r="AHY63" s="148"/>
      <c r="AHZ63" s="148"/>
      <c r="AIA63" s="148"/>
      <c r="AIB63" s="148"/>
      <c r="AIC63" s="148"/>
      <c r="AID63" s="148"/>
      <c r="AIE63" s="148"/>
      <c r="AIF63" s="148"/>
      <c r="AIG63" s="148"/>
      <c r="AIH63" s="148"/>
      <c r="AII63" s="148"/>
      <c r="AIJ63" s="148"/>
      <c r="AIK63" s="148"/>
      <c r="AIL63" s="148"/>
      <c r="AIM63" s="148"/>
      <c r="AIN63" s="148"/>
      <c r="AIO63" s="148"/>
      <c r="AIP63" s="148"/>
      <c r="AIQ63" s="148"/>
      <c r="AIR63" s="148"/>
      <c r="AIS63" s="148"/>
      <c r="AIT63" s="148"/>
      <c r="AIU63" s="148"/>
      <c r="AIV63" s="148"/>
      <c r="AIW63" s="148"/>
      <c r="AIX63" s="148"/>
      <c r="AIY63" s="148"/>
      <c r="AIZ63" s="148"/>
      <c r="AJA63" s="148"/>
      <c r="AJB63" s="148"/>
      <c r="AJC63" s="148"/>
      <c r="AJD63" s="148"/>
      <c r="AJE63" s="148"/>
      <c r="AJF63" s="148"/>
      <c r="AJG63" s="148"/>
      <c r="AJH63" s="148"/>
      <c r="AJI63" s="148"/>
      <c r="AJJ63" s="148"/>
      <c r="AJK63" s="148"/>
      <c r="AJL63" s="148"/>
      <c r="AJM63" s="148"/>
      <c r="AJN63" s="148"/>
      <c r="AJO63" s="148"/>
      <c r="AJP63" s="148"/>
      <c r="AJQ63" s="148"/>
      <c r="AJR63" s="148"/>
      <c r="AJS63" s="148"/>
      <c r="AJT63" s="148"/>
      <c r="AJU63" s="148"/>
      <c r="AJV63" s="148"/>
      <c r="AJW63" s="148"/>
      <c r="AJX63" s="148"/>
      <c r="AJY63" s="148"/>
      <c r="AJZ63" s="148"/>
      <c r="AKA63" s="148"/>
      <c r="AKB63" s="148"/>
      <c r="AKC63" s="148"/>
      <c r="AKD63" s="148"/>
      <c r="AKE63" s="148"/>
      <c r="AKF63" s="148"/>
      <c r="AKG63" s="148"/>
      <c r="AKH63" s="148"/>
      <c r="AKI63" s="148"/>
      <c r="AKJ63" s="148"/>
      <c r="AKK63" s="148"/>
      <c r="AKL63" s="148"/>
      <c r="AKM63" s="148"/>
      <c r="AKN63" s="148"/>
      <c r="AKO63" s="148"/>
      <c r="AKP63" s="148"/>
      <c r="AKQ63" s="148"/>
      <c r="AKR63" s="148"/>
      <c r="AKS63" s="148"/>
      <c r="AKT63" s="148"/>
      <c r="AKU63" s="148"/>
      <c r="AKV63" s="148"/>
      <c r="AKW63" s="148"/>
      <c r="AKX63" s="148"/>
      <c r="AKY63" s="148"/>
      <c r="AKZ63" s="148"/>
      <c r="ALA63" s="148"/>
      <c r="ALB63" s="148"/>
      <c r="ALC63" s="148"/>
      <c r="ALD63" s="148"/>
      <c r="ALE63" s="148"/>
      <c r="ALF63" s="148"/>
      <c r="ALG63" s="148"/>
      <c r="ALH63" s="148"/>
      <c r="ALI63" s="148"/>
      <c r="ALJ63" s="148"/>
      <c r="ALK63" s="148"/>
      <c r="ALL63" s="148"/>
      <c r="ALM63" s="148"/>
      <c r="ALN63" s="148"/>
      <c r="ALO63" s="148"/>
      <c r="ALP63" s="148"/>
      <c r="ALQ63" s="148"/>
      <c r="ALR63" s="148"/>
      <c r="ALS63" s="148"/>
      <c r="ALT63" s="148"/>
      <c r="ALU63" s="148"/>
      <c r="ALV63" s="148"/>
      <c r="ALW63" s="148"/>
      <c r="ALX63" s="148"/>
      <c r="ALY63" s="148"/>
      <c r="ALZ63" s="148"/>
      <c r="AMA63" s="148"/>
      <c r="AMB63" s="148"/>
      <c r="AMC63" s="148"/>
      <c r="AMD63" s="148"/>
      <c r="AME63" s="148"/>
      <c r="AMF63" s="148"/>
      <c r="AMG63" s="148"/>
      <c r="AMH63" s="148"/>
      <c r="AMI63" s="148"/>
      <c r="AMJ63" s="148"/>
      <c r="AMK63" s="148"/>
      <c r="AML63" s="148"/>
    </row>
    <row r="64" spans="1:1026" s="183" customFormat="1">
      <c r="A64" s="192" t="str">
        <f t="shared" ref="A64:A69" si="15">CONCATENATE(I64,".",K64)</f>
        <v>REF_LEGAL_ENTITY.UNDEF</v>
      </c>
      <c r="B64" s="193">
        <f t="shared" ref="B64" si="16">B63+1</f>
        <v>110060</v>
      </c>
      <c r="C64" s="194">
        <v>0</v>
      </c>
      <c r="D64" s="194">
        <v>1</v>
      </c>
      <c r="E64" s="194">
        <f t="shared" si="1"/>
        <v>100000</v>
      </c>
      <c r="F64" s="194">
        <v>100002</v>
      </c>
      <c r="G64" s="194" t="s">
        <v>34</v>
      </c>
      <c r="H64" s="194">
        <v>100002</v>
      </c>
      <c r="I64" s="195" t="s">
        <v>693</v>
      </c>
      <c r="J64" s="194">
        <f>VLOOKUP(I64,T_FSM_TYPE!$A:$B,2,0)</f>
        <v>110001</v>
      </c>
      <c r="K64" s="196" t="s">
        <v>149</v>
      </c>
      <c r="L64" s="192" t="s">
        <v>37</v>
      </c>
      <c r="M64" s="218" t="s">
        <v>149</v>
      </c>
      <c r="N64" s="192" t="str">
        <f t="shared" si="14"/>
        <v>INSERT INTO T_FSM_STATE VALUES(110060, 0, 1, 100000, 100002, GETDATE(), 100002, 110001, 'UNDEF', '?' ,'UNDEF')</v>
      </c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192"/>
      <c r="AH64" s="192"/>
      <c r="AI64" s="192"/>
      <c r="AJ64" s="192"/>
      <c r="AK64" s="192"/>
      <c r="AL64" s="192"/>
      <c r="AM64" s="192"/>
      <c r="AN64" s="192"/>
      <c r="AO64" s="192"/>
      <c r="AP64" s="192"/>
      <c r="AQ64" s="192"/>
      <c r="AR64" s="192"/>
      <c r="AS64" s="192"/>
      <c r="AT64" s="192"/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2"/>
      <c r="BF64" s="192"/>
      <c r="BG64" s="192"/>
      <c r="BH64" s="192"/>
      <c r="BI64" s="192"/>
      <c r="BJ64" s="192"/>
      <c r="BK64" s="192"/>
      <c r="BL64" s="192"/>
      <c r="BM64" s="192"/>
      <c r="BN64" s="192"/>
      <c r="BO64" s="192"/>
      <c r="BP64" s="192"/>
      <c r="BQ64" s="192"/>
      <c r="BR64" s="192"/>
      <c r="BS64" s="192"/>
      <c r="BT64" s="192"/>
      <c r="BU64" s="192"/>
      <c r="BV64" s="192"/>
      <c r="BW64" s="192"/>
      <c r="BX64" s="192"/>
      <c r="BY64" s="192"/>
      <c r="BZ64" s="192"/>
      <c r="CA64" s="192"/>
      <c r="CB64" s="192"/>
      <c r="CC64" s="192"/>
      <c r="CD64" s="192"/>
      <c r="CE64" s="192"/>
      <c r="CF64" s="192"/>
      <c r="CG64" s="192"/>
      <c r="CH64" s="192"/>
      <c r="CI64" s="192"/>
      <c r="CJ64" s="192"/>
      <c r="CK64" s="192"/>
      <c r="CL64" s="192"/>
      <c r="CM64" s="192"/>
      <c r="CN64" s="192"/>
      <c r="CO64" s="192"/>
      <c r="CP64" s="192"/>
      <c r="CQ64" s="192"/>
      <c r="CR64" s="192"/>
      <c r="CS64" s="192"/>
      <c r="CT64" s="192"/>
      <c r="CU64" s="192"/>
      <c r="CV64" s="192"/>
      <c r="CW64" s="192"/>
      <c r="CX64" s="192"/>
      <c r="CY64" s="192"/>
      <c r="CZ64" s="192"/>
      <c r="DA64" s="192"/>
      <c r="DB64" s="192"/>
      <c r="DC64" s="192"/>
      <c r="DD64" s="192"/>
      <c r="DE64" s="192"/>
      <c r="DF64" s="192"/>
      <c r="DG64" s="192"/>
      <c r="DH64" s="192"/>
      <c r="DI64" s="192"/>
      <c r="DJ64" s="192"/>
      <c r="DK64" s="192"/>
      <c r="DL64" s="192"/>
      <c r="DM64" s="192"/>
      <c r="DN64" s="192"/>
      <c r="DO64" s="192"/>
      <c r="DP64" s="192"/>
      <c r="DQ64" s="192"/>
      <c r="DR64" s="192"/>
      <c r="DS64" s="192"/>
      <c r="DT64" s="192"/>
      <c r="DU64" s="192"/>
      <c r="DV64" s="192"/>
      <c r="DW64" s="192"/>
      <c r="DX64" s="192"/>
      <c r="DY64" s="192"/>
      <c r="DZ64" s="192"/>
      <c r="EA64" s="192"/>
      <c r="EB64" s="192"/>
      <c r="EC64" s="192"/>
      <c r="ED64" s="192"/>
      <c r="EE64" s="192"/>
      <c r="EF64" s="192"/>
      <c r="EG64" s="192"/>
      <c r="EH64" s="192"/>
      <c r="EI64" s="192"/>
      <c r="EJ64" s="192"/>
      <c r="EK64" s="192"/>
      <c r="EL64" s="192"/>
      <c r="EM64" s="192"/>
      <c r="EN64" s="192"/>
      <c r="EO64" s="192"/>
      <c r="EP64" s="192"/>
      <c r="EQ64" s="192"/>
      <c r="ER64" s="192"/>
      <c r="ES64" s="192"/>
      <c r="ET64" s="192"/>
      <c r="EU64" s="192"/>
      <c r="EV64" s="192"/>
      <c r="EW64" s="192"/>
      <c r="EX64" s="192"/>
      <c r="EY64" s="192"/>
      <c r="EZ64" s="192"/>
      <c r="FA64" s="192"/>
      <c r="FB64" s="192"/>
      <c r="FC64" s="192"/>
      <c r="FD64" s="192"/>
      <c r="FE64" s="192"/>
      <c r="FF64" s="192"/>
      <c r="FG64" s="192"/>
      <c r="FH64" s="192"/>
      <c r="FI64" s="192"/>
      <c r="FJ64" s="192"/>
      <c r="FK64" s="192"/>
      <c r="FL64" s="192"/>
      <c r="FM64" s="192"/>
      <c r="FN64" s="192"/>
      <c r="FO64" s="192"/>
      <c r="FP64" s="192"/>
      <c r="FQ64" s="192"/>
      <c r="FR64" s="192"/>
      <c r="FS64" s="192"/>
      <c r="FT64" s="192"/>
      <c r="FU64" s="192"/>
      <c r="FV64" s="192"/>
      <c r="FW64" s="192"/>
      <c r="FX64" s="192"/>
      <c r="FY64" s="192"/>
      <c r="FZ64" s="192"/>
      <c r="GA64" s="192"/>
      <c r="GB64" s="192"/>
      <c r="GC64" s="192"/>
      <c r="GD64" s="192"/>
      <c r="GE64" s="192"/>
      <c r="GF64" s="192"/>
      <c r="GG64" s="192"/>
      <c r="GH64" s="192"/>
      <c r="GI64" s="192"/>
      <c r="GJ64" s="192"/>
      <c r="GK64" s="192"/>
      <c r="GL64" s="192"/>
      <c r="GM64" s="192"/>
      <c r="GN64" s="192"/>
      <c r="GO64" s="192"/>
      <c r="GP64" s="192"/>
      <c r="GQ64" s="192"/>
      <c r="GR64" s="192"/>
      <c r="GS64" s="192"/>
      <c r="GT64" s="192"/>
      <c r="GU64" s="192"/>
      <c r="GV64" s="192"/>
      <c r="GW64" s="192"/>
      <c r="GX64" s="192"/>
      <c r="GY64" s="192"/>
      <c r="GZ64" s="192"/>
      <c r="HA64" s="192"/>
      <c r="HB64" s="192"/>
      <c r="HC64" s="192"/>
      <c r="HD64" s="192"/>
      <c r="HE64" s="192"/>
      <c r="HF64" s="192"/>
      <c r="HG64" s="192"/>
      <c r="HH64" s="192"/>
      <c r="HI64" s="192"/>
      <c r="HJ64" s="192"/>
      <c r="HK64" s="192"/>
      <c r="HL64" s="192"/>
      <c r="HM64" s="192"/>
      <c r="HN64" s="192"/>
      <c r="HO64" s="192"/>
      <c r="HP64" s="192"/>
      <c r="HQ64" s="192"/>
      <c r="HR64" s="192"/>
      <c r="HS64" s="192"/>
      <c r="HT64" s="192"/>
      <c r="HU64" s="192"/>
      <c r="HV64" s="192"/>
      <c r="HW64" s="192"/>
      <c r="HX64" s="192"/>
      <c r="HY64" s="192"/>
      <c r="HZ64" s="192"/>
      <c r="IA64" s="192"/>
      <c r="IB64" s="192"/>
      <c r="IC64" s="192"/>
      <c r="ID64" s="192"/>
      <c r="IE64" s="192"/>
      <c r="IF64" s="192"/>
      <c r="IG64" s="192"/>
      <c r="IH64" s="192"/>
      <c r="II64" s="192"/>
      <c r="IJ64" s="192"/>
      <c r="IK64" s="192"/>
      <c r="IL64" s="192"/>
      <c r="IM64" s="192"/>
      <c r="IN64" s="192"/>
      <c r="IO64" s="192"/>
      <c r="IP64" s="192"/>
      <c r="IQ64" s="192"/>
      <c r="IR64" s="192"/>
      <c r="IS64" s="192"/>
      <c r="IT64" s="192"/>
      <c r="IU64" s="192"/>
      <c r="IV64" s="192"/>
      <c r="IW64" s="192"/>
      <c r="IX64" s="192"/>
      <c r="IY64" s="192"/>
      <c r="IZ64" s="192"/>
      <c r="JA64" s="192"/>
      <c r="JB64" s="192"/>
      <c r="JC64" s="192"/>
      <c r="JD64" s="192"/>
      <c r="JE64" s="192"/>
      <c r="JF64" s="192"/>
      <c r="JG64" s="192"/>
      <c r="JH64" s="192"/>
      <c r="JI64" s="192"/>
      <c r="JJ64" s="192"/>
      <c r="JK64" s="192"/>
      <c r="JL64" s="192"/>
      <c r="JM64" s="192"/>
      <c r="JN64" s="192"/>
      <c r="JO64" s="192"/>
      <c r="JP64" s="192"/>
      <c r="JQ64" s="192"/>
      <c r="JR64" s="192"/>
      <c r="JS64" s="192"/>
      <c r="JT64" s="192"/>
      <c r="JU64" s="192"/>
      <c r="JV64" s="192"/>
      <c r="JW64" s="192"/>
      <c r="JX64" s="192"/>
      <c r="JY64" s="192"/>
      <c r="JZ64" s="192"/>
      <c r="KA64" s="192"/>
      <c r="KB64" s="192"/>
      <c r="KC64" s="192"/>
      <c r="KD64" s="192"/>
      <c r="KE64" s="192"/>
      <c r="KF64" s="192"/>
      <c r="KG64" s="192"/>
      <c r="KH64" s="192"/>
      <c r="KI64" s="192"/>
      <c r="KJ64" s="192"/>
      <c r="KK64" s="192"/>
      <c r="KL64" s="192"/>
      <c r="KM64" s="192"/>
      <c r="KN64" s="192"/>
      <c r="KO64" s="192"/>
      <c r="KP64" s="192"/>
      <c r="KQ64" s="192"/>
      <c r="KR64" s="192"/>
      <c r="KS64" s="192"/>
      <c r="KT64" s="192"/>
      <c r="KU64" s="192"/>
      <c r="KV64" s="192"/>
      <c r="KW64" s="192"/>
      <c r="KX64" s="192"/>
      <c r="KY64" s="192"/>
      <c r="KZ64" s="192"/>
      <c r="LA64" s="192"/>
      <c r="LB64" s="192"/>
      <c r="LC64" s="192"/>
      <c r="LD64" s="192"/>
      <c r="LE64" s="192"/>
      <c r="LF64" s="192"/>
      <c r="LG64" s="192"/>
      <c r="LH64" s="192"/>
      <c r="LI64" s="192"/>
      <c r="LJ64" s="192"/>
      <c r="LK64" s="192"/>
      <c r="LL64" s="192"/>
      <c r="LM64" s="192"/>
      <c r="LN64" s="192"/>
      <c r="LO64" s="192"/>
      <c r="LP64" s="192"/>
      <c r="LQ64" s="192"/>
      <c r="LR64" s="192"/>
      <c r="LS64" s="192"/>
      <c r="LT64" s="192"/>
      <c r="LU64" s="192"/>
      <c r="LV64" s="192"/>
      <c r="LW64" s="192"/>
      <c r="LX64" s="192"/>
      <c r="LY64" s="192"/>
      <c r="LZ64" s="192"/>
      <c r="MA64" s="192"/>
      <c r="MB64" s="192"/>
      <c r="MC64" s="192"/>
      <c r="MD64" s="192"/>
      <c r="ME64" s="192"/>
      <c r="MF64" s="192"/>
      <c r="MG64" s="192"/>
      <c r="MH64" s="192"/>
      <c r="MI64" s="192"/>
      <c r="MJ64" s="192"/>
      <c r="MK64" s="192"/>
      <c r="ML64" s="192"/>
      <c r="MM64" s="192"/>
      <c r="MN64" s="192"/>
      <c r="MO64" s="192"/>
      <c r="MP64" s="192"/>
      <c r="MQ64" s="192"/>
      <c r="MR64" s="192"/>
      <c r="MS64" s="192"/>
      <c r="MT64" s="192"/>
      <c r="MU64" s="192"/>
      <c r="MV64" s="192"/>
      <c r="MW64" s="192"/>
      <c r="MX64" s="192"/>
      <c r="MY64" s="192"/>
      <c r="MZ64" s="192"/>
      <c r="NA64" s="192"/>
      <c r="NB64" s="192"/>
      <c r="NC64" s="192"/>
      <c r="ND64" s="192"/>
      <c r="NE64" s="192"/>
      <c r="NF64" s="192"/>
      <c r="NG64" s="192"/>
      <c r="NH64" s="192"/>
      <c r="NI64" s="192"/>
      <c r="NJ64" s="192"/>
      <c r="NK64" s="192"/>
      <c r="NL64" s="192"/>
      <c r="NM64" s="192"/>
      <c r="NN64" s="192"/>
      <c r="NO64" s="192"/>
      <c r="NP64" s="192"/>
      <c r="NQ64" s="192"/>
      <c r="NR64" s="192"/>
      <c r="NS64" s="192"/>
      <c r="NT64" s="192"/>
      <c r="NU64" s="192"/>
      <c r="NV64" s="192"/>
      <c r="NW64" s="192"/>
      <c r="NX64" s="192"/>
      <c r="NY64" s="192"/>
      <c r="NZ64" s="192"/>
      <c r="OA64" s="192"/>
      <c r="OB64" s="192"/>
      <c r="OC64" s="192"/>
      <c r="OD64" s="192"/>
      <c r="OE64" s="192"/>
      <c r="OF64" s="192"/>
      <c r="OG64" s="192"/>
      <c r="OH64" s="192"/>
      <c r="OI64" s="192"/>
      <c r="OJ64" s="192"/>
      <c r="OK64" s="192"/>
      <c r="OL64" s="192"/>
      <c r="OM64" s="192"/>
      <c r="ON64" s="192"/>
      <c r="OO64" s="192"/>
      <c r="OP64" s="192"/>
      <c r="OQ64" s="192"/>
      <c r="OR64" s="192"/>
      <c r="OS64" s="192"/>
      <c r="OT64" s="192"/>
      <c r="OU64" s="192"/>
      <c r="OV64" s="192"/>
      <c r="OW64" s="192"/>
      <c r="OX64" s="192"/>
      <c r="OY64" s="192"/>
      <c r="OZ64" s="192"/>
      <c r="PA64" s="192"/>
      <c r="PB64" s="192"/>
      <c r="PC64" s="192"/>
      <c r="PD64" s="192"/>
      <c r="PE64" s="192"/>
      <c r="PF64" s="192"/>
      <c r="PG64" s="192"/>
      <c r="PH64" s="192"/>
      <c r="PI64" s="192"/>
      <c r="PJ64" s="192"/>
      <c r="PK64" s="192"/>
      <c r="PL64" s="192"/>
      <c r="PM64" s="192"/>
      <c r="PN64" s="192"/>
      <c r="PO64" s="192"/>
      <c r="PP64" s="192"/>
      <c r="PQ64" s="192"/>
      <c r="PR64" s="192"/>
      <c r="PS64" s="192"/>
      <c r="PT64" s="192"/>
      <c r="PU64" s="192"/>
      <c r="PV64" s="192"/>
      <c r="PW64" s="192"/>
      <c r="PX64" s="192"/>
      <c r="PY64" s="192"/>
      <c r="PZ64" s="192"/>
      <c r="QA64" s="192"/>
      <c r="QB64" s="192"/>
      <c r="QC64" s="192"/>
      <c r="QD64" s="192"/>
      <c r="QE64" s="192"/>
      <c r="QF64" s="192"/>
      <c r="QG64" s="192"/>
      <c r="QH64" s="192"/>
      <c r="QI64" s="192"/>
      <c r="QJ64" s="192"/>
      <c r="QK64" s="192"/>
      <c r="QL64" s="192"/>
      <c r="QM64" s="192"/>
      <c r="QN64" s="192"/>
      <c r="QO64" s="192"/>
      <c r="QP64" s="192"/>
      <c r="QQ64" s="192"/>
      <c r="QR64" s="192"/>
      <c r="QS64" s="192"/>
      <c r="QT64" s="192"/>
      <c r="QU64" s="192"/>
      <c r="QV64" s="192"/>
      <c r="QW64" s="192"/>
      <c r="QX64" s="192"/>
      <c r="QY64" s="192"/>
      <c r="QZ64" s="192"/>
      <c r="RA64" s="192"/>
      <c r="RB64" s="192"/>
      <c r="RC64" s="192"/>
      <c r="RD64" s="192"/>
      <c r="RE64" s="192"/>
      <c r="RF64" s="192"/>
      <c r="RG64" s="192"/>
      <c r="RH64" s="192"/>
      <c r="RI64" s="192"/>
      <c r="RJ64" s="192"/>
      <c r="RK64" s="192"/>
      <c r="RL64" s="192"/>
      <c r="RM64" s="192"/>
      <c r="RN64" s="192"/>
      <c r="RO64" s="192"/>
      <c r="RP64" s="192"/>
      <c r="RQ64" s="192"/>
      <c r="RR64" s="192"/>
      <c r="RS64" s="192"/>
      <c r="RT64" s="192"/>
      <c r="RU64" s="192"/>
      <c r="RV64" s="192"/>
      <c r="RW64" s="192"/>
      <c r="RX64" s="192"/>
      <c r="RY64" s="192"/>
      <c r="RZ64" s="192"/>
      <c r="SA64" s="192"/>
      <c r="SB64" s="192"/>
      <c r="SC64" s="192"/>
      <c r="SD64" s="192"/>
      <c r="SE64" s="192"/>
      <c r="SF64" s="192"/>
      <c r="SG64" s="192"/>
      <c r="SH64" s="192"/>
      <c r="SI64" s="192"/>
      <c r="SJ64" s="192"/>
      <c r="SK64" s="192"/>
      <c r="SL64" s="192"/>
      <c r="SM64" s="192"/>
      <c r="SN64" s="192"/>
      <c r="SO64" s="192"/>
      <c r="SP64" s="192"/>
      <c r="SQ64" s="192"/>
      <c r="SR64" s="192"/>
      <c r="SS64" s="192"/>
      <c r="ST64" s="192"/>
      <c r="SU64" s="192"/>
      <c r="SV64" s="192"/>
      <c r="SW64" s="192"/>
      <c r="SX64" s="192"/>
      <c r="SY64" s="192"/>
      <c r="SZ64" s="192"/>
      <c r="TA64" s="192"/>
      <c r="TB64" s="192"/>
      <c r="TC64" s="192"/>
      <c r="TD64" s="192"/>
      <c r="TE64" s="192"/>
      <c r="TF64" s="192"/>
      <c r="TG64" s="192"/>
      <c r="TH64" s="192"/>
      <c r="TI64" s="192"/>
      <c r="TJ64" s="192"/>
      <c r="TK64" s="192"/>
      <c r="TL64" s="192"/>
      <c r="TM64" s="192"/>
      <c r="TN64" s="192"/>
      <c r="TO64" s="192"/>
      <c r="TP64" s="192"/>
      <c r="TQ64" s="192"/>
      <c r="TR64" s="192"/>
      <c r="TS64" s="192"/>
      <c r="TT64" s="192"/>
      <c r="TU64" s="192"/>
      <c r="TV64" s="192"/>
      <c r="TW64" s="192"/>
      <c r="TX64" s="192"/>
      <c r="TY64" s="192"/>
      <c r="TZ64" s="192"/>
      <c r="UA64" s="192"/>
      <c r="UB64" s="192"/>
      <c r="UC64" s="192"/>
      <c r="UD64" s="192"/>
      <c r="UE64" s="192"/>
      <c r="UF64" s="192"/>
      <c r="UG64" s="192"/>
      <c r="UH64" s="192"/>
      <c r="UI64" s="192"/>
      <c r="UJ64" s="192"/>
      <c r="UK64" s="192"/>
      <c r="UL64" s="192"/>
      <c r="UM64" s="192"/>
      <c r="UN64" s="192"/>
      <c r="UO64" s="192"/>
      <c r="UP64" s="192"/>
      <c r="UQ64" s="192"/>
      <c r="UR64" s="192"/>
      <c r="US64" s="192"/>
      <c r="UT64" s="192"/>
      <c r="UU64" s="192"/>
      <c r="UV64" s="192"/>
      <c r="UW64" s="192"/>
      <c r="UX64" s="192"/>
      <c r="UY64" s="192"/>
      <c r="UZ64" s="192"/>
      <c r="VA64" s="192"/>
      <c r="VB64" s="192"/>
      <c r="VC64" s="192"/>
      <c r="VD64" s="192"/>
      <c r="VE64" s="192"/>
      <c r="VF64" s="192"/>
      <c r="VG64" s="192"/>
      <c r="VH64" s="192"/>
      <c r="VI64" s="192"/>
      <c r="VJ64" s="192"/>
      <c r="VK64" s="192"/>
      <c r="VL64" s="192"/>
      <c r="VM64" s="192"/>
      <c r="VN64" s="192"/>
      <c r="VO64" s="192"/>
      <c r="VP64" s="192"/>
      <c r="VQ64" s="192"/>
      <c r="VR64" s="192"/>
      <c r="VS64" s="192"/>
      <c r="VT64" s="192"/>
      <c r="VU64" s="192"/>
      <c r="VV64" s="192"/>
      <c r="VW64" s="192"/>
      <c r="VX64" s="192"/>
      <c r="VY64" s="192"/>
      <c r="VZ64" s="192"/>
      <c r="WA64" s="192"/>
      <c r="WB64" s="192"/>
      <c r="WC64" s="192"/>
      <c r="WD64" s="192"/>
      <c r="WE64" s="192"/>
      <c r="WF64" s="192"/>
      <c r="WG64" s="192"/>
      <c r="WH64" s="192"/>
      <c r="WI64" s="192"/>
      <c r="WJ64" s="192"/>
      <c r="WK64" s="192"/>
      <c r="WL64" s="192"/>
      <c r="WM64" s="192"/>
      <c r="WN64" s="192"/>
      <c r="WO64" s="192"/>
      <c r="WP64" s="192"/>
      <c r="WQ64" s="192"/>
      <c r="WR64" s="192"/>
      <c r="WS64" s="192"/>
      <c r="WT64" s="192"/>
      <c r="WU64" s="192"/>
      <c r="WV64" s="192"/>
      <c r="WW64" s="192"/>
      <c r="WX64" s="192"/>
      <c r="WY64" s="192"/>
      <c r="WZ64" s="192"/>
      <c r="XA64" s="192"/>
      <c r="XB64" s="192"/>
      <c r="XC64" s="192"/>
      <c r="XD64" s="192"/>
      <c r="XE64" s="192"/>
      <c r="XF64" s="192"/>
      <c r="XG64" s="192"/>
      <c r="XH64" s="192"/>
      <c r="XI64" s="192"/>
      <c r="XJ64" s="192"/>
      <c r="XK64" s="192"/>
      <c r="XL64" s="192"/>
      <c r="XM64" s="192"/>
      <c r="XN64" s="192"/>
      <c r="XO64" s="192"/>
      <c r="XP64" s="192"/>
      <c r="XQ64" s="192"/>
      <c r="XR64" s="192"/>
      <c r="XS64" s="192"/>
      <c r="XT64" s="192"/>
      <c r="XU64" s="192"/>
      <c r="XV64" s="192"/>
      <c r="XW64" s="192"/>
      <c r="XX64" s="192"/>
      <c r="XY64" s="192"/>
      <c r="XZ64" s="192"/>
      <c r="YA64" s="192"/>
      <c r="YB64" s="192"/>
      <c r="YC64" s="192"/>
      <c r="YD64" s="192"/>
      <c r="YE64" s="192"/>
      <c r="YF64" s="192"/>
      <c r="YG64" s="192"/>
      <c r="YH64" s="192"/>
      <c r="YI64" s="192"/>
      <c r="YJ64" s="192"/>
      <c r="YK64" s="192"/>
      <c r="YL64" s="192"/>
      <c r="YM64" s="192"/>
      <c r="YN64" s="192"/>
      <c r="YO64" s="192"/>
      <c r="YP64" s="192"/>
      <c r="YQ64" s="192"/>
      <c r="YR64" s="192"/>
      <c r="YS64" s="192"/>
      <c r="YT64" s="192"/>
      <c r="YU64" s="192"/>
      <c r="YV64" s="192"/>
      <c r="YW64" s="192"/>
      <c r="YX64" s="192"/>
      <c r="YY64" s="192"/>
      <c r="YZ64" s="192"/>
      <c r="ZA64" s="192"/>
      <c r="ZB64" s="192"/>
      <c r="ZC64" s="192"/>
      <c r="ZD64" s="192"/>
      <c r="ZE64" s="192"/>
      <c r="ZF64" s="192"/>
      <c r="ZG64" s="192"/>
      <c r="ZH64" s="192"/>
      <c r="ZI64" s="192"/>
      <c r="ZJ64" s="192"/>
      <c r="ZK64" s="192"/>
      <c r="ZL64" s="192"/>
      <c r="ZM64" s="192"/>
      <c r="ZN64" s="192"/>
      <c r="ZO64" s="192"/>
      <c r="ZP64" s="192"/>
      <c r="ZQ64" s="192"/>
      <c r="ZR64" s="192"/>
      <c r="ZS64" s="192"/>
      <c r="ZT64" s="192"/>
      <c r="ZU64" s="192"/>
      <c r="ZV64" s="192"/>
      <c r="ZW64" s="192"/>
      <c r="ZX64" s="192"/>
      <c r="ZY64" s="192"/>
      <c r="ZZ64" s="192"/>
      <c r="AAA64" s="192"/>
      <c r="AAB64" s="192"/>
      <c r="AAC64" s="192"/>
      <c r="AAD64" s="192"/>
      <c r="AAE64" s="192"/>
      <c r="AAF64" s="192"/>
      <c r="AAG64" s="192"/>
      <c r="AAH64" s="192"/>
      <c r="AAI64" s="192"/>
      <c r="AAJ64" s="192"/>
      <c r="AAK64" s="192"/>
      <c r="AAL64" s="192"/>
      <c r="AAM64" s="192"/>
      <c r="AAN64" s="192"/>
      <c r="AAO64" s="192"/>
      <c r="AAP64" s="192"/>
      <c r="AAQ64" s="192"/>
      <c r="AAR64" s="192"/>
      <c r="AAS64" s="192"/>
      <c r="AAT64" s="192"/>
      <c r="AAU64" s="192"/>
      <c r="AAV64" s="192"/>
      <c r="AAW64" s="192"/>
      <c r="AAX64" s="192"/>
      <c r="AAY64" s="192"/>
      <c r="AAZ64" s="192"/>
      <c r="ABA64" s="192"/>
      <c r="ABB64" s="192"/>
      <c r="ABC64" s="192"/>
      <c r="ABD64" s="192"/>
      <c r="ABE64" s="192"/>
      <c r="ABF64" s="192"/>
      <c r="ABG64" s="192"/>
      <c r="ABH64" s="192"/>
      <c r="ABI64" s="192"/>
      <c r="ABJ64" s="192"/>
      <c r="ABK64" s="192"/>
      <c r="ABL64" s="192"/>
      <c r="ABM64" s="192"/>
      <c r="ABN64" s="192"/>
      <c r="ABO64" s="192"/>
      <c r="ABP64" s="192"/>
      <c r="ABQ64" s="192"/>
      <c r="ABR64" s="192"/>
      <c r="ABS64" s="192"/>
      <c r="ABT64" s="192"/>
      <c r="ABU64" s="192"/>
      <c r="ABV64" s="192"/>
      <c r="ABW64" s="192"/>
      <c r="ABX64" s="192"/>
      <c r="ABY64" s="192"/>
      <c r="ABZ64" s="192"/>
      <c r="ACA64" s="192"/>
      <c r="ACB64" s="192"/>
      <c r="ACC64" s="192"/>
      <c r="ACD64" s="192"/>
      <c r="ACE64" s="192"/>
      <c r="ACF64" s="192"/>
      <c r="ACG64" s="192"/>
      <c r="ACH64" s="192"/>
      <c r="ACI64" s="192"/>
      <c r="ACJ64" s="192"/>
      <c r="ACK64" s="192"/>
      <c r="ACL64" s="192"/>
      <c r="ACM64" s="192"/>
      <c r="ACN64" s="192"/>
      <c r="ACO64" s="192"/>
      <c r="ACP64" s="192"/>
      <c r="ACQ64" s="192"/>
      <c r="ACR64" s="192"/>
      <c r="ACS64" s="192"/>
      <c r="ACT64" s="192"/>
      <c r="ACU64" s="192"/>
      <c r="ACV64" s="192"/>
      <c r="ACW64" s="192"/>
      <c r="ACX64" s="192"/>
      <c r="ACY64" s="192"/>
      <c r="ACZ64" s="192"/>
      <c r="ADA64" s="192"/>
      <c r="ADB64" s="192"/>
      <c r="ADC64" s="192"/>
      <c r="ADD64" s="192"/>
      <c r="ADE64" s="192"/>
      <c r="ADF64" s="192"/>
      <c r="ADG64" s="192"/>
      <c r="ADH64" s="192"/>
      <c r="ADI64" s="192"/>
      <c r="ADJ64" s="192"/>
      <c r="ADK64" s="192"/>
      <c r="ADL64" s="192"/>
      <c r="ADM64" s="192"/>
      <c r="ADN64" s="192"/>
      <c r="ADO64" s="192"/>
      <c r="ADP64" s="192"/>
      <c r="ADQ64" s="192"/>
      <c r="ADR64" s="192"/>
      <c r="ADS64" s="192"/>
      <c r="ADT64" s="192"/>
      <c r="ADU64" s="192"/>
      <c r="ADV64" s="192"/>
      <c r="ADW64" s="192"/>
      <c r="ADX64" s="192"/>
      <c r="ADY64" s="192"/>
      <c r="ADZ64" s="192"/>
      <c r="AEA64" s="192"/>
      <c r="AEB64" s="192"/>
      <c r="AEC64" s="192"/>
      <c r="AED64" s="192"/>
      <c r="AEE64" s="192"/>
      <c r="AEF64" s="192"/>
      <c r="AEG64" s="192"/>
      <c r="AEH64" s="192"/>
      <c r="AEI64" s="192"/>
      <c r="AEJ64" s="192"/>
      <c r="AEK64" s="192"/>
      <c r="AEL64" s="192"/>
      <c r="AEM64" s="192"/>
      <c r="AEN64" s="192"/>
      <c r="AEO64" s="192"/>
      <c r="AEP64" s="192"/>
      <c r="AEQ64" s="192"/>
      <c r="AER64" s="192"/>
      <c r="AES64" s="192"/>
      <c r="AET64" s="192"/>
      <c r="AEU64" s="192"/>
      <c r="AEV64" s="192"/>
      <c r="AEW64" s="192"/>
      <c r="AEX64" s="192"/>
      <c r="AEY64" s="192"/>
      <c r="AEZ64" s="192"/>
      <c r="AFA64" s="192"/>
      <c r="AFB64" s="192"/>
      <c r="AFC64" s="192"/>
      <c r="AFD64" s="192"/>
      <c r="AFE64" s="192"/>
      <c r="AFF64" s="192"/>
      <c r="AFG64" s="192"/>
      <c r="AFH64" s="192"/>
      <c r="AFI64" s="192"/>
      <c r="AFJ64" s="192"/>
      <c r="AFK64" s="192"/>
      <c r="AFL64" s="192"/>
      <c r="AFM64" s="192"/>
      <c r="AFN64" s="192"/>
      <c r="AFO64" s="192"/>
      <c r="AFP64" s="192"/>
      <c r="AFQ64" s="192"/>
      <c r="AFR64" s="192"/>
      <c r="AFS64" s="192"/>
      <c r="AFT64" s="192"/>
      <c r="AFU64" s="192"/>
      <c r="AFV64" s="192"/>
      <c r="AFW64" s="192"/>
      <c r="AFX64" s="192"/>
      <c r="AFY64" s="192"/>
      <c r="AFZ64" s="192"/>
      <c r="AGA64" s="192"/>
      <c r="AGB64" s="192"/>
      <c r="AGC64" s="192"/>
      <c r="AGD64" s="192"/>
      <c r="AGE64" s="192"/>
      <c r="AGF64" s="192"/>
      <c r="AGG64" s="192"/>
      <c r="AGH64" s="192"/>
      <c r="AGI64" s="192"/>
      <c r="AGJ64" s="192"/>
      <c r="AGK64" s="192"/>
      <c r="AGL64" s="192"/>
      <c r="AGM64" s="192"/>
      <c r="AGN64" s="192"/>
      <c r="AGO64" s="192"/>
      <c r="AGP64" s="192"/>
      <c r="AGQ64" s="192"/>
      <c r="AGR64" s="192"/>
      <c r="AGS64" s="192"/>
      <c r="AGT64" s="192"/>
      <c r="AGU64" s="192"/>
      <c r="AGV64" s="192"/>
      <c r="AGW64" s="192"/>
      <c r="AGX64" s="192"/>
      <c r="AGY64" s="192"/>
      <c r="AGZ64" s="192"/>
      <c r="AHA64" s="192"/>
      <c r="AHB64" s="192"/>
      <c r="AHC64" s="192"/>
      <c r="AHD64" s="192"/>
      <c r="AHE64" s="192"/>
      <c r="AHF64" s="192"/>
      <c r="AHG64" s="192"/>
      <c r="AHH64" s="192"/>
      <c r="AHI64" s="192"/>
      <c r="AHJ64" s="192"/>
      <c r="AHK64" s="192"/>
      <c r="AHL64" s="192"/>
      <c r="AHM64" s="192"/>
      <c r="AHN64" s="192"/>
      <c r="AHO64" s="192"/>
      <c r="AHP64" s="192"/>
      <c r="AHQ64" s="192"/>
      <c r="AHR64" s="192"/>
      <c r="AHS64" s="192"/>
      <c r="AHT64" s="192"/>
      <c r="AHU64" s="192"/>
      <c r="AHV64" s="192"/>
      <c r="AHW64" s="192"/>
      <c r="AHX64" s="192"/>
      <c r="AHY64" s="192"/>
      <c r="AHZ64" s="192"/>
      <c r="AIA64" s="192"/>
      <c r="AIB64" s="192"/>
      <c r="AIC64" s="192"/>
      <c r="AID64" s="192"/>
      <c r="AIE64" s="192"/>
      <c r="AIF64" s="192"/>
      <c r="AIG64" s="192"/>
      <c r="AIH64" s="192"/>
      <c r="AII64" s="192"/>
      <c r="AIJ64" s="192"/>
      <c r="AIK64" s="192"/>
      <c r="AIL64" s="192"/>
      <c r="AIM64" s="192"/>
      <c r="AIN64" s="192"/>
      <c r="AIO64" s="192"/>
      <c r="AIP64" s="192"/>
      <c r="AIQ64" s="192"/>
      <c r="AIR64" s="192"/>
      <c r="AIS64" s="192"/>
      <c r="AIT64" s="192"/>
      <c r="AIU64" s="192"/>
      <c r="AIV64" s="192"/>
      <c r="AIW64" s="192"/>
      <c r="AIX64" s="192"/>
      <c r="AIY64" s="192"/>
      <c r="AIZ64" s="192"/>
      <c r="AJA64" s="192"/>
      <c r="AJB64" s="192"/>
      <c r="AJC64" s="192"/>
      <c r="AJD64" s="192"/>
      <c r="AJE64" s="192"/>
      <c r="AJF64" s="192"/>
      <c r="AJG64" s="192"/>
      <c r="AJH64" s="192"/>
      <c r="AJI64" s="192"/>
      <c r="AJJ64" s="192"/>
      <c r="AJK64" s="192"/>
      <c r="AJL64" s="192"/>
      <c r="AJM64" s="192"/>
      <c r="AJN64" s="192"/>
      <c r="AJO64" s="192"/>
      <c r="AJP64" s="192"/>
      <c r="AJQ64" s="192"/>
      <c r="AJR64" s="192"/>
      <c r="AJS64" s="192"/>
      <c r="AJT64" s="192"/>
      <c r="AJU64" s="192"/>
      <c r="AJV64" s="192"/>
      <c r="AJW64" s="192"/>
      <c r="AJX64" s="192"/>
      <c r="AJY64" s="192"/>
      <c r="AJZ64" s="192"/>
      <c r="AKA64" s="192"/>
      <c r="AKB64" s="192"/>
      <c r="AKC64" s="192"/>
      <c r="AKD64" s="192"/>
      <c r="AKE64" s="192"/>
      <c r="AKF64" s="192"/>
      <c r="AKG64" s="192"/>
      <c r="AKH64" s="192"/>
      <c r="AKI64" s="192"/>
      <c r="AKJ64" s="192"/>
      <c r="AKK64" s="192"/>
      <c r="AKL64" s="192"/>
      <c r="AKM64" s="192"/>
      <c r="AKN64" s="192"/>
      <c r="AKO64" s="192"/>
      <c r="AKP64" s="192"/>
      <c r="AKQ64" s="192"/>
      <c r="AKR64" s="192"/>
      <c r="AKS64" s="192"/>
      <c r="AKT64" s="192"/>
      <c r="AKU64" s="192"/>
      <c r="AKV64" s="192"/>
      <c r="AKW64" s="192"/>
      <c r="AKX64" s="192"/>
      <c r="AKY64" s="192"/>
      <c r="AKZ64" s="192"/>
      <c r="ALA64" s="192"/>
      <c r="ALB64" s="192"/>
      <c r="ALC64" s="192"/>
      <c r="ALD64" s="192"/>
      <c r="ALE64" s="192"/>
      <c r="ALF64" s="192"/>
      <c r="ALG64" s="192"/>
      <c r="ALH64" s="192"/>
      <c r="ALI64" s="192"/>
      <c r="ALJ64" s="192"/>
      <c r="ALK64" s="192"/>
      <c r="ALL64" s="192"/>
      <c r="ALM64" s="192"/>
      <c r="ALN64" s="192"/>
      <c r="ALO64" s="192"/>
      <c r="ALP64" s="192"/>
      <c r="ALQ64" s="192"/>
      <c r="ALR64" s="192"/>
      <c r="ALS64" s="192"/>
      <c r="ALT64" s="192"/>
      <c r="ALU64" s="192"/>
      <c r="ALV64" s="192"/>
      <c r="ALW64" s="192"/>
      <c r="ALX64" s="192"/>
      <c r="ALY64" s="192"/>
      <c r="ALZ64" s="192"/>
      <c r="AMA64" s="192"/>
      <c r="AMB64" s="192"/>
      <c r="AMC64" s="192"/>
      <c r="AMD64" s="192"/>
      <c r="AME64" s="192"/>
      <c r="AMF64" s="192"/>
      <c r="AMG64" s="192"/>
      <c r="AMH64" s="192"/>
      <c r="AMI64" s="192"/>
      <c r="AMJ64" s="192"/>
      <c r="AMK64" s="192"/>
      <c r="AML64" s="192"/>
    </row>
    <row r="65" spans="1:1026" s="183" customFormat="1">
      <c r="A65" s="192" t="str">
        <f t="shared" si="15"/>
        <v>REF_LEGAL_ENTITY.PEND_NEW</v>
      </c>
      <c r="B65" s="193">
        <f t="shared" ref="B65" si="17">B64+1</f>
        <v>110061</v>
      </c>
      <c r="C65" s="194">
        <v>0</v>
      </c>
      <c r="D65" s="194">
        <v>1</v>
      </c>
      <c r="E65" s="194">
        <f t="shared" si="1"/>
        <v>100000</v>
      </c>
      <c r="F65" s="194">
        <v>100003</v>
      </c>
      <c r="G65" s="194" t="s">
        <v>34</v>
      </c>
      <c r="H65" s="194">
        <v>100003</v>
      </c>
      <c r="I65" s="195" t="s">
        <v>693</v>
      </c>
      <c r="J65" s="194">
        <f>VLOOKUP(I65,T_FSM_TYPE!$A:$B,2,0)</f>
        <v>110001</v>
      </c>
      <c r="K65" s="196" t="s">
        <v>694</v>
      </c>
      <c r="L65" s="192" t="s">
        <v>37</v>
      </c>
      <c r="M65" s="218" t="s">
        <v>694</v>
      </c>
      <c r="N65" s="192" t="str">
        <f t="shared" si="14"/>
        <v>INSERT INTO T_FSM_STATE VALUES(110061, 0, 1, 100000, 100003, GETDATE(), 100003, 110001, 'PEND_NEW', '?' ,'PEND_NEW')</v>
      </c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192"/>
      <c r="AH65" s="192"/>
      <c r="AI65" s="192"/>
      <c r="AJ65" s="192"/>
      <c r="AK65" s="192"/>
      <c r="AL65" s="192"/>
      <c r="AM65" s="192"/>
      <c r="AN65" s="192"/>
      <c r="AO65" s="192"/>
      <c r="AP65" s="192"/>
      <c r="AQ65" s="19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  <c r="BJ65" s="192"/>
      <c r="BK65" s="192"/>
      <c r="BL65" s="192"/>
      <c r="BM65" s="192"/>
      <c r="BN65" s="192"/>
      <c r="BO65" s="192"/>
      <c r="BP65" s="192"/>
      <c r="BQ65" s="192"/>
      <c r="BR65" s="192"/>
      <c r="BS65" s="192"/>
      <c r="BT65" s="192"/>
      <c r="BU65" s="192"/>
      <c r="BV65" s="192"/>
      <c r="BW65" s="192"/>
      <c r="BX65" s="192"/>
      <c r="BY65" s="192"/>
      <c r="BZ65" s="192"/>
      <c r="CA65" s="192"/>
      <c r="CB65" s="192"/>
      <c r="CC65" s="192"/>
      <c r="CD65" s="192"/>
      <c r="CE65" s="192"/>
      <c r="CF65" s="192"/>
      <c r="CG65" s="192"/>
      <c r="CH65" s="192"/>
      <c r="CI65" s="192"/>
      <c r="CJ65" s="192"/>
      <c r="CK65" s="192"/>
      <c r="CL65" s="192"/>
      <c r="CM65" s="192"/>
      <c r="CN65" s="192"/>
      <c r="CO65" s="192"/>
      <c r="CP65" s="192"/>
      <c r="CQ65" s="192"/>
      <c r="CR65" s="192"/>
      <c r="CS65" s="192"/>
      <c r="CT65" s="192"/>
      <c r="CU65" s="192"/>
      <c r="CV65" s="192"/>
      <c r="CW65" s="192"/>
      <c r="CX65" s="192"/>
      <c r="CY65" s="192"/>
      <c r="CZ65" s="192"/>
      <c r="DA65" s="192"/>
      <c r="DB65" s="192"/>
      <c r="DC65" s="192"/>
      <c r="DD65" s="192"/>
      <c r="DE65" s="192"/>
      <c r="DF65" s="192"/>
      <c r="DG65" s="192"/>
      <c r="DH65" s="192"/>
      <c r="DI65" s="192"/>
      <c r="DJ65" s="192"/>
      <c r="DK65" s="192"/>
      <c r="DL65" s="192"/>
      <c r="DM65" s="192"/>
      <c r="DN65" s="192"/>
      <c r="DO65" s="192"/>
      <c r="DP65" s="192"/>
      <c r="DQ65" s="192"/>
      <c r="DR65" s="192"/>
      <c r="DS65" s="192"/>
      <c r="DT65" s="192"/>
      <c r="DU65" s="192"/>
      <c r="DV65" s="192"/>
      <c r="DW65" s="192"/>
      <c r="DX65" s="192"/>
      <c r="DY65" s="192"/>
      <c r="DZ65" s="192"/>
      <c r="EA65" s="192"/>
      <c r="EB65" s="192"/>
      <c r="EC65" s="192"/>
      <c r="ED65" s="192"/>
      <c r="EE65" s="192"/>
      <c r="EF65" s="192"/>
      <c r="EG65" s="192"/>
      <c r="EH65" s="192"/>
      <c r="EI65" s="192"/>
      <c r="EJ65" s="192"/>
      <c r="EK65" s="192"/>
      <c r="EL65" s="192"/>
      <c r="EM65" s="192"/>
      <c r="EN65" s="192"/>
      <c r="EO65" s="192"/>
      <c r="EP65" s="192"/>
      <c r="EQ65" s="192"/>
      <c r="ER65" s="192"/>
      <c r="ES65" s="192"/>
      <c r="ET65" s="192"/>
      <c r="EU65" s="192"/>
      <c r="EV65" s="192"/>
      <c r="EW65" s="192"/>
      <c r="EX65" s="192"/>
      <c r="EY65" s="192"/>
      <c r="EZ65" s="192"/>
      <c r="FA65" s="192"/>
      <c r="FB65" s="192"/>
      <c r="FC65" s="192"/>
      <c r="FD65" s="192"/>
      <c r="FE65" s="192"/>
      <c r="FF65" s="192"/>
      <c r="FG65" s="192"/>
      <c r="FH65" s="192"/>
      <c r="FI65" s="192"/>
      <c r="FJ65" s="192"/>
      <c r="FK65" s="192"/>
      <c r="FL65" s="192"/>
      <c r="FM65" s="192"/>
      <c r="FN65" s="192"/>
      <c r="FO65" s="192"/>
      <c r="FP65" s="192"/>
      <c r="FQ65" s="192"/>
      <c r="FR65" s="192"/>
      <c r="FS65" s="192"/>
      <c r="FT65" s="192"/>
      <c r="FU65" s="192"/>
      <c r="FV65" s="192"/>
      <c r="FW65" s="192"/>
      <c r="FX65" s="192"/>
      <c r="FY65" s="192"/>
      <c r="FZ65" s="192"/>
      <c r="GA65" s="192"/>
      <c r="GB65" s="192"/>
      <c r="GC65" s="192"/>
      <c r="GD65" s="192"/>
      <c r="GE65" s="192"/>
      <c r="GF65" s="192"/>
      <c r="GG65" s="192"/>
      <c r="GH65" s="192"/>
      <c r="GI65" s="192"/>
      <c r="GJ65" s="192"/>
      <c r="GK65" s="192"/>
      <c r="GL65" s="192"/>
      <c r="GM65" s="192"/>
      <c r="GN65" s="192"/>
      <c r="GO65" s="192"/>
      <c r="GP65" s="192"/>
      <c r="GQ65" s="192"/>
      <c r="GR65" s="192"/>
      <c r="GS65" s="192"/>
      <c r="GT65" s="192"/>
      <c r="GU65" s="192"/>
      <c r="GV65" s="192"/>
      <c r="GW65" s="192"/>
      <c r="GX65" s="192"/>
      <c r="GY65" s="192"/>
      <c r="GZ65" s="192"/>
      <c r="HA65" s="192"/>
      <c r="HB65" s="192"/>
      <c r="HC65" s="192"/>
      <c r="HD65" s="192"/>
      <c r="HE65" s="192"/>
      <c r="HF65" s="192"/>
      <c r="HG65" s="192"/>
      <c r="HH65" s="192"/>
      <c r="HI65" s="192"/>
      <c r="HJ65" s="192"/>
      <c r="HK65" s="192"/>
      <c r="HL65" s="192"/>
      <c r="HM65" s="192"/>
      <c r="HN65" s="192"/>
      <c r="HO65" s="192"/>
      <c r="HP65" s="192"/>
      <c r="HQ65" s="192"/>
      <c r="HR65" s="192"/>
      <c r="HS65" s="192"/>
      <c r="HT65" s="192"/>
      <c r="HU65" s="192"/>
      <c r="HV65" s="192"/>
      <c r="HW65" s="192"/>
      <c r="HX65" s="192"/>
      <c r="HY65" s="192"/>
      <c r="HZ65" s="192"/>
      <c r="IA65" s="192"/>
      <c r="IB65" s="192"/>
      <c r="IC65" s="192"/>
      <c r="ID65" s="192"/>
      <c r="IE65" s="192"/>
      <c r="IF65" s="192"/>
      <c r="IG65" s="192"/>
      <c r="IH65" s="192"/>
      <c r="II65" s="192"/>
      <c r="IJ65" s="192"/>
      <c r="IK65" s="192"/>
      <c r="IL65" s="192"/>
      <c r="IM65" s="192"/>
      <c r="IN65" s="192"/>
      <c r="IO65" s="192"/>
      <c r="IP65" s="192"/>
      <c r="IQ65" s="192"/>
      <c r="IR65" s="192"/>
      <c r="IS65" s="192"/>
      <c r="IT65" s="192"/>
      <c r="IU65" s="192"/>
      <c r="IV65" s="192"/>
      <c r="IW65" s="192"/>
      <c r="IX65" s="192"/>
      <c r="IY65" s="192"/>
      <c r="IZ65" s="192"/>
      <c r="JA65" s="192"/>
      <c r="JB65" s="192"/>
      <c r="JC65" s="192"/>
      <c r="JD65" s="192"/>
      <c r="JE65" s="192"/>
      <c r="JF65" s="192"/>
      <c r="JG65" s="192"/>
      <c r="JH65" s="192"/>
      <c r="JI65" s="192"/>
      <c r="JJ65" s="192"/>
      <c r="JK65" s="192"/>
      <c r="JL65" s="192"/>
      <c r="JM65" s="192"/>
      <c r="JN65" s="192"/>
      <c r="JO65" s="192"/>
      <c r="JP65" s="192"/>
      <c r="JQ65" s="192"/>
      <c r="JR65" s="192"/>
      <c r="JS65" s="192"/>
      <c r="JT65" s="192"/>
      <c r="JU65" s="192"/>
      <c r="JV65" s="192"/>
      <c r="JW65" s="192"/>
      <c r="JX65" s="192"/>
      <c r="JY65" s="192"/>
      <c r="JZ65" s="192"/>
      <c r="KA65" s="192"/>
      <c r="KB65" s="192"/>
      <c r="KC65" s="192"/>
      <c r="KD65" s="192"/>
      <c r="KE65" s="192"/>
      <c r="KF65" s="192"/>
      <c r="KG65" s="192"/>
      <c r="KH65" s="192"/>
      <c r="KI65" s="192"/>
      <c r="KJ65" s="192"/>
      <c r="KK65" s="192"/>
      <c r="KL65" s="192"/>
      <c r="KM65" s="192"/>
      <c r="KN65" s="192"/>
      <c r="KO65" s="192"/>
      <c r="KP65" s="192"/>
      <c r="KQ65" s="192"/>
      <c r="KR65" s="192"/>
      <c r="KS65" s="192"/>
      <c r="KT65" s="192"/>
      <c r="KU65" s="192"/>
      <c r="KV65" s="192"/>
      <c r="KW65" s="192"/>
      <c r="KX65" s="192"/>
      <c r="KY65" s="192"/>
      <c r="KZ65" s="192"/>
      <c r="LA65" s="192"/>
      <c r="LB65" s="192"/>
      <c r="LC65" s="192"/>
      <c r="LD65" s="192"/>
      <c r="LE65" s="192"/>
      <c r="LF65" s="192"/>
      <c r="LG65" s="192"/>
      <c r="LH65" s="192"/>
      <c r="LI65" s="192"/>
      <c r="LJ65" s="192"/>
      <c r="LK65" s="192"/>
      <c r="LL65" s="192"/>
      <c r="LM65" s="192"/>
      <c r="LN65" s="192"/>
      <c r="LO65" s="192"/>
      <c r="LP65" s="192"/>
      <c r="LQ65" s="192"/>
      <c r="LR65" s="192"/>
      <c r="LS65" s="192"/>
      <c r="LT65" s="192"/>
      <c r="LU65" s="192"/>
      <c r="LV65" s="192"/>
      <c r="LW65" s="192"/>
      <c r="LX65" s="192"/>
      <c r="LY65" s="192"/>
      <c r="LZ65" s="192"/>
      <c r="MA65" s="192"/>
      <c r="MB65" s="192"/>
      <c r="MC65" s="192"/>
      <c r="MD65" s="192"/>
      <c r="ME65" s="192"/>
      <c r="MF65" s="192"/>
      <c r="MG65" s="192"/>
      <c r="MH65" s="192"/>
      <c r="MI65" s="192"/>
      <c r="MJ65" s="192"/>
      <c r="MK65" s="192"/>
      <c r="ML65" s="192"/>
      <c r="MM65" s="192"/>
      <c r="MN65" s="192"/>
      <c r="MO65" s="192"/>
      <c r="MP65" s="192"/>
      <c r="MQ65" s="192"/>
      <c r="MR65" s="192"/>
      <c r="MS65" s="192"/>
      <c r="MT65" s="192"/>
      <c r="MU65" s="192"/>
      <c r="MV65" s="192"/>
      <c r="MW65" s="192"/>
      <c r="MX65" s="192"/>
      <c r="MY65" s="192"/>
      <c r="MZ65" s="192"/>
      <c r="NA65" s="192"/>
      <c r="NB65" s="192"/>
      <c r="NC65" s="192"/>
      <c r="ND65" s="192"/>
      <c r="NE65" s="192"/>
      <c r="NF65" s="192"/>
      <c r="NG65" s="192"/>
      <c r="NH65" s="192"/>
      <c r="NI65" s="192"/>
      <c r="NJ65" s="192"/>
      <c r="NK65" s="192"/>
      <c r="NL65" s="192"/>
      <c r="NM65" s="192"/>
      <c r="NN65" s="192"/>
      <c r="NO65" s="192"/>
      <c r="NP65" s="192"/>
      <c r="NQ65" s="192"/>
      <c r="NR65" s="192"/>
      <c r="NS65" s="192"/>
      <c r="NT65" s="192"/>
      <c r="NU65" s="192"/>
      <c r="NV65" s="192"/>
      <c r="NW65" s="192"/>
      <c r="NX65" s="192"/>
      <c r="NY65" s="192"/>
      <c r="NZ65" s="192"/>
      <c r="OA65" s="192"/>
      <c r="OB65" s="192"/>
      <c r="OC65" s="192"/>
      <c r="OD65" s="192"/>
      <c r="OE65" s="192"/>
      <c r="OF65" s="192"/>
      <c r="OG65" s="192"/>
      <c r="OH65" s="192"/>
      <c r="OI65" s="192"/>
      <c r="OJ65" s="192"/>
      <c r="OK65" s="192"/>
      <c r="OL65" s="192"/>
      <c r="OM65" s="192"/>
      <c r="ON65" s="192"/>
      <c r="OO65" s="192"/>
      <c r="OP65" s="192"/>
      <c r="OQ65" s="192"/>
      <c r="OR65" s="192"/>
      <c r="OS65" s="192"/>
      <c r="OT65" s="192"/>
      <c r="OU65" s="192"/>
      <c r="OV65" s="192"/>
      <c r="OW65" s="192"/>
      <c r="OX65" s="192"/>
      <c r="OY65" s="192"/>
      <c r="OZ65" s="192"/>
      <c r="PA65" s="192"/>
      <c r="PB65" s="192"/>
      <c r="PC65" s="192"/>
      <c r="PD65" s="192"/>
      <c r="PE65" s="192"/>
      <c r="PF65" s="192"/>
      <c r="PG65" s="192"/>
      <c r="PH65" s="192"/>
      <c r="PI65" s="192"/>
      <c r="PJ65" s="192"/>
      <c r="PK65" s="192"/>
      <c r="PL65" s="192"/>
      <c r="PM65" s="192"/>
      <c r="PN65" s="192"/>
      <c r="PO65" s="192"/>
      <c r="PP65" s="192"/>
      <c r="PQ65" s="192"/>
      <c r="PR65" s="192"/>
      <c r="PS65" s="192"/>
      <c r="PT65" s="192"/>
      <c r="PU65" s="192"/>
      <c r="PV65" s="192"/>
      <c r="PW65" s="192"/>
      <c r="PX65" s="192"/>
      <c r="PY65" s="192"/>
      <c r="PZ65" s="192"/>
      <c r="QA65" s="192"/>
      <c r="QB65" s="192"/>
      <c r="QC65" s="192"/>
      <c r="QD65" s="192"/>
      <c r="QE65" s="192"/>
      <c r="QF65" s="192"/>
      <c r="QG65" s="192"/>
      <c r="QH65" s="192"/>
      <c r="QI65" s="192"/>
      <c r="QJ65" s="192"/>
      <c r="QK65" s="192"/>
      <c r="QL65" s="192"/>
      <c r="QM65" s="192"/>
      <c r="QN65" s="192"/>
      <c r="QO65" s="192"/>
      <c r="QP65" s="192"/>
      <c r="QQ65" s="192"/>
      <c r="QR65" s="192"/>
      <c r="QS65" s="192"/>
      <c r="QT65" s="192"/>
      <c r="QU65" s="192"/>
      <c r="QV65" s="192"/>
      <c r="QW65" s="192"/>
      <c r="QX65" s="192"/>
      <c r="QY65" s="192"/>
      <c r="QZ65" s="192"/>
      <c r="RA65" s="192"/>
      <c r="RB65" s="192"/>
      <c r="RC65" s="192"/>
      <c r="RD65" s="192"/>
      <c r="RE65" s="192"/>
      <c r="RF65" s="192"/>
      <c r="RG65" s="192"/>
      <c r="RH65" s="192"/>
      <c r="RI65" s="192"/>
      <c r="RJ65" s="192"/>
      <c r="RK65" s="192"/>
      <c r="RL65" s="192"/>
      <c r="RM65" s="192"/>
      <c r="RN65" s="192"/>
      <c r="RO65" s="192"/>
      <c r="RP65" s="192"/>
      <c r="RQ65" s="192"/>
      <c r="RR65" s="192"/>
      <c r="RS65" s="192"/>
      <c r="RT65" s="192"/>
      <c r="RU65" s="192"/>
      <c r="RV65" s="192"/>
      <c r="RW65" s="192"/>
      <c r="RX65" s="192"/>
      <c r="RY65" s="192"/>
      <c r="RZ65" s="192"/>
      <c r="SA65" s="192"/>
      <c r="SB65" s="192"/>
      <c r="SC65" s="192"/>
      <c r="SD65" s="192"/>
      <c r="SE65" s="192"/>
      <c r="SF65" s="192"/>
      <c r="SG65" s="192"/>
      <c r="SH65" s="192"/>
      <c r="SI65" s="192"/>
      <c r="SJ65" s="192"/>
      <c r="SK65" s="192"/>
      <c r="SL65" s="192"/>
      <c r="SM65" s="192"/>
      <c r="SN65" s="192"/>
      <c r="SO65" s="192"/>
      <c r="SP65" s="192"/>
      <c r="SQ65" s="192"/>
      <c r="SR65" s="192"/>
      <c r="SS65" s="192"/>
      <c r="ST65" s="192"/>
      <c r="SU65" s="192"/>
      <c r="SV65" s="192"/>
      <c r="SW65" s="192"/>
      <c r="SX65" s="192"/>
      <c r="SY65" s="192"/>
      <c r="SZ65" s="192"/>
      <c r="TA65" s="192"/>
      <c r="TB65" s="192"/>
      <c r="TC65" s="192"/>
      <c r="TD65" s="192"/>
      <c r="TE65" s="192"/>
      <c r="TF65" s="192"/>
      <c r="TG65" s="192"/>
      <c r="TH65" s="192"/>
      <c r="TI65" s="192"/>
      <c r="TJ65" s="192"/>
      <c r="TK65" s="192"/>
      <c r="TL65" s="192"/>
      <c r="TM65" s="192"/>
      <c r="TN65" s="192"/>
      <c r="TO65" s="192"/>
      <c r="TP65" s="192"/>
      <c r="TQ65" s="192"/>
      <c r="TR65" s="192"/>
      <c r="TS65" s="192"/>
      <c r="TT65" s="192"/>
      <c r="TU65" s="192"/>
      <c r="TV65" s="192"/>
      <c r="TW65" s="192"/>
      <c r="TX65" s="192"/>
      <c r="TY65" s="192"/>
      <c r="TZ65" s="192"/>
      <c r="UA65" s="192"/>
      <c r="UB65" s="192"/>
      <c r="UC65" s="192"/>
      <c r="UD65" s="192"/>
      <c r="UE65" s="192"/>
      <c r="UF65" s="192"/>
      <c r="UG65" s="192"/>
      <c r="UH65" s="192"/>
      <c r="UI65" s="192"/>
      <c r="UJ65" s="192"/>
      <c r="UK65" s="192"/>
      <c r="UL65" s="192"/>
      <c r="UM65" s="192"/>
      <c r="UN65" s="192"/>
      <c r="UO65" s="192"/>
      <c r="UP65" s="192"/>
      <c r="UQ65" s="192"/>
      <c r="UR65" s="192"/>
      <c r="US65" s="192"/>
      <c r="UT65" s="192"/>
      <c r="UU65" s="192"/>
      <c r="UV65" s="192"/>
      <c r="UW65" s="192"/>
      <c r="UX65" s="192"/>
      <c r="UY65" s="192"/>
      <c r="UZ65" s="192"/>
      <c r="VA65" s="192"/>
      <c r="VB65" s="192"/>
      <c r="VC65" s="192"/>
      <c r="VD65" s="192"/>
      <c r="VE65" s="192"/>
      <c r="VF65" s="192"/>
      <c r="VG65" s="192"/>
      <c r="VH65" s="192"/>
      <c r="VI65" s="192"/>
      <c r="VJ65" s="192"/>
      <c r="VK65" s="192"/>
      <c r="VL65" s="192"/>
      <c r="VM65" s="192"/>
      <c r="VN65" s="192"/>
      <c r="VO65" s="192"/>
      <c r="VP65" s="192"/>
      <c r="VQ65" s="192"/>
      <c r="VR65" s="192"/>
      <c r="VS65" s="192"/>
      <c r="VT65" s="192"/>
      <c r="VU65" s="192"/>
      <c r="VV65" s="192"/>
      <c r="VW65" s="192"/>
      <c r="VX65" s="192"/>
      <c r="VY65" s="192"/>
      <c r="VZ65" s="192"/>
      <c r="WA65" s="192"/>
      <c r="WB65" s="192"/>
      <c r="WC65" s="192"/>
      <c r="WD65" s="192"/>
      <c r="WE65" s="192"/>
      <c r="WF65" s="192"/>
      <c r="WG65" s="192"/>
      <c r="WH65" s="192"/>
      <c r="WI65" s="192"/>
      <c r="WJ65" s="192"/>
      <c r="WK65" s="192"/>
      <c r="WL65" s="192"/>
      <c r="WM65" s="192"/>
      <c r="WN65" s="192"/>
      <c r="WO65" s="192"/>
      <c r="WP65" s="192"/>
      <c r="WQ65" s="192"/>
      <c r="WR65" s="192"/>
      <c r="WS65" s="192"/>
      <c r="WT65" s="192"/>
      <c r="WU65" s="192"/>
      <c r="WV65" s="192"/>
      <c r="WW65" s="192"/>
      <c r="WX65" s="192"/>
      <c r="WY65" s="192"/>
      <c r="WZ65" s="192"/>
      <c r="XA65" s="192"/>
      <c r="XB65" s="192"/>
      <c r="XC65" s="192"/>
      <c r="XD65" s="192"/>
      <c r="XE65" s="192"/>
      <c r="XF65" s="192"/>
      <c r="XG65" s="192"/>
      <c r="XH65" s="192"/>
      <c r="XI65" s="192"/>
      <c r="XJ65" s="192"/>
      <c r="XK65" s="192"/>
      <c r="XL65" s="192"/>
      <c r="XM65" s="192"/>
      <c r="XN65" s="192"/>
      <c r="XO65" s="192"/>
      <c r="XP65" s="192"/>
      <c r="XQ65" s="192"/>
      <c r="XR65" s="192"/>
      <c r="XS65" s="192"/>
      <c r="XT65" s="192"/>
      <c r="XU65" s="192"/>
      <c r="XV65" s="192"/>
      <c r="XW65" s="192"/>
      <c r="XX65" s="192"/>
      <c r="XY65" s="192"/>
      <c r="XZ65" s="192"/>
      <c r="YA65" s="192"/>
      <c r="YB65" s="192"/>
      <c r="YC65" s="192"/>
      <c r="YD65" s="192"/>
      <c r="YE65" s="192"/>
      <c r="YF65" s="192"/>
      <c r="YG65" s="192"/>
      <c r="YH65" s="192"/>
      <c r="YI65" s="192"/>
      <c r="YJ65" s="192"/>
      <c r="YK65" s="192"/>
      <c r="YL65" s="192"/>
      <c r="YM65" s="192"/>
      <c r="YN65" s="192"/>
      <c r="YO65" s="192"/>
      <c r="YP65" s="192"/>
      <c r="YQ65" s="192"/>
      <c r="YR65" s="192"/>
      <c r="YS65" s="192"/>
      <c r="YT65" s="192"/>
      <c r="YU65" s="192"/>
      <c r="YV65" s="192"/>
      <c r="YW65" s="192"/>
      <c r="YX65" s="192"/>
      <c r="YY65" s="192"/>
      <c r="YZ65" s="192"/>
      <c r="ZA65" s="192"/>
      <c r="ZB65" s="192"/>
      <c r="ZC65" s="192"/>
      <c r="ZD65" s="192"/>
      <c r="ZE65" s="192"/>
      <c r="ZF65" s="192"/>
      <c r="ZG65" s="192"/>
      <c r="ZH65" s="192"/>
      <c r="ZI65" s="192"/>
      <c r="ZJ65" s="192"/>
      <c r="ZK65" s="192"/>
      <c r="ZL65" s="192"/>
      <c r="ZM65" s="192"/>
      <c r="ZN65" s="192"/>
      <c r="ZO65" s="192"/>
      <c r="ZP65" s="192"/>
      <c r="ZQ65" s="192"/>
      <c r="ZR65" s="192"/>
      <c r="ZS65" s="192"/>
      <c r="ZT65" s="192"/>
      <c r="ZU65" s="192"/>
      <c r="ZV65" s="192"/>
      <c r="ZW65" s="192"/>
      <c r="ZX65" s="192"/>
      <c r="ZY65" s="192"/>
      <c r="ZZ65" s="192"/>
      <c r="AAA65" s="192"/>
      <c r="AAB65" s="192"/>
      <c r="AAC65" s="192"/>
      <c r="AAD65" s="192"/>
      <c r="AAE65" s="192"/>
      <c r="AAF65" s="192"/>
      <c r="AAG65" s="192"/>
      <c r="AAH65" s="192"/>
      <c r="AAI65" s="192"/>
      <c r="AAJ65" s="192"/>
      <c r="AAK65" s="192"/>
      <c r="AAL65" s="192"/>
      <c r="AAM65" s="192"/>
      <c r="AAN65" s="192"/>
      <c r="AAO65" s="192"/>
      <c r="AAP65" s="192"/>
      <c r="AAQ65" s="192"/>
      <c r="AAR65" s="192"/>
      <c r="AAS65" s="192"/>
      <c r="AAT65" s="192"/>
      <c r="AAU65" s="192"/>
      <c r="AAV65" s="192"/>
      <c r="AAW65" s="192"/>
      <c r="AAX65" s="192"/>
      <c r="AAY65" s="192"/>
      <c r="AAZ65" s="192"/>
      <c r="ABA65" s="192"/>
      <c r="ABB65" s="192"/>
      <c r="ABC65" s="192"/>
      <c r="ABD65" s="192"/>
      <c r="ABE65" s="192"/>
      <c r="ABF65" s="192"/>
      <c r="ABG65" s="192"/>
      <c r="ABH65" s="192"/>
      <c r="ABI65" s="192"/>
      <c r="ABJ65" s="192"/>
      <c r="ABK65" s="192"/>
      <c r="ABL65" s="192"/>
      <c r="ABM65" s="192"/>
      <c r="ABN65" s="192"/>
      <c r="ABO65" s="192"/>
      <c r="ABP65" s="192"/>
      <c r="ABQ65" s="192"/>
      <c r="ABR65" s="192"/>
      <c r="ABS65" s="192"/>
      <c r="ABT65" s="192"/>
      <c r="ABU65" s="192"/>
      <c r="ABV65" s="192"/>
      <c r="ABW65" s="192"/>
      <c r="ABX65" s="192"/>
      <c r="ABY65" s="192"/>
      <c r="ABZ65" s="192"/>
      <c r="ACA65" s="192"/>
      <c r="ACB65" s="192"/>
      <c r="ACC65" s="192"/>
      <c r="ACD65" s="192"/>
      <c r="ACE65" s="192"/>
      <c r="ACF65" s="192"/>
      <c r="ACG65" s="192"/>
      <c r="ACH65" s="192"/>
      <c r="ACI65" s="192"/>
      <c r="ACJ65" s="192"/>
      <c r="ACK65" s="192"/>
      <c r="ACL65" s="192"/>
      <c r="ACM65" s="192"/>
      <c r="ACN65" s="192"/>
      <c r="ACO65" s="192"/>
      <c r="ACP65" s="192"/>
      <c r="ACQ65" s="192"/>
      <c r="ACR65" s="192"/>
      <c r="ACS65" s="192"/>
      <c r="ACT65" s="192"/>
      <c r="ACU65" s="192"/>
      <c r="ACV65" s="192"/>
      <c r="ACW65" s="192"/>
      <c r="ACX65" s="192"/>
      <c r="ACY65" s="192"/>
      <c r="ACZ65" s="192"/>
      <c r="ADA65" s="192"/>
      <c r="ADB65" s="192"/>
      <c r="ADC65" s="192"/>
      <c r="ADD65" s="192"/>
      <c r="ADE65" s="192"/>
      <c r="ADF65" s="192"/>
      <c r="ADG65" s="192"/>
      <c r="ADH65" s="192"/>
      <c r="ADI65" s="192"/>
      <c r="ADJ65" s="192"/>
      <c r="ADK65" s="192"/>
      <c r="ADL65" s="192"/>
      <c r="ADM65" s="192"/>
      <c r="ADN65" s="192"/>
      <c r="ADO65" s="192"/>
      <c r="ADP65" s="192"/>
      <c r="ADQ65" s="192"/>
      <c r="ADR65" s="192"/>
      <c r="ADS65" s="192"/>
      <c r="ADT65" s="192"/>
      <c r="ADU65" s="192"/>
      <c r="ADV65" s="192"/>
      <c r="ADW65" s="192"/>
      <c r="ADX65" s="192"/>
      <c r="ADY65" s="192"/>
      <c r="ADZ65" s="192"/>
      <c r="AEA65" s="192"/>
      <c r="AEB65" s="192"/>
      <c r="AEC65" s="192"/>
      <c r="AED65" s="192"/>
      <c r="AEE65" s="192"/>
      <c r="AEF65" s="192"/>
      <c r="AEG65" s="192"/>
      <c r="AEH65" s="192"/>
      <c r="AEI65" s="192"/>
      <c r="AEJ65" s="192"/>
      <c r="AEK65" s="192"/>
      <c r="AEL65" s="192"/>
      <c r="AEM65" s="192"/>
      <c r="AEN65" s="192"/>
      <c r="AEO65" s="192"/>
      <c r="AEP65" s="192"/>
      <c r="AEQ65" s="192"/>
      <c r="AER65" s="192"/>
      <c r="AES65" s="192"/>
      <c r="AET65" s="192"/>
      <c r="AEU65" s="192"/>
      <c r="AEV65" s="192"/>
      <c r="AEW65" s="192"/>
      <c r="AEX65" s="192"/>
      <c r="AEY65" s="192"/>
      <c r="AEZ65" s="192"/>
      <c r="AFA65" s="192"/>
      <c r="AFB65" s="192"/>
      <c r="AFC65" s="192"/>
      <c r="AFD65" s="192"/>
      <c r="AFE65" s="192"/>
      <c r="AFF65" s="192"/>
      <c r="AFG65" s="192"/>
      <c r="AFH65" s="192"/>
      <c r="AFI65" s="192"/>
      <c r="AFJ65" s="192"/>
      <c r="AFK65" s="192"/>
      <c r="AFL65" s="192"/>
      <c r="AFM65" s="192"/>
      <c r="AFN65" s="192"/>
      <c r="AFO65" s="192"/>
      <c r="AFP65" s="192"/>
      <c r="AFQ65" s="192"/>
      <c r="AFR65" s="192"/>
      <c r="AFS65" s="192"/>
      <c r="AFT65" s="192"/>
      <c r="AFU65" s="192"/>
      <c r="AFV65" s="192"/>
      <c r="AFW65" s="192"/>
      <c r="AFX65" s="192"/>
      <c r="AFY65" s="192"/>
      <c r="AFZ65" s="192"/>
      <c r="AGA65" s="192"/>
      <c r="AGB65" s="192"/>
      <c r="AGC65" s="192"/>
      <c r="AGD65" s="192"/>
      <c r="AGE65" s="192"/>
      <c r="AGF65" s="192"/>
      <c r="AGG65" s="192"/>
      <c r="AGH65" s="192"/>
      <c r="AGI65" s="192"/>
      <c r="AGJ65" s="192"/>
      <c r="AGK65" s="192"/>
      <c r="AGL65" s="192"/>
      <c r="AGM65" s="192"/>
      <c r="AGN65" s="192"/>
      <c r="AGO65" s="192"/>
      <c r="AGP65" s="192"/>
      <c r="AGQ65" s="192"/>
      <c r="AGR65" s="192"/>
      <c r="AGS65" s="192"/>
      <c r="AGT65" s="192"/>
      <c r="AGU65" s="192"/>
      <c r="AGV65" s="192"/>
      <c r="AGW65" s="192"/>
      <c r="AGX65" s="192"/>
      <c r="AGY65" s="192"/>
      <c r="AGZ65" s="192"/>
      <c r="AHA65" s="192"/>
      <c r="AHB65" s="192"/>
      <c r="AHC65" s="192"/>
      <c r="AHD65" s="192"/>
      <c r="AHE65" s="192"/>
      <c r="AHF65" s="192"/>
      <c r="AHG65" s="192"/>
      <c r="AHH65" s="192"/>
      <c r="AHI65" s="192"/>
      <c r="AHJ65" s="192"/>
      <c r="AHK65" s="192"/>
      <c r="AHL65" s="192"/>
      <c r="AHM65" s="192"/>
      <c r="AHN65" s="192"/>
      <c r="AHO65" s="192"/>
      <c r="AHP65" s="192"/>
      <c r="AHQ65" s="192"/>
      <c r="AHR65" s="192"/>
      <c r="AHS65" s="192"/>
      <c r="AHT65" s="192"/>
      <c r="AHU65" s="192"/>
      <c r="AHV65" s="192"/>
      <c r="AHW65" s="192"/>
      <c r="AHX65" s="192"/>
      <c r="AHY65" s="192"/>
      <c r="AHZ65" s="192"/>
      <c r="AIA65" s="192"/>
      <c r="AIB65" s="192"/>
      <c r="AIC65" s="192"/>
      <c r="AID65" s="192"/>
      <c r="AIE65" s="192"/>
      <c r="AIF65" s="192"/>
      <c r="AIG65" s="192"/>
      <c r="AIH65" s="192"/>
      <c r="AII65" s="192"/>
      <c r="AIJ65" s="192"/>
      <c r="AIK65" s="192"/>
      <c r="AIL65" s="192"/>
      <c r="AIM65" s="192"/>
      <c r="AIN65" s="192"/>
      <c r="AIO65" s="192"/>
      <c r="AIP65" s="192"/>
      <c r="AIQ65" s="192"/>
      <c r="AIR65" s="192"/>
      <c r="AIS65" s="192"/>
      <c r="AIT65" s="192"/>
      <c r="AIU65" s="192"/>
      <c r="AIV65" s="192"/>
      <c r="AIW65" s="192"/>
      <c r="AIX65" s="192"/>
      <c r="AIY65" s="192"/>
      <c r="AIZ65" s="192"/>
      <c r="AJA65" s="192"/>
      <c r="AJB65" s="192"/>
      <c r="AJC65" s="192"/>
      <c r="AJD65" s="192"/>
      <c r="AJE65" s="192"/>
      <c r="AJF65" s="192"/>
      <c r="AJG65" s="192"/>
      <c r="AJH65" s="192"/>
      <c r="AJI65" s="192"/>
      <c r="AJJ65" s="192"/>
      <c r="AJK65" s="192"/>
      <c r="AJL65" s="192"/>
      <c r="AJM65" s="192"/>
      <c r="AJN65" s="192"/>
      <c r="AJO65" s="192"/>
      <c r="AJP65" s="192"/>
      <c r="AJQ65" s="192"/>
      <c r="AJR65" s="192"/>
      <c r="AJS65" s="192"/>
      <c r="AJT65" s="192"/>
      <c r="AJU65" s="192"/>
      <c r="AJV65" s="192"/>
      <c r="AJW65" s="192"/>
      <c r="AJX65" s="192"/>
      <c r="AJY65" s="192"/>
      <c r="AJZ65" s="192"/>
      <c r="AKA65" s="192"/>
      <c r="AKB65" s="192"/>
      <c r="AKC65" s="192"/>
      <c r="AKD65" s="192"/>
      <c r="AKE65" s="192"/>
      <c r="AKF65" s="192"/>
      <c r="AKG65" s="192"/>
      <c r="AKH65" s="192"/>
      <c r="AKI65" s="192"/>
      <c r="AKJ65" s="192"/>
      <c r="AKK65" s="192"/>
      <c r="AKL65" s="192"/>
      <c r="AKM65" s="192"/>
      <c r="AKN65" s="192"/>
      <c r="AKO65" s="192"/>
      <c r="AKP65" s="192"/>
      <c r="AKQ65" s="192"/>
      <c r="AKR65" s="192"/>
      <c r="AKS65" s="192"/>
      <c r="AKT65" s="192"/>
      <c r="AKU65" s="192"/>
      <c r="AKV65" s="192"/>
      <c r="AKW65" s="192"/>
      <c r="AKX65" s="192"/>
      <c r="AKY65" s="192"/>
      <c r="AKZ65" s="192"/>
      <c r="ALA65" s="192"/>
      <c r="ALB65" s="192"/>
      <c r="ALC65" s="192"/>
      <c r="ALD65" s="192"/>
      <c r="ALE65" s="192"/>
      <c r="ALF65" s="192"/>
      <c r="ALG65" s="192"/>
      <c r="ALH65" s="192"/>
      <c r="ALI65" s="192"/>
      <c r="ALJ65" s="192"/>
      <c r="ALK65" s="192"/>
      <c r="ALL65" s="192"/>
      <c r="ALM65" s="192"/>
      <c r="ALN65" s="192"/>
      <c r="ALO65" s="192"/>
      <c r="ALP65" s="192"/>
      <c r="ALQ65" s="192"/>
      <c r="ALR65" s="192"/>
      <c r="ALS65" s="192"/>
      <c r="ALT65" s="192"/>
      <c r="ALU65" s="192"/>
      <c r="ALV65" s="192"/>
      <c r="ALW65" s="192"/>
      <c r="ALX65" s="192"/>
      <c r="ALY65" s="192"/>
      <c r="ALZ65" s="192"/>
      <c r="AMA65" s="192"/>
      <c r="AMB65" s="192"/>
      <c r="AMC65" s="192"/>
      <c r="AMD65" s="192"/>
      <c r="AME65" s="192"/>
      <c r="AMF65" s="192"/>
      <c r="AMG65" s="192"/>
      <c r="AMH65" s="192"/>
      <c r="AMI65" s="192"/>
      <c r="AMJ65" s="192"/>
      <c r="AMK65" s="192"/>
      <c r="AML65" s="192"/>
    </row>
    <row r="66" spans="1:1026" s="183" customFormat="1">
      <c r="A66" s="192" t="str">
        <f t="shared" si="15"/>
        <v>REF_LEGAL_ENTITY.PEND_MOD</v>
      </c>
      <c r="B66" s="193">
        <f t="shared" ref="B66" si="18">B65+1</f>
        <v>110062</v>
      </c>
      <c r="C66" s="194">
        <v>0</v>
      </c>
      <c r="D66" s="194">
        <v>1</v>
      </c>
      <c r="E66" s="194">
        <f t="shared" si="1"/>
        <v>100000</v>
      </c>
      <c r="F66" s="194">
        <v>100004</v>
      </c>
      <c r="G66" s="194" t="s">
        <v>34</v>
      </c>
      <c r="H66" s="194">
        <v>100004</v>
      </c>
      <c r="I66" s="195" t="s">
        <v>693</v>
      </c>
      <c r="J66" s="194">
        <f>VLOOKUP(I66,T_FSM_TYPE!$A:$B,2,0)</f>
        <v>110001</v>
      </c>
      <c r="K66" s="196" t="s">
        <v>695</v>
      </c>
      <c r="L66" s="192" t="s">
        <v>37</v>
      </c>
      <c r="M66" s="218" t="s">
        <v>695</v>
      </c>
      <c r="N66" s="192" t="str">
        <f>"INSERT INTO "&amp;$B$2&amp;" VALUES("&amp;B66&amp;", "&amp;C66&amp;", "&amp;D66&amp;", "&amp;E66&amp;", "&amp;F66&amp;", "&amp;G66&amp;", "&amp;H66&amp;", "&amp;J66&amp;", '"&amp;K66&amp;"', '"&amp;L66&amp;"' ,'"&amp;M66&amp;"')"</f>
        <v>INSERT INTO T_FSM_STATE VALUES(110062, 0, 1, 100000, 100004, GETDATE(), 100004, 110001, 'PEND_MOD', '?' ,'PEND_MOD')</v>
      </c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92"/>
      <c r="AS66" s="192"/>
      <c r="AT66" s="192"/>
      <c r="AU66" s="192"/>
      <c r="AV66" s="192"/>
      <c r="AW66" s="192"/>
      <c r="AX66" s="192"/>
      <c r="AY66" s="192"/>
      <c r="AZ66" s="192"/>
      <c r="BA66" s="192"/>
      <c r="BB66" s="192"/>
      <c r="BC66" s="192"/>
      <c r="BD66" s="192"/>
      <c r="BE66" s="192"/>
      <c r="BF66" s="192"/>
      <c r="BG66" s="192"/>
      <c r="BH66" s="192"/>
      <c r="BI66" s="192"/>
      <c r="BJ66" s="192"/>
      <c r="BK66" s="192"/>
      <c r="BL66" s="192"/>
      <c r="BM66" s="192"/>
      <c r="BN66" s="192"/>
      <c r="BO66" s="192"/>
      <c r="BP66" s="192"/>
      <c r="BQ66" s="192"/>
      <c r="BR66" s="192"/>
      <c r="BS66" s="192"/>
      <c r="BT66" s="192"/>
      <c r="BU66" s="192"/>
      <c r="BV66" s="192"/>
      <c r="BW66" s="192"/>
      <c r="BX66" s="192"/>
      <c r="BY66" s="192"/>
      <c r="BZ66" s="192"/>
      <c r="CA66" s="192"/>
      <c r="CB66" s="192"/>
      <c r="CC66" s="192"/>
      <c r="CD66" s="192"/>
      <c r="CE66" s="192"/>
      <c r="CF66" s="192"/>
      <c r="CG66" s="192"/>
      <c r="CH66" s="192"/>
      <c r="CI66" s="192"/>
      <c r="CJ66" s="192"/>
      <c r="CK66" s="192"/>
      <c r="CL66" s="192"/>
      <c r="CM66" s="192"/>
      <c r="CN66" s="192"/>
      <c r="CO66" s="192"/>
      <c r="CP66" s="192"/>
      <c r="CQ66" s="192"/>
      <c r="CR66" s="192"/>
      <c r="CS66" s="192"/>
      <c r="CT66" s="192"/>
      <c r="CU66" s="192"/>
      <c r="CV66" s="192"/>
      <c r="CW66" s="192"/>
      <c r="CX66" s="192"/>
      <c r="CY66" s="192"/>
      <c r="CZ66" s="192"/>
      <c r="DA66" s="192"/>
      <c r="DB66" s="192"/>
      <c r="DC66" s="192"/>
      <c r="DD66" s="192"/>
      <c r="DE66" s="192"/>
      <c r="DF66" s="192"/>
      <c r="DG66" s="192"/>
      <c r="DH66" s="192"/>
      <c r="DI66" s="192"/>
      <c r="DJ66" s="192"/>
      <c r="DK66" s="192"/>
      <c r="DL66" s="192"/>
      <c r="DM66" s="192"/>
      <c r="DN66" s="192"/>
      <c r="DO66" s="192"/>
      <c r="DP66" s="192"/>
      <c r="DQ66" s="192"/>
      <c r="DR66" s="192"/>
      <c r="DS66" s="192"/>
      <c r="DT66" s="192"/>
      <c r="DU66" s="192"/>
      <c r="DV66" s="192"/>
      <c r="DW66" s="192"/>
      <c r="DX66" s="192"/>
      <c r="DY66" s="192"/>
      <c r="DZ66" s="192"/>
      <c r="EA66" s="192"/>
      <c r="EB66" s="192"/>
      <c r="EC66" s="192"/>
      <c r="ED66" s="192"/>
      <c r="EE66" s="192"/>
      <c r="EF66" s="192"/>
      <c r="EG66" s="192"/>
      <c r="EH66" s="192"/>
      <c r="EI66" s="192"/>
      <c r="EJ66" s="192"/>
      <c r="EK66" s="192"/>
      <c r="EL66" s="192"/>
      <c r="EM66" s="192"/>
      <c r="EN66" s="192"/>
      <c r="EO66" s="192"/>
      <c r="EP66" s="192"/>
      <c r="EQ66" s="192"/>
      <c r="ER66" s="192"/>
      <c r="ES66" s="192"/>
      <c r="ET66" s="192"/>
      <c r="EU66" s="192"/>
      <c r="EV66" s="192"/>
      <c r="EW66" s="192"/>
      <c r="EX66" s="192"/>
      <c r="EY66" s="192"/>
      <c r="EZ66" s="192"/>
      <c r="FA66" s="192"/>
      <c r="FB66" s="192"/>
      <c r="FC66" s="192"/>
      <c r="FD66" s="192"/>
      <c r="FE66" s="192"/>
      <c r="FF66" s="192"/>
      <c r="FG66" s="192"/>
      <c r="FH66" s="192"/>
      <c r="FI66" s="192"/>
      <c r="FJ66" s="192"/>
      <c r="FK66" s="192"/>
      <c r="FL66" s="192"/>
      <c r="FM66" s="192"/>
      <c r="FN66" s="192"/>
      <c r="FO66" s="192"/>
      <c r="FP66" s="192"/>
      <c r="FQ66" s="192"/>
      <c r="FR66" s="192"/>
      <c r="FS66" s="192"/>
      <c r="FT66" s="192"/>
      <c r="FU66" s="192"/>
      <c r="FV66" s="192"/>
      <c r="FW66" s="192"/>
      <c r="FX66" s="192"/>
      <c r="FY66" s="192"/>
      <c r="FZ66" s="192"/>
      <c r="GA66" s="192"/>
      <c r="GB66" s="192"/>
      <c r="GC66" s="192"/>
      <c r="GD66" s="192"/>
      <c r="GE66" s="192"/>
      <c r="GF66" s="192"/>
      <c r="GG66" s="192"/>
      <c r="GH66" s="192"/>
      <c r="GI66" s="192"/>
      <c r="GJ66" s="192"/>
      <c r="GK66" s="192"/>
      <c r="GL66" s="192"/>
      <c r="GM66" s="192"/>
      <c r="GN66" s="192"/>
      <c r="GO66" s="192"/>
      <c r="GP66" s="192"/>
      <c r="GQ66" s="192"/>
      <c r="GR66" s="192"/>
      <c r="GS66" s="192"/>
      <c r="GT66" s="192"/>
      <c r="GU66" s="192"/>
      <c r="GV66" s="192"/>
      <c r="GW66" s="192"/>
      <c r="GX66" s="192"/>
      <c r="GY66" s="192"/>
      <c r="GZ66" s="192"/>
      <c r="HA66" s="192"/>
      <c r="HB66" s="192"/>
      <c r="HC66" s="192"/>
      <c r="HD66" s="192"/>
      <c r="HE66" s="192"/>
      <c r="HF66" s="192"/>
      <c r="HG66" s="192"/>
      <c r="HH66" s="192"/>
      <c r="HI66" s="192"/>
      <c r="HJ66" s="192"/>
      <c r="HK66" s="192"/>
      <c r="HL66" s="192"/>
      <c r="HM66" s="192"/>
      <c r="HN66" s="192"/>
      <c r="HO66" s="192"/>
      <c r="HP66" s="192"/>
      <c r="HQ66" s="192"/>
      <c r="HR66" s="192"/>
      <c r="HS66" s="192"/>
      <c r="HT66" s="192"/>
      <c r="HU66" s="192"/>
      <c r="HV66" s="192"/>
      <c r="HW66" s="192"/>
      <c r="HX66" s="192"/>
      <c r="HY66" s="192"/>
      <c r="HZ66" s="192"/>
      <c r="IA66" s="192"/>
      <c r="IB66" s="192"/>
      <c r="IC66" s="192"/>
      <c r="ID66" s="192"/>
      <c r="IE66" s="192"/>
      <c r="IF66" s="192"/>
      <c r="IG66" s="192"/>
      <c r="IH66" s="192"/>
      <c r="II66" s="192"/>
      <c r="IJ66" s="192"/>
      <c r="IK66" s="192"/>
      <c r="IL66" s="192"/>
      <c r="IM66" s="192"/>
      <c r="IN66" s="192"/>
      <c r="IO66" s="192"/>
      <c r="IP66" s="192"/>
      <c r="IQ66" s="192"/>
      <c r="IR66" s="192"/>
      <c r="IS66" s="192"/>
      <c r="IT66" s="192"/>
      <c r="IU66" s="192"/>
      <c r="IV66" s="192"/>
      <c r="IW66" s="192"/>
      <c r="IX66" s="192"/>
      <c r="IY66" s="192"/>
      <c r="IZ66" s="192"/>
      <c r="JA66" s="192"/>
      <c r="JB66" s="192"/>
      <c r="JC66" s="192"/>
      <c r="JD66" s="192"/>
      <c r="JE66" s="192"/>
      <c r="JF66" s="192"/>
      <c r="JG66" s="192"/>
      <c r="JH66" s="192"/>
      <c r="JI66" s="192"/>
      <c r="JJ66" s="192"/>
      <c r="JK66" s="192"/>
      <c r="JL66" s="192"/>
      <c r="JM66" s="192"/>
      <c r="JN66" s="192"/>
      <c r="JO66" s="192"/>
      <c r="JP66" s="192"/>
      <c r="JQ66" s="192"/>
      <c r="JR66" s="192"/>
      <c r="JS66" s="192"/>
      <c r="JT66" s="192"/>
      <c r="JU66" s="192"/>
      <c r="JV66" s="192"/>
      <c r="JW66" s="192"/>
      <c r="JX66" s="192"/>
      <c r="JY66" s="192"/>
      <c r="JZ66" s="192"/>
      <c r="KA66" s="192"/>
      <c r="KB66" s="192"/>
      <c r="KC66" s="192"/>
      <c r="KD66" s="192"/>
      <c r="KE66" s="192"/>
      <c r="KF66" s="192"/>
      <c r="KG66" s="192"/>
      <c r="KH66" s="192"/>
      <c r="KI66" s="192"/>
      <c r="KJ66" s="192"/>
      <c r="KK66" s="192"/>
      <c r="KL66" s="192"/>
      <c r="KM66" s="192"/>
      <c r="KN66" s="192"/>
      <c r="KO66" s="192"/>
      <c r="KP66" s="192"/>
      <c r="KQ66" s="192"/>
      <c r="KR66" s="192"/>
      <c r="KS66" s="192"/>
      <c r="KT66" s="192"/>
      <c r="KU66" s="192"/>
      <c r="KV66" s="192"/>
      <c r="KW66" s="192"/>
      <c r="KX66" s="192"/>
      <c r="KY66" s="192"/>
      <c r="KZ66" s="192"/>
      <c r="LA66" s="192"/>
      <c r="LB66" s="192"/>
      <c r="LC66" s="192"/>
      <c r="LD66" s="192"/>
      <c r="LE66" s="192"/>
      <c r="LF66" s="192"/>
      <c r="LG66" s="192"/>
      <c r="LH66" s="192"/>
      <c r="LI66" s="192"/>
      <c r="LJ66" s="192"/>
      <c r="LK66" s="192"/>
      <c r="LL66" s="192"/>
      <c r="LM66" s="192"/>
      <c r="LN66" s="192"/>
      <c r="LO66" s="192"/>
      <c r="LP66" s="192"/>
      <c r="LQ66" s="192"/>
      <c r="LR66" s="192"/>
      <c r="LS66" s="192"/>
      <c r="LT66" s="192"/>
      <c r="LU66" s="192"/>
      <c r="LV66" s="192"/>
      <c r="LW66" s="192"/>
      <c r="LX66" s="192"/>
      <c r="LY66" s="192"/>
      <c r="LZ66" s="192"/>
      <c r="MA66" s="192"/>
      <c r="MB66" s="192"/>
      <c r="MC66" s="192"/>
      <c r="MD66" s="192"/>
      <c r="ME66" s="192"/>
      <c r="MF66" s="192"/>
      <c r="MG66" s="192"/>
      <c r="MH66" s="192"/>
      <c r="MI66" s="192"/>
      <c r="MJ66" s="192"/>
      <c r="MK66" s="192"/>
      <c r="ML66" s="192"/>
      <c r="MM66" s="192"/>
      <c r="MN66" s="192"/>
      <c r="MO66" s="192"/>
      <c r="MP66" s="192"/>
      <c r="MQ66" s="192"/>
      <c r="MR66" s="192"/>
      <c r="MS66" s="192"/>
      <c r="MT66" s="192"/>
      <c r="MU66" s="192"/>
      <c r="MV66" s="192"/>
      <c r="MW66" s="192"/>
      <c r="MX66" s="192"/>
      <c r="MY66" s="192"/>
      <c r="MZ66" s="192"/>
      <c r="NA66" s="192"/>
      <c r="NB66" s="192"/>
      <c r="NC66" s="192"/>
      <c r="ND66" s="192"/>
      <c r="NE66" s="192"/>
      <c r="NF66" s="192"/>
      <c r="NG66" s="192"/>
      <c r="NH66" s="192"/>
      <c r="NI66" s="192"/>
      <c r="NJ66" s="192"/>
      <c r="NK66" s="192"/>
      <c r="NL66" s="192"/>
      <c r="NM66" s="192"/>
      <c r="NN66" s="192"/>
      <c r="NO66" s="192"/>
      <c r="NP66" s="192"/>
      <c r="NQ66" s="192"/>
      <c r="NR66" s="192"/>
      <c r="NS66" s="192"/>
      <c r="NT66" s="192"/>
      <c r="NU66" s="192"/>
      <c r="NV66" s="192"/>
      <c r="NW66" s="192"/>
      <c r="NX66" s="192"/>
      <c r="NY66" s="192"/>
      <c r="NZ66" s="192"/>
      <c r="OA66" s="192"/>
      <c r="OB66" s="192"/>
      <c r="OC66" s="192"/>
      <c r="OD66" s="192"/>
      <c r="OE66" s="192"/>
      <c r="OF66" s="192"/>
      <c r="OG66" s="192"/>
      <c r="OH66" s="192"/>
      <c r="OI66" s="192"/>
      <c r="OJ66" s="192"/>
      <c r="OK66" s="192"/>
      <c r="OL66" s="192"/>
      <c r="OM66" s="192"/>
      <c r="ON66" s="192"/>
      <c r="OO66" s="192"/>
      <c r="OP66" s="192"/>
      <c r="OQ66" s="192"/>
      <c r="OR66" s="192"/>
      <c r="OS66" s="192"/>
      <c r="OT66" s="192"/>
      <c r="OU66" s="192"/>
      <c r="OV66" s="192"/>
      <c r="OW66" s="192"/>
      <c r="OX66" s="192"/>
      <c r="OY66" s="192"/>
      <c r="OZ66" s="192"/>
      <c r="PA66" s="192"/>
      <c r="PB66" s="192"/>
      <c r="PC66" s="192"/>
      <c r="PD66" s="192"/>
      <c r="PE66" s="192"/>
      <c r="PF66" s="192"/>
      <c r="PG66" s="192"/>
      <c r="PH66" s="192"/>
      <c r="PI66" s="192"/>
      <c r="PJ66" s="192"/>
      <c r="PK66" s="192"/>
      <c r="PL66" s="192"/>
      <c r="PM66" s="192"/>
      <c r="PN66" s="192"/>
      <c r="PO66" s="192"/>
      <c r="PP66" s="192"/>
      <c r="PQ66" s="192"/>
      <c r="PR66" s="192"/>
      <c r="PS66" s="192"/>
      <c r="PT66" s="192"/>
      <c r="PU66" s="192"/>
      <c r="PV66" s="192"/>
      <c r="PW66" s="192"/>
      <c r="PX66" s="192"/>
      <c r="PY66" s="192"/>
      <c r="PZ66" s="192"/>
      <c r="QA66" s="192"/>
      <c r="QB66" s="192"/>
      <c r="QC66" s="192"/>
      <c r="QD66" s="192"/>
      <c r="QE66" s="192"/>
      <c r="QF66" s="192"/>
      <c r="QG66" s="192"/>
      <c r="QH66" s="192"/>
      <c r="QI66" s="192"/>
      <c r="QJ66" s="192"/>
      <c r="QK66" s="192"/>
      <c r="QL66" s="192"/>
      <c r="QM66" s="192"/>
      <c r="QN66" s="192"/>
      <c r="QO66" s="192"/>
      <c r="QP66" s="192"/>
      <c r="QQ66" s="192"/>
      <c r="QR66" s="192"/>
      <c r="QS66" s="192"/>
      <c r="QT66" s="192"/>
      <c r="QU66" s="192"/>
      <c r="QV66" s="192"/>
      <c r="QW66" s="192"/>
      <c r="QX66" s="192"/>
      <c r="QY66" s="192"/>
      <c r="QZ66" s="192"/>
      <c r="RA66" s="192"/>
      <c r="RB66" s="192"/>
      <c r="RC66" s="192"/>
      <c r="RD66" s="192"/>
      <c r="RE66" s="192"/>
      <c r="RF66" s="192"/>
      <c r="RG66" s="192"/>
      <c r="RH66" s="192"/>
      <c r="RI66" s="192"/>
      <c r="RJ66" s="192"/>
      <c r="RK66" s="192"/>
      <c r="RL66" s="192"/>
      <c r="RM66" s="192"/>
      <c r="RN66" s="192"/>
      <c r="RO66" s="192"/>
      <c r="RP66" s="192"/>
      <c r="RQ66" s="192"/>
      <c r="RR66" s="192"/>
      <c r="RS66" s="192"/>
      <c r="RT66" s="192"/>
      <c r="RU66" s="192"/>
      <c r="RV66" s="192"/>
      <c r="RW66" s="192"/>
      <c r="RX66" s="192"/>
      <c r="RY66" s="192"/>
      <c r="RZ66" s="192"/>
      <c r="SA66" s="192"/>
      <c r="SB66" s="192"/>
      <c r="SC66" s="192"/>
      <c r="SD66" s="192"/>
      <c r="SE66" s="192"/>
      <c r="SF66" s="192"/>
      <c r="SG66" s="192"/>
      <c r="SH66" s="192"/>
      <c r="SI66" s="192"/>
      <c r="SJ66" s="192"/>
      <c r="SK66" s="192"/>
      <c r="SL66" s="192"/>
      <c r="SM66" s="192"/>
      <c r="SN66" s="192"/>
      <c r="SO66" s="192"/>
      <c r="SP66" s="192"/>
      <c r="SQ66" s="192"/>
      <c r="SR66" s="192"/>
      <c r="SS66" s="192"/>
      <c r="ST66" s="192"/>
      <c r="SU66" s="192"/>
      <c r="SV66" s="192"/>
      <c r="SW66" s="192"/>
      <c r="SX66" s="192"/>
      <c r="SY66" s="192"/>
      <c r="SZ66" s="192"/>
      <c r="TA66" s="192"/>
      <c r="TB66" s="192"/>
      <c r="TC66" s="192"/>
      <c r="TD66" s="192"/>
      <c r="TE66" s="192"/>
      <c r="TF66" s="192"/>
      <c r="TG66" s="192"/>
      <c r="TH66" s="192"/>
      <c r="TI66" s="192"/>
      <c r="TJ66" s="192"/>
      <c r="TK66" s="192"/>
      <c r="TL66" s="192"/>
      <c r="TM66" s="192"/>
      <c r="TN66" s="192"/>
      <c r="TO66" s="192"/>
      <c r="TP66" s="192"/>
      <c r="TQ66" s="192"/>
      <c r="TR66" s="192"/>
      <c r="TS66" s="192"/>
      <c r="TT66" s="192"/>
      <c r="TU66" s="192"/>
      <c r="TV66" s="192"/>
      <c r="TW66" s="192"/>
      <c r="TX66" s="192"/>
      <c r="TY66" s="192"/>
      <c r="TZ66" s="192"/>
      <c r="UA66" s="192"/>
      <c r="UB66" s="192"/>
      <c r="UC66" s="192"/>
      <c r="UD66" s="192"/>
      <c r="UE66" s="192"/>
      <c r="UF66" s="192"/>
      <c r="UG66" s="192"/>
      <c r="UH66" s="192"/>
      <c r="UI66" s="192"/>
      <c r="UJ66" s="192"/>
      <c r="UK66" s="192"/>
      <c r="UL66" s="192"/>
      <c r="UM66" s="192"/>
      <c r="UN66" s="192"/>
      <c r="UO66" s="192"/>
      <c r="UP66" s="192"/>
      <c r="UQ66" s="192"/>
      <c r="UR66" s="192"/>
      <c r="US66" s="192"/>
      <c r="UT66" s="192"/>
      <c r="UU66" s="192"/>
      <c r="UV66" s="192"/>
      <c r="UW66" s="192"/>
      <c r="UX66" s="192"/>
      <c r="UY66" s="192"/>
      <c r="UZ66" s="192"/>
      <c r="VA66" s="192"/>
      <c r="VB66" s="192"/>
      <c r="VC66" s="192"/>
      <c r="VD66" s="192"/>
      <c r="VE66" s="192"/>
      <c r="VF66" s="192"/>
      <c r="VG66" s="192"/>
      <c r="VH66" s="192"/>
      <c r="VI66" s="192"/>
      <c r="VJ66" s="192"/>
      <c r="VK66" s="192"/>
      <c r="VL66" s="192"/>
      <c r="VM66" s="192"/>
      <c r="VN66" s="192"/>
      <c r="VO66" s="192"/>
      <c r="VP66" s="192"/>
      <c r="VQ66" s="192"/>
      <c r="VR66" s="192"/>
      <c r="VS66" s="192"/>
      <c r="VT66" s="192"/>
      <c r="VU66" s="192"/>
      <c r="VV66" s="192"/>
      <c r="VW66" s="192"/>
      <c r="VX66" s="192"/>
      <c r="VY66" s="192"/>
      <c r="VZ66" s="192"/>
      <c r="WA66" s="192"/>
      <c r="WB66" s="192"/>
      <c r="WC66" s="192"/>
      <c r="WD66" s="192"/>
      <c r="WE66" s="192"/>
      <c r="WF66" s="192"/>
      <c r="WG66" s="192"/>
      <c r="WH66" s="192"/>
      <c r="WI66" s="192"/>
      <c r="WJ66" s="192"/>
      <c r="WK66" s="192"/>
      <c r="WL66" s="192"/>
      <c r="WM66" s="192"/>
      <c r="WN66" s="192"/>
      <c r="WO66" s="192"/>
      <c r="WP66" s="192"/>
      <c r="WQ66" s="192"/>
      <c r="WR66" s="192"/>
      <c r="WS66" s="192"/>
      <c r="WT66" s="192"/>
      <c r="WU66" s="192"/>
      <c r="WV66" s="192"/>
      <c r="WW66" s="192"/>
      <c r="WX66" s="192"/>
      <c r="WY66" s="192"/>
      <c r="WZ66" s="192"/>
      <c r="XA66" s="192"/>
      <c r="XB66" s="192"/>
      <c r="XC66" s="192"/>
      <c r="XD66" s="192"/>
      <c r="XE66" s="192"/>
      <c r="XF66" s="192"/>
      <c r="XG66" s="192"/>
      <c r="XH66" s="192"/>
      <c r="XI66" s="192"/>
      <c r="XJ66" s="192"/>
      <c r="XK66" s="192"/>
      <c r="XL66" s="192"/>
      <c r="XM66" s="192"/>
      <c r="XN66" s="192"/>
      <c r="XO66" s="192"/>
      <c r="XP66" s="192"/>
      <c r="XQ66" s="192"/>
      <c r="XR66" s="192"/>
      <c r="XS66" s="192"/>
      <c r="XT66" s="192"/>
      <c r="XU66" s="192"/>
      <c r="XV66" s="192"/>
      <c r="XW66" s="192"/>
      <c r="XX66" s="192"/>
      <c r="XY66" s="192"/>
      <c r="XZ66" s="192"/>
      <c r="YA66" s="192"/>
      <c r="YB66" s="192"/>
      <c r="YC66" s="192"/>
      <c r="YD66" s="192"/>
      <c r="YE66" s="192"/>
      <c r="YF66" s="192"/>
      <c r="YG66" s="192"/>
      <c r="YH66" s="192"/>
      <c r="YI66" s="192"/>
      <c r="YJ66" s="192"/>
      <c r="YK66" s="192"/>
      <c r="YL66" s="192"/>
      <c r="YM66" s="192"/>
      <c r="YN66" s="192"/>
      <c r="YO66" s="192"/>
      <c r="YP66" s="192"/>
      <c r="YQ66" s="192"/>
      <c r="YR66" s="192"/>
      <c r="YS66" s="192"/>
      <c r="YT66" s="192"/>
      <c r="YU66" s="192"/>
      <c r="YV66" s="192"/>
      <c r="YW66" s="192"/>
      <c r="YX66" s="192"/>
      <c r="YY66" s="192"/>
      <c r="YZ66" s="192"/>
      <c r="ZA66" s="192"/>
      <c r="ZB66" s="192"/>
      <c r="ZC66" s="192"/>
      <c r="ZD66" s="192"/>
      <c r="ZE66" s="192"/>
      <c r="ZF66" s="192"/>
      <c r="ZG66" s="192"/>
      <c r="ZH66" s="192"/>
      <c r="ZI66" s="192"/>
      <c r="ZJ66" s="192"/>
      <c r="ZK66" s="192"/>
      <c r="ZL66" s="192"/>
      <c r="ZM66" s="192"/>
      <c r="ZN66" s="192"/>
      <c r="ZO66" s="192"/>
      <c r="ZP66" s="192"/>
      <c r="ZQ66" s="192"/>
      <c r="ZR66" s="192"/>
      <c r="ZS66" s="192"/>
      <c r="ZT66" s="192"/>
      <c r="ZU66" s="192"/>
      <c r="ZV66" s="192"/>
      <c r="ZW66" s="192"/>
      <c r="ZX66" s="192"/>
      <c r="ZY66" s="192"/>
      <c r="ZZ66" s="192"/>
      <c r="AAA66" s="192"/>
      <c r="AAB66" s="192"/>
      <c r="AAC66" s="192"/>
      <c r="AAD66" s="192"/>
      <c r="AAE66" s="192"/>
      <c r="AAF66" s="192"/>
      <c r="AAG66" s="192"/>
      <c r="AAH66" s="192"/>
      <c r="AAI66" s="192"/>
      <c r="AAJ66" s="192"/>
      <c r="AAK66" s="192"/>
      <c r="AAL66" s="192"/>
      <c r="AAM66" s="192"/>
      <c r="AAN66" s="192"/>
      <c r="AAO66" s="192"/>
      <c r="AAP66" s="192"/>
      <c r="AAQ66" s="192"/>
      <c r="AAR66" s="192"/>
      <c r="AAS66" s="192"/>
      <c r="AAT66" s="192"/>
      <c r="AAU66" s="192"/>
      <c r="AAV66" s="192"/>
      <c r="AAW66" s="192"/>
      <c r="AAX66" s="192"/>
      <c r="AAY66" s="192"/>
      <c r="AAZ66" s="192"/>
      <c r="ABA66" s="192"/>
      <c r="ABB66" s="192"/>
      <c r="ABC66" s="192"/>
      <c r="ABD66" s="192"/>
      <c r="ABE66" s="192"/>
      <c r="ABF66" s="192"/>
      <c r="ABG66" s="192"/>
      <c r="ABH66" s="192"/>
      <c r="ABI66" s="192"/>
      <c r="ABJ66" s="192"/>
      <c r="ABK66" s="192"/>
      <c r="ABL66" s="192"/>
      <c r="ABM66" s="192"/>
      <c r="ABN66" s="192"/>
      <c r="ABO66" s="192"/>
      <c r="ABP66" s="192"/>
      <c r="ABQ66" s="192"/>
      <c r="ABR66" s="192"/>
      <c r="ABS66" s="192"/>
      <c r="ABT66" s="192"/>
      <c r="ABU66" s="192"/>
      <c r="ABV66" s="192"/>
      <c r="ABW66" s="192"/>
      <c r="ABX66" s="192"/>
      <c r="ABY66" s="192"/>
      <c r="ABZ66" s="192"/>
      <c r="ACA66" s="192"/>
      <c r="ACB66" s="192"/>
      <c r="ACC66" s="192"/>
      <c r="ACD66" s="192"/>
      <c r="ACE66" s="192"/>
      <c r="ACF66" s="192"/>
      <c r="ACG66" s="192"/>
      <c r="ACH66" s="192"/>
      <c r="ACI66" s="192"/>
      <c r="ACJ66" s="192"/>
      <c r="ACK66" s="192"/>
      <c r="ACL66" s="192"/>
      <c r="ACM66" s="192"/>
      <c r="ACN66" s="192"/>
      <c r="ACO66" s="192"/>
      <c r="ACP66" s="192"/>
      <c r="ACQ66" s="192"/>
      <c r="ACR66" s="192"/>
      <c r="ACS66" s="192"/>
      <c r="ACT66" s="192"/>
      <c r="ACU66" s="192"/>
      <c r="ACV66" s="192"/>
      <c r="ACW66" s="192"/>
      <c r="ACX66" s="192"/>
      <c r="ACY66" s="192"/>
      <c r="ACZ66" s="192"/>
      <c r="ADA66" s="192"/>
      <c r="ADB66" s="192"/>
      <c r="ADC66" s="192"/>
      <c r="ADD66" s="192"/>
      <c r="ADE66" s="192"/>
      <c r="ADF66" s="192"/>
      <c r="ADG66" s="192"/>
      <c r="ADH66" s="192"/>
      <c r="ADI66" s="192"/>
      <c r="ADJ66" s="192"/>
      <c r="ADK66" s="192"/>
      <c r="ADL66" s="192"/>
      <c r="ADM66" s="192"/>
      <c r="ADN66" s="192"/>
      <c r="ADO66" s="192"/>
      <c r="ADP66" s="192"/>
      <c r="ADQ66" s="192"/>
      <c r="ADR66" s="192"/>
      <c r="ADS66" s="192"/>
      <c r="ADT66" s="192"/>
      <c r="ADU66" s="192"/>
      <c r="ADV66" s="192"/>
      <c r="ADW66" s="192"/>
      <c r="ADX66" s="192"/>
      <c r="ADY66" s="192"/>
      <c r="ADZ66" s="192"/>
      <c r="AEA66" s="192"/>
      <c r="AEB66" s="192"/>
      <c r="AEC66" s="192"/>
      <c r="AED66" s="192"/>
      <c r="AEE66" s="192"/>
      <c r="AEF66" s="192"/>
      <c r="AEG66" s="192"/>
      <c r="AEH66" s="192"/>
      <c r="AEI66" s="192"/>
      <c r="AEJ66" s="192"/>
      <c r="AEK66" s="192"/>
      <c r="AEL66" s="192"/>
      <c r="AEM66" s="192"/>
      <c r="AEN66" s="192"/>
      <c r="AEO66" s="192"/>
      <c r="AEP66" s="192"/>
      <c r="AEQ66" s="192"/>
      <c r="AER66" s="192"/>
      <c r="AES66" s="192"/>
      <c r="AET66" s="192"/>
      <c r="AEU66" s="192"/>
      <c r="AEV66" s="192"/>
      <c r="AEW66" s="192"/>
      <c r="AEX66" s="192"/>
      <c r="AEY66" s="192"/>
      <c r="AEZ66" s="192"/>
      <c r="AFA66" s="192"/>
      <c r="AFB66" s="192"/>
      <c r="AFC66" s="192"/>
      <c r="AFD66" s="192"/>
      <c r="AFE66" s="192"/>
      <c r="AFF66" s="192"/>
      <c r="AFG66" s="192"/>
      <c r="AFH66" s="192"/>
      <c r="AFI66" s="192"/>
      <c r="AFJ66" s="192"/>
      <c r="AFK66" s="192"/>
      <c r="AFL66" s="192"/>
      <c r="AFM66" s="192"/>
      <c r="AFN66" s="192"/>
      <c r="AFO66" s="192"/>
      <c r="AFP66" s="192"/>
      <c r="AFQ66" s="192"/>
      <c r="AFR66" s="192"/>
      <c r="AFS66" s="192"/>
      <c r="AFT66" s="192"/>
      <c r="AFU66" s="192"/>
      <c r="AFV66" s="192"/>
      <c r="AFW66" s="192"/>
      <c r="AFX66" s="192"/>
      <c r="AFY66" s="192"/>
      <c r="AFZ66" s="192"/>
      <c r="AGA66" s="192"/>
      <c r="AGB66" s="192"/>
      <c r="AGC66" s="192"/>
      <c r="AGD66" s="192"/>
      <c r="AGE66" s="192"/>
      <c r="AGF66" s="192"/>
      <c r="AGG66" s="192"/>
      <c r="AGH66" s="192"/>
      <c r="AGI66" s="192"/>
      <c r="AGJ66" s="192"/>
      <c r="AGK66" s="192"/>
      <c r="AGL66" s="192"/>
      <c r="AGM66" s="192"/>
      <c r="AGN66" s="192"/>
      <c r="AGO66" s="192"/>
      <c r="AGP66" s="192"/>
      <c r="AGQ66" s="192"/>
      <c r="AGR66" s="192"/>
      <c r="AGS66" s="192"/>
      <c r="AGT66" s="192"/>
      <c r="AGU66" s="192"/>
      <c r="AGV66" s="192"/>
      <c r="AGW66" s="192"/>
      <c r="AGX66" s="192"/>
      <c r="AGY66" s="192"/>
      <c r="AGZ66" s="192"/>
      <c r="AHA66" s="192"/>
      <c r="AHB66" s="192"/>
      <c r="AHC66" s="192"/>
      <c r="AHD66" s="192"/>
      <c r="AHE66" s="192"/>
      <c r="AHF66" s="192"/>
      <c r="AHG66" s="192"/>
      <c r="AHH66" s="192"/>
      <c r="AHI66" s="192"/>
      <c r="AHJ66" s="192"/>
      <c r="AHK66" s="192"/>
      <c r="AHL66" s="192"/>
      <c r="AHM66" s="192"/>
      <c r="AHN66" s="192"/>
      <c r="AHO66" s="192"/>
      <c r="AHP66" s="192"/>
      <c r="AHQ66" s="192"/>
      <c r="AHR66" s="192"/>
      <c r="AHS66" s="192"/>
      <c r="AHT66" s="192"/>
      <c r="AHU66" s="192"/>
      <c r="AHV66" s="192"/>
      <c r="AHW66" s="192"/>
      <c r="AHX66" s="192"/>
      <c r="AHY66" s="192"/>
      <c r="AHZ66" s="192"/>
      <c r="AIA66" s="192"/>
      <c r="AIB66" s="192"/>
      <c r="AIC66" s="192"/>
      <c r="AID66" s="192"/>
      <c r="AIE66" s="192"/>
      <c r="AIF66" s="192"/>
      <c r="AIG66" s="192"/>
      <c r="AIH66" s="192"/>
      <c r="AII66" s="192"/>
      <c r="AIJ66" s="192"/>
      <c r="AIK66" s="192"/>
      <c r="AIL66" s="192"/>
      <c r="AIM66" s="192"/>
      <c r="AIN66" s="192"/>
      <c r="AIO66" s="192"/>
      <c r="AIP66" s="192"/>
      <c r="AIQ66" s="192"/>
      <c r="AIR66" s="192"/>
      <c r="AIS66" s="192"/>
      <c r="AIT66" s="192"/>
      <c r="AIU66" s="192"/>
      <c r="AIV66" s="192"/>
      <c r="AIW66" s="192"/>
      <c r="AIX66" s="192"/>
      <c r="AIY66" s="192"/>
      <c r="AIZ66" s="192"/>
      <c r="AJA66" s="192"/>
      <c r="AJB66" s="192"/>
      <c r="AJC66" s="192"/>
      <c r="AJD66" s="192"/>
      <c r="AJE66" s="192"/>
      <c r="AJF66" s="192"/>
      <c r="AJG66" s="192"/>
      <c r="AJH66" s="192"/>
      <c r="AJI66" s="192"/>
      <c r="AJJ66" s="192"/>
      <c r="AJK66" s="192"/>
      <c r="AJL66" s="192"/>
      <c r="AJM66" s="192"/>
      <c r="AJN66" s="192"/>
      <c r="AJO66" s="192"/>
      <c r="AJP66" s="192"/>
      <c r="AJQ66" s="192"/>
      <c r="AJR66" s="192"/>
      <c r="AJS66" s="192"/>
      <c r="AJT66" s="192"/>
      <c r="AJU66" s="192"/>
      <c r="AJV66" s="192"/>
      <c r="AJW66" s="192"/>
      <c r="AJX66" s="192"/>
      <c r="AJY66" s="192"/>
      <c r="AJZ66" s="192"/>
      <c r="AKA66" s="192"/>
      <c r="AKB66" s="192"/>
      <c r="AKC66" s="192"/>
      <c r="AKD66" s="192"/>
      <c r="AKE66" s="192"/>
      <c r="AKF66" s="192"/>
      <c r="AKG66" s="192"/>
      <c r="AKH66" s="192"/>
      <c r="AKI66" s="192"/>
      <c r="AKJ66" s="192"/>
      <c r="AKK66" s="192"/>
      <c r="AKL66" s="192"/>
      <c r="AKM66" s="192"/>
      <c r="AKN66" s="192"/>
      <c r="AKO66" s="192"/>
      <c r="AKP66" s="192"/>
      <c r="AKQ66" s="192"/>
      <c r="AKR66" s="192"/>
      <c r="AKS66" s="192"/>
      <c r="AKT66" s="192"/>
      <c r="AKU66" s="192"/>
      <c r="AKV66" s="192"/>
      <c r="AKW66" s="192"/>
      <c r="AKX66" s="192"/>
      <c r="AKY66" s="192"/>
      <c r="AKZ66" s="192"/>
      <c r="ALA66" s="192"/>
      <c r="ALB66" s="192"/>
      <c r="ALC66" s="192"/>
      <c r="ALD66" s="192"/>
      <c r="ALE66" s="192"/>
      <c r="ALF66" s="192"/>
      <c r="ALG66" s="192"/>
      <c r="ALH66" s="192"/>
      <c r="ALI66" s="192"/>
      <c r="ALJ66" s="192"/>
      <c r="ALK66" s="192"/>
      <c r="ALL66" s="192"/>
      <c r="ALM66" s="192"/>
      <c r="ALN66" s="192"/>
      <c r="ALO66" s="192"/>
      <c r="ALP66" s="192"/>
      <c r="ALQ66" s="192"/>
      <c r="ALR66" s="192"/>
      <c r="ALS66" s="192"/>
      <c r="ALT66" s="192"/>
      <c r="ALU66" s="192"/>
      <c r="ALV66" s="192"/>
      <c r="ALW66" s="192"/>
      <c r="ALX66" s="192"/>
      <c r="ALY66" s="192"/>
      <c r="ALZ66" s="192"/>
      <c r="AMA66" s="192"/>
      <c r="AMB66" s="192"/>
      <c r="AMC66" s="192"/>
      <c r="AMD66" s="192"/>
      <c r="AME66" s="192"/>
      <c r="AMF66" s="192"/>
      <c r="AMG66" s="192"/>
      <c r="AMH66" s="192"/>
      <c r="AMI66" s="192"/>
      <c r="AMJ66" s="192"/>
      <c r="AMK66" s="192"/>
      <c r="AML66" s="192"/>
    </row>
    <row r="67" spans="1:1026" s="183" customFormat="1">
      <c r="A67" s="192" t="str">
        <f t="shared" si="15"/>
        <v>REF_LEGAL_ENTITY.PEND_APPROVAL</v>
      </c>
      <c r="B67" s="193">
        <f t="shared" ref="B67" si="19">B66+1</f>
        <v>110063</v>
      </c>
      <c r="C67" s="194">
        <v>0</v>
      </c>
      <c r="D67" s="194">
        <v>1</v>
      </c>
      <c r="E67" s="194">
        <f t="shared" si="1"/>
        <v>100000</v>
      </c>
      <c r="F67" s="194">
        <v>100005</v>
      </c>
      <c r="G67" s="194" t="s">
        <v>34</v>
      </c>
      <c r="H67" s="194">
        <v>100005</v>
      </c>
      <c r="I67" s="195" t="s">
        <v>693</v>
      </c>
      <c r="J67" s="194">
        <f>VLOOKUP(I67,T_FSM_TYPE!$A:$B,2,0)</f>
        <v>110001</v>
      </c>
      <c r="K67" s="196" t="s">
        <v>696</v>
      </c>
      <c r="L67" s="192" t="s">
        <v>37</v>
      </c>
      <c r="M67" s="218" t="s">
        <v>696</v>
      </c>
      <c r="N67" s="192" t="str">
        <f t="shared" si="14"/>
        <v>INSERT INTO T_FSM_STATE VALUES(110063, 0, 1, 100000, 100005, GETDATE(), 100005, 110001, 'PEND_APPROVAL', '?' ,'PEND_APPROVAL')</v>
      </c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192"/>
      <c r="AW67" s="192"/>
      <c r="AX67" s="192"/>
      <c r="AY67" s="192"/>
      <c r="AZ67" s="192"/>
      <c r="BA67" s="192"/>
      <c r="BB67" s="192"/>
      <c r="BC67" s="192"/>
      <c r="BD67" s="192"/>
      <c r="BE67" s="192"/>
      <c r="BF67" s="192"/>
      <c r="BG67" s="192"/>
      <c r="BH67" s="192"/>
      <c r="BI67" s="192"/>
      <c r="BJ67" s="192"/>
      <c r="BK67" s="192"/>
      <c r="BL67" s="192"/>
      <c r="BM67" s="192"/>
      <c r="BN67" s="192"/>
      <c r="BO67" s="192"/>
      <c r="BP67" s="192"/>
      <c r="BQ67" s="192"/>
      <c r="BR67" s="192"/>
      <c r="BS67" s="192"/>
      <c r="BT67" s="192"/>
      <c r="BU67" s="192"/>
      <c r="BV67" s="192"/>
      <c r="BW67" s="192"/>
      <c r="BX67" s="192"/>
      <c r="BY67" s="192"/>
      <c r="BZ67" s="192"/>
      <c r="CA67" s="192"/>
      <c r="CB67" s="192"/>
      <c r="CC67" s="192"/>
      <c r="CD67" s="192"/>
      <c r="CE67" s="192"/>
      <c r="CF67" s="192"/>
      <c r="CG67" s="192"/>
      <c r="CH67" s="192"/>
      <c r="CI67" s="192"/>
      <c r="CJ67" s="192"/>
      <c r="CK67" s="192"/>
      <c r="CL67" s="192"/>
      <c r="CM67" s="192"/>
      <c r="CN67" s="192"/>
      <c r="CO67" s="192"/>
      <c r="CP67" s="192"/>
      <c r="CQ67" s="192"/>
      <c r="CR67" s="192"/>
      <c r="CS67" s="192"/>
      <c r="CT67" s="192"/>
      <c r="CU67" s="192"/>
      <c r="CV67" s="192"/>
      <c r="CW67" s="192"/>
      <c r="CX67" s="192"/>
      <c r="CY67" s="192"/>
      <c r="CZ67" s="192"/>
      <c r="DA67" s="192"/>
      <c r="DB67" s="192"/>
      <c r="DC67" s="192"/>
      <c r="DD67" s="192"/>
      <c r="DE67" s="192"/>
      <c r="DF67" s="192"/>
      <c r="DG67" s="192"/>
      <c r="DH67" s="192"/>
      <c r="DI67" s="192"/>
      <c r="DJ67" s="192"/>
      <c r="DK67" s="192"/>
      <c r="DL67" s="192"/>
      <c r="DM67" s="192"/>
      <c r="DN67" s="192"/>
      <c r="DO67" s="192"/>
      <c r="DP67" s="192"/>
      <c r="DQ67" s="192"/>
      <c r="DR67" s="192"/>
      <c r="DS67" s="192"/>
      <c r="DT67" s="192"/>
      <c r="DU67" s="192"/>
      <c r="DV67" s="192"/>
      <c r="DW67" s="192"/>
      <c r="DX67" s="192"/>
      <c r="DY67" s="192"/>
      <c r="DZ67" s="192"/>
      <c r="EA67" s="192"/>
      <c r="EB67" s="192"/>
      <c r="EC67" s="192"/>
      <c r="ED67" s="192"/>
      <c r="EE67" s="192"/>
      <c r="EF67" s="192"/>
      <c r="EG67" s="192"/>
      <c r="EH67" s="192"/>
      <c r="EI67" s="192"/>
      <c r="EJ67" s="192"/>
      <c r="EK67" s="192"/>
      <c r="EL67" s="192"/>
      <c r="EM67" s="192"/>
      <c r="EN67" s="192"/>
      <c r="EO67" s="192"/>
      <c r="EP67" s="192"/>
      <c r="EQ67" s="192"/>
      <c r="ER67" s="192"/>
      <c r="ES67" s="192"/>
      <c r="ET67" s="192"/>
      <c r="EU67" s="192"/>
      <c r="EV67" s="192"/>
      <c r="EW67" s="192"/>
      <c r="EX67" s="192"/>
      <c r="EY67" s="192"/>
      <c r="EZ67" s="192"/>
      <c r="FA67" s="192"/>
      <c r="FB67" s="192"/>
      <c r="FC67" s="192"/>
      <c r="FD67" s="192"/>
      <c r="FE67" s="192"/>
      <c r="FF67" s="192"/>
      <c r="FG67" s="192"/>
      <c r="FH67" s="192"/>
      <c r="FI67" s="192"/>
      <c r="FJ67" s="192"/>
      <c r="FK67" s="192"/>
      <c r="FL67" s="192"/>
      <c r="FM67" s="192"/>
      <c r="FN67" s="192"/>
      <c r="FO67" s="192"/>
      <c r="FP67" s="192"/>
      <c r="FQ67" s="192"/>
      <c r="FR67" s="192"/>
      <c r="FS67" s="192"/>
      <c r="FT67" s="192"/>
      <c r="FU67" s="192"/>
      <c r="FV67" s="192"/>
      <c r="FW67" s="192"/>
      <c r="FX67" s="192"/>
      <c r="FY67" s="192"/>
      <c r="FZ67" s="192"/>
      <c r="GA67" s="192"/>
      <c r="GB67" s="192"/>
      <c r="GC67" s="192"/>
      <c r="GD67" s="192"/>
      <c r="GE67" s="192"/>
      <c r="GF67" s="192"/>
      <c r="GG67" s="192"/>
      <c r="GH67" s="192"/>
      <c r="GI67" s="192"/>
      <c r="GJ67" s="192"/>
      <c r="GK67" s="192"/>
      <c r="GL67" s="192"/>
      <c r="GM67" s="192"/>
      <c r="GN67" s="192"/>
      <c r="GO67" s="192"/>
      <c r="GP67" s="192"/>
      <c r="GQ67" s="192"/>
      <c r="GR67" s="192"/>
      <c r="GS67" s="192"/>
      <c r="GT67" s="192"/>
      <c r="GU67" s="192"/>
      <c r="GV67" s="192"/>
      <c r="GW67" s="192"/>
      <c r="GX67" s="192"/>
      <c r="GY67" s="192"/>
      <c r="GZ67" s="192"/>
      <c r="HA67" s="192"/>
      <c r="HB67" s="192"/>
      <c r="HC67" s="192"/>
      <c r="HD67" s="192"/>
      <c r="HE67" s="192"/>
      <c r="HF67" s="192"/>
      <c r="HG67" s="192"/>
      <c r="HH67" s="192"/>
      <c r="HI67" s="192"/>
      <c r="HJ67" s="192"/>
      <c r="HK67" s="192"/>
      <c r="HL67" s="192"/>
      <c r="HM67" s="192"/>
      <c r="HN67" s="192"/>
      <c r="HO67" s="192"/>
      <c r="HP67" s="192"/>
      <c r="HQ67" s="192"/>
      <c r="HR67" s="192"/>
      <c r="HS67" s="192"/>
      <c r="HT67" s="192"/>
      <c r="HU67" s="192"/>
      <c r="HV67" s="192"/>
      <c r="HW67" s="192"/>
      <c r="HX67" s="192"/>
      <c r="HY67" s="192"/>
      <c r="HZ67" s="192"/>
      <c r="IA67" s="192"/>
      <c r="IB67" s="192"/>
      <c r="IC67" s="192"/>
      <c r="ID67" s="192"/>
      <c r="IE67" s="192"/>
      <c r="IF67" s="192"/>
      <c r="IG67" s="192"/>
      <c r="IH67" s="192"/>
      <c r="II67" s="192"/>
      <c r="IJ67" s="192"/>
      <c r="IK67" s="192"/>
      <c r="IL67" s="192"/>
      <c r="IM67" s="192"/>
      <c r="IN67" s="192"/>
      <c r="IO67" s="192"/>
      <c r="IP67" s="192"/>
      <c r="IQ67" s="192"/>
      <c r="IR67" s="192"/>
      <c r="IS67" s="192"/>
      <c r="IT67" s="192"/>
      <c r="IU67" s="192"/>
      <c r="IV67" s="192"/>
      <c r="IW67" s="192"/>
      <c r="IX67" s="192"/>
      <c r="IY67" s="192"/>
      <c r="IZ67" s="192"/>
      <c r="JA67" s="192"/>
      <c r="JB67" s="192"/>
      <c r="JC67" s="192"/>
      <c r="JD67" s="192"/>
      <c r="JE67" s="192"/>
      <c r="JF67" s="192"/>
      <c r="JG67" s="192"/>
      <c r="JH67" s="192"/>
      <c r="JI67" s="192"/>
      <c r="JJ67" s="192"/>
      <c r="JK67" s="192"/>
      <c r="JL67" s="192"/>
      <c r="JM67" s="192"/>
      <c r="JN67" s="192"/>
      <c r="JO67" s="192"/>
      <c r="JP67" s="192"/>
      <c r="JQ67" s="192"/>
      <c r="JR67" s="192"/>
      <c r="JS67" s="192"/>
      <c r="JT67" s="192"/>
      <c r="JU67" s="192"/>
      <c r="JV67" s="192"/>
      <c r="JW67" s="192"/>
      <c r="JX67" s="192"/>
      <c r="JY67" s="192"/>
      <c r="JZ67" s="192"/>
      <c r="KA67" s="192"/>
      <c r="KB67" s="192"/>
      <c r="KC67" s="192"/>
      <c r="KD67" s="192"/>
      <c r="KE67" s="192"/>
      <c r="KF67" s="192"/>
      <c r="KG67" s="192"/>
      <c r="KH67" s="192"/>
      <c r="KI67" s="192"/>
      <c r="KJ67" s="192"/>
      <c r="KK67" s="192"/>
      <c r="KL67" s="192"/>
      <c r="KM67" s="192"/>
      <c r="KN67" s="192"/>
      <c r="KO67" s="192"/>
      <c r="KP67" s="192"/>
      <c r="KQ67" s="192"/>
      <c r="KR67" s="192"/>
      <c r="KS67" s="192"/>
      <c r="KT67" s="192"/>
      <c r="KU67" s="192"/>
      <c r="KV67" s="192"/>
      <c r="KW67" s="192"/>
      <c r="KX67" s="192"/>
      <c r="KY67" s="192"/>
      <c r="KZ67" s="192"/>
      <c r="LA67" s="192"/>
      <c r="LB67" s="192"/>
      <c r="LC67" s="192"/>
      <c r="LD67" s="192"/>
      <c r="LE67" s="192"/>
      <c r="LF67" s="192"/>
      <c r="LG67" s="192"/>
      <c r="LH67" s="192"/>
      <c r="LI67" s="192"/>
      <c r="LJ67" s="192"/>
      <c r="LK67" s="192"/>
      <c r="LL67" s="192"/>
      <c r="LM67" s="192"/>
      <c r="LN67" s="192"/>
      <c r="LO67" s="192"/>
      <c r="LP67" s="192"/>
      <c r="LQ67" s="192"/>
      <c r="LR67" s="192"/>
      <c r="LS67" s="192"/>
      <c r="LT67" s="192"/>
      <c r="LU67" s="192"/>
      <c r="LV67" s="192"/>
      <c r="LW67" s="192"/>
      <c r="LX67" s="192"/>
      <c r="LY67" s="192"/>
      <c r="LZ67" s="192"/>
      <c r="MA67" s="192"/>
      <c r="MB67" s="192"/>
      <c r="MC67" s="192"/>
      <c r="MD67" s="192"/>
      <c r="ME67" s="192"/>
      <c r="MF67" s="192"/>
      <c r="MG67" s="192"/>
      <c r="MH67" s="192"/>
      <c r="MI67" s="192"/>
      <c r="MJ67" s="192"/>
      <c r="MK67" s="192"/>
      <c r="ML67" s="192"/>
      <c r="MM67" s="192"/>
      <c r="MN67" s="192"/>
      <c r="MO67" s="192"/>
      <c r="MP67" s="192"/>
      <c r="MQ67" s="192"/>
      <c r="MR67" s="192"/>
      <c r="MS67" s="192"/>
      <c r="MT67" s="192"/>
      <c r="MU67" s="192"/>
      <c r="MV67" s="192"/>
      <c r="MW67" s="192"/>
      <c r="MX67" s="192"/>
      <c r="MY67" s="192"/>
      <c r="MZ67" s="192"/>
      <c r="NA67" s="192"/>
      <c r="NB67" s="192"/>
      <c r="NC67" s="192"/>
      <c r="ND67" s="192"/>
      <c r="NE67" s="192"/>
      <c r="NF67" s="192"/>
      <c r="NG67" s="192"/>
      <c r="NH67" s="192"/>
      <c r="NI67" s="192"/>
      <c r="NJ67" s="192"/>
      <c r="NK67" s="192"/>
      <c r="NL67" s="192"/>
      <c r="NM67" s="192"/>
      <c r="NN67" s="192"/>
      <c r="NO67" s="192"/>
      <c r="NP67" s="192"/>
      <c r="NQ67" s="192"/>
      <c r="NR67" s="192"/>
      <c r="NS67" s="192"/>
      <c r="NT67" s="192"/>
      <c r="NU67" s="192"/>
      <c r="NV67" s="192"/>
      <c r="NW67" s="192"/>
      <c r="NX67" s="192"/>
      <c r="NY67" s="192"/>
      <c r="NZ67" s="192"/>
      <c r="OA67" s="192"/>
      <c r="OB67" s="192"/>
      <c r="OC67" s="192"/>
      <c r="OD67" s="192"/>
      <c r="OE67" s="192"/>
      <c r="OF67" s="192"/>
      <c r="OG67" s="192"/>
      <c r="OH67" s="192"/>
      <c r="OI67" s="192"/>
      <c r="OJ67" s="192"/>
      <c r="OK67" s="192"/>
      <c r="OL67" s="192"/>
      <c r="OM67" s="192"/>
      <c r="ON67" s="192"/>
      <c r="OO67" s="192"/>
      <c r="OP67" s="192"/>
      <c r="OQ67" s="192"/>
      <c r="OR67" s="192"/>
      <c r="OS67" s="192"/>
      <c r="OT67" s="192"/>
      <c r="OU67" s="192"/>
      <c r="OV67" s="192"/>
      <c r="OW67" s="192"/>
      <c r="OX67" s="192"/>
      <c r="OY67" s="192"/>
      <c r="OZ67" s="192"/>
      <c r="PA67" s="192"/>
      <c r="PB67" s="192"/>
      <c r="PC67" s="192"/>
      <c r="PD67" s="192"/>
      <c r="PE67" s="192"/>
      <c r="PF67" s="192"/>
      <c r="PG67" s="192"/>
      <c r="PH67" s="192"/>
      <c r="PI67" s="192"/>
      <c r="PJ67" s="192"/>
      <c r="PK67" s="192"/>
      <c r="PL67" s="192"/>
      <c r="PM67" s="192"/>
      <c r="PN67" s="192"/>
      <c r="PO67" s="192"/>
      <c r="PP67" s="192"/>
      <c r="PQ67" s="192"/>
      <c r="PR67" s="192"/>
      <c r="PS67" s="192"/>
      <c r="PT67" s="192"/>
      <c r="PU67" s="192"/>
      <c r="PV67" s="192"/>
      <c r="PW67" s="192"/>
      <c r="PX67" s="192"/>
      <c r="PY67" s="192"/>
      <c r="PZ67" s="192"/>
      <c r="QA67" s="192"/>
      <c r="QB67" s="192"/>
      <c r="QC67" s="192"/>
      <c r="QD67" s="192"/>
      <c r="QE67" s="192"/>
      <c r="QF67" s="192"/>
      <c r="QG67" s="192"/>
      <c r="QH67" s="192"/>
      <c r="QI67" s="192"/>
      <c r="QJ67" s="192"/>
      <c r="QK67" s="192"/>
      <c r="QL67" s="192"/>
      <c r="QM67" s="192"/>
      <c r="QN67" s="192"/>
      <c r="QO67" s="192"/>
      <c r="QP67" s="192"/>
      <c r="QQ67" s="192"/>
      <c r="QR67" s="192"/>
      <c r="QS67" s="192"/>
      <c r="QT67" s="192"/>
      <c r="QU67" s="192"/>
      <c r="QV67" s="192"/>
      <c r="QW67" s="192"/>
      <c r="QX67" s="192"/>
      <c r="QY67" s="192"/>
      <c r="QZ67" s="192"/>
      <c r="RA67" s="192"/>
      <c r="RB67" s="192"/>
      <c r="RC67" s="192"/>
      <c r="RD67" s="192"/>
      <c r="RE67" s="192"/>
      <c r="RF67" s="192"/>
      <c r="RG67" s="192"/>
      <c r="RH67" s="192"/>
      <c r="RI67" s="192"/>
      <c r="RJ67" s="192"/>
      <c r="RK67" s="192"/>
      <c r="RL67" s="192"/>
      <c r="RM67" s="192"/>
      <c r="RN67" s="192"/>
      <c r="RO67" s="192"/>
      <c r="RP67" s="192"/>
      <c r="RQ67" s="192"/>
      <c r="RR67" s="192"/>
      <c r="RS67" s="192"/>
      <c r="RT67" s="192"/>
      <c r="RU67" s="192"/>
      <c r="RV67" s="192"/>
      <c r="RW67" s="192"/>
      <c r="RX67" s="192"/>
      <c r="RY67" s="192"/>
      <c r="RZ67" s="192"/>
      <c r="SA67" s="192"/>
      <c r="SB67" s="192"/>
      <c r="SC67" s="192"/>
      <c r="SD67" s="192"/>
      <c r="SE67" s="192"/>
      <c r="SF67" s="192"/>
      <c r="SG67" s="192"/>
      <c r="SH67" s="192"/>
      <c r="SI67" s="192"/>
      <c r="SJ67" s="192"/>
      <c r="SK67" s="192"/>
      <c r="SL67" s="192"/>
      <c r="SM67" s="192"/>
      <c r="SN67" s="192"/>
      <c r="SO67" s="192"/>
      <c r="SP67" s="192"/>
      <c r="SQ67" s="192"/>
      <c r="SR67" s="192"/>
      <c r="SS67" s="192"/>
      <c r="ST67" s="192"/>
      <c r="SU67" s="192"/>
      <c r="SV67" s="192"/>
      <c r="SW67" s="192"/>
      <c r="SX67" s="192"/>
      <c r="SY67" s="192"/>
      <c r="SZ67" s="192"/>
      <c r="TA67" s="192"/>
      <c r="TB67" s="192"/>
      <c r="TC67" s="192"/>
      <c r="TD67" s="192"/>
      <c r="TE67" s="192"/>
      <c r="TF67" s="192"/>
      <c r="TG67" s="192"/>
      <c r="TH67" s="192"/>
      <c r="TI67" s="192"/>
      <c r="TJ67" s="192"/>
      <c r="TK67" s="192"/>
      <c r="TL67" s="192"/>
      <c r="TM67" s="192"/>
      <c r="TN67" s="192"/>
      <c r="TO67" s="192"/>
      <c r="TP67" s="192"/>
      <c r="TQ67" s="192"/>
      <c r="TR67" s="192"/>
      <c r="TS67" s="192"/>
      <c r="TT67" s="192"/>
      <c r="TU67" s="192"/>
      <c r="TV67" s="192"/>
      <c r="TW67" s="192"/>
      <c r="TX67" s="192"/>
      <c r="TY67" s="192"/>
      <c r="TZ67" s="192"/>
      <c r="UA67" s="192"/>
      <c r="UB67" s="192"/>
      <c r="UC67" s="192"/>
      <c r="UD67" s="192"/>
      <c r="UE67" s="192"/>
      <c r="UF67" s="192"/>
      <c r="UG67" s="192"/>
      <c r="UH67" s="192"/>
      <c r="UI67" s="192"/>
      <c r="UJ67" s="192"/>
      <c r="UK67" s="192"/>
      <c r="UL67" s="192"/>
      <c r="UM67" s="192"/>
      <c r="UN67" s="192"/>
      <c r="UO67" s="192"/>
      <c r="UP67" s="192"/>
      <c r="UQ67" s="192"/>
      <c r="UR67" s="192"/>
      <c r="US67" s="192"/>
      <c r="UT67" s="192"/>
      <c r="UU67" s="192"/>
      <c r="UV67" s="192"/>
      <c r="UW67" s="192"/>
      <c r="UX67" s="192"/>
      <c r="UY67" s="192"/>
      <c r="UZ67" s="192"/>
      <c r="VA67" s="192"/>
      <c r="VB67" s="192"/>
      <c r="VC67" s="192"/>
      <c r="VD67" s="192"/>
      <c r="VE67" s="192"/>
      <c r="VF67" s="192"/>
      <c r="VG67" s="192"/>
      <c r="VH67" s="192"/>
      <c r="VI67" s="192"/>
      <c r="VJ67" s="192"/>
      <c r="VK67" s="192"/>
      <c r="VL67" s="192"/>
      <c r="VM67" s="192"/>
      <c r="VN67" s="192"/>
      <c r="VO67" s="192"/>
      <c r="VP67" s="192"/>
      <c r="VQ67" s="192"/>
      <c r="VR67" s="192"/>
      <c r="VS67" s="192"/>
      <c r="VT67" s="192"/>
      <c r="VU67" s="192"/>
      <c r="VV67" s="192"/>
      <c r="VW67" s="192"/>
      <c r="VX67" s="192"/>
      <c r="VY67" s="192"/>
      <c r="VZ67" s="192"/>
      <c r="WA67" s="192"/>
      <c r="WB67" s="192"/>
      <c r="WC67" s="192"/>
      <c r="WD67" s="192"/>
      <c r="WE67" s="192"/>
      <c r="WF67" s="192"/>
      <c r="WG67" s="192"/>
      <c r="WH67" s="192"/>
      <c r="WI67" s="192"/>
      <c r="WJ67" s="192"/>
      <c r="WK67" s="192"/>
      <c r="WL67" s="192"/>
      <c r="WM67" s="192"/>
      <c r="WN67" s="192"/>
      <c r="WO67" s="192"/>
      <c r="WP67" s="192"/>
      <c r="WQ67" s="192"/>
      <c r="WR67" s="192"/>
      <c r="WS67" s="192"/>
      <c r="WT67" s="192"/>
      <c r="WU67" s="192"/>
      <c r="WV67" s="192"/>
      <c r="WW67" s="192"/>
      <c r="WX67" s="192"/>
      <c r="WY67" s="192"/>
      <c r="WZ67" s="192"/>
      <c r="XA67" s="192"/>
      <c r="XB67" s="192"/>
      <c r="XC67" s="192"/>
      <c r="XD67" s="192"/>
      <c r="XE67" s="192"/>
      <c r="XF67" s="192"/>
      <c r="XG67" s="192"/>
      <c r="XH67" s="192"/>
      <c r="XI67" s="192"/>
      <c r="XJ67" s="192"/>
      <c r="XK67" s="192"/>
      <c r="XL67" s="192"/>
      <c r="XM67" s="192"/>
      <c r="XN67" s="192"/>
      <c r="XO67" s="192"/>
      <c r="XP67" s="192"/>
      <c r="XQ67" s="192"/>
      <c r="XR67" s="192"/>
      <c r="XS67" s="192"/>
      <c r="XT67" s="192"/>
      <c r="XU67" s="192"/>
      <c r="XV67" s="192"/>
      <c r="XW67" s="192"/>
      <c r="XX67" s="192"/>
      <c r="XY67" s="192"/>
      <c r="XZ67" s="192"/>
      <c r="YA67" s="192"/>
      <c r="YB67" s="192"/>
      <c r="YC67" s="192"/>
      <c r="YD67" s="192"/>
      <c r="YE67" s="192"/>
      <c r="YF67" s="192"/>
      <c r="YG67" s="192"/>
      <c r="YH67" s="192"/>
      <c r="YI67" s="192"/>
      <c r="YJ67" s="192"/>
      <c r="YK67" s="192"/>
      <c r="YL67" s="192"/>
      <c r="YM67" s="192"/>
      <c r="YN67" s="192"/>
      <c r="YO67" s="192"/>
      <c r="YP67" s="192"/>
      <c r="YQ67" s="192"/>
      <c r="YR67" s="192"/>
      <c r="YS67" s="192"/>
      <c r="YT67" s="192"/>
      <c r="YU67" s="192"/>
      <c r="YV67" s="192"/>
      <c r="YW67" s="192"/>
      <c r="YX67" s="192"/>
      <c r="YY67" s="192"/>
      <c r="YZ67" s="192"/>
      <c r="ZA67" s="192"/>
      <c r="ZB67" s="192"/>
      <c r="ZC67" s="192"/>
      <c r="ZD67" s="192"/>
      <c r="ZE67" s="192"/>
      <c r="ZF67" s="192"/>
      <c r="ZG67" s="192"/>
      <c r="ZH67" s="192"/>
      <c r="ZI67" s="192"/>
      <c r="ZJ67" s="192"/>
      <c r="ZK67" s="192"/>
      <c r="ZL67" s="192"/>
      <c r="ZM67" s="192"/>
      <c r="ZN67" s="192"/>
      <c r="ZO67" s="192"/>
      <c r="ZP67" s="192"/>
      <c r="ZQ67" s="192"/>
      <c r="ZR67" s="192"/>
      <c r="ZS67" s="192"/>
      <c r="ZT67" s="192"/>
      <c r="ZU67" s="192"/>
      <c r="ZV67" s="192"/>
      <c r="ZW67" s="192"/>
      <c r="ZX67" s="192"/>
      <c r="ZY67" s="192"/>
      <c r="ZZ67" s="192"/>
      <c r="AAA67" s="192"/>
      <c r="AAB67" s="192"/>
      <c r="AAC67" s="192"/>
      <c r="AAD67" s="192"/>
      <c r="AAE67" s="192"/>
      <c r="AAF67" s="192"/>
      <c r="AAG67" s="192"/>
      <c r="AAH67" s="192"/>
      <c r="AAI67" s="192"/>
      <c r="AAJ67" s="192"/>
      <c r="AAK67" s="192"/>
      <c r="AAL67" s="192"/>
      <c r="AAM67" s="192"/>
      <c r="AAN67" s="192"/>
      <c r="AAO67" s="192"/>
      <c r="AAP67" s="192"/>
      <c r="AAQ67" s="192"/>
      <c r="AAR67" s="192"/>
      <c r="AAS67" s="192"/>
      <c r="AAT67" s="192"/>
      <c r="AAU67" s="192"/>
      <c r="AAV67" s="192"/>
      <c r="AAW67" s="192"/>
      <c r="AAX67" s="192"/>
      <c r="AAY67" s="192"/>
      <c r="AAZ67" s="192"/>
      <c r="ABA67" s="192"/>
      <c r="ABB67" s="192"/>
      <c r="ABC67" s="192"/>
      <c r="ABD67" s="192"/>
      <c r="ABE67" s="192"/>
      <c r="ABF67" s="192"/>
      <c r="ABG67" s="192"/>
      <c r="ABH67" s="192"/>
      <c r="ABI67" s="192"/>
      <c r="ABJ67" s="192"/>
      <c r="ABK67" s="192"/>
      <c r="ABL67" s="192"/>
      <c r="ABM67" s="192"/>
      <c r="ABN67" s="192"/>
      <c r="ABO67" s="192"/>
      <c r="ABP67" s="192"/>
      <c r="ABQ67" s="192"/>
      <c r="ABR67" s="192"/>
      <c r="ABS67" s="192"/>
      <c r="ABT67" s="192"/>
      <c r="ABU67" s="192"/>
      <c r="ABV67" s="192"/>
      <c r="ABW67" s="192"/>
      <c r="ABX67" s="192"/>
      <c r="ABY67" s="192"/>
      <c r="ABZ67" s="192"/>
      <c r="ACA67" s="192"/>
      <c r="ACB67" s="192"/>
      <c r="ACC67" s="192"/>
      <c r="ACD67" s="192"/>
      <c r="ACE67" s="192"/>
      <c r="ACF67" s="192"/>
      <c r="ACG67" s="192"/>
      <c r="ACH67" s="192"/>
      <c r="ACI67" s="192"/>
      <c r="ACJ67" s="192"/>
      <c r="ACK67" s="192"/>
      <c r="ACL67" s="192"/>
      <c r="ACM67" s="192"/>
      <c r="ACN67" s="192"/>
      <c r="ACO67" s="192"/>
      <c r="ACP67" s="192"/>
      <c r="ACQ67" s="192"/>
      <c r="ACR67" s="192"/>
      <c r="ACS67" s="192"/>
      <c r="ACT67" s="192"/>
      <c r="ACU67" s="192"/>
      <c r="ACV67" s="192"/>
      <c r="ACW67" s="192"/>
      <c r="ACX67" s="192"/>
      <c r="ACY67" s="192"/>
      <c r="ACZ67" s="192"/>
      <c r="ADA67" s="192"/>
      <c r="ADB67" s="192"/>
      <c r="ADC67" s="192"/>
      <c r="ADD67" s="192"/>
      <c r="ADE67" s="192"/>
      <c r="ADF67" s="192"/>
      <c r="ADG67" s="192"/>
      <c r="ADH67" s="192"/>
      <c r="ADI67" s="192"/>
      <c r="ADJ67" s="192"/>
      <c r="ADK67" s="192"/>
      <c r="ADL67" s="192"/>
      <c r="ADM67" s="192"/>
      <c r="ADN67" s="192"/>
      <c r="ADO67" s="192"/>
      <c r="ADP67" s="192"/>
      <c r="ADQ67" s="192"/>
      <c r="ADR67" s="192"/>
      <c r="ADS67" s="192"/>
      <c r="ADT67" s="192"/>
      <c r="ADU67" s="192"/>
      <c r="ADV67" s="192"/>
      <c r="ADW67" s="192"/>
      <c r="ADX67" s="192"/>
      <c r="ADY67" s="192"/>
      <c r="ADZ67" s="192"/>
      <c r="AEA67" s="192"/>
      <c r="AEB67" s="192"/>
      <c r="AEC67" s="192"/>
      <c r="AED67" s="192"/>
      <c r="AEE67" s="192"/>
      <c r="AEF67" s="192"/>
      <c r="AEG67" s="192"/>
      <c r="AEH67" s="192"/>
      <c r="AEI67" s="192"/>
      <c r="AEJ67" s="192"/>
      <c r="AEK67" s="192"/>
      <c r="AEL67" s="192"/>
      <c r="AEM67" s="192"/>
      <c r="AEN67" s="192"/>
      <c r="AEO67" s="192"/>
      <c r="AEP67" s="192"/>
      <c r="AEQ67" s="192"/>
      <c r="AER67" s="192"/>
      <c r="AES67" s="192"/>
      <c r="AET67" s="192"/>
      <c r="AEU67" s="192"/>
      <c r="AEV67" s="192"/>
      <c r="AEW67" s="192"/>
      <c r="AEX67" s="192"/>
      <c r="AEY67" s="192"/>
      <c r="AEZ67" s="192"/>
      <c r="AFA67" s="192"/>
      <c r="AFB67" s="192"/>
      <c r="AFC67" s="192"/>
      <c r="AFD67" s="192"/>
      <c r="AFE67" s="192"/>
      <c r="AFF67" s="192"/>
      <c r="AFG67" s="192"/>
      <c r="AFH67" s="192"/>
      <c r="AFI67" s="192"/>
      <c r="AFJ67" s="192"/>
      <c r="AFK67" s="192"/>
      <c r="AFL67" s="192"/>
      <c r="AFM67" s="192"/>
      <c r="AFN67" s="192"/>
      <c r="AFO67" s="192"/>
      <c r="AFP67" s="192"/>
      <c r="AFQ67" s="192"/>
      <c r="AFR67" s="192"/>
      <c r="AFS67" s="192"/>
      <c r="AFT67" s="192"/>
      <c r="AFU67" s="192"/>
      <c r="AFV67" s="192"/>
      <c r="AFW67" s="192"/>
      <c r="AFX67" s="192"/>
      <c r="AFY67" s="192"/>
      <c r="AFZ67" s="192"/>
      <c r="AGA67" s="192"/>
      <c r="AGB67" s="192"/>
      <c r="AGC67" s="192"/>
      <c r="AGD67" s="192"/>
      <c r="AGE67" s="192"/>
      <c r="AGF67" s="192"/>
      <c r="AGG67" s="192"/>
      <c r="AGH67" s="192"/>
      <c r="AGI67" s="192"/>
      <c r="AGJ67" s="192"/>
      <c r="AGK67" s="192"/>
      <c r="AGL67" s="192"/>
      <c r="AGM67" s="192"/>
      <c r="AGN67" s="192"/>
      <c r="AGO67" s="192"/>
      <c r="AGP67" s="192"/>
      <c r="AGQ67" s="192"/>
      <c r="AGR67" s="192"/>
      <c r="AGS67" s="192"/>
      <c r="AGT67" s="192"/>
      <c r="AGU67" s="192"/>
      <c r="AGV67" s="192"/>
      <c r="AGW67" s="192"/>
      <c r="AGX67" s="192"/>
      <c r="AGY67" s="192"/>
      <c r="AGZ67" s="192"/>
      <c r="AHA67" s="192"/>
      <c r="AHB67" s="192"/>
      <c r="AHC67" s="192"/>
      <c r="AHD67" s="192"/>
      <c r="AHE67" s="192"/>
      <c r="AHF67" s="192"/>
      <c r="AHG67" s="192"/>
      <c r="AHH67" s="192"/>
      <c r="AHI67" s="192"/>
      <c r="AHJ67" s="192"/>
      <c r="AHK67" s="192"/>
      <c r="AHL67" s="192"/>
      <c r="AHM67" s="192"/>
      <c r="AHN67" s="192"/>
      <c r="AHO67" s="192"/>
      <c r="AHP67" s="192"/>
      <c r="AHQ67" s="192"/>
      <c r="AHR67" s="192"/>
      <c r="AHS67" s="192"/>
      <c r="AHT67" s="192"/>
      <c r="AHU67" s="192"/>
      <c r="AHV67" s="192"/>
      <c r="AHW67" s="192"/>
      <c r="AHX67" s="192"/>
      <c r="AHY67" s="192"/>
      <c r="AHZ67" s="192"/>
      <c r="AIA67" s="192"/>
      <c r="AIB67" s="192"/>
      <c r="AIC67" s="192"/>
      <c r="AID67" s="192"/>
      <c r="AIE67" s="192"/>
      <c r="AIF67" s="192"/>
      <c r="AIG67" s="192"/>
      <c r="AIH67" s="192"/>
      <c r="AII67" s="192"/>
      <c r="AIJ67" s="192"/>
      <c r="AIK67" s="192"/>
      <c r="AIL67" s="192"/>
      <c r="AIM67" s="192"/>
      <c r="AIN67" s="192"/>
      <c r="AIO67" s="192"/>
      <c r="AIP67" s="192"/>
      <c r="AIQ67" s="192"/>
      <c r="AIR67" s="192"/>
      <c r="AIS67" s="192"/>
      <c r="AIT67" s="192"/>
      <c r="AIU67" s="192"/>
      <c r="AIV67" s="192"/>
      <c r="AIW67" s="192"/>
      <c r="AIX67" s="192"/>
      <c r="AIY67" s="192"/>
      <c r="AIZ67" s="192"/>
      <c r="AJA67" s="192"/>
      <c r="AJB67" s="192"/>
      <c r="AJC67" s="192"/>
      <c r="AJD67" s="192"/>
      <c r="AJE67" s="192"/>
      <c r="AJF67" s="192"/>
      <c r="AJG67" s="192"/>
      <c r="AJH67" s="192"/>
      <c r="AJI67" s="192"/>
      <c r="AJJ67" s="192"/>
      <c r="AJK67" s="192"/>
      <c r="AJL67" s="192"/>
      <c r="AJM67" s="192"/>
      <c r="AJN67" s="192"/>
      <c r="AJO67" s="192"/>
      <c r="AJP67" s="192"/>
      <c r="AJQ67" s="192"/>
      <c r="AJR67" s="192"/>
      <c r="AJS67" s="192"/>
      <c r="AJT67" s="192"/>
      <c r="AJU67" s="192"/>
      <c r="AJV67" s="192"/>
      <c r="AJW67" s="192"/>
      <c r="AJX67" s="192"/>
      <c r="AJY67" s="192"/>
      <c r="AJZ67" s="192"/>
      <c r="AKA67" s="192"/>
      <c r="AKB67" s="192"/>
      <c r="AKC67" s="192"/>
      <c r="AKD67" s="192"/>
      <c r="AKE67" s="192"/>
      <c r="AKF67" s="192"/>
      <c r="AKG67" s="192"/>
      <c r="AKH67" s="192"/>
      <c r="AKI67" s="192"/>
      <c r="AKJ67" s="192"/>
      <c r="AKK67" s="192"/>
      <c r="AKL67" s="192"/>
      <c r="AKM67" s="192"/>
      <c r="AKN67" s="192"/>
      <c r="AKO67" s="192"/>
      <c r="AKP67" s="192"/>
      <c r="AKQ67" s="192"/>
      <c r="AKR67" s="192"/>
      <c r="AKS67" s="192"/>
      <c r="AKT67" s="192"/>
      <c r="AKU67" s="192"/>
      <c r="AKV67" s="192"/>
      <c r="AKW67" s="192"/>
      <c r="AKX67" s="192"/>
      <c r="AKY67" s="192"/>
      <c r="AKZ67" s="192"/>
      <c r="ALA67" s="192"/>
      <c r="ALB67" s="192"/>
      <c r="ALC67" s="192"/>
      <c r="ALD67" s="192"/>
      <c r="ALE67" s="192"/>
      <c r="ALF67" s="192"/>
      <c r="ALG67" s="192"/>
      <c r="ALH67" s="192"/>
      <c r="ALI67" s="192"/>
      <c r="ALJ67" s="192"/>
      <c r="ALK67" s="192"/>
      <c r="ALL67" s="192"/>
      <c r="ALM67" s="192"/>
      <c r="ALN67" s="192"/>
      <c r="ALO67" s="192"/>
      <c r="ALP67" s="192"/>
      <c r="ALQ67" s="192"/>
      <c r="ALR67" s="192"/>
      <c r="ALS67" s="192"/>
      <c r="ALT67" s="192"/>
      <c r="ALU67" s="192"/>
      <c r="ALV67" s="192"/>
      <c r="ALW67" s="192"/>
      <c r="ALX67" s="192"/>
      <c r="ALY67" s="192"/>
      <c r="ALZ67" s="192"/>
      <c r="AMA67" s="192"/>
      <c r="AMB67" s="192"/>
      <c r="AMC67" s="192"/>
      <c r="AMD67" s="192"/>
      <c r="AME67" s="192"/>
      <c r="AMF67" s="192"/>
      <c r="AMG67" s="192"/>
      <c r="AMH67" s="192"/>
      <c r="AMI67" s="192"/>
      <c r="AMJ67" s="192"/>
      <c r="AMK67" s="192"/>
      <c r="AML67" s="192"/>
    </row>
    <row r="68" spans="1:1026" s="183" customFormat="1">
      <c r="A68" s="192" t="str">
        <f t="shared" si="15"/>
        <v>REF_LEGAL_ENTITY.APPROVED</v>
      </c>
      <c r="B68" s="193">
        <f t="shared" ref="B68" si="20">B67+1</f>
        <v>110064</v>
      </c>
      <c r="C68" s="194">
        <v>0</v>
      </c>
      <c r="D68" s="194">
        <v>1</v>
      </c>
      <c r="E68" s="194">
        <f t="shared" ref="E68:E78" si="21">ID_ENV_KEY</f>
        <v>100000</v>
      </c>
      <c r="F68" s="194">
        <v>100006</v>
      </c>
      <c r="G68" s="194" t="s">
        <v>34</v>
      </c>
      <c r="H68" s="194">
        <v>100006</v>
      </c>
      <c r="I68" s="195" t="s">
        <v>693</v>
      </c>
      <c r="J68" s="194">
        <f>VLOOKUP(I68,T_FSM_TYPE!$A:$B,2,0)</f>
        <v>110001</v>
      </c>
      <c r="K68" s="196" t="s">
        <v>697</v>
      </c>
      <c r="L68" s="192" t="s">
        <v>37</v>
      </c>
      <c r="M68" s="218" t="s">
        <v>697</v>
      </c>
      <c r="N68" s="192" t="str">
        <f t="shared" si="14"/>
        <v>INSERT INTO T_FSM_STATE VALUES(110064, 0, 1, 100000, 100006, GETDATE(), 100006, 110001, 'APPROVED', '?' ,'APPROVED')</v>
      </c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  <c r="AA68" s="192"/>
      <c r="AB68" s="192"/>
      <c r="AC68" s="192"/>
      <c r="AD68" s="192"/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  <c r="AV68" s="192"/>
      <c r="AW68" s="192"/>
      <c r="AX68" s="192"/>
      <c r="AY68" s="192"/>
      <c r="AZ68" s="192"/>
      <c r="BA68" s="192"/>
      <c r="BB68" s="192"/>
      <c r="BC68" s="192"/>
      <c r="BD68" s="192"/>
      <c r="BE68" s="192"/>
      <c r="BF68" s="192"/>
      <c r="BG68" s="192"/>
      <c r="BH68" s="192"/>
      <c r="BI68" s="192"/>
      <c r="BJ68" s="192"/>
      <c r="BK68" s="192"/>
      <c r="BL68" s="192"/>
      <c r="BM68" s="192"/>
      <c r="BN68" s="192"/>
      <c r="BO68" s="192"/>
      <c r="BP68" s="192"/>
      <c r="BQ68" s="192"/>
      <c r="BR68" s="192"/>
      <c r="BS68" s="192"/>
      <c r="BT68" s="192"/>
      <c r="BU68" s="192"/>
      <c r="BV68" s="192"/>
      <c r="BW68" s="192"/>
      <c r="BX68" s="192"/>
      <c r="BY68" s="192"/>
      <c r="BZ68" s="192"/>
      <c r="CA68" s="192"/>
      <c r="CB68" s="192"/>
      <c r="CC68" s="192"/>
      <c r="CD68" s="192"/>
      <c r="CE68" s="192"/>
      <c r="CF68" s="192"/>
      <c r="CG68" s="192"/>
      <c r="CH68" s="192"/>
      <c r="CI68" s="192"/>
      <c r="CJ68" s="192"/>
      <c r="CK68" s="192"/>
      <c r="CL68" s="192"/>
      <c r="CM68" s="192"/>
      <c r="CN68" s="192"/>
      <c r="CO68" s="192"/>
      <c r="CP68" s="192"/>
      <c r="CQ68" s="192"/>
      <c r="CR68" s="192"/>
      <c r="CS68" s="192"/>
      <c r="CT68" s="192"/>
      <c r="CU68" s="192"/>
      <c r="CV68" s="192"/>
      <c r="CW68" s="192"/>
      <c r="CX68" s="192"/>
      <c r="CY68" s="192"/>
      <c r="CZ68" s="192"/>
      <c r="DA68" s="192"/>
      <c r="DB68" s="192"/>
      <c r="DC68" s="192"/>
      <c r="DD68" s="192"/>
      <c r="DE68" s="192"/>
      <c r="DF68" s="192"/>
      <c r="DG68" s="192"/>
      <c r="DH68" s="192"/>
      <c r="DI68" s="192"/>
      <c r="DJ68" s="192"/>
      <c r="DK68" s="192"/>
      <c r="DL68" s="192"/>
      <c r="DM68" s="192"/>
      <c r="DN68" s="192"/>
      <c r="DO68" s="192"/>
      <c r="DP68" s="192"/>
      <c r="DQ68" s="192"/>
      <c r="DR68" s="192"/>
      <c r="DS68" s="192"/>
      <c r="DT68" s="192"/>
      <c r="DU68" s="192"/>
      <c r="DV68" s="192"/>
      <c r="DW68" s="192"/>
      <c r="DX68" s="192"/>
      <c r="DY68" s="192"/>
      <c r="DZ68" s="192"/>
      <c r="EA68" s="192"/>
      <c r="EB68" s="192"/>
      <c r="EC68" s="192"/>
      <c r="ED68" s="192"/>
      <c r="EE68" s="192"/>
      <c r="EF68" s="192"/>
      <c r="EG68" s="192"/>
      <c r="EH68" s="192"/>
      <c r="EI68" s="192"/>
      <c r="EJ68" s="192"/>
      <c r="EK68" s="192"/>
      <c r="EL68" s="192"/>
      <c r="EM68" s="192"/>
      <c r="EN68" s="192"/>
      <c r="EO68" s="192"/>
      <c r="EP68" s="192"/>
      <c r="EQ68" s="192"/>
      <c r="ER68" s="192"/>
      <c r="ES68" s="192"/>
      <c r="ET68" s="192"/>
      <c r="EU68" s="192"/>
      <c r="EV68" s="192"/>
      <c r="EW68" s="192"/>
      <c r="EX68" s="192"/>
      <c r="EY68" s="192"/>
      <c r="EZ68" s="192"/>
      <c r="FA68" s="192"/>
      <c r="FB68" s="192"/>
      <c r="FC68" s="192"/>
      <c r="FD68" s="192"/>
      <c r="FE68" s="192"/>
      <c r="FF68" s="192"/>
      <c r="FG68" s="192"/>
      <c r="FH68" s="192"/>
      <c r="FI68" s="192"/>
      <c r="FJ68" s="192"/>
      <c r="FK68" s="192"/>
      <c r="FL68" s="192"/>
      <c r="FM68" s="192"/>
      <c r="FN68" s="192"/>
      <c r="FO68" s="192"/>
      <c r="FP68" s="192"/>
      <c r="FQ68" s="192"/>
      <c r="FR68" s="192"/>
      <c r="FS68" s="192"/>
      <c r="FT68" s="192"/>
      <c r="FU68" s="192"/>
      <c r="FV68" s="192"/>
      <c r="FW68" s="192"/>
      <c r="FX68" s="192"/>
      <c r="FY68" s="192"/>
      <c r="FZ68" s="192"/>
      <c r="GA68" s="192"/>
      <c r="GB68" s="192"/>
      <c r="GC68" s="192"/>
      <c r="GD68" s="192"/>
      <c r="GE68" s="192"/>
      <c r="GF68" s="192"/>
      <c r="GG68" s="192"/>
      <c r="GH68" s="192"/>
      <c r="GI68" s="192"/>
      <c r="GJ68" s="192"/>
      <c r="GK68" s="192"/>
      <c r="GL68" s="192"/>
      <c r="GM68" s="192"/>
      <c r="GN68" s="192"/>
      <c r="GO68" s="192"/>
      <c r="GP68" s="192"/>
      <c r="GQ68" s="192"/>
      <c r="GR68" s="192"/>
      <c r="GS68" s="192"/>
      <c r="GT68" s="192"/>
      <c r="GU68" s="192"/>
      <c r="GV68" s="192"/>
      <c r="GW68" s="192"/>
      <c r="GX68" s="192"/>
      <c r="GY68" s="192"/>
      <c r="GZ68" s="192"/>
      <c r="HA68" s="192"/>
      <c r="HB68" s="192"/>
      <c r="HC68" s="192"/>
      <c r="HD68" s="192"/>
      <c r="HE68" s="192"/>
      <c r="HF68" s="192"/>
      <c r="HG68" s="192"/>
      <c r="HH68" s="192"/>
      <c r="HI68" s="192"/>
      <c r="HJ68" s="192"/>
      <c r="HK68" s="192"/>
      <c r="HL68" s="192"/>
      <c r="HM68" s="192"/>
      <c r="HN68" s="192"/>
      <c r="HO68" s="192"/>
      <c r="HP68" s="192"/>
      <c r="HQ68" s="192"/>
      <c r="HR68" s="192"/>
      <c r="HS68" s="192"/>
      <c r="HT68" s="192"/>
      <c r="HU68" s="192"/>
      <c r="HV68" s="192"/>
      <c r="HW68" s="192"/>
      <c r="HX68" s="192"/>
      <c r="HY68" s="192"/>
      <c r="HZ68" s="192"/>
      <c r="IA68" s="192"/>
      <c r="IB68" s="192"/>
      <c r="IC68" s="192"/>
      <c r="ID68" s="192"/>
      <c r="IE68" s="192"/>
      <c r="IF68" s="192"/>
      <c r="IG68" s="192"/>
      <c r="IH68" s="192"/>
      <c r="II68" s="192"/>
      <c r="IJ68" s="192"/>
      <c r="IK68" s="192"/>
      <c r="IL68" s="192"/>
      <c r="IM68" s="192"/>
      <c r="IN68" s="192"/>
      <c r="IO68" s="192"/>
      <c r="IP68" s="192"/>
      <c r="IQ68" s="192"/>
      <c r="IR68" s="192"/>
      <c r="IS68" s="192"/>
      <c r="IT68" s="192"/>
      <c r="IU68" s="192"/>
      <c r="IV68" s="192"/>
      <c r="IW68" s="192"/>
      <c r="IX68" s="192"/>
      <c r="IY68" s="192"/>
      <c r="IZ68" s="192"/>
      <c r="JA68" s="192"/>
      <c r="JB68" s="192"/>
      <c r="JC68" s="192"/>
      <c r="JD68" s="192"/>
      <c r="JE68" s="192"/>
      <c r="JF68" s="192"/>
      <c r="JG68" s="192"/>
      <c r="JH68" s="192"/>
      <c r="JI68" s="192"/>
      <c r="JJ68" s="192"/>
      <c r="JK68" s="192"/>
      <c r="JL68" s="192"/>
      <c r="JM68" s="192"/>
      <c r="JN68" s="192"/>
      <c r="JO68" s="192"/>
      <c r="JP68" s="192"/>
      <c r="JQ68" s="192"/>
      <c r="JR68" s="192"/>
      <c r="JS68" s="192"/>
      <c r="JT68" s="192"/>
      <c r="JU68" s="192"/>
      <c r="JV68" s="192"/>
      <c r="JW68" s="192"/>
      <c r="JX68" s="192"/>
      <c r="JY68" s="192"/>
      <c r="JZ68" s="192"/>
      <c r="KA68" s="192"/>
      <c r="KB68" s="192"/>
      <c r="KC68" s="192"/>
      <c r="KD68" s="192"/>
      <c r="KE68" s="192"/>
      <c r="KF68" s="192"/>
      <c r="KG68" s="192"/>
      <c r="KH68" s="192"/>
      <c r="KI68" s="192"/>
      <c r="KJ68" s="192"/>
      <c r="KK68" s="192"/>
      <c r="KL68" s="192"/>
      <c r="KM68" s="192"/>
      <c r="KN68" s="192"/>
      <c r="KO68" s="192"/>
      <c r="KP68" s="192"/>
      <c r="KQ68" s="192"/>
      <c r="KR68" s="192"/>
      <c r="KS68" s="192"/>
      <c r="KT68" s="192"/>
      <c r="KU68" s="192"/>
      <c r="KV68" s="192"/>
      <c r="KW68" s="192"/>
      <c r="KX68" s="192"/>
      <c r="KY68" s="192"/>
      <c r="KZ68" s="192"/>
      <c r="LA68" s="192"/>
      <c r="LB68" s="192"/>
      <c r="LC68" s="192"/>
      <c r="LD68" s="192"/>
      <c r="LE68" s="192"/>
      <c r="LF68" s="192"/>
      <c r="LG68" s="192"/>
      <c r="LH68" s="192"/>
      <c r="LI68" s="192"/>
      <c r="LJ68" s="192"/>
      <c r="LK68" s="192"/>
      <c r="LL68" s="192"/>
      <c r="LM68" s="192"/>
      <c r="LN68" s="192"/>
      <c r="LO68" s="192"/>
      <c r="LP68" s="192"/>
      <c r="LQ68" s="192"/>
      <c r="LR68" s="192"/>
      <c r="LS68" s="192"/>
      <c r="LT68" s="192"/>
      <c r="LU68" s="192"/>
      <c r="LV68" s="192"/>
      <c r="LW68" s="192"/>
      <c r="LX68" s="192"/>
      <c r="LY68" s="192"/>
      <c r="LZ68" s="192"/>
      <c r="MA68" s="192"/>
      <c r="MB68" s="192"/>
      <c r="MC68" s="192"/>
      <c r="MD68" s="192"/>
      <c r="ME68" s="192"/>
      <c r="MF68" s="192"/>
      <c r="MG68" s="192"/>
      <c r="MH68" s="192"/>
      <c r="MI68" s="192"/>
      <c r="MJ68" s="192"/>
      <c r="MK68" s="192"/>
      <c r="ML68" s="192"/>
      <c r="MM68" s="192"/>
      <c r="MN68" s="192"/>
      <c r="MO68" s="192"/>
      <c r="MP68" s="192"/>
      <c r="MQ68" s="192"/>
      <c r="MR68" s="192"/>
      <c r="MS68" s="192"/>
      <c r="MT68" s="192"/>
      <c r="MU68" s="192"/>
      <c r="MV68" s="192"/>
      <c r="MW68" s="192"/>
      <c r="MX68" s="192"/>
      <c r="MY68" s="192"/>
      <c r="MZ68" s="192"/>
      <c r="NA68" s="192"/>
      <c r="NB68" s="192"/>
      <c r="NC68" s="192"/>
      <c r="ND68" s="192"/>
      <c r="NE68" s="192"/>
      <c r="NF68" s="192"/>
      <c r="NG68" s="192"/>
      <c r="NH68" s="192"/>
      <c r="NI68" s="192"/>
      <c r="NJ68" s="192"/>
      <c r="NK68" s="192"/>
      <c r="NL68" s="192"/>
      <c r="NM68" s="192"/>
      <c r="NN68" s="192"/>
      <c r="NO68" s="192"/>
      <c r="NP68" s="192"/>
      <c r="NQ68" s="192"/>
      <c r="NR68" s="192"/>
      <c r="NS68" s="192"/>
      <c r="NT68" s="192"/>
      <c r="NU68" s="192"/>
      <c r="NV68" s="192"/>
      <c r="NW68" s="192"/>
      <c r="NX68" s="192"/>
      <c r="NY68" s="192"/>
      <c r="NZ68" s="192"/>
      <c r="OA68" s="192"/>
      <c r="OB68" s="192"/>
      <c r="OC68" s="192"/>
      <c r="OD68" s="192"/>
      <c r="OE68" s="192"/>
      <c r="OF68" s="192"/>
      <c r="OG68" s="192"/>
      <c r="OH68" s="192"/>
      <c r="OI68" s="192"/>
      <c r="OJ68" s="192"/>
      <c r="OK68" s="192"/>
      <c r="OL68" s="192"/>
      <c r="OM68" s="192"/>
      <c r="ON68" s="192"/>
      <c r="OO68" s="192"/>
      <c r="OP68" s="192"/>
      <c r="OQ68" s="192"/>
      <c r="OR68" s="192"/>
      <c r="OS68" s="192"/>
      <c r="OT68" s="192"/>
      <c r="OU68" s="192"/>
      <c r="OV68" s="192"/>
      <c r="OW68" s="192"/>
      <c r="OX68" s="192"/>
      <c r="OY68" s="192"/>
      <c r="OZ68" s="192"/>
      <c r="PA68" s="192"/>
      <c r="PB68" s="192"/>
      <c r="PC68" s="192"/>
      <c r="PD68" s="192"/>
      <c r="PE68" s="192"/>
      <c r="PF68" s="192"/>
      <c r="PG68" s="192"/>
      <c r="PH68" s="192"/>
      <c r="PI68" s="192"/>
      <c r="PJ68" s="192"/>
      <c r="PK68" s="192"/>
      <c r="PL68" s="192"/>
      <c r="PM68" s="192"/>
      <c r="PN68" s="192"/>
      <c r="PO68" s="192"/>
      <c r="PP68" s="192"/>
      <c r="PQ68" s="192"/>
      <c r="PR68" s="192"/>
      <c r="PS68" s="192"/>
      <c r="PT68" s="192"/>
      <c r="PU68" s="192"/>
      <c r="PV68" s="192"/>
      <c r="PW68" s="192"/>
      <c r="PX68" s="192"/>
      <c r="PY68" s="192"/>
      <c r="PZ68" s="192"/>
      <c r="QA68" s="192"/>
      <c r="QB68" s="192"/>
      <c r="QC68" s="192"/>
      <c r="QD68" s="192"/>
      <c r="QE68" s="192"/>
      <c r="QF68" s="192"/>
      <c r="QG68" s="192"/>
      <c r="QH68" s="192"/>
      <c r="QI68" s="192"/>
      <c r="QJ68" s="192"/>
      <c r="QK68" s="192"/>
      <c r="QL68" s="192"/>
      <c r="QM68" s="192"/>
      <c r="QN68" s="192"/>
      <c r="QO68" s="192"/>
      <c r="QP68" s="192"/>
      <c r="QQ68" s="192"/>
      <c r="QR68" s="192"/>
      <c r="QS68" s="192"/>
      <c r="QT68" s="192"/>
      <c r="QU68" s="192"/>
      <c r="QV68" s="192"/>
      <c r="QW68" s="192"/>
      <c r="QX68" s="192"/>
      <c r="QY68" s="192"/>
      <c r="QZ68" s="192"/>
      <c r="RA68" s="192"/>
      <c r="RB68" s="192"/>
      <c r="RC68" s="192"/>
      <c r="RD68" s="192"/>
      <c r="RE68" s="192"/>
      <c r="RF68" s="192"/>
      <c r="RG68" s="192"/>
      <c r="RH68" s="192"/>
      <c r="RI68" s="192"/>
      <c r="RJ68" s="192"/>
      <c r="RK68" s="192"/>
      <c r="RL68" s="192"/>
      <c r="RM68" s="192"/>
      <c r="RN68" s="192"/>
      <c r="RO68" s="192"/>
      <c r="RP68" s="192"/>
      <c r="RQ68" s="192"/>
      <c r="RR68" s="192"/>
      <c r="RS68" s="192"/>
      <c r="RT68" s="192"/>
      <c r="RU68" s="192"/>
      <c r="RV68" s="192"/>
      <c r="RW68" s="192"/>
      <c r="RX68" s="192"/>
      <c r="RY68" s="192"/>
      <c r="RZ68" s="192"/>
      <c r="SA68" s="192"/>
      <c r="SB68" s="192"/>
      <c r="SC68" s="192"/>
      <c r="SD68" s="192"/>
      <c r="SE68" s="192"/>
      <c r="SF68" s="192"/>
      <c r="SG68" s="192"/>
      <c r="SH68" s="192"/>
      <c r="SI68" s="192"/>
      <c r="SJ68" s="192"/>
      <c r="SK68" s="192"/>
      <c r="SL68" s="192"/>
      <c r="SM68" s="192"/>
      <c r="SN68" s="192"/>
      <c r="SO68" s="192"/>
      <c r="SP68" s="192"/>
      <c r="SQ68" s="192"/>
      <c r="SR68" s="192"/>
      <c r="SS68" s="192"/>
      <c r="ST68" s="192"/>
      <c r="SU68" s="192"/>
      <c r="SV68" s="192"/>
      <c r="SW68" s="192"/>
      <c r="SX68" s="192"/>
      <c r="SY68" s="192"/>
      <c r="SZ68" s="192"/>
      <c r="TA68" s="192"/>
      <c r="TB68" s="192"/>
      <c r="TC68" s="192"/>
      <c r="TD68" s="192"/>
      <c r="TE68" s="192"/>
      <c r="TF68" s="192"/>
      <c r="TG68" s="192"/>
      <c r="TH68" s="192"/>
      <c r="TI68" s="192"/>
      <c r="TJ68" s="192"/>
      <c r="TK68" s="192"/>
      <c r="TL68" s="192"/>
      <c r="TM68" s="192"/>
      <c r="TN68" s="192"/>
      <c r="TO68" s="192"/>
      <c r="TP68" s="192"/>
      <c r="TQ68" s="192"/>
      <c r="TR68" s="192"/>
      <c r="TS68" s="192"/>
      <c r="TT68" s="192"/>
      <c r="TU68" s="192"/>
      <c r="TV68" s="192"/>
      <c r="TW68" s="192"/>
      <c r="TX68" s="192"/>
      <c r="TY68" s="192"/>
      <c r="TZ68" s="192"/>
      <c r="UA68" s="192"/>
      <c r="UB68" s="192"/>
      <c r="UC68" s="192"/>
      <c r="UD68" s="192"/>
      <c r="UE68" s="192"/>
      <c r="UF68" s="192"/>
      <c r="UG68" s="192"/>
      <c r="UH68" s="192"/>
      <c r="UI68" s="192"/>
      <c r="UJ68" s="192"/>
      <c r="UK68" s="192"/>
      <c r="UL68" s="192"/>
      <c r="UM68" s="192"/>
      <c r="UN68" s="192"/>
      <c r="UO68" s="192"/>
      <c r="UP68" s="192"/>
      <c r="UQ68" s="192"/>
      <c r="UR68" s="192"/>
      <c r="US68" s="192"/>
      <c r="UT68" s="192"/>
      <c r="UU68" s="192"/>
      <c r="UV68" s="192"/>
      <c r="UW68" s="192"/>
      <c r="UX68" s="192"/>
      <c r="UY68" s="192"/>
      <c r="UZ68" s="192"/>
      <c r="VA68" s="192"/>
      <c r="VB68" s="192"/>
      <c r="VC68" s="192"/>
      <c r="VD68" s="192"/>
      <c r="VE68" s="192"/>
      <c r="VF68" s="192"/>
      <c r="VG68" s="192"/>
      <c r="VH68" s="192"/>
      <c r="VI68" s="192"/>
      <c r="VJ68" s="192"/>
      <c r="VK68" s="192"/>
      <c r="VL68" s="192"/>
      <c r="VM68" s="192"/>
      <c r="VN68" s="192"/>
      <c r="VO68" s="192"/>
      <c r="VP68" s="192"/>
      <c r="VQ68" s="192"/>
      <c r="VR68" s="192"/>
      <c r="VS68" s="192"/>
      <c r="VT68" s="192"/>
      <c r="VU68" s="192"/>
      <c r="VV68" s="192"/>
      <c r="VW68" s="192"/>
      <c r="VX68" s="192"/>
      <c r="VY68" s="192"/>
      <c r="VZ68" s="192"/>
      <c r="WA68" s="192"/>
      <c r="WB68" s="192"/>
      <c r="WC68" s="192"/>
      <c r="WD68" s="192"/>
      <c r="WE68" s="192"/>
      <c r="WF68" s="192"/>
      <c r="WG68" s="192"/>
      <c r="WH68" s="192"/>
      <c r="WI68" s="192"/>
      <c r="WJ68" s="192"/>
      <c r="WK68" s="192"/>
      <c r="WL68" s="192"/>
      <c r="WM68" s="192"/>
      <c r="WN68" s="192"/>
      <c r="WO68" s="192"/>
      <c r="WP68" s="192"/>
      <c r="WQ68" s="192"/>
      <c r="WR68" s="192"/>
      <c r="WS68" s="192"/>
      <c r="WT68" s="192"/>
      <c r="WU68" s="192"/>
      <c r="WV68" s="192"/>
      <c r="WW68" s="192"/>
      <c r="WX68" s="192"/>
      <c r="WY68" s="192"/>
      <c r="WZ68" s="192"/>
      <c r="XA68" s="192"/>
      <c r="XB68" s="192"/>
      <c r="XC68" s="192"/>
      <c r="XD68" s="192"/>
      <c r="XE68" s="192"/>
      <c r="XF68" s="192"/>
      <c r="XG68" s="192"/>
      <c r="XH68" s="192"/>
      <c r="XI68" s="192"/>
      <c r="XJ68" s="192"/>
      <c r="XK68" s="192"/>
      <c r="XL68" s="192"/>
      <c r="XM68" s="192"/>
      <c r="XN68" s="192"/>
      <c r="XO68" s="192"/>
      <c r="XP68" s="192"/>
      <c r="XQ68" s="192"/>
      <c r="XR68" s="192"/>
      <c r="XS68" s="192"/>
      <c r="XT68" s="192"/>
      <c r="XU68" s="192"/>
      <c r="XV68" s="192"/>
      <c r="XW68" s="192"/>
      <c r="XX68" s="192"/>
      <c r="XY68" s="192"/>
      <c r="XZ68" s="192"/>
      <c r="YA68" s="192"/>
      <c r="YB68" s="192"/>
      <c r="YC68" s="192"/>
      <c r="YD68" s="192"/>
      <c r="YE68" s="192"/>
      <c r="YF68" s="192"/>
      <c r="YG68" s="192"/>
      <c r="YH68" s="192"/>
      <c r="YI68" s="192"/>
      <c r="YJ68" s="192"/>
      <c r="YK68" s="192"/>
      <c r="YL68" s="192"/>
      <c r="YM68" s="192"/>
      <c r="YN68" s="192"/>
      <c r="YO68" s="192"/>
      <c r="YP68" s="192"/>
      <c r="YQ68" s="192"/>
      <c r="YR68" s="192"/>
      <c r="YS68" s="192"/>
      <c r="YT68" s="192"/>
      <c r="YU68" s="192"/>
      <c r="YV68" s="192"/>
      <c r="YW68" s="192"/>
      <c r="YX68" s="192"/>
      <c r="YY68" s="192"/>
      <c r="YZ68" s="192"/>
      <c r="ZA68" s="192"/>
      <c r="ZB68" s="192"/>
      <c r="ZC68" s="192"/>
      <c r="ZD68" s="192"/>
      <c r="ZE68" s="192"/>
      <c r="ZF68" s="192"/>
      <c r="ZG68" s="192"/>
      <c r="ZH68" s="192"/>
      <c r="ZI68" s="192"/>
      <c r="ZJ68" s="192"/>
      <c r="ZK68" s="192"/>
      <c r="ZL68" s="192"/>
      <c r="ZM68" s="192"/>
      <c r="ZN68" s="192"/>
      <c r="ZO68" s="192"/>
      <c r="ZP68" s="192"/>
      <c r="ZQ68" s="192"/>
      <c r="ZR68" s="192"/>
      <c r="ZS68" s="192"/>
      <c r="ZT68" s="192"/>
      <c r="ZU68" s="192"/>
      <c r="ZV68" s="192"/>
      <c r="ZW68" s="192"/>
      <c r="ZX68" s="192"/>
      <c r="ZY68" s="192"/>
      <c r="ZZ68" s="192"/>
      <c r="AAA68" s="192"/>
      <c r="AAB68" s="192"/>
      <c r="AAC68" s="192"/>
      <c r="AAD68" s="192"/>
      <c r="AAE68" s="192"/>
      <c r="AAF68" s="192"/>
      <c r="AAG68" s="192"/>
      <c r="AAH68" s="192"/>
      <c r="AAI68" s="192"/>
      <c r="AAJ68" s="192"/>
      <c r="AAK68" s="192"/>
      <c r="AAL68" s="192"/>
      <c r="AAM68" s="192"/>
      <c r="AAN68" s="192"/>
      <c r="AAO68" s="192"/>
      <c r="AAP68" s="192"/>
      <c r="AAQ68" s="192"/>
      <c r="AAR68" s="192"/>
      <c r="AAS68" s="192"/>
      <c r="AAT68" s="192"/>
      <c r="AAU68" s="192"/>
      <c r="AAV68" s="192"/>
      <c r="AAW68" s="192"/>
      <c r="AAX68" s="192"/>
      <c r="AAY68" s="192"/>
      <c r="AAZ68" s="192"/>
      <c r="ABA68" s="192"/>
      <c r="ABB68" s="192"/>
      <c r="ABC68" s="192"/>
      <c r="ABD68" s="192"/>
      <c r="ABE68" s="192"/>
      <c r="ABF68" s="192"/>
      <c r="ABG68" s="192"/>
      <c r="ABH68" s="192"/>
      <c r="ABI68" s="192"/>
      <c r="ABJ68" s="192"/>
      <c r="ABK68" s="192"/>
      <c r="ABL68" s="192"/>
      <c r="ABM68" s="192"/>
      <c r="ABN68" s="192"/>
      <c r="ABO68" s="192"/>
      <c r="ABP68" s="192"/>
      <c r="ABQ68" s="192"/>
      <c r="ABR68" s="192"/>
      <c r="ABS68" s="192"/>
      <c r="ABT68" s="192"/>
      <c r="ABU68" s="192"/>
      <c r="ABV68" s="192"/>
      <c r="ABW68" s="192"/>
      <c r="ABX68" s="192"/>
      <c r="ABY68" s="192"/>
      <c r="ABZ68" s="192"/>
      <c r="ACA68" s="192"/>
      <c r="ACB68" s="192"/>
      <c r="ACC68" s="192"/>
      <c r="ACD68" s="192"/>
      <c r="ACE68" s="192"/>
      <c r="ACF68" s="192"/>
      <c r="ACG68" s="192"/>
      <c r="ACH68" s="192"/>
      <c r="ACI68" s="192"/>
      <c r="ACJ68" s="192"/>
      <c r="ACK68" s="192"/>
      <c r="ACL68" s="192"/>
      <c r="ACM68" s="192"/>
      <c r="ACN68" s="192"/>
      <c r="ACO68" s="192"/>
      <c r="ACP68" s="192"/>
      <c r="ACQ68" s="192"/>
      <c r="ACR68" s="192"/>
      <c r="ACS68" s="192"/>
      <c r="ACT68" s="192"/>
      <c r="ACU68" s="192"/>
      <c r="ACV68" s="192"/>
      <c r="ACW68" s="192"/>
      <c r="ACX68" s="192"/>
      <c r="ACY68" s="192"/>
      <c r="ACZ68" s="192"/>
      <c r="ADA68" s="192"/>
      <c r="ADB68" s="192"/>
      <c r="ADC68" s="192"/>
      <c r="ADD68" s="192"/>
      <c r="ADE68" s="192"/>
      <c r="ADF68" s="192"/>
      <c r="ADG68" s="192"/>
      <c r="ADH68" s="192"/>
      <c r="ADI68" s="192"/>
      <c r="ADJ68" s="192"/>
      <c r="ADK68" s="192"/>
      <c r="ADL68" s="192"/>
      <c r="ADM68" s="192"/>
      <c r="ADN68" s="192"/>
      <c r="ADO68" s="192"/>
      <c r="ADP68" s="192"/>
      <c r="ADQ68" s="192"/>
      <c r="ADR68" s="192"/>
      <c r="ADS68" s="192"/>
      <c r="ADT68" s="192"/>
      <c r="ADU68" s="192"/>
      <c r="ADV68" s="192"/>
      <c r="ADW68" s="192"/>
      <c r="ADX68" s="192"/>
      <c r="ADY68" s="192"/>
      <c r="ADZ68" s="192"/>
      <c r="AEA68" s="192"/>
      <c r="AEB68" s="192"/>
      <c r="AEC68" s="192"/>
      <c r="AED68" s="192"/>
      <c r="AEE68" s="192"/>
      <c r="AEF68" s="192"/>
      <c r="AEG68" s="192"/>
      <c r="AEH68" s="192"/>
      <c r="AEI68" s="192"/>
      <c r="AEJ68" s="192"/>
      <c r="AEK68" s="192"/>
      <c r="AEL68" s="192"/>
      <c r="AEM68" s="192"/>
      <c r="AEN68" s="192"/>
      <c r="AEO68" s="192"/>
      <c r="AEP68" s="192"/>
      <c r="AEQ68" s="192"/>
      <c r="AER68" s="192"/>
      <c r="AES68" s="192"/>
      <c r="AET68" s="192"/>
      <c r="AEU68" s="192"/>
      <c r="AEV68" s="192"/>
      <c r="AEW68" s="192"/>
      <c r="AEX68" s="192"/>
      <c r="AEY68" s="192"/>
      <c r="AEZ68" s="192"/>
      <c r="AFA68" s="192"/>
      <c r="AFB68" s="192"/>
      <c r="AFC68" s="192"/>
      <c r="AFD68" s="192"/>
      <c r="AFE68" s="192"/>
      <c r="AFF68" s="192"/>
      <c r="AFG68" s="192"/>
      <c r="AFH68" s="192"/>
      <c r="AFI68" s="192"/>
      <c r="AFJ68" s="192"/>
      <c r="AFK68" s="192"/>
      <c r="AFL68" s="192"/>
      <c r="AFM68" s="192"/>
      <c r="AFN68" s="192"/>
      <c r="AFO68" s="192"/>
      <c r="AFP68" s="192"/>
      <c r="AFQ68" s="192"/>
      <c r="AFR68" s="192"/>
      <c r="AFS68" s="192"/>
      <c r="AFT68" s="192"/>
      <c r="AFU68" s="192"/>
      <c r="AFV68" s="192"/>
      <c r="AFW68" s="192"/>
      <c r="AFX68" s="192"/>
      <c r="AFY68" s="192"/>
      <c r="AFZ68" s="192"/>
      <c r="AGA68" s="192"/>
      <c r="AGB68" s="192"/>
      <c r="AGC68" s="192"/>
      <c r="AGD68" s="192"/>
      <c r="AGE68" s="192"/>
      <c r="AGF68" s="192"/>
      <c r="AGG68" s="192"/>
      <c r="AGH68" s="192"/>
      <c r="AGI68" s="192"/>
      <c r="AGJ68" s="192"/>
      <c r="AGK68" s="192"/>
      <c r="AGL68" s="192"/>
      <c r="AGM68" s="192"/>
      <c r="AGN68" s="192"/>
      <c r="AGO68" s="192"/>
      <c r="AGP68" s="192"/>
      <c r="AGQ68" s="192"/>
      <c r="AGR68" s="192"/>
      <c r="AGS68" s="192"/>
      <c r="AGT68" s="192"/>
      <c r="AGU68" s="192"/>
      <c r="AGV68" s="192"/>
      <c r="AGW68" s="192"/>
      <c r="AGX68" s="192"/>
      <c r="AGY68" s="192"/>
      <c r="AGZ68" s="192"/>
      <c r="AHA68" s="192"/>
      <c r="AHB68" s="192"/>
      <c r="AHC68" s="192"/>
      <c r="AHD68" s="192"/>
      <c r="AHE68" s="192"/>
      <c r="AHF68" s="192"/>
      <c r="AHG68" s="192"/>
      <c r="AHH68" s="192"/>
      <c r="AHI68" s="192"/>
      <c r="AHJ68" s="192"/>
      <c r="AHK68" s="192"/>
      <c r="AHL68" s="192"/>
      <c r="AHM68" s="192"/>
      <c r="AHN68" s="192"/>
      <c r="AHO68" s="192"/>
      <c r="AHP68" s="192"/>
      <c r="AHQ68" s="192"/>
      <c r="AHR68" s="192"/>
      <c r="AHS68" s="192"/>
      <c r="AHT68" s="192"/>
      <c r="AHU68" s="192"/>
      <c r="AHV68" s="192"/>
      <c r="AHW68" s="192"/>
      <c r="AHX68" s="192"/>
      <c r="AHY68" s="192"/>
      <c r="AHZ68" s="192"/>
      <c r="AIA68" s="192"/>
      <c r="AIB68" s="192"/>
      <c r="AIC68" s="192"/>
      <c r="AID68" s="192"/>
      <c r="AIE68" s="192"/>
      <c r="AIF68" s="192"/>
      <c r="AIG68" s="192"/>
      <c r="AIH68" s="192"/>
      <c r="AII68" s="192"/>
      <c r="AIJ68" s="192"/>
      <c r="AIK68" s="192"/>
      <c r="AIL68" s="192"/>
      <c r="AIM68" s="192"/>
      <c r="AIN68" s="192"/>
      <c r="AIO68" s="192"/>
      <c r="AIP68" s="192"/>
      <c r="AIQ68" s="192"/>
      <c r="AIR68" s="192"/>
      <c r="AIS68" s="192"/>
      <c r="AIT68" s="192"/>
      <c r="AIU68" s="192"/>
      <c r="AIV68" s="192"/>
      <c r="AIW68" s="192"/>
      <c r="AIX68" s="192"/>
      <c r="AIY68" s="192"/>
      <c r="AIZ68" s="192"/>
      <c r="AJA68" s="192"/>
      <c r="AJB68" s="192"/>
      <c r="AJC68" s="192"/>
      <c r="AJD68" s="192"/>
      <c r="AJE68" s="192"/>
      <c r="AJF68" s="192"/>
      <c r="AJG68" s="192"/>
      <c r="AJH68" s="192"/>
      <c r="AJI68" s="192"/>
      <c r="AJJ68" s="192"/>
      <c r="AJK68" s="192"/>
      <c r="AJL68" s="192"/>
      <c r="AJM68" s="192"/>
      <c r="AJN68" s="192"/>
      <c r="AJO68" s="192"/>
      <c r="AJP68" s="192"/>
      <c r="AJQ68" s="192"/>
      <c r="AJR68" s="192"/>
      <c r="AJS68" s="192"/>
      <c r="AJT68" s="192"/>
      <c r="AJU68" s="192"/>
      <c r="AJV68" s="192"/>
      <c r="AJW68" s="192"/>
      <c r="AJX68" s="192"/>
      <c r="AJY68" s="192"/>
      <c r="AJZ68" s="192"/>
      <c r="AKA68" s="192"/>
      <c r="AKB68" s="192"/>
      <c r="AKC68" s="192"/>
      <c r="AKD68" s="192"/>
      <c r="AKE68" s="192"/>
      <c r="AKF68" s="192"/>
      <c r="AKG68" s="192"/>
      <c r="AKH68" s="192"/>
      <c r="AKI68" s="192"/>
      <c r="AKJ68" s="192"/>
      <c r="AKK68" s="192"/>
      <c r="AKL68" s="192"/>
      <c r="AKM68" s="192"/>
      <c r="AKN68" s="192"/>
      <c r="AKO68" s="192"/>
      <c r="AKP68" s="192"/>
      <c r="AKQ68" s="192"/>
      <c r="AKR68" s="192"/>
      <c r="AKS68" s="192"/>
      <c r="AKT68" s="192"/>
      <c r="AKU68" s="192"/>
      <c r="AKV68" s="192"/>
      <c r="AKW68" s="192"/>
      <c r="AKX68" s="192"/>
      <c r="AKY68" s="192"/>
      <c r="AKZ68" s="192"/>
      <c r="ALA68" s="192"/>
      <c r="ALB68" s="192"/>
      <c r="ALC68" s="192"/>
      <c r="ALD68" s="192"/>
      <c r="ALE68" s="192"/>
      <c r="ALF68" s="192"/>
      <c r="ALG68" s="192"/>
      <c r="ALH68" s="192"/>
      <c r="ALI68" s="192"/>
      <c r="ALJ68" s="192"/>
      <c r="ALK68" s="192"/>
      <c r="ALL68" s="192"/>
      <c r="ALM68" s="192"/>
      <c r="ALN68" s="192"/>
      <c r="ALO68" s="192"/>
      <c r="ALP68" s="192"/>
      <c r="ALQ68" s="192"/>
      <c r="ALR68" s="192"/>
      <c r="ALS68" s="192"/>
      <c r="ALT68" s="192"/>
      <c r="ALU68" s="192"/>
      <c r="ALV68" s="192"/>
      <c r="ALW68" s="192"/>
      <c r="ALX68" s="192"/>
      <c r="ALY68" s="192"/>
      <c r="ALZ68" s="192"/>
      <c r="AMA68" s="192"/>
      <c r="AMB68" s="192"/>
      <c r="AMC68" s="192"/>
      <c r="AMD68" s="192"/>
      <c r="AME68" s="192"/>
      <c r="AMF68" s="192"/>
      <c r="AMG68" s="192"/>
      <c r="AMH68" s="192"/>
      <c r="AMI68" s="192"/>
      <c r="AMJ68" s="192"/>
      <c r="AMK68" s="192"/>
      <c r="AML68" s="192"/>
    </row>
    <row r="69" spans="1:1026" s="183" customFormat="1">
      <c r="A69" s="192" t="str">
        <f t="shared" si="15"/>
        <v>REF_LEGAL_ENTITY.REJECTED</v>
      </c>
      <c r="B69" s="193">
        <f t="shared" ref="B69:B78" si="22">B68+1</f>
        <v>110065</v>
      </c>
      <c r="C69" s="194">
        <v>0</v>
      </c>
      <c r="D69" s="194">
        <v>1</v>
      </c>
      <c r="E69" s="194">
        <f t="shared" si="21"/>
        <v>100000</v>
      </c>
      <c r="F69" s="194">
        <v>100007</v>
      </c>
      <c r="G69" s="194" t="s">
        <v>34</v>
      </c>
      <c r="H69" s="194">
        <v>100007</v>
      </c>
      <c r="I69" s="195" t="s">
        <v>693</v>
      </c>
      <c r="J69" s="194">
        <f>VLOOKUP(I69,T_FSM_TYPE!$A:$B,2,0)</f>
        <v>110001</v>
      </c>
      <c r="K69" s="196" t="s">
        <v>698</v>
      </c>
      <c r="L69" s="192" t="s">
        <v>37</v>
      </c>
      <c r="M69" s="218" t="s">
        <v>698</v>
      </c>
      <c r="N69" s="192" t="str">
        <f t="shared" si="14"/>
        <v>INSERT INTO T_FSM_STATE VALUES(110065, 0, 1, 100000, 100007, GETDATE(), 100007, 110001, 'REJECTED', '?' ,'REJECTED')</v>
      </c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  <c r="AA69" s="192"/>
      <c r="AB69" s="192"/>
      <c r="AC69" s="192"/>
      <c r="AD69" s="192"/>
      <c r="AE69" s="192"/>
      <c r="AF69" s="192"/>
      <c r="AG69" s="192"/>
      <c r="AH69" s="192"/>
      <c r="AI69" s="192"/>
      <c r="AJ69" s="192"/>
      <c r="AK69" s="192"/>
      <c r="AL69" s="192"/>
      <c r="AM69" s="192"/>
      <c r="AN69" s="192"/>
      <c r="AO69" s="192"/>
      <c r="AP69" s="192"/>
      <c r="AQ69" s="192"/>
      <c r="AR69" s="192"/>
      <c r="AS69" s="192"/>
      <c r="AT69" s="192"/>
      <c r="AU69" s="192"/>
      <c r="AV69" s="192"/>
      <c r="AW69" s="192"/>
      <c r="AX69" s="192"/>
      <c r="AY69" s="192"/>
      <c r="AZ69" s="192"/>
      <c r="BA69" s="192"/>
      <c r="BB69" s="192"/>
      <c r="BC69" s="192"/>
      <c r="BD69" s="192"/>
      <c r="BE69" s="192"/>
      <c r="BF69" s="192"/>
      <c r="BG69" s="192"/>
      <c r="BH69" s="192"/>
      <c r="BI69" s="192"/>
      <c r="BJ69" s="192"/>
      <c r="BK69" s="192"/>
      <c r="BL69" s="192"/>
      <c r="BM69" s="192"/>
      <c r="BN69" s="192"/>
      <c r="BO69" s="192"/>
      <c r="BP69" s="192"/>
      <c r="BQ69" s="192"/>
      <c r="BR69" s="192"/>
      <c r="BS69" s="192"/>
      <c r="BT69" s="192"/>
      <c r="BU69" s="192"/>
      <c r="BV69" s="192"/>
      <c r="BW69" s="192"/>
      <c r="BX69" s="192"/>
      <c r="BY69" s="192"/>
      <c r="BZ69" s="192"/>
      <c r="CA69" s="192"/>
      <c r="CB69" s="192"/>
      <c r="CC69" s="192"/>
      <c r="CD69" s="192"/>
      <c r="CE69" s="192"/>
      <c r="CF69" s="192"/>
      <c r="CG69" s="192"/>
      <c r="CH69" s="192"/>
      <c r="CI69" s="192"/>
      <c r="CJ69" s="192"/>
      <c r="CK69" s="192"/>
      <c r="CL69" s="192"/>
      <c r="CM69" s="192"/>
      <c r="CN69" s="192"/>
      <c r="CO69" s="192"/>
      <c r="CP69" s="192"/>
      <c r="CQ69" s="192"/>
      <c r="CR69" s="192"/>
      <c r="CS69" s="192"/>
      <c r="CT69" s="192"/>
      <c r="CU69" s="192"/>
      <c r="CV69" s="192"/>
      <c r="CW69" s="192"/>
      <c r="CX69" s="192"/>
      <c r="CY69" s="192"/>
      <c r="CZ69" s="192"/>
      <c r="DA69" s="192"/>
      <c r="DB69" s="192"/>
      <c r="DC69" s="192"/>
      <c r="DD69" s="192"/>
      <c r="DE69" s="192"/>
      <c r="DF69" s="192"/>
      <c r="DG69" s="192"/>
      <c r="DH69" s="192"/>
      <c r="DI69" s="192"/>
      <c r="DJ69" s="192"/>
      <c r="DK69" s="192"/>
      <c r="DL69" s="192"/>
      <c r="DM69" s="192"/>
      <c r="DN69" s="192"/>
      <c r="DO69" s="192"/>
      <c r="DP69" s="192"/>
      <c r="DQ69" s="192"/>
      <c r="DR69" s="192"/>
      <c r="DS69" s="192"/>
      <c r="DT69" s="192"/>
      <c r="DU69" s="192"/>
      <c r="DV69" s="192"/>
      <c r="DW69" s="192"/>
      <c r="DX69" s="192"/>
      <c r="DY69" s="192"/>
      <c r="DZ69" s="192"/>
      <c r="EA69" s="192"/>
      <c r="EB69" s="192"/>
      <c r="EC69" s="192"/>
      <c r="ED69" s="192"/>
      <c r="EE69" s="192"/>
      <c r="EF69" s="192"/>
      <c r="EG69" s="192"/>
      <c r="EH69" s="192"/>
      <c r="EI69" s="192"/>
      <c r="EJ69" s="192"/>
      <c r="EK69" s="192"/>
      <c r="EL69" s="192"/>
      <c r="EM69" s="192"/>
      <c r="EN69" s="192"/>
      <c r="EO69" s="192"/>
      <c r="EP69" s="192"/>
      <c r="EQ69" s="192"/>
      <c r="ER69" s="192"/>
      <c r="ES69" s="192"/>
      <c r="ET69" s="192"/>
      <c r="EU69" s="192"/>
      <c r="EV69" s="192"/>
      <c r="EW69" s="192"/>
      <c r="EX69" s="192"/>
      <c r="EY69" s="192"/>
      <c r="EZ69" s="192"/>
      <c r="FA69" s="192"/>
      <c r="FB69" s="192"/>
      <c r="FC69" s="192"/>
      <c r="FD69" s="192"/>
      <c r="FE69" s="192"/>
      <c r="FF69" s="192"/>
      <c r="FG69" s="192"/>
      <c r="FH69" s="192"/>
      <c r="FI69" s="192"/>
      <c r="FJ69" s="192"/>
      <c r="FK69" s="192"/>
      <c r="FL69" s="192"/>
      <c r="FM69" s="192"/>
      <c r="FN69" s="192"/>
      <c r="FO69" s="192"/>
      <c r="FP69" s="192"/>
      <c r="FQ69" s="192"/>
      <c r="FR69" s="192"/>
      <c r="FS69" s="192"/>
      <c r="FT69" s="192"/>
      <c r="FU69" s="192"/>
      <c r="FV69" s="192"/>
      <c r="FW69" s="192"/>
      <c r="FX69" s="192"/>
      <c r="FY69" s="192"/>
      <c r="FZ69" s="192"/>
      <c r="GA69" s="192"/>
      <c r="GB69" s="192"/>
      <c r="GC69" s="192"/>
      <c r="GD69" s="192"/>
      <c r="GE69" s="192"/>
      <c r="GF69" s="192"/>
      <c r="GG69" s="192"/>
      <c r="GH69" s="192"/>
      <c r="GI69" s="192"/>
      <c r="GJ69" s="192"/>
      <c r="GK69" s="192"/>
      <c r="GL69" s="192"/>
      <c r="GM69" s="192"/>
      <c r="GN69" s="192"/>
      <c r="GO69" s="192"/>
      <c r="GP69" s="192"/>
      <c r="GQ69" s="192"/>
      <c r="GR69" s="192"/>
      <c r="GS69" s="192"/>
      <c r="GT69" s="192"/>
      <c r="GU69" s="192"/>
      <c r="GV69" s="192"/>
      <c r="GW69" s="192"/>
      <c r="GX69" s="192"/>
      <c r="GY69" s="192"/>
      <c r="GZ69" s="192"/>
      <c r="HA69" s="192"/>
      <c r="HB69" s="192"/>
      <c r="HC69" s="192"/>
      <c r="HD69" s="192"/>
      <c r="HE69" s="192"/>
      <c r="HF69" s="192"/>
      <c r="HG69" s="192"/>
      <c r="HH69" s="192"/>
      <c r="HI69" s="192"/>
      <c r="HJ69" s="192"/>
      <c r="HK69" s="192"/>
      <c r="HL69" s="192"/>
      <c r="HM69" s="192"/>
      <c r="HN69" s="192"/>
      <c r="HO69" s="192"/>
      <c r="HP69" s="192"/>
      <c r="HQ69" s="192"/>
      <c r="HR69" s="192"/>
      <c r="HS69" s="192"/>
      <c r="HT69" s="192"/>
      <c r="HU69" s="192"/>
      <c r="HV69" s="192"/>
      <c r="HW69" s="192"/>
      <c r="HX69" s="192"/>
      <c r="HY69" s="192"/>
      <c r="HZ69" s="192"/>
      <c r="IA69" s="192"/>
      <c r="IB69" s="192"/>
      <c r="IC69" s="192"/>
      <c r="ID69" s="192"/>
      <c r="IE69" s="192"/>
      <c r="IF69" s="192"/>
      <c r="IG69" s="192"/>
      <c r="IH69" s="192"/>
      <c r="II69" s="192"/>
      <c r="IJ69" s="192"/>
      <c r="IK69" s="192"/>
      <c r="IL69" s="192"/>
      <c r="IM69" s="192"/>
      <c r="IN69" s="192"/>
      <c r="IO69" s="192"/>
      <c r="IP69" s="192"/>
      <c r="IQ69" s="192"/>
      <c r="IR69" s="192"/>
      <c r="IS69" s="192"/>
      <c r="IT69" s="192"/>
      <c r="IU69" s="192"/>
      <c r="IV69" s="192"/>
      <c r="IW69" s="192"/>
      <c r="IX69" s="192"/>
      <c r="IY69" s="192"/>
      <c r="IZ69" s="192"/>
      <c r="JA69" s="192"/>
      <c r="JB69" s="192"/>
      <c r="JC69" s="192"/>
      <c r="JD69" s="192"/>
      <c r="JE69" s="192"/>
      <c r="JF69" s="192"/>
      <c r="JG69" s="192"/>
      <c r="JH69" s="192"/>
      <c r="JI69" s="192"/>
      <c r="JJ69" s="192"/>
      <c r="JK69" s="192"/>
      <c r="JL69" s="192"/>
      <c r="JM69" s="192"/>
      <c r="JN69" s="192"/>
      <c r="JO69" s="192"/>
      <c r="JP69" s="192"/>
      <c r="JQ69" s="192"/>
      <c r="JR69" s="192"/>
      <c r="JS69" s="192"/>
      <c r="JT69" s="192"/>
      <c r="JU69" s="192"/>
      <c r="JV69" s="192"/>
      <c r="JW69" s="192"/>
      <c r="JX69" s="192"/>
      <c r="JY69" s="192"/>
      <c r="JZ69" s="192"/>
      <c r="KA69" s="192"/>
      <c r="KB69" s="192"/>
      <c r="KC69" s="192"/>
      <c r="KD69" s="192"/>
      <c r="KE69" s="192"/>
      <c r="KF69" s="192"/>
      <c r="KG69" s="192"/>
      <c r="KH69" s="192"/>
      <c r="KI69" s="192"/>
      <c r="KJ69" s="192"/>
      <c r="KK69" s="192"/>
      <c r="KL69" s="192"/>
      <c r="KM69" s="192"/>
      <c r="KN69" s="192"/>
      <c r="KO69" s="192"/>
      <c r="KP69" s="192"/>
      <c r="KQ69" s="192"/>
      <c r="KR69" s="192"/>
      <c r="KS69" s="192"/>
      <c r="KT69" s="192"/>
      <c r="KU69" s="192"/>
      <c r="KV69" s="192"/>
      <c r="KW69" s="192"/>
      <c r="KX69" s="192"/>
      <c r="KY69" s="192"/>
      <c r="KZ69" s="192"/>
      <c r="LA69" s="192"/>
      <c r="LB69" s="192"/>
      <c r="LC69" s="192"/>
      <c r="LD69" s="192"/>
      <c r="LE69" s="192"/>
      <c r="LF69" s="192"/>
      <c r="LG69" s="192"/>
      <c r="LH69" s="192"/>
      <c r="LI69" s="192"/>
      <c r="LJ69" s="192"/>
      <c r="LK69" s="192"/>
      <c r="LL69" s="192"/>
      <c r="LM69" s="192"/>
      <c r="LN69" s="192"/>
      <c r="LO69" s="192"/>
      <c r="LP69" s="192"/>
      <c r="LQ69" s="192"/>
      <c r="LR69" s="192"/>
      <c r="LS69" s="192"/>
      <c r="LT69" s="192"/>
      <c r="LU69" s="192"/>
      <c r="LV69" s="192"/>
      <c r="LW69" s="192"/>
      <c r="LX69" s="192"/>
      <c r="LY69" s="192"/>
      <c r="LZ69" s="192"/>
      <c r="MA69" s="192"/>
      <c r="MB69" s="192"/>
      <c r="MC69" s="192"/>
      <c r="MD69" s="192"/>
      <c r="ME69" s="192"/>
      <c r="MF69" s="192"/>
      <c r="MG69" s="192"/>
      <c r="MH69" s="192"/>
      <c r="MI69" s="192"/>
      <c r="MJ69" s="192"/>
      <c r="MK69" s="192"/>
      <c r="ML69" s="192"/>
      <c r="MM69" s="192"/>
      <c r="MN69" s="192"/>
      <c r="MO69" s="192"/>
      <c r="MP69" s="192"/>
      <c r="MQ69" s="192"/>
      <c r="MR69" s="192"/>
      <c r="MS69" s="192"/>
      <c r="MT69" s="192"/>
      <c r="MU69" s="192"/>
      <c r="MV69" s="192"/>
      <c r="MW69" s="192"/>
      <c r="MX69" s="192"/>
      <c r="MY69" s="192"/>
      <c r="MZ69" s="192"/>
      <c r="NA69" s="192"/>
      <c r="NB69" s="192"/>
      <c r="NC69" s="192"/>
      <c r="ND69" s="192"/>
      <c r="NE69" s="192"/>
      <c r="NF69" s="192"/>
      <c r="NG69" s="192"/>
      <c r="NH69" s="192"/>
      <c r="NI69" s="192"/>
      <c r="NJ69" s="192"/>
      <c r="NK69" s="192"/>
      <c r="NL69" s="192"/>
      <c r="NM69" s="192"/>
      <c r="NN69" s="192"/>
      <c r="NO69" s="192"/>
      <c r="NP69" s="192"/>
      <c r="NQ69" s="192"/>
      <c r="NR69" s="192"/>
      <c r="NS69" s="192"/>
      <c r="NT69" s="192"/>
      <c r="NU69" s="192"/>
      <c r="NV69" s="192"/>
      <c r="NW69" s="192"/>
      <c r="NX69" s="192"/>
      <c r="NY69" s="192"/>
      <c r="NZ69" s="192"/>
      <c r="OA69" s="192"/>
      <c r="OB69" s="192"/>
      <c r="OC69" s="192"/>
      <c r="OD69" s="192"/>
      <c r="OE69" s="192"/>
      <c r="OF69" s="192"/>
      <c r="OG69" s="192"/>
      <c r="OH69" s="192"/>
      <c r="OI69" s="192"/>
      <c r="OJ69" s="192"/>
      <c r="OK69" s="192"/>
      <c r="OL69" s="192"/>
      <c r="OM69" s="192"/>
      <c r="ON69" s="192"/>
      <c r="OO69" s="192"/>
      <c r="OP69" s="192"/>
      <c r="OQ69" s="192"/>
      <c r="OR69" s="192"/>
      <c r="OS69" s="192"/>
      <c r="OT69" s="192"/>
      <c r="OU69" s="192"/>
      <c r="OV69" s="192"/>
      <c r="OW69" s="192"/>
      <c r="OX69" s="192"/>
      <c r="OY69" s="192"/>
      <c r="OZ69" s="192"/>
      <c r="PA69" s="192"/>
      <c r="PB69" s="192"/>
      <c r="PC69" s="192"/>
      <c r="PD69" s="192"/>
      <c r="PE69" s="192"/>
      <c r="PF69" s="192"/>
      <c r="PG69" s="192"/>
      <c r="PH69" s="192"/>
      <c r="PI69" s="192"/>
      <c r="PJ69" s="192"/>
      <c r="PK69" s="192"/>
      <c r="PL69" s="192"/>
      <c r="PM69" s="192"/>
      <c r="PN69" s="192"/>
      <c r="PO69" s="192"/>
      <c r="PP69" s="192"/>
      <c r="PQ69" s="192"/>
      <c r="PR69" s="192"/>
      <c r="PS69" s="192"/>
      <c r="PT69" s="192"/>
      <c r="PU69" s="192"/>
      <c r="PV69" s="192"/>
      <c r="PW69" s="192"/>
      <c r="PX69" s="192"/>
      <c r="PY69" s="192"/>
      <c r="PZ69" s="192"/>
      <c r="QA69" s="192"/>
      <c r="QB69" s="192"/>
      <c r="QC69" s="192"/>
      <c r="QD69" s="192"/>
      <c r="QE69" s="192"/>
      <c r="QF69" s="192"/>
      <c r="QG69" s="192"/>
      <c r="QH69" s="192"/>
      <c r="QI69" s="192"/>
      <c r="QJ69" s="192"/>
      <c r="QK69" s="192"/>
      <c r="QL69" s="192"/>
      <c r="QM69" s="192"/>
      <c r="QN69" s="192"/>
      <c r="QO69" s="192"/>
      <c r="QP69" s="192"/>
      <c r="QQ69" s="192"/>
      <c r="QR69" s="192"/>
      <c r="QS69" s="192"/>
      <c r="QT69" s="192"/>
      <c r="QU69" s="192"/>
      <c r="QV69" s="192"/>
      <c r="QW69" s="192"/>
      <c r="QX69" s="192"/>
      <c r="QY69" s="192"/>
      <c r="QZ69" s="192"/>
      <c r="RA69" s="192"/>
      <c r="RB69" s="192"/>
      <c r="RC69" s="192"/>
      <c r="RD69" s="192"/>
      <c r="RE69" s="192"/>
      <c r="RF69" s="192"/>
      <c r="RG69" s="192"/>
      <c r="RH69" s="192"/>
      <c r="RI69" s="192"/>
      <c r="RJ69" s="192"/>
      <c r="RK69" s="192"/>
      <c r="RL69" s="192"/>
      <c r="RM69" s="192"/>
      <c r="RN69" s="192"/>
      <c r="RO69" s="192"/>
      <c r="RP69" s="192"/>
      <c r="RQ69" s="192"/>
      <c r="RR69" s="192"/>
      <c r="RS69" s="192"/>
      <c r="RT69" s="192"/>
      <c r="RU69" s="192"/>
      <c r="RV69" s="192"/>
      <c r="RW69" s="192"/>
      <c r="RX69" s="192"/>
      <c r="RY69" s="192"/>
      <c r="RZ69" s="192"/>
      <c r="SA69" s="192"/>
      <c r="SB69" s="192"/>
      <c r="SC69" s="192"/>
      <c r="SD69" s="192"/>
      <c r="SE69" s="192"/>
      <c r="SF69" s="192"/>
      <c r="SG69" s="192"/>
      <c r="SH69" s="192"/>
      <c r="SI69" s="192"/>
      <c r="SJ69" s="192"/>
      <c r="SK69" s="192"/>
      <c r="SL69" s="192"/>
      <c r="SM69" s="192"/>
      <c r="SN69" s="192"/>
      <c r="SO69" s="192"/>
      <c r="SP69" s="192"/>
      <c r="SQ69" s="192"/>
      <c r="SR69" s="192"/>
      <c r="SS69" s="192"/>
      <c r="ST69" s="192"/>
      <c r="SU69" s="192"/>
      <c r="SV69" s="192"/>
      <c r="SW69" s="192"/>
      <c r="SX69" s="192"/>
      <c r="SY69" s="192"/>
      <c r="SZ69" s="192"/>
      <c r="TA69" s="192"/>
      <c r="TB69" s="192"/>
      <c r="TC69" s="192"/>
      <c r="TD69" s="192"/>
      <c r="TE69" s="192"/>
      <c r="TF69" s="192"/>
      <c r="TG69" s="192"/>
      <c r="TH69" s="192"/>
      <c r="TI69" s="192"/>
      <c r="TJ69" s="192"/>
      <c r="TK69" s="192"/>
      <c r="TL69" s="192"/>
      <c r="TM69" s="192"/>
      <c r="TN69" s="192"/>
      <c r="TO69" s="192"/>
      <c r="TP69" s="192"/>
      <c r="TQ69" s="192"/>
      <c r="TR69" s="192"/>
      <c r="TS69" s="192"/>
      <c r="TT69" s="192"/>
      <c r="TU69" s="192"/>
      <c r="TV69" s="192"/>
      <c r="TW69" s="192"/>
      <c r="TX69" s="192"/>
      <c r="TY69" s="192"/>
      <c r="TZ69" s="192"/>
      <c r="UA69" s="192"/>
      <c r="UB69" s="192"/>
      <c r="UC69" s="192"/>
      <c r="UD69" s="192"/>
      <c r="UE69" s="192"/>
      <c r="UF69" s="192"/>
      <c r="UG69" s="192"/>
      <c r="UH69" s="192"/>
      <c r="UI69" s="192"/>
      <c r="UJ69" s="192"/>
      <c r="UK69" s="192"/>
      <c r="UL69" s="192"/>
      <c r="UM69" s="192"/>
      <c r="UN69" s="192"/>
      <c r="UO69" s="192"/>
      <c r="UP69" s="192"/>
      <c r="UQ69" s="192"/>
      <c r="UR69" s="192"/>
      <c r="US69" s="192"/>
      <c r="UT69" s="192"/>
      <c r="UU69" s="192"/>
      <c r="UV69" s="192"/>
      <c r="UW69" s="192"/>
      <c r="UX69" s="192"/>
      <c r="UY69" s="192"/>
      <c r="UZ69" s="192"/>
      <c r="VA69" s="192"/>
      <c r="VB69" s="192"/>
      <c r="VC69" s="192"/>
      <c r="VD69" s="192"/>
      <c r="VE69" s="192"/>
      <c r="VF69" s="192"/>
      <c r="VG69" s="192"/>
      <c r="VH69" s="192"/>
      <c r="VI69" s="192"/>
      <c r="VJ69" s="192"/>
      <c r="VK69" s="192"/>
      <c r="VL69" s="192"/>
      <c r="VM69" s="192"/>
      <c r="VN69" s="192"/>
      <c r="VO69" s="192"/>
      <c r="VP69" s="192"/>
      <c r="VQ69" s="192"/>
      <c r="VR69" s="192"/>
      <c r="VS69" s="192"/>
      <c r="VT69" s="192"/>
      <c r="VU69" s="192"/>
      <c r="VV69" s="192"/>
      <c r="VW69" s="192"/>
      <c r="VX69" s="192"/>
      <c r="VY69" s="192"/>
      <c r="VZ69" s="192"/>
      <c r="WA69" s="192"/>
      <c r="WB69" s="192"/>
      <c r="WC69" s="192"/>
      <c r="WD69" s="192"/>
      <c r="WE69" s="192"/>
      <c r="WF69" s="192"/>
      <c r="WG69" s="192"/>
      <c r="WH69" s="192"/>
      <c r="WI69" s="192"/>
      <c r="WJ69" s="192"/>
      <c r="WK69" s="192"/>
      <c r="WL69" s="192"/>
      <c r="WM69" s="192"/>
      <c r="WN69" s="192"/>
      <c r="WO69" s="192"/>
      <c r="WP69" s="192"/>
      <c r="WQ69" s="192"/>
      <c r="WR69" s="192"/>
      <c r="WS69" s="192"/>
      <c r="WT69" s="192"/>
      <c r="WU69" s="192"/>
      <c r="WV69" s="192"/>
      <c r="WW69" s="192"/>
      <c r="WX69" s="192"/>
      <c r="WY69" s="192"/>
      <c r="WZ69" s="192"/>
      <c r="XA69" s="192"/>
      <c r="XB69" s="192"/>
      <c r="XC69" s="192"/>
      <c r="XD69" s="192"/>
      <c r="XE69" s="192"/>
      <c r="XF69" s="192"/>
      <c r="XG69" s="192"/>
      <c r="XH69" s="192"/>
      <c r="XI69" s="192"/>
      <c r="XJ69" s="192"/>
      <c r="XK69" s="192"/>
      <c r="XL69" s="192"/>
      <c r="XM69" s="192"/>
      <c r="XN69" s="192"/>
      <c r="XO69" s="192"/>
      <c r="XP69" s="192"/>
      <c r="XQ69" s="192"/>
      <c r="XR69" s="192"/>
      <c r="XS69" s="192"/>
      <c r="XT69" s="192"/>
      <c r="XU69" s="192"/>
      <c r="XV69" s="192"/>
      <c r="XW69" s="192"/>
      <c r="XX69" s="192"/>
      <c r="XY69" s="192"/>
      <c r="XZ69" s="192"/>
      <c r="YA69" s="192"/>
      <c r="YB69" s="192"/>
      <c r="YC69" s="192"/>
      <c r="YD69" s="192"/>
      <c r="YE69" s="192"/>
      <c r="YF69" s="192"/>
      <c r="YG69" s="192"/>
      <c r="YH69" s="192"/>
      <c r="YI69" s="192"/>
      <c r="YJ69" s="192"/>
      <c r="YK69" s="192"/>
      <c r="YL69" s="192"/>
      <c r="YM69" s="192"/>
      <c r="YN69" s="192"/>
      <c r="YO69" s="192"/>
      <c r="YP69" s="192"/>
      <c r="YQ69" s="192"/>
      <c r="YR69" s="192"/>
      <c r="YS69" s="192"/>
      <c r="YT69" s="192"/>
      <c r="YU69" s="192"/>
      <c r="YV69" s="192"/>
      <c r="YW69" s="192"/>
      <c r="YX69" s="192"/>
      <c r="YY69" s="192"/>
      <c r="YZ69" s="192"/>
      <c r="ZA69" s="192"/>
      <c r="ZB69" s="192"/>
      <c r="ZC69" s="192"/>
      <c r="ZD69" s="192"/>
      <c r="ZE69" s="192"/>
      <c r="ZF69" s="192"/>
      <c r="ZG69" s="192"/>
      <c r="ZH69" s="192"/>
      <c r="ZI69" s="192"/>
      <c r="ZJ69" s="192"/>
      <c r="ZK69" s="192"/>
      <c r="ZL69" s="192"/>
      <c r="ZM69" s="192"/>
      <c r="ZN69" s="192"/>
      <c r="ZO69" s="192"/>
      <c r="ZP69" s="192"/>
      <c r="ZQ69" s="192"/>
      <c r="ZR69" s="192"/>
      <c r="ZS69" s="192"/>
      <c r="ZT69" s="192"/>
      <c r="ZU69" s="192"/>
      <c r="ZV69" s="192"/>
      <c r="ZW69" s="192"/>
      <c r="ZX69" s="192"/>
      <c r="ZY69" s="192"/>
      <c r="ZZ69" s="192"/>
      <c r="AAA69" s="192"/>
      <c r="AAB69" s="192"/>
      <c r="AAC69" s="192"/>
      <c r="AAD69" s="192"/>
      <c r="AAE69" s="192"/>
      <c r="AAF69" s="192"/>
      <c r="AAG69" s="192"/>
      <c r="AAH69" s="192"/>
      <c r="AAI69" s="192"/>
      <c r="AAJ69" s="192"/>
      <c r="AAK69" s="192"/>
      <c r="AAL69" s="192"/>
      <c r="AAM69" s="192"/>
      <c r="AAN69" s="192"/>
      <c r="AAO69" s="192"/>
      <c r="AAP69" s="192"/>
      <c r="AAQ69" s="192"/>
      <c r="AAR69" s="192"/>
      <c r="AAS69" s="192"/>
      <c r="AAT69" s="192"/>
      <c r="AAU69" s="192"/>
      <c r="AAV69" s="192"/>
      <c r="AAW69" s="192"/>
      <c r="AAX69" s="192"/>
      <c r="AAY69" s="192"/>
      <c r="AAZ69" s="192"/>
      <c r="ABA69" s="192"/>
      <c r="ABB69" s="192"/>
      <c r="ABC69" s="192"/>
      <c r="ABD69" s="192"/>
      <c r="ABE69" s="192"/>
      <c r="ABF69" s="192"/>
      <c r="ABG69" s="192"/>
      <c r="ABH69" s="192"/>
      <c r="ABI69" s="192"/>
      <c r="ABJ69" s="192"/>
      <c r="ABK69" s="192"/>
      <c r="ABL69" s="192"/>
      <c r="ABM69" s="192"/>
      <c r="ABN69" s="192"/>
      <c r="ABO69" s="192"/>
      <c r="ABP69" s="192"/>
      <c r="ABQ69" s="192"/>
      <c r="ABR69" s="192"/>
      <c r="ABS69" s="192"/>
      <c r="ABT69" s="192"/>
      <c r="ABU69" s="192"/>
      <c r="ABV69" s="192"/>
      <c r="ABW69" s="192"/>
      <c r="ABX69" s="192"/>
      <c r="ABY69" s="192"/>
      <c r="ABZ69" s="192"/>
      <c r="ACA69" s="192"/>
      <c r="ACB69" s="192"/>
      <c r="ACC69" s="192"/>
      <c r="ACD69" s="192"/>
      <c r="ACE69" s="192"/>
      <c r="ACF69" s="192"/>
      <c r="ACG69" s="192"/>
      <c r="ACH69" s="192"/>
      <c r="ACI69" s="192"/>
      <c r="ACJ69" s="192"/>
      <c r="ACK69" s="192"/>
      <c r="ACL69" s="192"/>
      <c r="ACM69" s="192"/>
      <c r="ACN69" s="192"/>
      <c r="ACO69" s="192"/>
      <c r="ACP69" s="192"/>
      <c r="ACQ69" s="192"/>
      <c r="ACR69" s="192"/>
      <c r="ACS69" s="192"/>
      <c r="ACT69" s="192"/>
      <c r="ACU69" s="192"/>
      <c r="ACV69" s="192"/>
      <c r="ACW69" s="192"/>
      <c r="ACX69" s="192"/>
      <c r="ACY69" s="192"/>
      <c r="ACZ69" s="192"/>
      <c r="ADA69" s="192"/>
      <c r="ADB69" s="192"/>
      <c r="ADC69" s="192"/>
      <c r="ADD69" s="192"/>
      <c r="ADE69" s="192"/>
      <c r="ADF69" s="192"/>
      <c r="ADG69" s="192"/>
      <c r="ADH69" s="192"/>
      <c r="ADI69" s="192"/>
      <c r="ADJ69" s="192"/>
      <c r="ADK69" s="192"/>
      <c r="ADL69" s="192"/>
      <c r="ADM69" s="192"/>
      <c r="ADN69" s="192"/>
      <c r="ADO69" s="192"/>
      <c r="ADP69" s="192"/>
      <c r="ADQ69" s="192"/>
      <c r="ADR69" s="192"/>
      <c r="ADS69" s="192"/>
      <c r="ADT69" s="192"/>
      <c r="ADU69" s="192"/>
      <c r="ADV69" s="192"/>
      <c r="ADW69" s="192"/>
      <c r="ADX69" s="192"/>
      <c r="ADY69" s="192"/>
      <c r="ADZ69" s="192"/>
      <c r="AEA69" s="192"/>
      <c r="AEB69" s="192"/>
      <c r="AEC69" s="192"/>
      <c r="AED69" s="192"/>
      <c r="AEE69" s="192"/>
      <c r="AEF69" s="192"/>
      <c r="AEG69" s="192"/>
      <c r="AEH69" s="192"/>
      <c r="AEI69" s="192"/>
      <c r="AEJ69" s="192"/>
      <c r="AEK69" s="192"/>
      <c r="AEL69" s="192"/>
      <c r="AEM69" s="192"/>
      <c r="AEN69" s="192"/>
      <c r="AEO69" s="192"/>
      <c r="AEP69" s="192"/>
      <c r="AEQ69" s="192"/>
      <c r="AER69" s="192"/>
      <c r="AES69" s="192"/>
      <c r="AET69" s="192"/>
      <c r="AEU69" s="192"/>
      <c r="AEV69" s="192"/>
      <c r="AEW69" s="192"/>
      <c r="AEX69" s="192"/>
      <c r="AEY69" s="192"/>
      <c r="AEZ69" s="192"/>
      <c r="AFA69" s="192"/>
      <c r="AFB69" s="192"/>
      <c r="AFC69" s="192"/>
      <c r="AFD69" s="192"/>
      <c r="AFE69" s="192"/>
      <c r="AFF69" s="192"/>
      <c r="AFG69" s="192"/>
      <c r="AFH69" s="192"/>
      <c r="AFI69" s="192"/>
      <c r="AFJ69" s="192"/>
      <c r="AFK69" s="192"/>
      <c r="AFL69" s="192"/>
      <c r="AFM69" s="192"/>
      <c r="AFN69" s="192"/>
      <c r="AFO69" s="192"/>
      <c r="AFP69" s="192"/>
      <c r="AFQ69" s="192"/>
      <c r="AFR69" s="192"/>
      <c r="AFS69" s="192"/>
      <c r="AFT69" s="192"/>
      <c r="AFU69" s="192"/>
      <c r="AFV69" s="192"/>
      <c r="AFW69" s="192"/>
      <c r="AFX69" s="192"/>
      <c r="AFY69" s="192"/>
      <c r="AFZ69" s="192"/>
      <c r="AGA69" s="192"/>
      <c r="AGB69" s="192"/>
      <c r="AGC69" s="192"/>
      <c r="AGD69" s="192"/>
      <c r="AGE69" s="192"/>
      <c r="AGF69" s="192"/>
      <c r="AGG69" s="192"/>
      <c r="AGH69" s="192"/>
      <c r="AGI69" s="192"/>
      <c r="AGJ69" s="192"/>
      <c r="AGK69" s="192"/>
      <c r="AGL69" s="192"/>
      <c r="AGM69" s="192"/>
      <c r="AGN69" s="192"/>
      <c r="AGO69" s="192"/>
      <c r="AGP69" s="192"/>
      <c r="AGQ69" s="192"/>
      <c r="AGR69" s="192"/>
      <c r="AGS69" s="192"/>
      <c r="AGT69" s="192"/>
      <c r="AGU69" s="192"/>
      <c r="AGV69" s="192"/>
      <c r="AGW69" s="192"/>
      <c r="AGX69" s="192"/>
      <c r="AGY69" s="192"/>
      <c r="AGZ69" s="192"/>
      <c r="AHA69" s="192"/>
      <c r="AHB69" s="192"/>
      <c r="AHC69" s="192"/>
      <c r="AHD69" s="192"/>
      <c r="AHE69" s="192"/>
      <c r="AHF69" s="192"/>
      <c r="AHG69" s="192"/>
      <c r="AHH69" s="192"/>
      <c r="AHI69" s="192"/>
      <c r="AHJ69" s="192"/>
      <c r="AHK69" s="192"/>
      <c r="AHL69" s="192"/>
      <c r="AHM69" s="192"/>
      <c r="AHN69" s="192"/>
      <c r="AHO69" s="192"/>
      <c r="AHP69" s="192"/>
      <c r="AHQ69" s="192"/>
      <c r="AHR69" s="192"/>
      <c r="AHS69" s="192"/>
      <c r="AHT69" s="192"/>
      <c r="AHU69" s="192"/>
      <c r="AHV69" s="192"/>
      <c r="AHW69" s="192"/>
      <c r="AHX69" s="192"/>
      <c r="AHY69" s="192"/>
      <c r="AHZ69" s="192"/>
      <c r="AIA69" s="192"/>
      <c r="AIB69" s="192"/>
      <c r="AIC69" s="192"/>
      <c r="AID69" s="192"/>
      <c r="AIE69" s="192"/>
      <c r="AIF69" s="192"/>
      <c r="AIG69" s="192"/>
      <c r="AIH69" s="192"/>
      <c r="AII69" s="192"/>
      <c r="AIJ69" s="192"/>
      <c r="AIK69" s="192"/>
      <c r="AIL69" s="192"/>
      <c r="AIM69" s="192"/>
      <c r="AIN69" s="192"/>
      <c r="AIO69" s="192"/>
      <c r="AIP69" s="192"/>
      <c r="AIQ69" s="192"/>
      <c r="AIR69" s="192"/>
      <c r="AIS69" s="192"/>
      <c r="AIT69" s="192"/>
      <c r="AIU69" s="192"/>
      <c r="AIV69" s="192"/>
      <c r="AIW69" s="192"/>
      <c r="AIX69" s="192"/>
      <c r="AIY69" s="192"/>
      <c r="AIZ69" s="192"/>
      <c r="AJA69" s="192"/>
      <c r="AJB69" s="192"/>
      <c r="AJC69" s="192"/>
      <c r="AJD69" s="192"/>
      <c r="AJE69" s="192"/>
      <c r="AJF69" s="192"/>
      <c r="AJG69" s="192"/>
      <c r="AJH69" s="192"/>
      <c r="AJI69" s="192"/>
      <c r="AJJ69" s="192"/>
      <c r="AJK69" s="192"/>
      <c r="AJL69" s="192"/>
      <c r="AJM69" s="192"/>
      <c r="AJN69" s="192"/>
      <c r="AJO69" s="192"/>
      <c r="AJP69" s="192"/>
      <c r="AJQ69" s="192"/>
      <c r="AJR69" s="192"/>
      <c r="AJS69" s="192"/>
      <c r="AJT69" s="192"/>
      <c r="AJU69" s="192"/>
      <c r="AJV69" s="192"/>
      <c r="AJW69" s="192"/>
      <c r="AJX69" s="192"/>
      <c r="AJY69" s="192"/>
      <c r="AJZ69" s="192"/>
      <c r="AKA69" s="192"/>
      <c r="AKB69" s="192"/>
      <c r="AKC69" s="192"/>
      <c r="AKD69" s="192"/>
      <c r="AKE69" s="192"/>
      <c r="AKF69" s="192"/>
      <c r="AKG69" s="192"/>
      <c r="AKH69" s="192"/>
      <c r="AKI69" s="192"/>
      <c r="AKJ69" s="192"/>
      <c r="AKK69" s="192"/>
      <c r="AKL69" s="192"/>
      <c r="AKM69" s="192"/>
      <c r="AKN69" s="192"/>
      <c r="AKO69" s="192"/>
      <c r="AKP69" s="192"/>
      <c r="AKQ69" s="192"/>
      <c r="AKR69" s="192"/>
      <c r="AKS69" s="192"/>
      <c r="AKT69" s="192"/>
      <c r="AKU69" s="192"/>
      <c r="AKV69" s="192"/>
      <c r="AKW69" s="192"/>
      <c r="AKX69" s="192"/>
      <c r="AKY69" s="192"/>
      <c r="AKZ69" s="192"/>
      <c r="ALA69" s="192"/>
      <c r="ALB69" s="192"/>
      <c r="ALC69" s="192"/>
      <c r="ALD69" s="192"/>
      <c r="ALE69" s="192"/>
      <c r="ALF69" s="192"/>
      <c r="ALG69" s="192"/>
      <c r="ALH69" s="192"/>
      <c r="ALI69" s="192"/>
      <c r="ALJ69" s="192"/>
      <c r="ALK69" s="192"/>
      <c r="ALL69" s="192"/>
      <c r="ALM69" s="192"/>
      <c r="ALN69" s="192"/>
      <c r="ALO69" s="192"/>
      <c r="ALP69" s="192"/>
      <c r="ALQ69" s="192"/>
      <c r="ALR69" s="192"/>
      <c r="ALS69" s="192"/>
      <c r="ALT69" s="192"/>
      <c r="ALU69" s="192"/>
      <c r="ALV69" s="192"/>
      <c r="ALW69" s="192"/>
      <c r="ALX69" s="192"/>
      <c r="ALY69" s="192"/>
      <c r="ALZ69" s="192"/>
      <c r="AMA69" s="192"/>
      <c r="AMB69" s="192"/>
      <c r="AMC69" s="192"/>
      <c r="AMD69" s="192"/>
      <c r="AME69" s="192"/>
      <c r="AMF69" s="192"/>
      <c r="AMG69" s="192"/>
      <c r="AMH69" s="192"/>
      <c r="AMI69" s="192"/>
      <c r="AMJ69" s="192"/>
      <c r="AMK69" s="192"/>
      <c r="AML69" s="192"/>
    </row>
    <row r="70" spans="1:1026" s="149" customFormat="1">
      <c r="A70" s="202" t="str">
        <f t="shared" ref="A70:A71" si="23">CONCATENATE(I70,".",K70)</f>
        <v>LOAN.APPROVED_RETURNED</v>
      </c>
      <c r="B70" s="156">
        <f t="shared" si="22"/>
        <v>110066</v>
      </c>
      <c r="C70" s="203">
        <v>0</v>
      </c>
      <c r="D70" s="203">
        <v>1</v>
      </c>
      <c r="E70" s="203">
        <f t="shared" si="21"/>
        <v>100000</v>
      </c>
      <c r="F70" s="203">
        <v>100007</v>
      </c>
      <c r="G70" s="203" t="s">
        <v>34</v>
      </c>
      <c r="H70" s="203">
        <v>100000</v>
      </c>
      <c r="I70" s="202" t="s">
        <v>505</v>
      </c>
      <c r="J70" s="203">
        <f>VLOOKUP(I70,T_FSM_TYPE!$A:$B,2,0)</f>
        <v>110000</v>
      </c>
      <c r="K70" s="204" t="s">
        <v>706</v>
      </c>
      <c r="L70" s="202" t="s">
        <v>37</v>
      </c>
      <c r="M70" s="219" t="s">
        <v>706</v>
      </c>
      <c r="N70" s="192" t="str">
        <f t="shared" si="14"/>
        <v>INSERT INTO T_FSM_STATE VALUES(110066, 0, 1, 100000, 100007, GETDATE(), 100000, 110000, 'APPROVED_RETURNED', '?' ,'APPROVED_RETURNED')</v>
      </c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  <c r="AL70" s="202"/>
      <c r="AM70" s="202"/>
      <c r="AN70" s="202"/>
      <c r="AO70" s="202"/>
      <c r="AP70" s="202"/>
      <c r="AQ70" s="202"/>
      <c r="AR70" s="202"/>
      <c r="AS70" s="202"/>
      <c r="AT70" s="202"/>
      <c r="AU70" s="202"/>
      <c r="AV70" s="202"/>
      <c r="AW70" s="202"/>
      <c r="AX70" s="202"/>
      <c r="AY70" s="202"/>
      <c r="AZ70" s="202"/>
      <c r="BA70" s="202"/>
      <c r="BB70" s="202"/>
      <c r="BC70" s="202"/>
      <c r="BD70" s="202"/>
      <c r="BE70" s="202"/>
      <c r="BF70" s="202"/>
      <c r="BG70" s="202"/>
      <c r="BH70" s="202"/>
      <c r="BI70" s="202"/>
      <c r="BJ70" s="202"/>
      <c r="BK70" s="202"/>
      <c r="BL70" s="202"/>
      <c r="BM70" s="202"/>
      <c r="BN70" s="202"/>
      <c r="BO70" s="202"/>
      <c r="BP70" s="202"/>
      <c r="BQ70" s="202"/>
      <c r="BR70" s="202"/>
      <c r="BS70" s="202"/>
      <c r="BT70" s="202"/>
      <c r="BU70" s="202"/>
      <c r="BV70" s="202"/>
      <c r="BW70" s="202"/>
      <c r="BX70" s="202"/>
      <c r="BY70" s="202"/>
      <c r="BZ70" s="202"/>
      <c r="CA70" s="202"/>
      <c r="CB70" s="202"/>
      <c r="CC70" s="202"/>
      <c r="CD70" s="202"/>
      <c r="CE70" s="202"/>
      <c r="CF70" s="202"/>
      <c r="CG70" s="202"/>
      <c r="CH70" s="202"/>
      <c r="CI70" s="202"/>
      <c r="CJ70" s="202"/>
      <c r="CK70" s="202"/>
      <c r="CL70" s="202"/>
      <c r="CM70" s="202"/>
      <c r="CN70" s="202"/>
      <c r="CO70" s="202"/>
      <c r="CP70" s="202"/>
      <c r="CQ70" s="202"/>
      <c r="CR70" s="202"/>
      <c r="CS70" s="202"/>
      <c r="CT70" s="202"/>
      <c r="CU70" s="202"/>
      <c r="CV70" s="202"/>
      <c r="CW70" s="202"/>
      <c r="CX70" s="202"/>
      <c r="CY70" s="202"/>
      <c r="CZ70" s="202"/>
      <c r="DA70" s="202"/>
      <c r="DB70" s="202"/>
      <c r="DC70" s="202"/>
      <c r="DD70" s="202"/>
      <c r="DE70" s="202"/>
      <c r="DF70" s="202"/>
      <c r="DG70" s="202"/>
      <c r="DH70" s="202"/>
      <c r="DI70" s="202"/>
      <c r="DJ70" s="202"/>
      <c r="DK70" s="202"/>
      <c r="DL70" s="202"/>
      <c r="DM70" s="202"/>
      <c r="DN70" s="202"/>
      <c r="DO70" s="202"/>
      <c r="DP70" s="202"/>
      <c r="DQ70" s="202"/>
      <c r="DR70" s="202"/>
      <c r="DS70" s="202"/>
      <c r="DT70" s="202"/>
      <c r="DU70" s="202"/>
      <c r="DV70" s="202"/>
      <c r="DW70" s="202"/>
      <c r="DX70" s="202"/>
      <c r="DY70" s="202"/>
      <c r="DZ70" s="202"/>
      <c r="EA70" s="202"/>
      <c r="EB70" s="202"/>
      <c r="EC70" s="202"/>
      <c r="ED70" s="202"/>
      <c r="EE70" s="202"/>
      <c r="EF70" s="202"/>
      <c r="EG70" s="202"/>
      <c r="EH70" s="202"/>
      <c r="EI70" s="202"/>
      <c r="EJ70" s="202"/>
      <c r="EK70" s="202"/>
      <c r="EL70" s="202"/>
      <c r="EM70" s="202"/>
      <c r="EN70" s="202"/>
      <c r="EO70" s="202"/>
      <c r="EP70" s="202"/>
      <c r="EQ70" s="202"/>
      <c r="ER70" s="202"/>
      <c r="ES70" s="202"/>
      <c r="ET70" s="202"/>
      <c r="EU70" s="202"/>
      <c r="EV70" s="202"/>
      <c r="EW70" s="202"/>
      <c r="EX70" s="202"/>
      <c r="EY70" s="202"/>
      <c r="EZ70" s="202"/>
      <c r="FA70" s="202"/>
      <c r="FB70" s="202"/>
      <c r="FC70" s="202"/>
      <c r="FD70" s="202"/>
      <c r="FE70" s="202"/>
      <c r="FF70" s="202"/>
      <c r="FG70" s="202"/>
      <c r="FH70" s="202"/>
      <c r="FI70" s="202"/>
      <c r="FJ70" s="202"/>
      <c r="FK70" s="202"/>
      <c r="FL70" s="202"/>
      <c r="FM70" s="202"/>
      <c r="FN70" s="202"/>
      <c r="FO70" s="202"/>
      <c r="FP70" s="202"/>
      <c r="FQ70" s="202"/>
      <c r="FR70" s="202"/>
      <c r="FS70" s="202"/>
      <c r="FT70" s="202"/>
      <c r="FU70" s="202"/>
      <c r="FV70" s="202"/>
      <c r="FW70" s="202"/>
      <c r="FX70" s="202"/>
      <c r="FY70" s="202"/>
      <c r="FZ70" s="202"/>
      <c r="GA70" s="202"/>
      <c r="GB70" s="202"/>
      <c r="GC70" s="202"/>
      <c r="GD70" s="202"/>
      <c r="GE70" s="202"/>
      <c r="GF70" s="202"/>
      <c r="GG70" s="202"/>
      <c r="GH70" s="202"/>
      <c r="GI70" s="202"/>
      <c r="GJ70" s="202"/>
      <c r="GK70" s="202"/>
      <c r="GL70" s="202"/>
      <c r="GM70" s="202"/>
      <c r="GN70" s="202"/>
      <c r="GO70" s="202"/>
      <c r="GP70" s="202"/>
      <c r="GQ70" s="202"/>
      <c r="GR70" s="202"/>
      <c r="GS70" s="202"/>
      <c r="GT70" s="202"/>
      <c r="GU70" s="202"/>
      <c r="GV70" s="202"/>
      <c r="GW70" s="202"/>
      <c r="GX70" s="202"/>
      <c r="GY70" s="202"/>
      <c r="GZ70" s="202"/>
      <c r="HA70" s="202"/>
      <c r="HB70" s="202"/>
      <c r="HC70" s="202"/>
      <c r="HD70" s="202"/>
      <c r="HE70" s="202"/>
      <c r="HF70" s="202"/>
      <c r="HG70" s="202"/>
      <c r="HH70" s="202"/>
      <c r="HI70" s="202"/>
      <c r="HJ70" s="202"/>
      <c r="HK70" s="202"/>
      <c r="HL70" s="202"/>
      <c r="HM70" s="202"/>
      <c r="HN70" s="202"/>
      <c r="HO70" s="202"/>
      <c r="HP70" s="202"/>
      <c r="HQ70" s="202"/>
      <c r="HR70" s="202"/>
      <c r="HS70" s="202"/>
      <c r="HT70" s="202"/>
      <c r="HU70" s="202"/>
      <c r="HV70" s="202"/>
      <c r="HW70" s="202"/>
      <c r="HX70" s="202"/>
      <c r="HY70" s="202"/>
      <c r="HZ70" s="202"/>
      <c r="IA70" s="202"/>
      <c r="IB70" s="202"/>
      <c r="IC70" s="202"/>
      <c r="ID70" s="202"/>
      <c r="IE70" s="202"/>
      <c r="IF70" s="202"/>
      <c r="IG70" s="202"/>
      <c r="IH70" s="202"/>
      <c r="II70" s="202"/>
      <c r="IJ70" s="202"/>
      <c r="IK70" s="202"/>
      <c r="IL70" s="202"/>
      <c r="IM70" s="202"/>
      <c r="IN70" s="202"/>
      <c r="IO70" s="202"/>
      <c r="IP70" s="202"/>
      <c r="IQ70" s="202"/>
      <c r="IR70" s="202"/>
      <c r="IS70" s="202"/>
      <c r="IT70" s="202"/>
      <c r="IU70" s="202"/>
      <c r="IV70" s="202"/>
      <c r="IW70" s="202"/>
      <c r="IX70" s="202"/>
      <c r="IY70" s="202"/>
      <c r="IZ70" s="202"/>
      <c r="JA70" s="202"/>
      <c r="JB70" s="202"/>
      <c r="JC70" s="202"/>
      <c r="JD70" s="202"/>
      <c r="JE70" s="202"/>
      <c r="JF70" s="202"/>
      <c r="JG70" s="202"/>
      <c r="JH70" s="202"/>
      <c r="JI70" s="202"/>
      <c r="JJ70" s="202"/>
      <c r="JK70" s="202"/>
      <c r="JL70" s="202"/>
      <c r="JM70" s="202"/>
      <c r="JN70" s="202"/>
      <c r="JO70" s="202"/>
      <c r="JP70" s="202"/>
      <c r="JQ70" s="202"/>
      <c r="JR70" s="202"/>
      <c r="JS70" s="202"/>
      <c r="JT70" s="202"/>
      <c r="JU70" s="202"/>
      <c r="JV70" s="202"/>
      <c r="JW70" s="202"/>
      <c r="JX70" s="202"/>
      <c r="JY70" s="202"/>
      <c r="JZ70" s="202"/>
      <c r="KA70" s="202"/>
      <c r="KB70" s="202"/>
      <c r="KC70" s="202"/>
      <c r="KD70" s="202"/>
      <c r="KE70" s="202"/>
      <c r="KF70" s="202"/>
      <c r="KG70" s="202"/>
      <c r="KH70" s="202"/>
      <c r="KI70" s="202"/>
      <c r="KJ70" s="202"/>
      <c r="KK70" s="202"/>
      <c r="KL70" s="202"/>
      <c r="KM70" s="202"/>
      <c r="KN70" s="202"/>
      <c r="KO70" s="202"/>
      <c r="KP70" s="202"/>
      <c r="KQ70" s="202"/>
      <c r="KR70" s="202"/>
      <c r="KS70" s="202"/>
      <c r="KT70" s="202"/>
      <c r="KU70" s="202"/>
      <c r="KV70" s="202"/>
      <c r="KW70" s="202"/>
      <c r="KX70" s="202"/>
      <c r="KY70" s="202"/>
      <c r="KZ70" s="202"/>
      <c r="LA70" s="202"/>
      <c r="LB70" s="202"/>
      <c r="LC70" s="202"/>
      <c r="LD70" s="202"/>
      <c r="LE70" s="202"/>
      <c r="LF70" s="202"/>
      <c r="LG70" s="202"/>
      <c r="LH70" s="202"/>
      <c r="LI70" s="202"/>
      <c r="LJ70" s="202"/>
      <c r="LK70" s="202"/>
      <c r="LL70" s="202"/>
      <c r="LM70" s="202"/>
      <c r="LN70" s="202"/>
      <c r="LO70" s="202"/>
      <c r="LP70" s="202"/>
      <c r="LQ70" s="202"/>
      <c r="LR70" s="202"/>
      <c r="LS70" s="202"/>
      <c r="LT70" s="202"/>
      <c r="LU70" s="202"/>
      <c r="LV70" s="202"/>
      <c r="LW70" s="202"/>
      <c r="LX70" s="202"/>
      <c r="LY70" s="202"/>
      <c r="LZ70" s="202"/>
      <c r="MA70" s="202"/>
      <c r="MB70" s="202"/>
      <c r="MC70" s="202"/>
      <c r="MD70" s="202"/>
      <c r="ME70" s="202"/>
      <c r="MF70" s="202"/>
      <c r="MG70" s="202"/>
      <c r="MH70" s="202"/>
      <c r="MI70" s="202"/>
      <c r="MJ70" s="202"/>
      <c r="MK70" s="202"/>
      <c r="ML70" s="202"/>
      <c r="MM70" s="202"/>
      <c r="MN70" s="202"/>
      <c r="MO70" s="202"/>
      <c r="MP70" s="202"/>
      <c r="MQ70" s="202"/>
      <c r="MR70" s="202"/>
      <c r="MS70" s="202"/>
      <c r="MT70" s="202"/>
      <c r="MU70" s="202"/>
      <c r="MV70" s="202"/>
      <c r="MW70" s="202"/>
      <c r="MX70" s="202"/>
      <c r="MY70" s="202"/>
      <c r="MZ70" s="202"/>
      <c r="NA70" s="202"/>
      <c r="NB70" s="202"/>
      <c r="NC70" s="202"/>
      <c r="ND70" s="202"/>
      <c r="NE70" s="202"/>
      <c r="NF70" s="202"/>
      <c r="NG70" s="202"/>
      <c r="NH70" s="202"/>
      <c r="NI70" s="202"/>
      <c r="NJ70" s="202"/>
      <c r="NK70" s="202"/>
      <c r="NL70" s="202"/>
      <c r="NM70" s="202"/>
      <c r="NN70" s="202"/>
      <c r="NO70" s="202"/>
      <c r="NP70" s="202"/>
      <c r="NQ70" s="202"/>
      <c r="NR70" s="202"/>
      <c r="NS70" s="202"/>
      <c r="NT70" s="202"/>
      <c r="NU70" s="202"/>
      <c r="NV70" s="202"/>
      <c r="NW70" s="202"/>
      <c r="NX70" s="202"/>
      <c r="NY70" s="202"/>
      <c r="NZ70" s="202"/>
      <c r="OA70" s="202"/>
      <c r="OB70" s="202"/>
      <c r="OC70" s="202"/>
      <c r="OD70" s="202"/>
      <c r="OE70" s="202"/>
      <c r="OF70" s="202"/>
      <c r="OG70" s="202"/>
      <c r="OH70" s="202"/>
      <c r="OI70" s="202"/>
      <c r="OJ70" s="202"/>
      <c r="OK70" s="202"/>
      <c r="OL70" s="202"/>
      <c r="OM70" s="202"/>
      <c r="ON70" s="202"/>
      <c r="OO70" s="202"/>
      <c r="OP70" s="202"/>
      <c r="OQ70" s="202"/>
      <c r="OR70" s="202"/>
      <c r="OS70" s="202"/>
      <c r="OT70" s="202"/>
      <c r="OU70" s="202"/>
      <c r="OV70" s="202"/>
      <c r="OW70" s="202"/>
      <c r="OX70" s="202"/>
      <c r="OY70" s="202"/>
      <c r="OZ70" s="202"/>
      <c r="PA70" s="202"/>
      <c r="PB70" s="202"/>
      <c r="PC70" s="202"/>
      <c r="PD70" s="202"/>
      <c r="PE70" s="202"/>
      <c r="PF70" s="202"/>
      <c r="PG70" s="202"/>
      <c r="PH70" s="202"/>
      <c r="PI70" s="202"/>
      <c r="PJ70" s="202"/>
      <c r="PK70" s="202"/>
      <c r="PL70" s="202"/>
      <c r="PM70" s="202"/>
      <c r="PN70" s="202"/>
      <c r="PO70" s="202"/>
      <c r="PP70" s="202"/>
      <c r="PQ70" s="202"/>
      <c r="PR70" s="202"/>
      <c r="PS70" s="202"/>
      <c r="PT70" s="202"/>
      <c r="PU70" s="202"/>
      <c r="PV70" s="202"/>
      <c r="PW70" s="202"/>
      <c r="PX70" s="202"/>
      <c r="PY70" s="202"/>
      <c r="PZ70" s="202"/>
      <c r="QA70" s="202"/>
      <c r="QB70" s="202"/>
      <c r="QC70" s="202"/>
      <c r="QD70" s="202"/>
      <c r="QE70" s="202"/>
      <c r="QF70" s="202"/>
      <c r="QG70" s="202"/>
      <c r="QH70" s="202"/>
      <c r="QI70" s="202"/>
      <c r="QJ70" s="202"/>
      <c r="QK70" s="202"/>
      <c r="QL70" s="202"/>
      <c r="QM70" s="202"/>
      <c r="QN70" s="202"/>
      <c r="QO70" s="202"/>
      <c r="QP70" s="202"/>
      <c r="QQ70" s="202"/>
      <c r="QR70" s="202"/>
      <c r="QS70" s="202"/>
      <c r="QT70" s="202"/>
      <c r="QU70" s="202"/>
      <c r="QV70" s="202"/>
      <c r="QW70" s="202"/>
      <c r="QX70" s="202"/>
      <c r="QY70" s="202"/>
      <c r="QZ70" s="202"/>
      <c r="RA70" s="202"/>
      <c r="RB70" s="202"/>
      <c r="RC70" s="202"/>
      <c r="RD70" s="202"/>
      <c r="RE70" s="202"/>
      <c r="RF70" s="202"/>
      <c r="RG70" s="202"/>
      <c r="RH70" s="202"/>
      <c r="RI70" s="202"/>
      <c r="RJ70" s="202"/>
      <c r="RK70" s="202"/>
      <c r="RL70" s="202"/>
      <c r="RM70" s="202"/>
      <c r="RN70" s="202"/>
      <c r="RO70" s="202"/>
      <c r="RP70" s="202"/>
      <c r="RQ70" s="202"/>
      <c r="RR70" s="202"/>
      <c r="RS70" s="202"/>
      <c r="RT70" s="202"/>
      <c r="RU70" s="202"/>
      <c r="RV70" s="202"/>
      <c r="RW70" s="202"/>
      <c r="RX70" s="202"/>
      <c r="RY70" s="202"/>
      <c r="RZ70" s="202"/>
      <c r="SA70" s="202"/>
      <c r="SB70" s="202"/>
      <c r="SC70" s="202"/>
      <c r="SD70" s="202"/>
      <c r="SE70" s="202"/>
      <c r="SF70" s="202"/>
      <c r="SG70" s="202"/>
      <c r="SH70" s="202"/>
      <c r="SI70" s="202"/>
      <c r="SJ70" s="202"/>
      <c r="SK70" s="202"/>
      <c r="SL70" s="202"/>
      <c r="SM70" s="202"/>
      <c r="SN70" s="202"/>
      <c r="SO70" s="202"/>
      <c r="SP70" s="202"/>
      <c r="SQ70" s="202"/>
      <c r="SR70" s="202"/>
      <c r="SS70" s="202"/>
      <c r="ST70" s="202"/>
      <c r="SU70" s="202"/>
      <c r="SV70" s="202"/>
      <c r="SW70" s="202"/>
      <c r="SX70" s="202"/>
      <c r="SY70" s="202"/>
      <c r="SZ70" s="202"/>
      <c r="TA70" s="202"/>
      <c r="TB70" s="202"/>
      <c r="TC70" s="202"/>
      <c r="TD70" s="202"/>
      <c r="TE70" s="202"/>
      <c r="TF70" s="202"/>
      <c r="TG70" s="202"/>
      <c r="TH70" s="202"/>
      <c r="TI70" s="202"/>
      <c r="TJ70" s="202"/>
      <c r="TK70" s="202"/>
      <c r="TL70" s="202"/>
      <c r="TM70" s="202"/>
      <c r="TN70" s="202"/>
      <c r="TO70" s="202"/>
      <c r="TP70" s="202"/>
      <c r="TQ70" s="202"/>
      <c r="TR70" s="202"/>
      <c r="TS70" s="202"/>
      <c r="TT70" s="202"/>
      <c r="TU70" s="202"/>
      <c r="TV70" s="202"/>
      <c r="TW70" s="202"/>
      <c r="TX70" s="202"/>
      <c r="TY70" s="202"/>
      <c r="TZ70" s="202"/>
      <c r="UA70" s="202"/>
      <c r="UB70" s="202"/>
      <c r="UC70" s="202"/>
      <c r="UD70" s="202"/>
      <c r="UE70" s="202"/>
      <c r="UF70" s="202"/>
      <c r="UG70" s="202"/>
      <c r="UH70" s="202"/>
      <c r="UI70" s="202"/>
      <c r="UJ70" s="202"/>
      <c r="UK70" s="202"/>
      <c r="UL70" s="202"/>
      <c r="UM70" s="202"/>
      <c r="UN70" s="202"/>
      <c r="UO70" s="202"/>
      <c r="UP70" s="202"/>
      <c r="UQ70" s="202"/>
      <c r="UR70" s="202"/>
      <c r="US70" s="202"/>
      <c r="UT70" s="202"/>
      <c r="UU70" s="202"/>
      <c r="UV70" s="202"/>
      <c r="UW70" s="202"/>
      <c r="UX70" s="202"/>
      <c r="UY70" s="202"/>
      <c r="UZ70" s="202"/>
      <c r="VA70" s="202"/>
      <c r="VB70" s="202"/>
      <c r="VC70" s="202"/>
      <c r="VD70" s="202"/>
      <c r="VE70" s="202"/>
      <c r="VF70" s="202"/>
      <c r="VG70" s="202"/>
      <c r="VH70" s="202"/>
      <c r="VI70" s="202"/>
      <c r="VJ70" s="202"/>
      <c r="VK70" s="202"/>
      <c r="VL70" s="202"/>
      <c r="VM70" s="202"/>
      <c r="VN70" s="202"/>
      <c r="VO70" s="202"/>
      <c r="VP70" s="202"/>
      <c r="VQ70" s="202"/>
      <c r="VR70" s="202"/>
      <c r="VS70" s="202"/>
      <c r="VT70" s="202"/>
      <c r="VU70" s="202"/>
      <c r="VV70" s="202"/>
      <c r="VW70" s="202"/>
      <c r="VX70" s="202"/>
      <c r="VY70" s="202"/>
      <c r="VZ70" s="202"/>
      <c r="WA70" s="202"/>
      <c r="WB70" s="202"/>
      <c r="WC70" s="202"/>
      <c r="WD70" s="202"/>
      <c r="WE70" s="202"/>
      <c r="WF70" s="202"/>
      <c r="WG70" s="202"/>
      <c r="WH70" s="202"/>
      <c r="WI70" s="202"/>
      <c r="WJ70" s="202"/>
      <c r="WK70" s="202"/>
      <c r="WL70" s="202"/>
      <c r="WM70" s="202"/>
      <c r="WN70" s="202"/>
      <c r="WO70" s="202"/>
      <c r="WP70" s="202"/>
      <c r="WQ70" s="202"/>
      <c r="WR70" s="202"/>
      <c r="WS70" s="202"/>
      <c r="WT70" s="202"/>
      <c r="WU70" s="202"/>
      <c r="WV70" s="202"/>
      <c r="WW70" s="202"/>
      <c r="WX70" s="202"/>
      <c r="WY70" s="202"/>
      <c r="WZ70" s="202"/>
      <c r="XA70" s="202"/>
      <c r="XB70" s="202"/>
      <c r="XC70" s="202"/>
      <c r="XD70" s="202"/>
      <c r="XE70" s="202"/>
      <c r="XF70" s="202"/>
      <c r="XG70" s="202"/>
      <c r="XH70" s="202"/>
      <c r="XI70" s="202"/>
      <c r="XJ70" s="202"/>
      <c r="XK70" s="202"/>
      <c r="XL70" s="202"/>
      <c r="XM70" s="202"/>
      <c r="XN70" s="202"/>
      <c r="XO70" s="202"/>
      <c r="XP70" s="202"/>
      <c r="XQ70" s="202"/>
      <c r="XR70" s="202"/>
      <c r="XS70" s="202"/>
      <c r="XT70" s="202"/>
      <c r="XU70" s="202"/>
      <c r="XV70" s="202"/>
      <c r="XW70" s="202"/>
      <c r="XX70" s="202"/>
      <c r="XY70" s="202"/>
      <c r="XZ70" s="202"/>
      <c r="YA70" s="202"/>
      <c r="YB70" s="202"/>
      <c r="YC70" s="202"/>
      <c r="YD70" s="202"/>
      <c r="YE70" s="202"/>
      <c r="YF70" s="202"/>
      <c r="YG70" s="202"/>
      <c r="YH70" s="202"/>
      <c r="YI70" s="202"/>
      <c r="YJ70" s="202"/>
      <c r="YK70" s="202"/>
      <c r="YL70" s="202"/>
      <c r="YM70" s="202"/>
      <c r="YN70" s="202"/>
      <c r="YO70" s="202"/>
      <c r="YP70" s="202"/>
      <c r="YQ70" s="202"/>
      <c r="YR70" s="202"/>
      <c r="YS70" s="202"/>
      <c r="YT70" s="202"/>
      <c r="YU70" s="202"/>
      <c r="YV70" s="202"/>
      <c r="YW70" s="202"/>
      <c r="YX70" s="202"/>
      <c r="YY70" s="202"/>
      <c r="YZ70" s="202"/>
      <c r="ZA70" s="202"/>
      <c r="ZB70" s="202"/>
      <c r="ZC70" s="202"/>
      <c r="ZD70" s="202"/>
      <c r="ZE70" s="202"/>
      <c r="ZF70" s="202"/>
      <c r="ZG70" s="202"/>
      <c r="ZH70" s="202"/>
      <c r="ZI70" s="202"/>
      <c r="ZJ70" s="202"/>
      <c r="ZK70" s="202"/>
      <c r="ZL70" s="202"/>
      <c r="ZM70" s="202"/>
      <c r="ZN70" s="202"/>
      <c r="ZO70" s="202"/>
      <c r="ZP70" s="202"/>
      <c r="ZQ70" s="202"/>
      <c r="ZR70" s="202"/>
      <c r="ZS70" s="202"/>
      <c r="ZT70" s="202"/>
      <c r="ZU70" s="202"/>
      <c r="ZV70" s="202"/>
      <c r="ZW70" s="202"/>
      <c r="ZX70" s="202"/>
      <c r="ZY70" s="202"/>
      <c r="ZZ70" s="202"/>
      <c r="AAA70" s="202"/>
      <c r="AAB70" s="202"/>
      <c r="AAC70" s="202"/>
      <c r="AAD70" s="202"/>
      <c r="AAE70" s="202"/>
      <c r="AAF70" s="202"/>
      <c r="AAG70" s="202"/>
      <c r="AAH70" s="202"/>
      <c r="AAI70" s="202"/>
      <c r="AAJ70" s="202"/>
      <c r="AAK70" s="202"/>
      <c r="AAL70" s="202"/>
      <c r="AAM70" s="202"/>
      <c r="AAN70" s="202"/>
      <c r="AAO70" s="202"/>
      <c r="AAP70" s="202"/>
      <c r="AAQ70" s="202"/>
      <c r="AAR70" s="202"/>
      <c r="AAS70" s="202"/>
      <c r="AAT70" s="202"/>
      <c r="AAU70" s="202"/>
      <c r="AAV70" s="202"/>
      <c r="AAW70" s="202"/>
      <c r="AAX70" s="202"/>
      <c r="AAY70" s="202"/>
      <c r="AAZ70" s="202"/>
      <c r="ABA70" s="202"/>
      <c r="ABB70" s="202"/>
      <c r="ABC70" s="202"/>
      <c r="ABD70" s="202"/>
      <c r="ABE70" s="202"/>
      <c r="ABF70" s="202"/>
      <c r="ABG70" s="202"/>
      <c r="ABH70" s="202"/>
      <c r="ABI70" s="202"/>
      <c r="ABJ70" s="202"/>
      <c r="ABK70" s="202"/>
      <c r="ABL70" s="202"/>
      <c r="ABM70" s="202"/>
      <c r="ABN70" s="202"/>
      <c r="ABO70" s="202"/>
      <c r="ABP70" s="202"/>
      <c r="ABQ70" s="202"/>
      <c r="ABR70" s="202"/>
      <c r="ABS70" s="202"/>
      <c r="ABT70" s="202"/>
      <c r="ABU70" s="202"/>
      <c r="ABV70" s="202"/>
      <c r="ABW70" s="202"/>
      <c r="ABX70" s="202"/>
      <c r="ABY70" s="202"/>
      <c r="ABZ70" s="202"/>
      <c r="ACA70" s="202"/>
      <c r="ACB70" s="202"/>
      <c r="ACC70" s="202"/>
      <c r="ACD70" s="202"/>
      <c r="ACE70" s="202"/>
      <c r="ACF70" s="202"/>
      <c r="ACG70" s="202"/>
      <c r="ACH70" s="202"/>
      <c r="ACI70" s="202"/>
      <c r="ACJ70" s="202"/>
      <c r="ACK70" s="202"/>
      <c r="ACL70" s="202"/>
      <c r="ACM70" s="202"/>
      <c r="ACN70" s="202"/>
      <c r="ACO70" s="202"/>
      <c r="ACP70" s="202"/>
      <c r="ACQ70" s="202"/>
      <c r="ACR70" s="202"/>
      <c r="ACS70" s="202"/>
      <c r="ACT70" s="202"/>
      <c r="ACU70" s="202"/>
      <c r="ACV70" s="202"/>
      <c r="ACW70" s="202"/>
      <c r="ACX70" s="202"/>
      <c r="ACY70" s="202"/>
      <c r="ACZ70" s="202"/>
      <c r="ADA70" s="202"/>
      <c r="ADB70" s="202"/>
      <c r="ADC70" s="202"/>
      <c r="ADD70" s="202"/>
      <c r="ADE70" s="202"/>
      <c r="ADF70" s="202"/>
      <c r="ADG70" s="202"/>
      <c r="ADH70" s="202"/>
      <c r="ADI70" s="202"/>
      <c r="ADJ70" s="202"/>
      <c r="ADK70" s="202"/>
      <c r="ADL70" s="202"/>
      <c r="ADM70" s="202"/>
      <c r="ADN70" s="202"/>
      <c r="ADO70" s="202"/>
      <c r="ADP70" s="202"/>
      <c r="ADQ70" s="202"/>
      <c r="ADR70" s="202"/>
      <c r="ADS70" s="202"/>
      <c r="ADT70" s="202"/>
      <c r="ADU70" s="202"/>
      <c r="ADV70" s="202"/>
      <c r="ADW70" s="202"/>
      <c r="ADX70" s="202"/>
      <c r="ADY70" s="202"/>
      <c r="ADZ70" s="202"/>
      <c r="AEA70" s="202"/>
      <c r="AEB70" s="202"/>
      <c r="AEC70" s="202"/>
      <c r="AED70" s="202"/>
      <c r="AEE70" s="202"/>
      <c r="AEF70" s="202"/>
      <c r="AEG70" s="202"/>
      <c r="AEH70" s="202"/>
      <c r="AEI70" s="202"/>
      <c r="AEJ70" s="202"/>
      <c r="AEK70" s="202"/>
      <c r="AEL70" s="202"/>
      <c r="AEM70" s="202"/>
      <c r="AEN70" s="202"/>
      <c r="AEO70" s="202"/>
      <c r="AEP70" s="202"/>
      <c r="AEQ70" s="202"/>
      <c r="AER70" s="202"/>
      <c r="AES70" s="202"/>
      <c r="AET70" s="202"/>
      <c r="AEU70" s="202"/>
      <c r="AEV70" s="202"/>
      <c r="AEW70" s="202"/>
      <c r="AEX70" s="202"/>
      <c r="AEY70" s="202"/>
      <c r="AEZ70" s="202"/>
      <c r="AFA70" s="202"/>
      <c r="AFB70" s="202"/>
      <c r="AFC70" s="202"/>
      <c r="AFD70" s="202"/>
      <c r="AFE70" s="202"/>
      <c r="AFF70" s="202"/>
      <c r="AFG70" s="202"/>
      <c r="AFH70" s="202"/>
      <c r="AFI70" s="202"/>
      <c r="AFJ70" s="202"/>
      <c r="AFK70" s="202"/>
      <c r="AFL70" s="202"/>
      <c r="AFM70" s="202"/>
      <c r="AFN70" s="202"/>
      <c r="AFO70" s="202"/>
      <c r="AFP70" s="202"/>
      <c r="AFQ70" s="202"/>
      <c r="AFR70" s="202"/>
      <c r="AFS70" s="202"/>
      <c r="AFT70" s="202"/>
      <c r="AFU70" s="202"/>
      <c r="AFV70" s="202"/>
      <c r="AFW70" s="202"/>
      <c r="AFX70" s="202"/>
      <c r="AFY70" s="202"/>
      <c r="AFZ70" s="202"/>
      <c r="AGA70" s="202"/>
      <c r="AGB70" s="202"/>
      <c r="AGC70" s="202"/>
      <c r="AGD70" s="202"/>
      <c r="AGE70" s="202"/>
      <c r="AGF70" s="202"/>
      <c r="AGG70" s="202"/>
      <c r="AGH70" s="202"/>
      <c r="AGI70" s="202"/>
      <c r="AGJ70" s="202"/>
      <c r="AGK70" s="202"/>
      <c r="AGL70" s="202"/>
      <c r="AGM70" s="202"/>
      <c r="AGN70" s="202"/>
      <c r="AGO70" s="202"/>
      <c r="AGP70" s="202"/>
      <c r="AGQ70" s="202"/>
      <c r="AGR70" s="202"/>
      <c r="AGS70" s="202"/>
      <c r="AGT70" s="202"/>
      <c r="AGU70" s="202"/>
      <c r="AGV70" s="202"/>
      <c r="AGW70" s="202"/>
      <c r="AGX70" s="202"/>
      <c r="AGY70" s="202"/>
      <c r="AGZ70" s="202"/>
      <c r="AHA70" s="202"/>
      <c r="AHB70" s="202"/>
      <c r="AHC70" s="202"/>
      <c r="AHD70" s="202"/>
      <c r="AHE70" s="202"/>
      <c r="AHF70" s="202"/>
      <c r="AHG70" s="202"/>
      <c r="AHH70" s="202"/>
      <c r="AHI70" s="202"/>
      <c r="AHJ70" s="202"/>
      <c r="AHK70" s="202"/>
      <c r="AHL70" s="202"/>
      <c r="AHM70" s="202"/>
      <c r="AHN70" s="202"/>
      <c r="AHO70" s="202"/>
      <c r="AHP70" s="202"/>
      <c r="AHQ70" s="202"/>
      <c r="AHR70" s="202"/>
      <c r="AHS70" s="202"/>
      <c r="AHT70" s="202"/>
      <c r="AHU70" s="202"/>
      <c r="AHV70" s="202"/>
      <c r="AHW70" s="202"/>
      <c r="AHX70" s="202"/>
      <c r="AHY70" s="202"/>
      <c r="AHZ70" s="202"/>
      <c r="AIA70" s="202"/>
      <c r="AIB70" s="202"/>
      <c r="AIC70" s="202"/>
      <c r="AID70" s="202"/>
      <c r="AIE70" s="202"/>
      <c r="AIF70" s="202"/>
      <c r="AIG70" s="202"/>
      <c r="AIH70" s="202"/>
      <c r="AII70" s="202"/>
      <c r="AIJ70" s="202"/>
      <c r="AIK70" s="202"/>
      <c r="AIL70" s="202"/>
      <c r="AIM70" s="202"/>
      <c r="AIN70" s="202"/>
      <c r="AIO70" s="202"/>
      <c r="AIP70" s="202"/>
      <c r="AIQ70" s="202"/>
      <c r="AIR70" s="202"/>
      <c r="AIS70" s="202"/>
      <c r="AIT70" s="202"/>
      <c r="AIU70" s="202"/>
      <c r="AIV70" s="202"/>
      <c r="AIW70" s="202"/>
      <c r="AIX70" s="202"/>
      <c r="AIY70" s="202"/>
      <c r="AIZ70" s="202"/>
      <c r="AJA70" s="202"/>
      <c r="AJB70" s="202"/>
      <c r="AJC70" s="202"/>
      <c r="AJD70" s="202"/>
      <c r="AJE70" s="202"/>
      <c r="AJF70" s="202"/>
      <c r="AJG70" s="202"/>
      <c r="AJH70" s="202"/>
      <c r="AJI70" s="202"/>
      <c r="AJJ70" s="202"/>
      <c r="AJK70" s="202"/>
      <c r="AJL70" s="202"/>
      <c r="AJM70" s="202"/>
      <c r="AJN70" s="202"/>
      <c r="AJO70" s="202"/>
      <c r="AJP70" s="202"/>
      <c r="AJQ70" s="202"/>
      <c r="AJR70" s="202"/>
      <c r="AJS70" s="202"/>
      <c r="AJT70" s="202"/>
      <c r="AJU70" s="202"/>
      <c r="AJV70" s="202"/>
      <c r="AJW70" s="202"/>
      <c r="AJX70" s="202"/>
      <c r="AJY70" s="202"/>
      <c r="AJZ70" s="202"/>
      <c r="AKA70" s="202"/>
      <c r="AKB70" s="202"/>
      <c r="AKC70" s="202"/>
      <c r="AKD70" s="202"/>
      <c r="AKE70" s="202"/>
      <c r="AKF70" s="202"/>
      <c r="AKG70" s="202"/>
      <c r="AKH70" s="202"/>
      <c r="AKI70" s="202"/>
      <c r="AKJ70" s="202"/>
      <c r="AKK70" s="202"/>
      <c r="AKL70" s="202"/>
      <c r="AKM70" s="202"/>
      <c r="AKN70" s="202"/>
      <c r="AKO70" s="202"/>
      <c r="AKP70" s="202"/>
      <c r="AKQ70" s="202"/>
      <c r="AKR70" s="202"/>
      <c r="AKS70" s="202"/>
      <c r="AKT70" s="202"/>
      <c r="AKU70" s="202"/>
      <c r="AKV70" s="202"/>
      <c r="AKW70" s="202"/>
      <c r="AKX70" s="202"/>
      <c r="AKY70" s="202"/>
      <c r="AKZ70" s="202"/>
      <c r="ALA70" s="202"/>
      <c r="ALB70" s="202"/>
      <c r="ALC70" s="202"/>
      <c r="ALD70" s="202"/>
      <c r="ALE70" s="202"/>
      <c r="ALF70" s="202"/>
      <c r="ALG70" s="202"/>
      <c r="ALH70" s="202"/>
      <c r="ALI70" s="202"/>
      <c r="ALJ70" s="202"/>
      <c r="ALK70" s="202"/>
      <c r="ALL70" s="202"/>
      <c r="ALM70" s="202"/>
      <c r="ALN70" s="202"/>
      <c r="ALO70" s="202"/>
      <c r="ALP70" s="202"/>
      <c r="ALQ70" s="202"/>
      <c r="ALR70" s="202"/>
      <c r="ALS70" s="202"/>
      <c r="ALT70" s="202"/>
      <c r="ALU70" s="202"/>
      <c r="ALV70" s="202"/>
      <c r="ALW70" s="202"/>
      <c r="ALX70" s="202"/>
      <c r="ALY70" s="202"/>
      <c r="ALZ70" s="202"/>
      <c r="AMA70" s="202"/>
      <c r="AMB70" s="202"/>
      <c r="AMC70" s="202"/>
      <c r="AMD70" s="202"/>
      <c r="AME70" s="202"/>
      <c r="AMF70" s="202"/>
      <c r="AMG70" s="202"/>
      <c r="AMH70" s="202"/>
      <c r="AMI70" s="202"/>
      <c r="AMJ70" s="202"/>
      <c r="AMK70" s="202"/>
      <c r="AML70" s="202"/>
    </row>
    <row r="71" spans="1:1026" s="149" customFormat="1">
      <c r="A71" s="202" t="str">
        <f t="shared" si="23"/>
        <v>LOAN.CAD_RETURNED</v>
      </c>
      <c r="B71" s="156">
        <f t="shared" si="22"/>
        <v>110067</v>
      </c>
      <c r="C71" s="203">
        <v>0</v>
      </c>
      <c r="D71" s="203">
        <v>1</v>
      </c>
      <c r="E71" s="203">
        <f t="shared" si="21"/>
        <v>100000</v>
      </c>
      <c r="F71" s="203">
        <v>100007</v>
      </c>
      <c r="G71" s="203" t="s">
        <v>34</v>
      </c>
      <c r="H71" s="203">
        <v>100000</v>
      </c>
      <c r="I71" s="202" t="s">
        <v>505</v>
      </c>
      <c r="J71" s="203">
        <f>VLOOKUP(I71,T_FSM_TYPE!$A:$B,2,0)</f>
        <v>110000</v>
      </c>
      <c r="K71" s="204" t="s">
        <v>708</v>
      </c>
      <c r="L71" s="202" t="s">
        <v>37</v>
      </c>
      <c r="M71" s="219" t="s">
        <v>708</v>
      </c>
      <c r="N71" s="192" t="str">
        <f t="shared" si="14"/>
        <v>INSERT INTO T_FSM_STATE VALUES(110067, 0, 1, 100000, 100007, GETDATE(), 100000, 110000, 'CAD_RETURNED', '?' ,'CAD_RETURNED')</v>
      </c>
      <c r="O71" s="202"/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  <c r="AK71" s="202"/>
      <c r="AL71" s="202"/>
      <c r="AM71" s="202"/>
      <c r="AN71" s="202"/>
      <c r="AO71" s="202"/>
      <c r="AP71" s="202"/>
      <c r="AQ71" s="202"/>
      <c r="AR71" s="202"/>
      <c r="AS71" s="202"/>
      <c r="AT71" s="202"/>
      <c r="AU71" s="202"/>
      <c r="AV71" s="202"/>
      <c r="AW71" s="202"/>
      <c r="AX71" s="202"/>
      <c r="AY71" s="202"/>
      <c r="AZ71" s="202"/>
      <c r="BA71" s="202"/>
      <c r="BB71" s="202"/>
      <c r="BC71" s="202"/>
      <c r="BD71" s="202"/>
      <c r="BE71" s="202"/>
      <c r="BF71" s="202"/>
      <c r="BG71" s="202"/>
      <c r="BH71" s="202"/>
      <c r="BI71" s="202"/>
      <c r="BJ71" s="202"/>
      <c r="BK71" s="202"/>
      <c r="BL71" s="202"/>
      <c r="BM71" s="202"/>
      <c r="BN71" s="202"/>
      <c r="BO71" s="202"/>
      <c r="BP71" s="202"/>
      <c r="BQ71" s="202"/>
      <c r="BR71" s="202"/>
      <c r="BS71" s="202"/>
      <c r="BT71" s="202"/>
      <c r="BU71" s="202"/>
      <c r="BV71" s="202"/>
      <c r="BW71" s="202"/>
      <c r="BX71" s="202"/>
      <c r="BY71" s="202"/>
      <c r="BZ71" s="202"/>
      <c r="CA71" s="202"/>
      <c r="CB71" s="202"/>
      <c r="CC71" s="202"/>
      <c r="CD71" s="202"/>
      <c r="CE71" s="202"/>
      <c r="CF71" s="202"/>
      <c r="CG71" s="202"/>
      <c r="CH71" s="202"/>
      <c r="CI71" s="202"/>
      <c r="CJ71" s="202"/>
      <c r="CK71" s="202"/>
      <c r="CL71" s="202"/>
      <c r="CM71" s="202"/>
      <c r="CN71" s="202"/>
      <c r="CO71" s="202"/>
      <c r="CP71" s="202"/>
      <c r="CQ71" s="202"/>
      <c r="CR71" s="202"/>
      <c r="CS71" s="202"/>
      <c r="CT71" s="202"/>
      <c r="CU71" s="202"/>
      <c r="CV71" s="202"/>
      <c r="CW71" s="202"/>
      <c r="CX71" s="202"/>
      <c r="CY71" s="202"/>
      <c r="CZ71" s="202"/>
      <c r="DA71" s="202"/>
      <c r="DB71" s="202"/>
      <c r="DC71" s="202"/>
      <c r="DD71" s="202"/>
      <c r="DE71" s="202"/>
      <c r="DF71" s="202"/>
      <c r="DG71" s="202"/>
      <c r="DH71" s="202"/>
      <c r="DI71" s="202"/>
      <c r="DJ71" s="202"/>
      <c r="DK71" s="202"/>
      <c r="DL71" s="202"/>
      <c r="DM71" s="202"/>
      <c r="DN71" s="202"/>
      <c r="DO71" s="202"/>
      <c r="DP71" s="202"/>
      <c r="DQ71" s="202"/>
      <c r="DR71" s="202"/>
      <c r="DS71" s="202"/>
      <c r="DT71" s="202"/>
      <c r="DU71" s="202"/>
      <c r="DV71" s="202"/>
      <c r="DW71" s="202"/>
      <c r="DX71" s="202"/>
      <c r="DY71" s="202"/>
      <c r="DZ71" s="202"/>
      <c r="EA71" s="202"/>
      <c r="EB71" s="202"/>
      <c r="EC71" s="202"/>
      <c r="ED71" s="202"/>
      <c r="EE71" s="202"/>
      <c r="EF71" s="202"/>
      <c r="EG71" s="202"/>
      <c r="EH71" s="202"/>
      <c r="EI71" s="202"/>
      <c r="EJ71" s="202"/>
      <c r="EK71" s="202"/>
      <c r="EL71" s="202"/>
      <c r="EM71" s="202"/>
      <c r="EN71" s="202"/>
      <c r="EO71" s="202"/>
      <c r="EP71" s="202"/>
      <c r="EQ71" s="202"/>
      <c r="ER71" s="202"/>
      <c r="ES71" s="202"/>
      <c r="ET71" s="202"/>
      <c r="EU71" s="202"/>
      <c r="EV71" s="202"/>
      <c r="EW71" s="202"/>
      <c r="EX71" s="202"/>
      <c r="EY71" s="202"/>
      <c r="EZ71" s="202"/>
      <c r="FA71" s="202"/>
      <c r="FB71" s="202"/>
      <c r="FC71" s="202"/>
      <c r="FD71" s="202"/>
      <c r="FE71" s="202"/>
      <c r="FF71" s="202"/>
      <c r="FG71" s="202"/>
      <c r="FH71" s="202"/>
      <c r="FI71" s="202"/>
      <c r="FJ71" s="202"/>
      <c r="FK71" s="202"/>
      <c r="FL71" s="202"/>
      <c r="FM71" s="202"/>
      <c r="FN71" s="202"/>
      <c r="FO71" s="202"/>
      <c r="FP71" s="202"/>
      <c r="FQ71" s="202"/>
      <c r="FR71" s="202"/>
      <c r="FS71" s="202"/>
      <c r="FT71" s="202"/>
      <c r="FU71" s="202"/>
      <c r="FV71" s="202"/>
      <c r="FW71" s="202"/>
      <c r="FX71" s="202"/>
      <c r="FY71" s="202"/>
      <c r="FZ71" s="202"/>
      <c r="GA71" s="202"/>
      <c r="GB71" s="202"/>
      <c r="GC71" s="202"/>
      <c r="GD71" s="202"/>
      <c r="GE71" s="202"/>
      <c r="GF71" s="202"/>
      <c r="GG71" s="202"/>
      <c r="GH71" s="202"/>
      <c r="GI71" s="202"/>
      <c r="GJ71" s="202"/>
      <c r="GK71" s="202"/>
      <c r="GL71" s="202"/>
      <c r="GM71" s="202"/>
      <c r="GN71" s="202"/>
      <c r="GO71" s="202"/>
      <c r="GP71" s="202"/>
      <c r="GQ71" s="202"/>
      <c r="GR71" s="202"/>
      <c r="GS71" s="202"/>
      <c r="GT71" s="202"/>
      <c r="GU71" s="202"/>
      <c r="GV71" s="202"/>
      <c r="GW71" s="202"/>
      <c r="GX71" s="202"/>
      <c r="GY71" s="202"/>
      <c r="GZ71" s="202"/>
      <c r="HA71" s="202"/>
      <c r="HB71" s="202"/>
      <c r="HC71" s="202"/>
      <c r="HD71" s="202"/>
      <c r="HE71" s="202"/>
      <c r="HF71" s="202"/>
      <c r="HG71" s="202"/>
      <c r="HH71" s="202"/>
      <c r="HI71" s="202"/>
      <c r="HJ71" s="202"/>
      <c r="HK71" s="202"/>
      <c r="HL71" s="202"/>
      <c r="HM71" s="202"/>
      <c r="HN71" s="202"/>
      <c r="HO71" s="202"/>
      <c r="HP71" s="202"/>
      <c r="HQ71" s="202"/>
      <c r="HR71" s="202"/>
      <c r="HS71" s="202"/>
      <c r="HT71" s="202"/>
      <c r="HU71" s="202"/>
      <c r="HV71" s="202"/>
      <c r="HW71" s="202"/>
      <c r="HX71" s="202"/>
      <c r="HY71" s="202"/>
      <c r="HZ71" s="202"/>
      <c r="IA71" s="202"/>
      <c r="IB71" s="202"/>
      <c r="IC71" s="202"/>
      <c r="ID71" s="202"/>
      <c r="IE71" s="202"/>
      <c r="IF71" s="202"/>
      <c r="IG71" s="202"/>
      <c r="IH71" s="202"/>
      <c r="II71" s="202"/>
      <c r="IJ71" s="202"/>
      <c r="IK71" s="202"/>
      <c r="IL71" s="202"/>
      <c r="IM71" s="202"/>
      <c r="IN71" s="202"/>
      <c r="IO71" s="202"/>
      <c r="IP71" s="202"/>
      <c r="IQ71" s="202"/>
      <c r="IR71" s="202"/>
      <c r="IS71" s="202"/>
      <c r="IT71" s="202"/>
      <c r="IU71" s="202"/>
      <c r="IV71" s="202"/>
      <c r="IW71" s="202"/>
      <c r="IX71" s="202"/>
      <c r="IY71" s="202"/>
      <c r="IZ71" s="202"/>
      <c r="JA71" s="202"/>
      <c r="JB71" s="202"/>
      <c r="JC71" s="202"/>
      <c r="JD71" s="202"/>
      <c r="JE71" s="202"/>
      <c r="JF71" s="202"/>
      <c r="JG71" s="202"/>
      <c r="JH71" s="202"/>
      <c r="JI71" s="202"/>
      <c r="JJ71" s="202"/>
      <c r="JK71" s="202"/>
      <c r="JL71" s="202"/>
      <c r="JM71" s="202"/>
      <c r="JN71" s="202"/>
      <c r="JO71" s="202"/>
      <c r="JP71" s="202"/>
      <c r="JQ71" s="202"/>
      <c r="JR71" s="202"/>
      <c r="JS71" s="202"/>
      <c r="JT71" s="202"/>
      <c r="JU71" s="202"/>
      <c r="JV71" s="202"/>
      <c r="JW71" s="202"/>
      <c r="JX71" s="202"/>
      <c r="JY71" s="202"/>
      <c r="JZ71" s="202"/>
      <c r="KA71" s="202"/>
      <c r="KB71" s="202"/>
      <c r="KC71" s="202"/>
      <c r="KD71" s="202"/>
      <c r="KE71" s="202"/>
      <c r="KF71" s="202"/>
      <c r="KG71" s="202"/>
      <c r="KH71" s="202"/>
      <c r="KI71" s="202"/>
      <c r="KJ71" s="202"/>
      <c r="KK71" s="202"/>
      <c r="KL71" s="202"/>
      <c r="KM71" s="202"/>
      <c r="KN71" s="202"/>
      <c r="KO71" s="202"/>
      <c r="KP71" s="202"/>
      <c r="KQ71" s="202"/>
      <c r="KR71" s="202"/>
      <c r="KS71" s="202"/>
      <c r="KT71" s="202"/>
      <c r="KU71" s="202"/>
      <c r="KV71" s="202"/>
      <c r="KW71" s="202"/>
      <c r="KX71" s="202"/>
      <c r="KY71" s="202"/>
      <c r="KZ71" s="202"/>
      <c r="LA71" s="202"/>
      <c r="LB71" s="202"/>
      <c r="LC71" s="202"/>
      <c r="LD71" s="202"/>
      <c r="LE71" s="202"/>
      <c r="LF71" s="202"/>
      <c r="LG71" s="202"/>
      <c r="LH71" s="202"/>
      <c r="LI71" s="202"/>
      <c r="LJ71" s="202"/>
      <c r="LK71" s="202"/>
      <c r="LL71" s="202"/>
      <c r="LM71" s="202"/>
      <c r="LN71" s="202"/>
      <c r="LO71" s="202"/>
      <c r="LP71" s="202"/>
      <c r="LQ71" s="202"/>
      <c r="LR71" s="202"/>
      <c r="LS71" s="202"/>
      <c r="LT71" s="202"/>
      <c r="LU71" s="202"/>
      <c r="LV71" s="202"/>
      <c r="LW71" s="202"/>
      <c r="LX71" s="202"/>
      <c r="LY71" s="202"/>
      <c r="LZ71" s="202"/>
      <c r="MA71" s="202"/>
      <c r="MB71" s="202"/>
      <c r="MC71" s="202"/>
      <c r="MD71" s="202"/>
      <c r="ME71" s="202"/>
      <c r="MF71" s="202"/>
      <c r="MG71" s="202"/>
      <c r="MH71" s="202"/>
      <c r="MI71" s="202"/>
      <c r="MJ71" s="202"/>
      <c r="MK71" s="202"/>
      <c r="ML71" s="202"/>
      <c r="MM71" s="202"/>
      <c r="MN71" s="202"/>
      <c r="MO71" s="202"/>
      <c r="MP71" s="202"/>
      <c r="MQ71" s="202"/>
      <c r="MR71" s="202"/>
      <c r="MS71" s="202"/>
      <c r="MT71" s="202"/>
      <c r="MU71" s="202"/>
      <c r="MV71" s="202"/>
      <c r="MW71" s="202"/>
      <c r="MX71" s="202"/>
      <c r="MY71" s="202"/>
      <c r="MZ71" s="202"/>
      <c r="NA71" s="202"/>
      <c r="NB71" s="202"/>
      <c r="NC71" s="202"/>
      <c r="ND71" s="202"/>
      <c r="NE71" s="202"/>
      <c r="NF71" s="202"/>
      <c r="NG71" s="202"/>
      <c r="NH71" s="202"/>
      <c r="NI71" s="202"/>
      <c r="NJ71" s="202"/>
      <c r="NK71" s="202"/>
      <c r="NL71" s="202"/>
      <c r="NM71" s="202"/>
      <c r="NN71" s="202"/>
      <c r="NO71" s="202"/>
      <c r="NP71" s="202"/>
      <c r="NQ71" s="202"/>
      <c r="NR71" s="202"/>
      <c r="NS71" s="202"/>
      <c r="NT71" s="202"/>
      <c r="NU71" s="202"/>
      <c r="NV71" s="202"/>
      <c r="NW71" s="202"/>
      <c r="NX71" s="202"/>
      <c r="NY71" s="202"/>
      <c r="NZ71" s="202"/>
      <c r="OA71" s="202"/>
      <c r="OB71" s="202"/>
      <c r="OC71" s="202"/>
      <c r="OD71" s="202"/>
      <c r="OE71" s="202"/>
      <c r="OF71" s="202"/>
      <c r="OG71" s="202"/>
      <c r="OH71" s="202"/>
      <c r="OI71" s="202"/>
      <c r="OJ71" s="202"/>
      <c r="OK71" s="202"/>
      <c r="OL71" s="202"/>
      <c r="OM71" s="202"/>
      <c r="ON71" s="202"/>
      <c r="OO71" s="202"/>
      <c r="OP71" s="202"/>
      <c r="OQ71" s="202"/>
      <c r="OR71" s="202"/>
      <c r="OS71" s="202"/>
      <c r="OT71" s="202"/>
      <c r="OU71" s="202"/>
      <c r="OV71" s="202"/>
      <c r="OW71" s="202"/>
      <c r="OX71" s="202"/>
      <c r="OY71" s="202"/>
      <c r="OZ71" s="202"/>
      <c r="PA71" s="202"/>
      <c r="PB71" s="202"/>
      <c r="PC71" s="202"/>
      <c r="PD71" s="202"/>
      <c r="PE71" s="202"/>
      <c r="PF71" s="202"/>
      <c r="PG71" s="202"/>
      <c r="PH71" s="202"/>
      <c r="PI71" s="202"/>
      <c r="PJ71" s="202"/>
      <c r="PK71" s="202"/>
      <c r="PL71" s="202"/>
      <c r="PM71" s="202"/>
      <c r="PN71" s="202"/>
      <c r="PO71" s="202"/>
      <c r="PP71" s="202"/>
      <c r="PQ71" s="202"/>
      <c r="PR71" s="202"/>
      <c r="PS71" s="202"/>
      <c r="PT71" s="202"/>
      <c r="PU71" s="202"/>
      <c r="PV71" s="202"/>
      <c r="PW71" s="202"/>
      <c r="PX71" s="202"/>
      <c r="PY71" s="202"/>
      <c r="PZ71" s="202"/>
      <c r="QA71" s="202"/>
      <c r="QB71" s="202"/>
      <c r="QC71" s="202"/>
      <c r="QD71" s="202"/>
      <c r="QE71" s="202"/>
      <c r="QF71" s="202"/>
      <c r="QG71" s="202"/>
      <c r="QH71" s="202"/>
      <c r="QI71" s="202"/>
      <c r="QJ71" s="202"/>
      <c r="QK71" s="202"/>
      <c r="QL71" s="202"/>
      <c r="QM71" s="202"/>
      <c r="QN71" s="202"/>
      <c r="QO71" s="202"/>
      <c r="QP71" s="202"/>
      <c r="QQ71" s="202"/>
      <c r="QR71" s="202"/>
      <c r="QS71" s="202"/>
      <c r="QT71" s="202"/>
      <c r="QU71" s="202"/>
      <c r="QV71" s="202"/>
      <c r="QW71" s="202"/>
      <c r="QX71" s="202"/>
      <c r="QY71" s="202"/>
      <c r="QZ71" s="202"/>
      <c r="RA71" s="202"/>
      <c r="RB71" s="202"/>
      <c r="RC71" s="202"/>
      <c r="RD71" s="202"/>
      <c r="RE71" s="202"/>
      <c r="RF71" s="202"/>
      <c r="RG71" s="202"/>
      <c r="RH71" s="202"/>
      <c r="RI71" s="202"/>
      <c r="RJ71" s="202"/>
      <c r="RK71" s="202"/>
      <c r="RL71" s="202"/>
      <c r="RM71" s="202"/>
      <c r="RN71" s="202"/>
      <c r="RO71" s="202"/>
      <c r="RP71" s="202"/>
      <c r="RQ71" s="202"/>
      <c r="RR71" s="202"/>
      <c r="RS71" s="202"/>
      <c r="RT71" s="202"/>
      <c r="RU71" s="202"/>
      <c r="RV71" s="202"/>
      <c r="RW71" s="202"/>
      <c r="RX71" s="202"/>
      <c r="RY71" s="202"/>
      <c r="RZ71" s="202"/>
      <c r="SA71" s="202"/>
      <c r="SB71" s="202"/>
      <c r="SC71" s="202"/>
      <c r="SD71" s="202"/>
      <c r="SE71" s="202"/>
      <c r="SF71" s="202"/>
      <c r="SG71" s="202"/>
      <c r="SH71" s="202"/>
      <c r="SI71" s="202"/>
      <c r="SJ71" s="202"/>
      <c r="SK71" s="202"/>
      <c r="SL71" s="202"/>
      <c r="SM71" s="202"/>
      <c r="SN71" s="202"/>
      <c r="SO71" s="202"/>
      <c r="SP71" s="202"/>
      <c r="SQ71" s="202"/>
      <c r="SR71" s="202"/>
      <c r="SS71" s="202"/>
      <c r="ST71" s="202"/>
      <c r="SU71" s="202"/>
      <c r="SV71" s="202"/>
      <c r="SW71" s="202"/>
      <c r="SX71" s="202"/>
      <c r="SY71" s="202"/>
      <c r="SZ71" s="202"/>
      <c r="TA71" s="202"/>
      <c r="TB71" s="202"/>
      <c r="TC71" s="202"/>
      <c r="TD71" s="202"/>
      <c r="TE71" s="202"/>
      <c r="TF71" s="202"/>
      <c r="TG71" s="202"/>
      <c r="TH71" s="202"/>
      <c r="TI71" s="202"/>
      <c r="TJ71" s="202"/>
      <c r="TK71" s="202"/>
      <c r="TL71" s="202"/>
      <c r="TM71" s="202"/>
      <c r="TN71" s="202"/>
      <c r="TO71" s="202"/>
      <c r="TP71" s="202"/>
      <c r="TQ71" s="202"/>
      <c r="TR71" s="202"/>
      <c r="TS71" s="202"/>
      <c r="TT71" s="202"/>
      <c r="TU71" s="202"/>
      <c r="TV71" s="202"/>
      <c r="TW71" s="202"/>
      <c r="TX71" s="202"/>
      <c r="TY71" s="202"/>
      <c r="TZ71" s="202"/>
      <c r="UA71" s="202"/>
      <c r="UB71" s="202"/>
      <c r="UC71" s="202"/>
      <c r="UD71" s="202"/>
      <c r="UE71" s="202"/>
      <c r="UF71" s="202"/>
      <c r="UG71" s="202"/>
      <c r="UH71" s="202"/>
      <c r="UI71" s="202"/>
      <c r="UJ71" s="202"/>
      <c r="UK71" s="202"/>
      <c r="UL71" s="202"/>
      <c r="UM71" s="202"/>
      <c r="UN71" s="202"/>
      <c r="UO71" s="202"/>
      <c r="UP71" s="202"/>
      <c r="UQ71" s="202"/>
      <c r="UR71" s="202"/>
      <c r="US71" s="202"/>
      <c r="UT71" s="202"/>
      <c r="UU71" s="202"/>
      <c r="UV71" s="202"/>
      <c r="UW71" s="202"/>
      <c r="UX71" s="202"/>
      <c r="UY71" s="202"/>
      <c r="UZ71" s="202"/>
      <c r="VA71" s="202"/>
      <c r="VB71" s="202"/>
      <c r="VC71" s="202"/>
      <c r="VD71" s="202"/>
      <c r="VE71" s="202"/>
      <c r="VF71" s="202"/>
      <c r="VG71" s="202"/>
      <c r="VH71" s="202"/>
      <c r="VI71" s="202"/>
      <c r="VJ71" s="202"/>
      <c r="VK71" s="202"/>
      <c r="VL71" s="202"/>
      <c r="VM71" s="202"/>
      <c r="VN71" s="202"/>
      <c r="VO71" s="202"/>
      <c r="VP71" s="202"/>
      <c r="VQ71" s="202"/>
      <c r="VR71" s="202"/>
      <c r="VS71" s="202"/>
      <c r="VT71" s="202"/>
      <c r="VU71" s="202"/>
      <c r="VV71" s="202"/>
      <c r="VW71" s="202"/>
      <c r="VX71" s="202"/>
      <c r="VY71" s="202"/>
      <c r="VZ71" s="202"/>
      <c r="WA71" s="202"/>
      <c r="WB71" s="202"/>
      <c r="WC71" s="202"/>
      <c r="WD71" s="202"/>
      <c r="WE71" s="202"/>
      <c r="WF71" s="202"/>
      <c r="WG71" s="202"/>
      <c r="WH71" s="202"/>
      <c r="WI71" s="202"/>
      <c r="WJ71" s="202"/>
      <c r="WK71" s="202"/>
      <c r="WL71" s="202"/>
      <c r="WM71" s="202"/>
      <c r="WN71" s="202"/>
      <c r="WO71" s="202"/>
      <c r="WP71" s="202"/>
      <c r="WQ71" s="202"/>
      <c r="WR71" s="202"/>
      <c r="WS71" s="202"/>
      <c r="WT71" s="202"/>
      <c r="WU71" s="202"/>
      <c r="WV71" s="202"/>
      <c r="WW71" s="202"/>
      <c r="WX71" s="202"/>
      <c r="WY71" s="202"/>
      <c r="WZ71" s="202"/>
      <c r="XA71" s="202"/>
      <c r="XB71" s="202"/>
      <c r="XC71" s="202"/>
      <c r="XD71" s="202"/>
      <c r="XE71" s="202"/>
      <c r="XF71" s="202"/>
      <c r="XG71" s="202"/>
      <c r="XH71" s="202"/>
      <c r="XI71" s="202"/>
      <c r="XJ71" s="202"/>
      <c r="XK71" s="202"/>
      <c r="XL71" s="202"/>
      <c r="XM71" s="202"/>
      <c r="XN71" s="202"/>
      <c r="XO71" s="202"/>
      <c r="XP71" s="202"/>
      <c r="XQ71" s="202"/>
      <c r="XR71" s="202"/>
      <c r="XS71" s="202"/>
      <c r="XT71" s="202"/>
      <c r="XU71" s="202"/>
      <c r="XV71" s="202"/>
      <c r="XW71" s="202"/>
      <c r="XX71" s="202"/>
      <c r="XY71" s="202"/>
      <c r="XZ71" s="202"/>
      <c r="YA71" s="202"/>
      <c r="YB71" s="202"/>
      <c r="YC71" s="202"/>
      <c r="YD71" s="202"/>
      <c r="YE71" s="202"/>
      <c r="YF71" s="202"/>
      <c r="YG71" s="202"/>
      <c r="YH71" s="202"/>
      <c r="YI71" s="202"/>
      <c r="YJ71" s="202"/>
      <c r="YK71" s="202"/>
      <c r="YL71" s="202"/>
      <c r="YM71" s="202"/>
      <c r="YN71" s="202"/>
      <c r="YO71" s="202"/>
      <c r="YP71" s="202"/>
      <c r="YQ71" s="202"/>
      <c r="YR71" s="202"/>
      <c r="YS71" s="202"/>
      <c r="YT71" s="202"/>
      <c r="YU71" s="202"/>
      <c r="YV71" s="202"/>
      <c r="YW71" s="202"/>
      <c r="YX71" s="202"/>
      <c r="YY71" s="202"/>
      <c r="YZ71" s="202"/>
      <c r="ZA71" s="202"/>
      <c r="ZB71" s="202"/>
      <c r="ZC71" s="202"/>
      <c r="ZD71" s="202"/>
      <c r="ZE71" s="202"/>
      <c r="ZF71" s="202"/>
      <c r="ZG71" s="202"/>
      <c r="ZH71" s="202"/>
      <c r="ZI71" s="202"/>
      <c r="ZJ71" s="202"/>
      <c r="ZK71" s="202"/>
      <c r="ZL71" s="202"/>
      <c r="ZM71" s="202"/>
      <c r="ZN71" s="202"/>
      <c r="ZO71" s="202"/>
      <c r="ZP71" s="202"/>
      <c r="ZQ71" s="202"/>
      <c r="ZR71" s="202"/>
      <c r="ZS71" s="202"/>
      <c r="ZT71" s="202"/>
      <c r="ZU71" s="202"/>
      <c r="ZV71" s="202"/>
      <c r="ZW71" s="202"/>
      <c r="ZX71" s="202"/>
      <c r="ZY71" s="202"/>
      <c r="ZZ71" s="202"/>
      <c r="AAA71" s="202"/>
      <c r="AAB71" s="202"/>
      <c r="AAC71" s="202"/>
      <c r="AAD71" s="202"/>
      <c r="AAE71" s="202"/>
      <c r="AAF71" s="202"/>
      <c r="AAG71" s="202"/>
      <c r="AAH71" s="202"/>
      <c r="AAI71" s="202"/>
      <c r="AAJ71" s="202"/>
      <c r="AAK71" s="202"/>
      <c r="AAL71" s="202"/>
      <c r="AAM71" s="202"/>
      <c r="AAN71" s="202"/>
      <c r="AAO71" s="202"/>
      <c r="AAP71" s="202"/>
      <c r="AAQ71" s="202"/>
      <c r="AAR71" s="202"/>
      <c r="AAS71" s="202"/>
      <c r="AAT71" s="202"/>
      <c r="AAU71" s="202"/>
      <c r="AAV71" s="202"/>
      <c r="AAW71" s="202"/>
      <c r="AAX71" s="202"/>
      <c r="AAY71" s="202"/>
      <c r="AAZ71" s="202"/>
      <c r="ABA71" s="202"/>
      <c r="ABB71" s="202"/>
      <c r="ABC71" s="202"/>
      <c r="ABD71" s="202"/>
      <c r="ABE71" s="202"/>
      <c r="ABF71" s="202"/>
      <c r="ABG71" s="202"/>
      <c r="ABH71" s="202"/>
      <c r="ABI71" s="202"/>
      <c r="ABJ71" s="202"/>
      <c r="ABK71" s="202"/>
      <c r="ABL71" s="202"/>
      <c r="ABM71" s="202"/>
      <c r="ABN71" s="202"/>
      <c r="ABO71" s="202"/>
      <c r="ABP71" s="202"/>
      <c r="ABQ71" s="202"/>
      <c r="ABR71" s="202"/>
      <c r="ABS71" s="202"/>
      <c r="ABT71" s="202"/>
      <c r="ABU71" s="202"/>
      <c r="ABV71" s="202"/>
      <c r="ABW71" s="202"/>
      <c r="ABX71" s="202"/>
      <c r="ABY71" s="202"/>
      <c r="ABZ71" s="202"/>
      <c r="ACA71" s="202"/>
      <c r="ACB71" s="202"/>
      <c r="ACC71" s="202"/>
      <c r="ACD71" s="202"/>
      <c r="ACE71" s="202"/>
      <c r="ACF71" s="202"/>
      <c r="ACG71" s="202"/>
      <c r="ACH71" s="202"/>
      <c r="ACI71" s="202"/>
      <c r="ACJ71" s="202"/>
      <c r="ACK71" s="202"/>
      <c r="ACL71" s="202"/>
      <c r="ACM71" s="202"/>
      <c r="ACN71" s="202"/>
      <c r="ACO71" s="202"/>
      <c r="ACP71" s="202"/>
      <c r="ACQ71" s="202"/>
      <c r="ACR71" s="202"/>
      <c r="ACS71" s="202"/>
      <c r="ACT71" s="202"/>
      <c r="ACU71" s="202"/>
      <c r="ACV71" s="202"/>
      <c r="ACW71" s="202"/>
      <c r="ACX71" s="202"/>
      <c r="ACY71" s="202"/>
      <c r="ACZ71" s="202"/>
      <c r="ADA71" s="202"/>
      <c r="ADB71" s="202"/>
      <c r="ADC71" s="202"/>
      <c r="ADD71" s="202"/>
      <c r="ADE71" s="202"/>
      <c r="ADF71" s="202"/>
      <c r="ADG71" s="202"/>
      <c r="ADH71" s="202"/>
      <c r="ADI71" s="202"/>
      <c r="ADJ71" s="202"/>
      <c r="ADK71" s="202"/>
      <c r="ADL71" s="202"/>
      <c r="ADM71" s="202"/>
      <c r="ADN71" s="202"/>
      <c r="ADO71" s="202"/>
      <c r="ADP71" s="202"/>
      <c r="ADQ71" s="202"/>
      <c r="ADR71" s="202"/>
      <c r="ADS71" s="202"/>
      <c r="ADT71" s="202"/>
      <c r="ADU71" s="202"/>
      <c r="ADV71" s="202"/>
      <c r="ADW71" s="202"/>
      <c r="ADX71" s="202"/>
      <c r="ADY71" s="202"/>
      <c r="ADZ71" s="202"/>
      <c r="AEA71" s="202"/>
      <c r="AEB71" s="202"/>
      <c r="AEC71" s="202"/>
      <c r="AED71" s="202"/>
      <c r="AEE71" s="202"/>
      <c r="AEF71" s="202"/>
      <c r="AEG71" s="202"/>
      <c r="AEH71" s="202"/>
      <c r="AEI71" s="202"/>
      <c r="AEJ71" s="202"/>
      <c r="AEK71" s="202"/>
      <c r="AEL71" s="202"/>
      <c r="AEM71" s="202"/>
      <c r="AEN71" s="202"/>
      <c r="AEO71" s="202"/>
      <c r="AEP71" s="202"/>
      <c r="AEQ71" s="202"/>
      <c r="AER71" s="202"/>
      <c r="AES71" s="202"/>
      <c r="AET71" s="202"/>
      <c r="AEU71" s="202"/>
      <c r="AEV71" s="202"/>
      <c r="AEW71" s="202"/>
      <c r="AEX71" s="202"/>
      <c r="AEY71" s="202"/>
      <c r="AEZ71" s="202"/>
      <c r="AFA71" s="202"/>
      <c r="AFB71" s="202"/>
      <c r="AFC71" s="202"/>
      <c r="AFD71" s="202"/>
      <c r="AFE71" s="202"/>
      <c r="AFF71" s="202"/>
      <c r="AFG71" s="202"/>
      <c r="AFH71" s="202"/>
      <c r="AFI71" s="202"/>
      <c r="AFJ71" s="202"/>
      <c r="AFK71" s="202"/>
      <c r="AFL71" s="202"/>
      <c r="AFM71" s="202"/>
      <c r="AFN71" s="202"/>
      <c r="AFO71" s="202"/>
      <c r="AFP71" s="202"/>
      <c r="AFQ71" s="202"/>
      <c r="AFR71" s="202"/>
      <c r="AFS71" s="202"/>
      <c r="AFT71" s="202"/>
      <c r="AFU71" s="202"/>
      <c r="AFV71" s="202"/>
      <c r="AFW71" s="202"/>
      <c r="AFX71" s="202"/>
      <c r="AFY71" s="202"/>
      <c r="AFZ71" s="202"/>
      <c r="AGA71" s="202"/>
      <c r="AGB71" s="202"/>
      <c r="AGC71" s="202"/>
      <c r="AGD71" s="202"/>
      <c r="AGE71" s="202"/>
      <c r="AGF71" s="202"/>
      <c r="AGG71" s="202"/>
      <c r="AGH71" s="202"/>
      <c r="AGI71" s="202"/>
      <c r="AGJ71" s="202"/>
      <c r="AGK71" s="202"/>
      <c r="AGL71" s="202"/>
      <c r="AGM71" s="202"/>
      <c r="AGN71" s="202"/>
      <c r="AGO71" s="202"/>
      <c r="AGP71" s="202"/>
      <c r="AGQ71" s="202"/>
      <c r="AGR71" s="202"/>
      <c r="AGS71" s="202"/>
      <c r="AGT71" s="202"/>
      <c r="AGU71" s="202"/>
      <c r="AGV71" s="202"/>
      <c r="AGW71" s="202"/>
      <c r="AGX71" s="202"/>
      <c r="AGY71" s="202"/>
      <c r="AGZ71" s="202"/>
      <c r="AHA71" s="202"/>
      <c r="AHB71" s="202"/>
      <c r="AHC71" s="202"/>
      <c r="AHD71" s="202"/>
      <c r="AHE71" s="202"/>
      <c r="AHF71" s="202"/>
      <c r="AHG71" s="202"/>
      <c r="AHH71" s="202"/>
      <c r="AHI71" s="202"/>
      <c r="AHJ71" s="202"/>
      <c r="AHK71" s="202"/>
      <c r="AHL71" s="202"/>
      <c r="AHM71" s="202"/>
      <c r="AHN71" s="202"/>
      <c r="AHO71" s="202"/>
      <c r="AHP71" s="202"/>
      <c r="AHQ71" s="202"/>
      <c r="AHR71" s="202"/>
      <c r="AHS71" s="202"/>
      <c r="AHT71" s="202"/>
      <c r="AHU71" s="202"/>
      <c r="AHV71" s="202"/>
      <c r="AHW71" s="202"/>
      <c r="AHX71" s="202"/>
      <c r="AHY71" s="202"/>
      <c r="AHZ71" s="202"/>
      <c r="AIA71" s="202"/>
      <c r="AIB71" s="202"/>
      <c r="AIC71" s="202"/>
      <c r="AID71" s="202"/>
      <c r="AIE71" s="202"/>
      <c r="AIF71" s="202"/>
      <c r="AIG71" s="202"/>
      <c r="AIH71" s="202"/>
      <c r="AII71" s="202"/>
      <c r="AIJ71" s="202"/>
      <c r="AIK71" s="202"/>
      <c r="AIL71" s="202"/>
      <c r="AIM71" s="202"/>
      <c r="AIN71" s="202"/>
      <c r="AIO71" s="202"/>
      <c r="AIP71" s="202"/>
      <c r="AIQ71" s="202"/>
      <c r="AIR71" s="202"/>
      <c r="AIS71" s="202"/>
      <c r="AIT71" s="202"/>
      <c r="AIU71" s="202"/>
      <c r="AIV71" s="202"/>
      <c r="AIW71" s="202"/>
      <c r="AIX71" s="202"/>
      <c r="AIY71" s="202"/>
      <c r="AIZ71" s="202"/>
      <c r="AJA71" s="202"/>
      <c r="AJB71" s="202"/>
      <c r="AJC71" s="202"/>
      <c r="AJD71" s="202"/>
      <c r="AJE71" s="202"/>
      <c r="AJF71" s="202"/>
      <c r="AJG71" s="202"/>
      <c r="AJH71" s="202"/>
      <c r="AJI71" s="202"/>
      <c r="AJJ71" s="202"/>
      <c r="AJK71" s="202"/>
      <c r="AJL71" s="202"/>
      <c r="AJM71" s="202"/>
      <c r="AJN71" s="202"/>
      <c r="AJO71" s="202"/>
      <c r="AJP71" s="202"/>
      <c r="AJQ71" s="202"/>
      <c r="AJR71" s="202"/>
      <c r="AJS71" s="202"/>
      <c r="AJT71" s="202"/>
      <c r="AJU71" s="202"/>
      <c r="AJV71" s="202"/>
      <c r="AJW71" s="202"/>
      <c r="AJX71" s="202"/>
      <c r="AJY71" s="202"/>
      <c r="AJZ71" s="202"/>
      <c r="AKA71" s="202"/>
      <c r="AKB71" s="202"/>
      <c r="AKC71" s="202"/>
      <c r="AKD71" s="202"/>
      <c r="AKE71" s="202"/>
      <c r="AKF71" s="202"/>
      <c r="AKG71" s="202"/>
      <c r="AKH71" s="202"/>
      <c r="AKI71" s="202"/>
      <c r="AKJ71" s="202"/>
      <c r="AKK71" s="202"/>
      <c r="AKL71" s="202"/>
      <c r="AKM71" s="202"/>
      <c r="AKN71" s="202"/>
      <c r="AKO71" s="202"/>
      <c r="AKP71" s="202"/>
      <c r="AKQ71" s="202"/>
      <c r="AKR71" s="202"/>
      <c r="AKS71" s="202"/>
      <c r="AKT71" s="202"/>
      <c r="AKU71" s="202"/>
      <c r="AKV71" s="202"/>
      <c r="AKW71" s="202"/>
      <c r="AKX71" s="202"/>
      <c r="AKY71" s="202"/>
      <c r="AKZ71" s="202"/>
      <c r="ALA71" s="202"/>
      <c r="ALB71" s="202"/>
      <c r="ALC71" s="202"/>
      <c r="ALD71" s="202"/>
      <c r="ALE71" s="202"/>
      <c r="ALF71" s="202"/>
      <c r="ALG71" s="202"/>
      <c r="ALH71" s="202"/>
      <c r="ALI71" s="202"/>
      <c r="ALJ71" s="202"/>
      <c r="ALK71" s="202"/>
      <c r="ALL71" s="202"/>
      <c r="ALM71" s="202"/>
      <c r="ALN71" s="202"/>
      <c r="ALO71" s="202"/>
      <c r="ALP71" s="202"/>
      <c r="ALQ71" s="202"/>
      <c r="ALR71" s="202"/>
      <c r="ALS71" s="202"/>
      <c r="ALT71" s="202"/>
      <c r="ALU71" s="202"/>
      <c r="ALV71" s="202"/>
      <c r="ALW71" s="202"/>
      <c r="ALX71" s="202"/>
      <c r="ALY71" s="202"/>
      <c r="ALZ71" s="202"/>
      <c r="AMA71" s="202"/>
      <c r="AMB71" s="202"/>
      <c r="AMC71" s="202"/>
      <c r="AMD71" s="202"/>
      <c r="AME71" s="202"/>
      <c r="AMF71" s="202"/>
      <c r="AMG71" s="202"/>
      <c r="AMH71" s="202"/>
      <c r="AMI71" s="202"/>
      <c r="AMJ71" s="202"/>
      <c r="AMK71" s="202"/>
      <c r="AML71" s="202"/>
    </row>
    <row r="72" spans="1:1026" s="149" customFormat="1">
      <c r="A72" s="202" t="str">
        <f t="shared" ref="A72" si="24">CONCATENATE(I72,".",K72)</f>
        <v>LOAN.SENT_QUERY_UPDATED</v>
      </c>
      <c r="B72" s="156">
        <f t="shared" si="22"/>
        <v>110068</v>
      </c>
      <c r="C72" s="203">
        <v>0</v>
      </c>
      <c r="D72" s="203">
        <v>1</v>
      </c>
      <c r="E72" s="203">
        <f t="shared" si="21"/>
        <v>100000</v>
      </c>
      <c r="F72" s="203">
        <v>100007</v>
      </c>
      <c r="G72" s="203" t="s">
        <v>34</v>
      </c>
      <c r="H72" s="203">
        <v>100000</v>
      </c>
      <c r="I72" s="202" t="s">
        <v>505</v>
      </c>
      <c r="J72" s="203">
        <f>VLOOKUP(I72,T_FSM_TYPE!$A:$B,2,0)</f>
        <v>110000</v>
      </c>
      <c r="K72" s="204" t="s">
        <v>710</v>
      </c>
      <c r="L72" s="202" t="s">
        <v>37</v>
      </c>
      <c r="M72" s="219" t="s">
        <v>710</v>
      </c>
      <c r="N72" s="192" t="str">
        <f t="shared" si="14"/>
        <v>INSERT INTO T_FSM_STATE VALUES(110068, 0, 1, 100000, 100007, GETDATE(), 100000, 110000, 'SENT_QUERY_UPDATED', '?' ,'SENT_QUERY_UPDATED')</v>
      </c>
      <c r="O72" s="202"/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02"/>
      <c r="AH72" s="202"/>
      <c r="AI72" s="202"/>
      <c r="AJ72" s="202"/>
      <c r="AK72" s="202"/>
      <c r="AL72" s="202"/>
      <c r="AM72" s="202"/>
      <c r="AN72" s="202"/>
      <c r="AO72" s="202"/>
      <c r="AP72" s="202"/>
      <c r="AQ72" s="202"/>
      <c r="AR72" s="202"/>
      <c r="AS72" s="202"/>
      <c r="AT72" s="202"/>
      <c r="AU72" s="202"/>
      <c r="AV72" s="202"/>
      <c r="AW72" s="202"/>
      <c r="AX72" s="202"/>
      <c r="AY72" s="202"/>
      <c r="AZ72" s="202"/>
      <c r="BA72" s="202"/>
      <c r="BB72" s="202"/>
      <c r="BC72" s="202"/>
      <c r="BD72" s="202"/>
      <c r="BE72" s="202"/>
      <c r="BF72" s="202"/>
      <c r="BG72" s="202"/>
      <c r="BH72" s="202"/>
      <c r="BI72" s="202"/>
      <c r="BJ72" s="202"/>
      <c r="BK72" s="202"/>
      <c r="BL72" s="202"/>
      <c r="BM72" s="202"/>
      <c r="BN72" s="202"/>
      <c r="BO72" s="202"/>
      <c r="BP72" s="202"/>
      <c r="BQ72" s="202"/>
      <c r="BR72" s="202"/>
      <c r="BS72" s="202"/>
      <c r="BT72" s="202"/>
      <c r="BU72" s="202"/>
      <c r="BV72" s="202"/>
      <c r="BW72" s="202"/>
      <c r="BX72" s="202"/>
      <c r="BY72" s="202"/>
      <c r="BZ72" s="202"/>
      <c r="CA72" s="202"/>
      <c r="CB72" s="202"/>
      <c r="CC72" s="202"/>
      <c r="CD72" s="202"/>
      <c r="CE72" s="202"/>
      <c r="CF72" s="202"/>
      <c r="CG72" s="202"/>
      <c r="CH72" s="202"/>
      <c r="CI72" s="202"/>
      <c r="CJ72" s="202"/>
      <c r="CK72" s="202"/>
      <c r="CL72" s="202"/>
      <c r="CM72" s="202"/>
      <c r="CN72" s="202"/>
      <c r="CO72" s="202"/>
      <c r="CP72" s="202"/>
      <c r="CQ72" s="202"/>
      <c r="CR72" s="202"/>
      <c r="CS72" s="202"/>
      <c r="CT72" s="202"/>
      <c r="CU72" s="202"/>
      <c r="CV72" s="202"/>
      <c r="CW72" s="202"/>
      <c r="CX72" s="202"/>
      <c r="CY72" s="202"/>
      <c r="CZ72" s="202"/>
      <c r="DA72" s="202"/>
      <c r="DB72" s="202"/>
      <c r="DC72" s="202"/>
      <c r="DD72" s="202"/>
      <c r="DE72" s="202"/>
      <c r="DF72" s="202"/>
      <c r="DG72" s="202"/>
      <c r="DH72" s="202"/>
      <c r="DI72" s="202"/>
      <c r="DJ72" s="20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2"/>
      <c r="DV72" s="202"/>
      <c r="DW72" s="202"/>
      <c r="DX72" s="202"/>
      <c r="DY72" s="202"/>
      <c r="DZ72" s="202"/>
      <c r="EA72" s="202"/>
      <c r="EB72" s="202"/>
      <c r="EC72" s="202"/>
      <c r="ED72" s="20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2"/>
      <c r="EP72" s="202"/>
      <c r="EQ72" s="202"/>
      <c r="ER72" s="202"/>
      <c r="ES72" s="202"/>
      <c r="ET72" s="202"/>
      <c r="EU72" s="202"/>
      <c r="EV72" s="202"/>
      <c r="EW72" s="202"/>
      <c r="EX72" s="202"/>
      <c r="EY72" s="202"/>
      <c r="EZ72" s="202"/>
      <c r="FA72" s="202"/>
      <c r="FB72" s="202"/>
      <c r="FC72" s="202"/>
      <c r="FD72" s="202"/>
      <c r="FE72" s="202"/>
      <c r="FF72" s="202"/>
      <c r="FG72" s="202"/>
      <c r="FH72" s="202"/>
      <c r="FI72" s="202"/>
      <c r="FJ72" s="202"/>
      <c r="FK72" s="202"/>
      <c r="FL72" s="202"/>
      <c r="FM72" s="202"/>
      <c r="FN72" s="202"/>
      <c r="FO72" s="202"/>
      <c r="FP72" s="202"/>
      <c r="FQ72" s="202"/>
      <c r="FR72" s="202"/>
      <c r="FS72" s="202"/>
      <c r="FT72" s="202"/>
      <c r="FU72" s="202"/>
      <c r="FV72" s="202"/>
      <c r="FW72" s="202"/>
      <c r="FX72" s="202"/>
      <c r="FY72" s="202"/>
      <c r="FZ72" s="202"/>
      <c r="GA72" s="202"/>
      <c r="GB72" s="202"/>
      <c r="GC72" s="202"/>
      <c r="GD72" s="202"/>
      <c r="GE72" s="202"/>
      <c r="GF72" s="202"/>
      <c r="GG72" s="202"/>
      <c r="GH72" s="202"/>
      <c r="GI72" s="202"/>
      <c r="GJ72" s="202"/>
      <c r="GK72" s="202"/>
      <c r="GL72" s="202"/>
      <c r="GM72" s="202"/>
      <c r="GN72" s="202"/>
      <c r="GO72" s="202"/>
      <c r="GP72" s="202"/>
      <c r="GQ72" s="202"/>
      <c r="GR72" s="202"/>
      <c r="GS72" s="202"/>
      <c r="GT72" s="202"/>
      <c r="GU72" s="202"/>
      <c r="GV72" s="202"/>
      <c r="GW72" s="202"/>
      <c r="GX72" s="202"/>
      <c r="GY72" s="202"/>
      <c r="GZ72" s="202"/>
      <c r="HA72" s="202"/>
      <c r="HB72" s="202"/>
      <c r="HC72" s="202"/>
      <c r="HD72" s="202"/>
      <c r="HE72" s="202"/>
      <c r="HF72" s="202"/>
      <c r="HG72" s="202"/>
      <c r="HH72" s="202"/>
      <c r="HI72" s="202"/>
      <c r="HJ72" s="202"/>
      <c r="HK72" s="202"/>
      <c r="HL72" s="202"/>
      <c r="HM72" s="202"/>
      <c r="HN72" s="202"/>
      <c r="HO72" s="202"/>
      <c r="HP72" s="202"/>
      <c r="HQ72" s="202"/>
      <c r="HR72" s="202"/>
      <c r="HS72" s="202"/>
      <c r="HT72" s="202"/>
      <c r="HU72" s="202"/>
      <c r="HV72" s="202"/>
      <c r="HW72" s="202"/>
      <c r="HX72" s="202"/>
      <c r="HY72" s="202"/>
      <c r="HZ72" s="202"/>
      <c r="IA72" s="202"/>
      <c r="IB72" s="202"/>
      <c r="IC72" s="202"/>
      <c r="ID72" s="202"/>
      <c r="IE72" s="202"/>
      <c r="IF72" s="202"/>
      <c r="IG72" s="202"/>
      <c r="IH72" s="202"/>
      <c r="II72" s="202"/>
      <c r="IJ72" s="202"/>
      <c r="IK72" s="202"/>
      <c r="IL72" s="202"/>
      <c r="IM72" s="202"/>
      <c r="IN72" s="202"/>
      <c r="IO72" s="202"/>
      <c r="IP72" s="202"/>
      <c r="IQ72" s="202"/>
      <c r="IR72" s="202"/>
      <c r="IS72" s="202"/>
      <c r="IT72" s="202"/>
      <c r="IU72" s="202"/>
      <c r="IV72" s="202"/>
      <c r="IW72" s="202"/>
      <c r="IX72" s="202"/>
      <c r="IY72" s="202"/>
      <c r="IZ72" s="202"/>
      <c r="JA72" s="202"/>
      <c r="JB72" s="202"/>
      <c r="JC72" s="202"/>
      <c r="JD72" s="202"/>
      <c r="JE72" s="202"/>
      <c r="JF72" s="202"/>
      <c r="JG72" s="202"/>
      <c r="JH72" s="202"/>
      <c r="JI72" s="202"/>
      <c r="JJ72" s="202"/>
      <c r="JK72" s="202"/>
      <c r="JL72" s="202"/>
      <c r="JM72" s="202"/>
      <c r="JN72" s="202"/>
      <c r="JO72" s="202"/>
      <c r="JP72" s="202"/>
      <c r="JQ72" s="202"/>
      <c r="JR72" s="202"/>
      <c r="JS72" s="202"/>
      <c r="JT72" s="202"/>
      <c r="JU72" s="202"/>
      <c r="JV72" s="202"/>
      <c r="JW72" s="202"/>
      <c r="JX72" s="202"/>
      <c r="JY72" s="202"/>
      <c r="JZ72" s="202"/>
      <c r="KA72" s="202"/>
      <c r="KB72" s="202"/>
      <c r="KC72" s="202"/>
      <c r="KD72" s="202"/>
      <c r="KE72" s="202"/>
      <c r="KF72" s="202"/>
      <c r="KG72" s="202"/>
      <c r="KH72" s="202"/>
      <c r="KI72" s="202"/>
      <c r="KJ72" s="202"/>
      <c r="KK72" s="202"/>
      <c r="KL72" s="202"/>
      <c r="KM72" s="202"/>
      <c r="KN72" s="202"/>
      <c r="KO72" s="202"/>
      <c r="KP72" s="202"/>
      <c r="KQ72" s="202"/>
      <c r="KR72" s="202"/>
      <c r="KS72" s="202"/>
      <c r="KT72" s="202"/>
      <c r="KU72" s="202"/>
      <c r="KV72" s="202"/>
      <c r="KW72" s="202"/>
      <c r="KX72" s="202"/>
      <c r="KY72" s="202"/>
      <c r="KZ72" s="202"/>
      <c r="LA72" s="202"/>
      <c r="LB72" s="202"/>
      <c r="LC72" s="202"/>
      <c r="LD72" s="202"/>
      <c r="LE72" s="202"/>
      <c r="LF72" s="202"/>
      <c r="LG72" s="202"/>
      <c r="LH72" s="202"/>
      <c r="LI72" s="202"/>
      <c r="LJ72" s="202"/>
      <c r="LK72" s="202"/>
      <c r="LL72" s="202"/>
      <c r="LM72" s="202"/>
      <c r="LN72" s="202"/>
      <c r="LO72" s="202"/>
      <c r="LP72" s="202"/>
      <c r="LQ72" s="202"/>
      <c r="LR72" s="202"/>
      <c r="LS72" s="202"/>
      <c r="LT72" s="202"/>
      <c r="LU72" s="202"/>
      <c r="LV72" s="202"/>
      <c r="LW72" s="202"/>
      <c r="LX72" s="202"/>
      <c r="LY72" s="202"/>
      <c r="LZ72" s="202"/>
      <c r="MA72" s="202"/>
      <c r="MB72" s="202"/>
      <c r="MC72" s="202"/>
      <c r="MD72" s="202"/>
      <c r="ME72" s="202"/>
      <c r="MF72" s="202"/>
      <c r="MG72" s="202"/>
      <c r="MH72" s="202"/>
      <c r="MI72" s="202"/>
      <c r="MJ72" s="202"/>
      <c r="MK72" s="202"/>
      <c r="ML72" s="202"/>
      <c r="MM72" s="202"/>
      <c r="MN72" s="202"/>
      <c r="MO72" s="202"/>
      <c r="MP72" s="202"/>
      <c r="MQ72" s="202"/>
      <c r="MR72" s="202"/>
      <c r="MS72" s="202"/>
      <c r="MT72" s="202"/>
      <c r="MU72" s="202"/>
      <c r="MV72" s="202"/>
      <c r="MW72" s="202"/>
      <c r="MX72" s="202"/>
      <c r="MY72" s="202"/>
      <c r="MZ72" s="202"/>
      <c r="NA72" s="202"/>
      <c r="NB72" s="202"/>
      <c r="NC72" s="202"/>
      <c r="ND72" s="202"/>
      <c r="NE72" s="202"/>
      <c r="NF72" s="202"/>
      <c r="NG72" s="202"/>
      <c r="NH72" s="202"/>
      <c r="NI72" s="202"/>
      <c r="NJ72" s="202"/>
      <c r="NK72" s="202"/>
      <c r="NL72" s="202"/>
      <c r="NM72" s="202"/>
      <c r="NN72" s="202"/>
      <c r="NO72" s="202"/>
      <c r="NP72" s="202"/>
      <c r="NQ72" s="202"/>
      <c r="NR72" s="202"/>
      <c r="NS72" s="202"/>
      <c r="NT72" s="202"/>
      <c r="NU72" s="202"/>
      <c r="NV72" s="202"/>
      <c r="NW72" s="202"/>
      <c r="NX72" s="202"/>
      <c r="NY72" s="202"/>
      <c r="NZ72" s="202"/>
      <c r="OA72" s="202"/>
      <c r="OB72" s="202"/>
      <c r="OC72" s="202"/>
      <c r="OD72" s="202"/>
      <c r="OE72" s="202"/>
      <c r="OF72" s="202"/>
      <c r="OG72" s="202"/>
      <c r="OH72" s="202"/>
      <c r="OI72" s="202"/>
      <c r="OJ72" s="202"/>
      <c r="OK72" s="202"/>
      <c r="OL72" s="202"/>
      <c r="OM72" s="202"/>
      <c r="ON72" s="202"/>
      <c r="OO72" s="202"/>
      <c r="OP72" s="202"/>
      <c r="OQ72" s="202"/>
      <c r="OR72" s="202"/>
      <c r="OS72" s="202"/>
      <c r="OT72" s="202"/>
      <c r="OU72" s="202"/>
      <c r="OV72" s="202"/>
      <c r="OW72" s="202"/>
      <c r="OX72" s="202"/>
      <c r="OY72" s="202"/>
      <c r="OZ72" s="202"/>
      <c r="PA72" s="202"/>
      <c r="PB72" s="202"/>
      <c r="PC72" s="202"/>
      <c r="PD72" s="202"/>
      <c r="PE72" s="202"/>
      <c r="PF72" s="202"/>
      <c r="PG72" s="202"/>
      <c r="PH72" s="202"/>
      <c r="PI72" s="202"/>
      <c r="PJ72" s="202"/>
      <c r="PK72" s="202"/>
      <c r="PL72" s="202"/>
      <c r="PM72" s="202"/>
      <c r="PN72" s="202"/>
      <c r="PO72" s="202"/>
      <c r="PP72" s="202"/>
      <c r="PQ72" s="202"/>
      <c r="PR72" s="202"/>
      <c r="PS72" s="202"/>
      <c r="PT72" s="202"/>
      <c r="PU72" s="202"/>
      <c r="PV72" s="202"/>
      <c r="PW72" s="202"/>
      <c r="PX72" s="202"/>
      <c r="PY72" s="202"/>
      <c r="PZ72" s="202"/>
      <c r="QA72" s="202"/>
      <c r="QB72" s="202"/>
      <c r="QC72" s="202"/>
      <c r="QD72" s="202"/>
      <c r="QE72" s="202"/>
      <c r="QF72" s="202"/>
      <c r="QG72" s="202"/>
      <c r="QH72" s="202"/>
      <c r="QI72" s="202"/>
      <c r="QJ72" s="202"/>
      <c r="QK72" s="202"/>
      <c r="QL72" s="202"/>
      <c r="QM72" s="202"/>
      <c r="QN72" s="202"/>
      <c r="QO72" s="202"/>
      <c r="QP72" s="202"/>
      <c r="QQ72" s="202"/>
      <c r="QR72" s="202"/>
      <c r="QS72" s="202"/>
      <c r="QT72" s="202"/>
      <c r="QU72" s="202"/>
      <c r="QV72" s="202"/>
      <c r="QW72" s="202"/>
      <c r="QX72" s="202"/>
      <c r="QY72" s="202"/>
      <c r="QZ72" s="202"/>
      <c r="RA72" s="202"/>
      <c r="RB72" s="202"/>
      <c r="RC72" s="202"/>
      <c r="RD72" s="202"/>
      <c r="RE72" s="202"/>
      <c r="RF72" s="202"/>
      <c r="RG72" s="202"/>
      <c r="RH72" s="202"/>
      <c r="RI72" s="202"/>
      <c r="RJ72" s="202"/>
      <c r="RK72" s="202"/>
      <c r="RL72" s="202"/>
      <c r="RM72" s="202"/>
      <c r="RN72" s="202"/>
      <c r="RO72" s="202"/>
      <c r="RP72" s="202"/>
      <c r="RQ72" s="202"/>
      <c r="RR72" s="202"/>
      <c r="RS72" s="202"/>
      <c r="RT72" s="202"/>
      <c r="RU72" s="202"/>
      <c r="RV72" s="202"/>
      <c r="RW72" s="202"/>
      <c r="RX72" s="202"/>
      <c r="RY72" s="202"/>
      <c r="RZ72" s="202"/>
      <c r="SA72" s="202"/>
      <c r="SB72" s="202"/>
      <c r="SC72" s="202"/>
      <c r="SD72" s="202"/>
      <c r="SE72" s="202"/>
      <c r="SF72" s="202"/>
      <c r="SG72" s="202"/>
      <c r="SH72" s="202"/>
      <c r="SI72" s="202"/>
      <c r="SJ72" s="202"/>
      <c r="SK72" s="202"/>
      <c r="SL72" s="202"/>
      <c r="SM72" s="202"/>
      <c r="SN72" s="202"/>
      <c r="SO72" s="202"/>
      <c r="SP72" s="202"/>
      <c r="SQ72" s="202"/>
      <c r="SR72" s="202"/>
      <c r="SS72" s="202"/>
      <c r="ST72" s="202"/>
      <c r="SU72" s="202"/>
      <c r="SV72" s="202"/>
      <c r="SW72" s="202"/>
      <c r="SX72" s="202"/>
      <c r="SY72" s="202"/>
      <c r="SZ72" s="202"/>
      <c r="TA72" s="202"/>
      <c r="TB72" s="202"/>
      <c r="TC72" s="202"/>
      <c r="TD72" s="202"/>
      <c r="TE72" s="202"/>
      <c r="TF72" s="202"/>
      <c r="TG72" s="202"/>
      <c r="TH72" s="202"/>
      <c r="TI72" s="202"/>
      <c r="TJ72" s="202"/>
      <c r="TK72" s="202"/>
      <c r="TL72" s="202"/>
      <c r="TM72" s="202"/>
      <c r="TN72" s="202"/>
      <c r="TO72" s="202"/>
      <c r="TP72" s="202"/>
      <c r="TQ72" s="202"/>
      <c r="TR72" s="202"/>
      <c r="TS72" s="202"/>
      <c r="TT72" s="202"/>
      <c r="TU72" s="202"/>
      <c r="TV72" s="202"/>
      <c r="TW72" s="202"/>
      <c r="TX72" s="202"/>
      <c r="TY72" s="202"/>
      <c r="TZ72" s="202"/>
      <c r="UA72" s="202"/>
      <c r="UB72" s="202"/>
      <c r="UC72" s="202"/>
      <c r="UD72" s="202"/>
      <c r="UE72" s="202"/>
      <c r="UF72" s="202"/>
      <c r="UG72" s="202"/>
      <c r="UH72" s="202"/>
      <c r="UI72" s="202"/>
      <c r="UJ72" s="202"/>
      <c r="UK72" s="202"/>
      <c r="UL72" s="202"/>
      <c r="UM72" s="202"/>
      <c r="UN72" s="202"/>
      <c r="UO72" s="202"/>
      <c r="UP72" s="202"/>
      <c r="UQ72" s="202"/>
      <c r="UR72" s="202"/>
      <c r="US72" s="202"/>
      <c r="UT72" s="202"/>
      <c r="UU72" s="202"/>
      <c r="UV72" s="202"/>
      <c r="UW72" s="202"/>
      <c r="UX72" s="202"/>
      <c r="UY72" s="202"/>
      <c r="UZ72" s="202"/>
      <c r="VA72" s="202"/>
      <c r="VB72" s="202"/>
      <c r="VC72" s="202"/>
      <c r="VD72" s="202"/>
      <c r="VE72" s="202"/>
      <c r="VF72" s="202"/>
      <c r="VG72" s="202"/>
      <c r="VH72" s="202"/>
      <c r="VI72" s="202"/>
      <c r="VJ72" s="202"/>
      <c r="VK72" s="202"/>
      <c r="VL72" s="202"/>
      <c r="VM72" s="202"/>
      <c r="VN72" s="202"/>
      <c r="VO72" s="202"/>
      <c r="VP72" s="202"/>
      <c r="VQ72" s="202"/>
      <c r="VR72" s="202"/>
      <c r="VS72" s="202"/>
      <c r="VT72" s="202"/>
      <c r="VU72" s="202"/>
      <c r="VV72" s="202"/>
      <c r="VW72" s="202"/>
      <c r="VX72" s="202"/>
      <c r="VY72" s="202"/>
      <c r="VZ72" s="202"/>
      <c r="WA72" s="202"/>
      <c r="WB72" s="202"/>
      <c r="WC72" s="202"/>
      <c r="WD72" s="202"/>
      <c r="WE72" s="202"/>
      <c r="WF72" s="202"/>
      <c r="WG72" s="202"/>
      <c r="WH72" s="202"/>
      <c r="WI72" s="202"/>
      <c r="WJ72" s="202"/>
      <c r="WK72" s="202"/>
      <c r="WL72" s="202"/>
      <c r="WM72" s="202"/>
      <c r="WN72" s="202"/>
      <c r="WO72" s="202"/>
      <c r="WP72" s="202"/>
      <c r="WQ72" s="202"/>
      <c r="WR72" s="202"/>
      <c r="WS72" s="202"/>
      <c r="WT72" s="202"/>
      <c r="WU72" s="202"/>
      <c r="WV72" s="202"/>
      <c r="WW72" s="202"/>
      <c r="WX72" s="202"/>
      <c r="WY72" s="202"/>
      <c r="WZ72" s="202"/>
      <c r="XA72" s="202"/>
      <c r="XB72" s="202"/>
      <c r="XC72" s="202"/>
      <c r="XD72" s="202"/>
      <c r="XE72" s="202"/>
      <c r="XF72" s="202"/>
      <c r="XG72" s="202"/>
      <c r="XH72" s="202"/>
      <c r="XI72" s="202"/>
      <c r="XJ72" s="202"/>
      <c r="XK72" s="202"/>
      <c r="XL72" s="202"/>
      <c r="XM72" s="202"/>
      <c r="XN72" s="202"/>
      <c r="XO72" s="202"/>
      <c r="XP72" s="202"/>
      <c r="XQ72" s="202"/>
      <c r="XR72" s="202"/>
      <c r="XS72" s="202"/>
      <c r="XT72" s="202"/>
      <c r="XU72" s="202"/>
      <c r="XV72" s="202"/>
      <c r="XW72" s="202"/>
      <c r="XX72" s="202"/>
      <c r="XY72" s="202"/>
      <c r="XZ72" s="202"/>
      <c r="YA72" s="202"/>
      <c r="YB72" s="202"/>
      <c r="YC72" s="202"/>
      <c r="YD72" s="202"/>
      <c r="YE72" s="202"/>
      <c r="YF72" s="202"/>
      <c r="YG72" s="202"/>
      <c r="YH72" s="202"/>
      <c r="YI72" s="202"/>
      <c r="YJ72" s="202"/>
      <c r="YK72" s="202"/>
      <c r="YL72" s="202"/>
      <c r="YM72" s="202"/>
      <c r="YN72" s="202"/>
      <c r="YO72" s="202"/>
      <c r="YP72" s="202"/>
      <c r="YQ72" s="202"/>
      <c r="YR72" s="202"/>
      <c r="YS72" s="202"/>
      <c r="YT72" s="202"/>
      <c r="YU72" s="202"/>
      <c r="YV72" s="202"/>
      <c r="YW72" s="202"/>
      <c r="YX72" s="202"/>
      <c r="YY72" s="202"/>
      <c r="YZ72" s="202"/>
      <c r="ZA72" s="202"/>
      <c r="ZB72" s="202"/>
      <c r="ZC72" s="202"/>
      <c r="ZD72" s="202"/>
      <c r="ZE72" s="202"/>
      <c r="ZF72" s="202"/>
      <c r="ZG72" s="202"/>
      <c r="ZH72" s="202"/>
      <c r="ZI72" s="202"/>
      <c r="ZJ72" s="202"/>
      <c r="ZK72" s="202"/>
      <c r="ZL72" s="202"/>
      <c r="ZM72" s="202"/>
      <c r="ZN72" s="202"/>
      <c r="ZO72" s="202"/>
      <c r="ZP72" s="202"/>
      <c r="ZQ72" s="202"/>
      <c r="ZR72" s="202"/>
      <c r="ZS72" s="202"/>
      <c r="ZT72" s="202"/>
      <c r="ZU72" s="202"/>
      <c r="ZV72" s="202"/>
      <c r="ZW72" s="202"/>
      <c r="ZX72" s="202"/>
      <c r="ZY72" s="202"/>
      <c r="ZZ72" s="202"/>
      <c r="AAA72" s="202"/>
      <c r="AAB72" s="202"/>
      <c r="AAC72" s="202"/>
      <c r="AAD72" s="202"/>
      <c r="AAE72" s="202"/>
      <c r="AAF72" s="202"/>
      <c r="AAG72" s="202"/>
      <c r="AAH72" s="202"/>
      <c r="AAI72" s="202"/>
      <c r="AAJ72" s="202"/>
      <c r="AAK72" s="202"/>
      <c r="AAL72" s="202"/>
      <c r="AAM72" s="202"/>
      <c r="AAN72" s="202"/>
      <c r="AAO72" s="202"/>
      <c r="AAP72" s="202"/>
      <c r="AAQ72" s="202"/>
      <c r="AAR72" s="202"/>
      <c r="AAS72" s="202"/>
      <c r="AAT72" s="202"/>
      <c r="AAU72" s="202"/>
      <c r="AAV72" s="202"/>
      <c r="AAW72" s="202"/>
      <c r="AAX72" s="202"/>
      <c r="AAY72" s="202"/>
      <c r="AAZ72" s="202"/>
      <c r="ABA72" s="202"/>
      <c r="ABB72" s="202"/>
      <c r="ABC72" s="202"/>
      <c r="ABD72" s="202"/>
      <c r="ABE72" s="202"/>
      <c r="ABF72" s="202"/>
      <c r="ABG72" s="202"/>
      <c r="ABH72" s="202"/>
      <c r="ABI72" s="202"/>
      <c r="ABJ72" s="202"/>
      <c r="ABK72" s="202"/>
      <c r="ABL72" s="202"/>
      <c r="ABM72" s="202"/>
      <c r="ABN72" s="202"/>
      <c r="ABO72" s="202"/>
      <c r="ABP72" s="202"/>
      <c r="ABQ72" s="202"/>
      <c r="ABR72" s="202"/>
      <c r="ABS72" s="202"/>
      <c r="ABT72" s="202"/>
      <c r="ABU72" s="202"/>
      <c r="ABV72" s="202"/>
      <c r="ABW72" s="202"/>
      <c r="ABX72" s="202"/>
      <c r="ABY72" s="202"/>
      <c r="ABZ72" s="202"/>
      <c r="ACA72" s="202"/>
      <c r="ACB72" s="202"/>
      <c r="ACC72" s="202"/>
      <c r="ACD72" s="202"/>
      <c r="ACE72" s="202"/>
      <c r="ACF72" s="202"/>
      <c r="ACG72" s="202"/>
      <c r="ACH72" s="202"/>
      <c r="ACI72" s="202"/>
      <c r="ACJ72" s="202"/>
      <c r="ACK72" s="202"/>
      <c r="ACL72" s="202"/>
      <c r="ACM72" s="202"/>
      <c r="ACN72" s="202"/>
      <c r="ACO72" s="202"/>
      <c r="ACP72" s="202"/>
      <c r="ACQ72" s="202"/>
      <c r="ACR72" s="202"/>
      <c r="ACS72" s="202"/>
      <c r="ACT72" s="202"/>
      <c r="ACU72" s="202"/>
      <c r="ACV72" s="202"/>
      <c r="ACW72" s="202"/>
      <c r="ACX72" s="202"/>
      <c r="ACY72" s="202"/>
      <c r="ACZ72" s="202"/>
      <c r="ADA72" s="202"/>
      <c r="ADB72" s="202"/>
      <c r="ADC72" s="202"/>
      <c r="ADD72" s="202"/>
      <c r="ADE72" s="202"/>
      <c r="ADF72" s="202"/>
      <c r="ADG72" s="202"/>
      <c r="ADH72" s="202"/>
      <c r="ADI72" s="202"/>
      <c r="ADJ72" s="202"/>
      <c r="ADK72" s="202"/>
      <c r="ADL72" s="202"/>
      <c r="ADM72" s="202"/>
      <c r="ADN72" s="202"/>
      <c r="ADO72" s="202"/>
      <c r="ADP72" s="202"/>
      <c r="ADQ72" s="202"/>
      <c r="ADR72" s="202"/>
      <c r="ADS72" s="202"/>
      <c r="ADT72" s="202"/>
      <c r="ADU72" s="202"/>
      <c r="ADV72" s="202"/>
      <c r="ADW72" s="202"/>
      <c r="ADX72" s="202"/>
      <c r="ADY72" s="202"/>
      <c r="ADZ72" s="202"/>
      <c r="AEA72" s="202"/>
      <c r="AEB72" s="202"/>
      <c r="AEC72" s="202"/>
      <c r="AED72" s="202"/>
      <c r="AEE72" s="202"/>
      <c r="AEF72" s="202"/>
      <c r="AEG72" s="202"/>
      <c r="AEH72" s="202"/>
      <c r="AEI72" s="202"/>
      <c r="AEJ72" s="202"/>
      <c r="AEK72" s="202"/>
      <c r="AEL72" s="202"/>
      <c r="AEM72" s="202"/>
      <c r="AEN72" s="202"/>
      <c r="AEO72" s="202"/>
      <c r="AEP72" s="202"/>
      <c r="AEQ72" s="202"/>
      <c r="AER72" s="202"/>
      <c r="AES72" s="202"/>
      <c r="AET72" s="202"/>
      <c r="AEU72" s="202"/>
      <c r="AEV72" s="202"/>
      <c r="AEW72" s="202"/>
      <c r="AEX72" s="202"/>
      <c r="AEY72" s="202"/>
      <c r="AEZ72" s="202"/>
      <c r="AFA72" s="202"/>
      <c r="AFB72" s="202"/>
      <c r="AFC72" s="202"/>
      <c r="AFD72" s="202"/>
      <c r="AFE72" s="202"/>
      <c r="AFF72" s="202"/>
      <c r="AFG72" s="202"/>
      <c r="AFH72" s="202"/>
      <c r="AFI72" s="202"/>
      <c r="AFJ72" s="202"/>
      <c r="AFK72" s="202"/>
      <c r="AFL72" s="202"/>
      <c r="AFM72" s="202"/>
      <c r="AFN72" s="202"/>
      <c r="AFO72" s="202"/>
      <c r="AFP72" s="202"/>
      <c r="AFQ72" s="202"/>
      <c r="AFR72" s="202"/>
      <c r="AFS72" s="202"/>
      <c r="AFT72" s="202"/>
      <c r="AFU72" s="202"/>
      <c r="AFV72" s="202"/>
      <c r="AFW72" s="202"/>
      <c r="AFX72" s="202"/>
      <c r="AFY72" s="202"/>
      <c r="AFZ72" s="202"/>
      <c r="AGA72" s="202"/>
      <c r="AGB72" s="202"/>
      <c r="AGC72" s="202"/>
      <c r="AGD72" s="202"/>
      <c r="AGE72" s="202"/>
      <c r="AGF72" s="202"/>
      <c r="AGG72" s="202"/>
      <c r="AGH72" s="202"/>
      <c r="AGI72" s="202"/>
      <c r="AGJ72" s="202"/>
      <c r="AGK72" s="202"/>
      <c r="AGL72" s="202"/>
      <c r="AGM72" s="202"/>
      <c r="AGN72" s="202"/>
      <c r="AGO72" s="202"/>
      <c r="AGP72" s="202"/>
      <c r="AGQ72" s="202"/>
      <c r="AGR72" s="202"/>
      <c r="AGS72" s="202"/>
      <c r="AGT72" s="202"/>
      <c r="AGU72" s="202"/>
      <c r="AGV72" s="202"/>
      <c r="AGW72" s="202"/>
      <c r="AGX72" s="202"/>
      <c r="AGY72" s="202"/>
      <c r="AGZ72" s="202"/>
      <c r="AHA72" s="202"/>
      <c r="AHB72" s="202"/>
      <c r="AHC72" s="202"/>
      <c r="AHD72" s="202"/>
      <c r="AHE72" s="202"/>
      <c r="AHF72" s="202"/>
      <c r="AHG72" s="202"/>
      <c r="AHH72" s="202"/>
      <c r="AHI72" s="202"/>
      <c r="AHJ72" s="202"/>
      <c r="AHK72" s="202"/>
      <c r="AHL72" s="202"/>
      <c r="AHM72" s="202"/>
      <c r="AHN72" s="202"/>
      <c r="AHO72" s="202"/>
      <c r="AHP72" s="202"/>
      <c r="AHQ72" s="202"/>
      <c r="AHR72" s="202"/>
      <c r="AHS72" s="202"/>
      <c r="AHT72" s="202"/>
      <c r="AHU72" s="202"/>
      <c r="AHV72" s="202"/>
      <c r="AHW72" s="202"/>
      <c r="AHX72" s="202"/>
      <c r="AHY72" s="202"/>
      <c r="AHZ72" s="202"/>
      <c r="AIA72" s="202"/>
      <c r="AIB72" s="202"/>
      <c r="AIC72" s="202"/>
      <c r="AID72" s="202"/>
      <c r="AIE72" s="202"/>
      <c r="AIF72" s="202"/>
      <c r="AIG72" s="202"/>
      <c r="AIH72" s="202"/>
      <c r="AII72" s="202"/>
      <c r="AIJ72" s="202"/>
      <c r="AIK72" s="202"/>
      <c r="AIL72" s="202"/>
      <c r="AIM72" s="202"/>
      <c r="AIN72" s="202"/>
      <c r="AIO72" s="202"/>
      <c r="AIP72" s="202"/>
      <c r="AIQ72" s="202"/>
      <c r="AIR72" s="202"/>
      <c r="AIS72" s="202"/>
      <c r="AIT72" s="202"/>
      <c r="AIU72" s="202"/>
      <c r="AIV72" s="202"/>
      <c r="AIW72" s="202"/>
      <c r="AIX72" s="202"/>
      <c r="AIY72" s="202"/>
      <c r="AIZ72" s="202"/>
      <c r="AJA72" s="202"/>
      <c r="AJB72" s="202"/>
      <c r="AJC72" s="202"/>
      <c r="AJD72" s="202"/>
      <c r="AJE72" s="202"/>
      <c r="AJF72" s="202"/>
      <c r="AJG72" s="202"/>
      <c r="AJH72" s="202"/>
      <c r="AJI72" s="202"/>
      <c r="AJJ72" s="202"/>
      <c r="AJK72" s="202"/>
      <c r="AJL72" s="202"/>
      <c r="AJM72" s="202"/>
      <c r="AJN72" s="202"/>
      <c r="AJO72" s="202"/>
      <c r="AJP72" s="202"/>
      <c r="AJQ72" s="202"/>
      <c r="AJR72" s="202"/>
      <c r="AJS72" s="202"/>
      <c r="AJT72" s="202"/>
      <c r="AJU72" s="202"/>
      <c r="AJV72" s="202"/>
      <c r="AJW72" s="202"/>
      <c r="AJX72" s="202"/>
      <c r="AJY72" s="202"/>
      <c r="AJZ72" s="202"/>
      <c r="AKA72" s="202"/>
      <c r="AKB72" s="202"/>
      <c r="AKC72" s="202"/>
      <c r="AKD72" s="202"/>
      <c r="AKE72" s="202"/>
      <c r="AKF72" s="202"/>
      <c r="AKG72" s="202"/>
      <c r="AKH72" s="202"/>
      <c r="AKI72" s="202"/>
      <c r="AKJ72" s="202"/>
      <c r="AKK72" s="202"/>
      <c r="AKL72" s="202"/>
      <c r="AKM72" s="202"/>
      <c r="AKN72" s="202"/>
      <c r="AKO72" s="202"/>
      <c r="AKP72" s="202"/>
      <c r="AKQ72" s="202"/>
      <c r="AKR72" s="202"/>
      <c r="AKS72" s="202"/>
      <c r="AKT72" s="202"/>
      <c r="AKU72" s="202"/>
      <c r="AKV72" s="202"/>
      <c r="AKW72" s="202"/>
      <c r="AKX72" s="202"/>
      <c r="AKY72" s="202"/>
      <c r="AKZ72" s="202"/>
      <c r="ALA72" s="202"/>
      <c r="ALB72" s="202"/>
      <c r="ALC72" s="202"/>
      <c r="ALD72" s="202"/>
      <c r="ALE72" s="202"/>
      <c r="ALF72" s="202"/>
      <c r="ALG72" s="202"/>
      <c r="ALH72" s="202"/>
      <c r="ALI72" s="202"/>
      <c r="ALJ72" s="202"/>
      <c r="ALK72" s="202"/>
      <c r="ALL72" s="202"/>
      <c r="ALM72" s="202"/>
      <c r="ALN72" s="202"/>
      <c r="ALO72" s="202"/>
      <c r="ALP72" s="202"/>
      <c r="ALQ72" s="202"/>
      <c r="ALR72" s="202"/>
      <c r="ALS72" s="202"/>
      <c r="ALT72" s="202"/>
      <c r="ALU72" s="202"/>
      <c r="ALV72" s="202"/>
      <c r="ALW72" s="202"/>
      <c r="ALX72" s="202"/>
      <c r="ALY72" s="202"/>
      <c r="ALZ72" s="202"/>
      <c r="AMA72" s="202"/>
      <c r="AMB72" s="202"/>
      <c r="AMC72" s="202"/>
      <c r="AMD72" s="202"/>
      <c r="AME72" s="202"/>
      <c r="AMF72" s="202"/>
      <c r="AMG72" s="202"/>
      <c r="AMH72" s="202"/>
      <c r="AMI72" s="202"/>
      <c r="AMJ72" s="202"/>
      <c r="AMK72" s="202"/>
      <c r="AML72" s="202"/>
    </row>
    <row r="73" spans="1:1026" s="149" customFormat="1">
      <c r="A73" s="202" t="str">
        <f t="shared" ref="A73:A78" si="25">CONCATENATE(I73,".",K73)</f>
        <v>LOAN.CA_RECEIVED</v>
      </c>
      <c r="B73" s="156">
        <f t="shared" si="22"/>
        <v>110069</v>
      </c>
      <c r="C73" s="203">
        <v>0</v>
      </c>
      <c r="D73" s="203">
        <v>1</v>
      </c>
      <c r="E73" s="203">
        <f t="shared" si="21"/>
        <v>100000</v>
      </c>
      <c r="F73" s="203">
        <v>100000</v>
      </c>
      <c r="G73" s="203" t="s">
        <v>34</v>
      </c>
      <c r="H73" s="203">
        <v>100000</v>
      </c>
      <c r="I73" s="202" t="s">
        <v>505</v>
      </c>
      <c r="J73" s="203">
        <f>VLOOKUP(I73,T_FSM_TYPE!$A:$B,2,0)</f>
        <v>110000</v>
      </c>
      <c r="K73" s="150" t="s">
        <v>713</v>
      </c>
      <c r="L73" s="202" t="s">
        <v>37</v>
      </c>
      <c r="M73" s="220" t="s">
        <v>713</v>
      </c>
      <c r="N73" s="192" t="str">
        <f t="shared" si="14"/>
        <v>INSERT INTO T_FSM_STATE VALUES(110069, 0, 1, 100000, 100000, GETDATE(), 100000, 110000, 'CA_RECEIVED', '?' ,'CA_RECEIVED')</v>
      </c>
      <c r="O73" s="202"/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02"/>
      <c r="AH73" s="202"/>
      <c r="AI73" s="202"/>
      <c r="AJ73" s="202"/>
      <c r="AK73" s="202"/>
      <c r="AL73" s="202"/>
      <c r="AM73" s="202"/>
      <c r="AN73" s="202"/>
      <c r="AO73" s="202"/>
      <c r="AP73" s="202"/>
      <c r="AQ73" s="202"/>
      <c r="AR73" s="202"/>
      <c r="AS73" s="202"/>
      <c r="AT73" s="202"/>
      <c r="AU73" s="202"/>
      <c r="AV73" s="202"/>
      <c r="AW73" s="202"/>
      <c r="AX73" s="202"/>
      <c r="AY73" s="202"/>
      <c r="AZ73" s="202"/>
      <c r="BA73" s="202"/>
      <c r="BB73" s="202"/>
      <c r="BC73" s="202"/>
      <c r="BD73" s="202"/>
      <c r="BE73" s="202"/>
      <c r="BF73" s="202"/>
      <c r="BG73" s="202"/>
      <c r="BH73" s="202"/>
      <c r="BI73" s="202"/>
      <c r="BJ73" s="202"/>
      <c r="BK73" s="202"/>
      <c r="BL73" s="202"/>
      <c r="BM73" s="202"/>
      <c r="BN73" s="202"/>
      <c r="BO73" s="202"/>
      <c r="BP73" s="202"/>
      <c r="BQ73" s="202"/>
      <c r="BR73" s="202"/>
      <c r="BS73" s="202"/>
      <c r="BT73" s="202"/>
      <c r="BU73" s="202"/>
      <c r="BV73" s="202"/>
      <c r="BW73" s="202"/>
      <c r="BX73" s="202"/>
      <c r="BY73" s="202"/>
      <c r="BZ73" s="202"/>
      <c r="CA73" s="202"/>
      <c r="CB73" s="202"/>
      <c r="CC73" s="202"/>
      <c r="CD73" s="202"/>
      <c r="CE73" s="202"/>
      <c r="CF73" s="202"/>
      <c r="CG73" s="202"/>
      <c r="CH73" s="202"/>
      <c r="CI73" s="202"/>
      <c r="CJ73" s="202"/>
      <c r="CK73" s="202"/>
      <c r="CL73" s="202"/>
      <c r="CM73" s="202"/>
      <c r="CN73" s="202"/>
      <c r="CO73" s="202"/>
      <c r="CP73" s="202"/>
      <c r="CQ73" s="202"/>
      <c r="CR73" s="202"/>
      <c r="CS73" s="202"/>
      <c r="CT73" s="202"/>
      <c r="CU73" s="202"/>
      <c r="CV73" s="202"/>
      <c r="CW73" s="202"/>
      <c r="CX73" s="202"/>
      <c r="CY73" s="202"/>
      <c r="CZ73" s="202"/>
      <c r="DA73" s="202"/>
      <c r="DB73" s="202"/>
      <c r="DC73" s="202"/>
      <c r="DD73" s="202"/>
      <c r="DE73" s="202"/>
      <c r="DF73" s="202"/>
      <c r="DG73" s="202"/>
      <c r="DH73" s="202"/>
      <c r="DI73" s="202"/>
      <c r="DJ73" s="20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2"/>
      <c r="DV73" s="202"/>
      <c r="DW73" s="202"/>
      <c r="DX73" s="202"/>
      <c r="DY73" s="202"/>
      <c r="DZ73" s="202"/>
      <c r="EA73" s="202"/>
      <c r="EB73" s="202"/>
      <c r="EC73" s="202"/>
      <c r="ED73" s="20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2"/>
      <c r="EP73" s="202"/>
      <c r="EQ73" s="202"/>
      <c r="ER73" s="202"/>
      <c r="ES73" s="202"/>
      <c r="ET73" s="202"/>
      <c r="EU73" s="202"/>
      <c r="EV73" s="202"/>
      <c r="EW73" s="202"/>
      <c r="EX73" s="20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2"/>
      <c r="FU73" s="202"/>
      <c r="FV73" s="202"/>
      <c r="FW73" s="202"/>
      <c r="FX73" s="202"/>
      <c r="FY73" s="202"/>
      <c r="FZ73" s="202"/>
      <c r="GA73" s="202"/>
      <c r="GB73" s="202"/>
      <c r="GC73" s="202"/>
      <c r="GD73" s="202"/>
      <c r="GE73" s="202"/>
      <c r="GF73" s="202"/>
      <c r="GG73" s="202"/>
      <c r="GH73" s="202"/>
      <c r="GI73" s="202"/>
      <c r="GJ73" s="202"/>
      <c r="GK73" s="202"/>
      <c r="GL73" s="202"/>
      <c r="GM73" s="202"/>
      <c r="GN73" s="202"/>
      <c r="GO73" s="202"/>
      <c r="GP73" s="202"/>
      <c r="GQ73" s="202"/>
      <c r="GR73" s="202"/>
      <c r="GS73" s="202"/>
      <c r="GT73" s="202"/>
      <c r="GU73" s="202"/>
      <c r="GV73" s="202"/>
      <c r="GW73" s="202"/>
      <c r="GX73" s="202"/>
      <c r="GY73" s="202"/>
      <c r="GZ73" s="202"/>
      <c r="HA73" s="202"/>
      <c r="HB73" s="202"/>
      <c r="HC73" s="202"/>
      <c r="HD73" s="202"/>
      <c r="HE73" s="202"/>
      <c r="HF73" s="202"/>
      <c r="HG73" s="202"/>
      <c r="HH73" s="202"/>
      <c r="HI73" s="202"/>
      <c r="HJ73" s="202"/>
      <c r="HK73" s="202"/>
      <c r="HL73" s="202"/>
      <c r="HM73" s="202"/>
      <c r="HN73" s="202"/>
      <c r="HO73" s="202"/>
      <c r="HP73" s="202"/>
      <c r="HQ73" s="202"/>
      <c r="HR73" s="202"/>
      <c r="HS73" s="202"/>
      <c r="HT73" s="202"/>
      <c r="HU73" s="202"/>
      <c r="HV73" s="202"/>
      <c r="HW73" s="202"/>
      <c r="HX73" s="202"/>
      <c r="HY73" s="202"/>
      <c r="HZ73" s="202"/>
      <c r="IA73" s="202"/>
      <c r="IB73" s="202"/>
      <c r="IC73" s="202"/>
      <c r="ID73" s="202"/>
      <c r="IE73" s="202"/>
      <c r="IF73" s="202"/>
      <c r="IG73" s="202"/>
      <c r="IH73" s="202"/>
      <c r="II73" s="202"/>
      <c r="IJ73" s="202"/>
      <c r="IK73" s="202"/>
      <c r="IL73" s="202"/>
      <c r="IM73" s="202"/>
      <c r="IN73" s="202"/>
      <c r="IO73" s="202"/>
      <c r="IP73" s="202"/>
      <c r="IQ73" s="202"/>
      <c r="IR73" s="202"/>
      <c r="IS73" s="202"/>
      <c r="IT73" s="202"/>
      <c r="IU73" s="202"/>
      <c r="IV73" s="202"/>
      <c r="IW73" s="202"/>
      <c r="IX73" s="202"/>
      <c r="IY73" s="202"/>
      <c r="IZ73" s="202"/>
      <c r="JA73" s="202"/>
      <c r="JB73" s="202"/>
      <c r="JC73" s="202"/>
      <c r="JD73" s="202"/>
      <c r="JE73" s="202"/>
      <c r="JF73" s="202"/>
      <c r="JG73" s="202"/>
      <c r="JH73" s="202"/>
      <c r="JI73" s="202"/>
      <c r="JJ73" s="202"/>
      <c r="JK73" s="202"/>
      <c r="JL73" s="202"/>
      <c r="JM73" s="202"/>
      <c r="JN73" s="202"/>
      <c r="JO73" s="202"/>
      <c r="JP73" s="202"/>
      <c r="JQ73" s="202"/>
      <c r="JR73" s="202"/>
      <c r="JS73" s="202"/>
      <c r="JT73" s="202"/>
      <c r="JU73" s="202"/>
      <c r="JV73" s="202"/>
      <c r="JW73" s="202"/>
      <c r="JX73" s="202"/>
      <c r="JY73" s="202"/>
      <c r="JZ73" s="202"/>
      <c r="KA73" s="202"/>
      <c r="KB73" s="202"/>
      <c r="KC73" s="202"/>
      <c r="KD73" s="202"/>
      <c r="KE73" s="202"/>
      <c r="KF73" s="202"/>
      <c r="KG73" s="202"/>
      <c r="KH73" s="202"/>
      <c r="KI73" s="202"/>
      <c r="KJ73" s="202"/>
      <c r="KK73" s="202"/>
      <c r="KL73" s="202"/>
      <c r="KM73" s="202"/>
      <c r="KN73" s="202"/>
      <c r="KO73" s="202"/>
      <c r="KP73" s="202"/>
      <c r="KQ73" s="202"/>
      <c r="KR73" s="202"/>
      <c r="KS73" s="202"/>
      <c r="KT73" s="202"/>
      <c r="KU73" s="202"/>
      <c r="KV73" s="202"/>
      <c r="KW73" s="202"/>
      <c r="KX73" s="202"/>
      <c r="KY73" s="202"/>
      <c r="KZ73" s="202"/>
      <c r="LA73" s="202"/>
      <c r="LB73" s="202"/>
      <c r="LC73" s="202"/>
      <c r="LD73" s="202"/>
      <c r="LE73" s="202"/>
      <c r="LF73" s="202"/>
      <c r="LG73" s="202"/>
      <c r="LH73" s="202"/>
      <c r="LI73" s="202"/>
      <c r="LJ73" s="202"/>
      <c r="LK73" s="202"/>
      <c r="LL73" s="202"/>
      <c r="LM73" s="202"/>
      <c r="LN73" s="202"/>
      <c r="LO73" s="202"/>
      <c r="LP73" s="202"/>
      <c r="LQ73" s="202"/>
      <c r="LR73" s="202"/>
      <c r="LS73" s="202"/>
      <c r="LT73" s="202"/>
      <c r="LU73" s="202"/>
      <c r="LV73" s="202"/>
      <c r="LW73" s="202"/>
      <c r="LX73" s="202"/>
      <c r="LY73" s="202"/>
      <c r="LZ73" s="202"/>
      <c r="MA73" s="202"/>
      <c r="MB73" s="202"/>
      <c r="MC73" s="202"/>
      <c r="MD73" s="202"/>
      <c r="ME73" s="202"/>
      <c r="MF73" s="202"/>
      <c r="MG73" s="202"/>
      <c r="MH73" s="202"/>
      <c r="MI73" s="202"/>
      <c r="MJ73" s="202"/>
      <c r="MK73" s="202"/>
      <c r="ML73" s="202"/>
      <c r="MM73" s="202"/>
      <c r="MN73" s="202"/>
      <c r="MO73" s="202"/>
      <c r="MP73" s="202"/>
      <c r="MQ73" s="202"/>
      <c r="MR73" s="202"/>
      <c r="MS73" s="202"/>
      <c r="MT73" s="202"/>
      <c r="MU73" s="202"/>
      <c r="MV73" s="202"/>
      <c r="MW73" s="202"/>
      <c r="MX73" s="202"/>
      <c r="MY73" s="202"/>
      <c r="MZ73" s="202"/>
      <c r="NA73" s="202"/>
      <c r="NB73" s="202"/>
      <c r="NC73" s="202"/>
      <c r="ND73" s="202"/>
      <c r="NE73" s="202"/>
      <c r="NF73" s="202"/>
      <c r="NG73" s="202"/>
      <c r="NH73" s="202"/>
      <c r="NI73" s="202"/>
      <c r="NJ73" s="202"/>
      <c r="NK73" s="202"/>
      <c r="NL73" s="202"/>
      <c r="NM73" s="202"/>
      <c r="NN73" s="202"/>
      <c r="NO73" s="202"/>
      <c r="NP73" s="202"/>
      <c r="NQ73" s="202"/>
      <c r="NR73" s="202"/>
      <c r="NS73" s="202"/>
      <c r="NT73" s="202"/>
      <c r="NU73" s="202"/>
      <c r="NV73" s="202"/>
      <c r="NW73" s="202"/>
      <c r="NX73" s="202"/>
      <c r="NY73" s="202"/>
      <c r="NZ73" s="202"/>
      <c r="OA73" s="202"/>
      <c r="OB73" s="202"/>
      <c r="OC73" s="202"/>
      <c r="OD73" s="202"/>
      <c r="OE73" s="202"/>
      <c r="OF73" s="202"/>
      <c r="OG73" s="202"/>
      <c r="OH73" s="202"/>
      <c r="OI73" s="202"/>
      <c r="OJ73" s="202"/>
      <c r="OK73" s="202"/>
      <c r="OL73" s="202"/>
      <c r="OM73" s="202"/>
      <c r="ON73" s="202"/>
      <c r="OO73" s="202"/>
      <c r="OP73" s="202"/>
      <c r="OQ73" s="202"/>
      <c r="OR73" s="202"/>
      <c r="OS73" s="202"/>
      <c r="OT73" s="202"/>
      <c r="OU73" s="202"/>
      <c r="OV73" s="202"/>
      <c r="OW73" s="202"/>
      <c r="OX73" s="202"/>
      <c r="OY73" s="202"/>
      <c r="OZ73" s="202"/>
      <c r="PA73" s="202"/>
      <c r="PB73" s="202"/>
      <c r="PC73" s="202"/>
      <c r="PD73" s="202"/>
      <c r="PE73" s="202"/>
      <c r="PF73" s="202"/>
      <c r="PG73" s="202"/>
      <c r="PH73" s="202"/>
      <c r="PI73" s="202"/>
      <c r="PJ73" s="202"/>
      <c r="PK73" s="202"/>
      <c r="PL73" s="202"/>
      <c r="PM73" s="202"/>
      <c r="PN73" s="202"/>
      <c r="PO73" s="202"/>
      <c r="PP73" s="202"/>
      <c r="PQ73" s="202"/>
      <c r="PR73" s="202"/>
      <c r="PS73" s="202"/>
      <c r="PT73" s="202"/>
      <c r="PU73" s="202"/>
      <c r="PV73" s="202"/>
      <c r="PW73" s="202"/>
      <c r="PX73" s="202"/>
      <c r="PY73" s="202"/>
      <c r="PZ73" s="202"/>
      <c r="QA73" s="202"/>
      <c r="QB73" s="202"/>
      <c r="QC73" s="202"/>
      <c r="QD73" s="202"/>
      <c r="QE73" s="202"/>
      <c r="QF73" s="202"/>
      <c r="QG73" s="202"/>
      <c r="QH73" s="202"/>
      <c r="QI73" s="202"/>
      <c r="QJ73" s="202"/>
      <c r="QK73" s="202"/>
      <c r="QL73" s="202"/>
      <c r="QM73" s="202"/>
      <c r="QN73" s="202"/>
      <c r="QO73" s="202"/>
      <c r="QP73" s="202"/>
      <c r="QQ73" s="202"/>
      <c r="QR73" s="202"/>
      <c r="QS73" s="202"/>
      <c r="QT73" s="202"/>
      <c r="QU73" s="202"/>
      <c r="QV73" s="202"/>
      <c r="QW73" s="202"/>
      <c r="QX73" s="202"/>
      <c r="QY73" s="202"/>
      <c r="QZ73" s="202"/>
      <c r="RA73" s="202"/>
      <c r="RB73" s="202"/>
      <c r="RC73" s="202"/>
      <c r="RD73" s="202"/>
      <c r="RE73" s="202"/>
      <c r="RF73" s="202"/>
      <c r="RG73" s="202"/>
      <c r="RH73" s="202"/>
      <c r="RI73" s="202"/>
      <c r="RJ73" s="202"/>
      <c r="RK73" s="202"/>
      <c r="RL73" s="202"/>
      <c r="RM73" s="202"/>
      <c r="RN73" s="202"/>
      <c r="RO73" s="202"/>
      <c r="RP73" s="202"/>
      <c r="RQ73" s="202"/>
      <c r="RR73" s="202"/>
      <c r="RS73" s="202"/>
      <c r="RT73" s="202"/>
      <c r="RU73" s="202"/>
      <c r="RV73" s="202"/>
      <c r="RW73" s="202"/>
      <c r="RX73" s="202"/>
      <c r="RY73" s="202"/>
      <c r="RZ73" s="202"/>
      <c r="SA73" s="202"/>
      <c r="SB73" s="202"/>
      <c r="SC73" s="202"/>
      <c r="SD73" s="202"/>
      <c r="SE73" s="202"/>
      <c r="SF73" s="202"/>
      <c r="SG73" s="202"/>
      <c r="SH73" s="202"/>
      <c r="SI73" s="202"/>
      <c r="SJ73" s="202"/>
      <c r="SK73" s="202"/>
      <c r="SL73" s="202"/>
      <c r="SM73" s="202"/>
      <c r="SN73" s="202"/>
      <c r="SO73" s="202"/>
      <c r="SP73" s="202"/>
      <c r="SQ73" s="202"/>
      <c r="SR73" s="202"/>
      <c r="SS73" s="202"/>
      <c r="ST73" s="202"/>
      <c r="SU73" s="202"/>
      <c r="SV73" s="202"/>
      <c r="SW73" s="202"/>
      <c r="SX73" s="202"/>
      <c r="SY73" s="202"/>
      <c r="SZ73" s="202"/>
      <c r="TA73" s="202"/>
      <c r="TB73" s="202"/>
      <c r="TC73" s="202"/>
      <c r="TD73" s="202"/>
      <c r="TE73" s="202"/>
      <c r="TF73" s="202"/>
      <c r="TG73" s="202"/>
      <c r="TH73" s="202"/>
      <c r="TI73" s="202"/>
      <c r="TJ73" s="202"/>
      <c r="TK73" s="202"/>
      <c r="TL73" s="202"/>
      <c r="TM73" s="202"/>
      <c r="TN73" s="202"/>
      <c r="TO73" s="202"/>
      <c r="TP73" s="202"/>
      <c r="TQ73" s="202"/>
      <c r="TR73" s="202"/>
      <c r="TS73" s="202"/>
      <c r="TT73" s="202"/>
      <c r="TU73" s="202"/>
      <c r="TV73" s="202"/>
      <c r="TW73" s="202"/>
      <c r="TX73" s="202"/>
      <c r="TY73" s="202"/>
      <c r="TZ73" s="202"/>
      <c r="UA73" s="202"/>
      <c r="UB73" s="202"/>
      <c r="UC73" s="202"/>
      <c r="UD73" s="202"/>
      <c r="UE73" s="202"/>
      <c r="UF73" s="202"/>
      <c r="UG73" s="202"/>
      <c r="UH73" s="202"/>
      <c r="UI73" s="202"/>
      <c r="UJ73" s="202"/>
      <c r="UK73" s="202"/>
      <c r="UL73" s="202"/>
      <c r="UM73" s="202"/>
      <c r="UN73" s="202"/>
      <c r="UO73" s="202"/>
      <c r="UP73" s="202"/>
      <c r="UQ73" s="202"/>
      <c r="UR73" s="202"/>
      <c r="US73" s="202"/>
      <c r="UT73" s="202"/>
      <c r="UU73" s="202"/>
      <c r="UV73" s="202"/>
      <c r="UW73" s="202"/>
      <c r="UX73" s="202"/>
      <c r="UY73" s="202"/>
      <c r="UZ73" s="202"/>
      <c r="VA73" s="202"/>
      <c r="VB73" s="202"/>
      <c r="VC73" s="202"/>
      <c r="VD73" s="202"/>
      <c r="VE73" s="202"/>
      <c r="VF73" s="202"/>
      <c r="VG73" s="202"/>
      <c r="VH73" s="202"/>
      <c r="VI73" s="202"/>
      <c r="VJ73" s="202"/>
      <c r="VK73" s="202"/>
      <c r="VL73" s="202"/>
      <c r="VM73" s="202"/>
      <c r="VN73" s="202"/>
      <c r="VO73" s="202"/>
      <c r="VP73" s="202"/>
      <c r="VQ73" s="202"/>
      <c r="VR73" s="202"/>
      <c r="VS73" s="202"/>
      <c r="VT73" s="202"/>
      <c r="VU73" s="202"/>
      <c r="VV73" s="202"/>
      <c r="VW73" s="202"/>
      <c r="VX73" s="202"/>
      <c r="VY73" s="202"/>
      <c r="VZ73" s="202"/>
      <c r="WA73" s="202"/>
      <c r="WB73" s="202"/>
      <c r="WC73" s="202"/>
      <c r="WD73" s="202"/>
      <c r="WE73" s="202"/>
      <c r="WF73" s="202"/>
      <c r="WG73" s="202"/>
      <c r="WH73" s="202"/>
      <c r="WI73" s="202"/>
      <c r="WJ73" s="202"/>
      <c r="WK73" s="202"/>
      <c r="WL73" s="202"/>
      <c r="WM73" s="202"/>
      <c r="WN73" s="202"/>
      <c r="WO73" s="202"/>
      <c r="WP73" s="202"/>
      <c r="WQ73" s="202"/>
      <c r="WR73" s="202"/>
      <c r="WS73" s="202"/>
      <c r="WT73" s="202"/>
      <c r="WU73" s="202"/>
      <c r="WV73" s="202"/>
      <c r="WW73" s="202"/>
      <c r="WX73" s="202"/>
      <c r="WY73" s="202"/>
      <c r="WZ73" s="202"/>
      <c r="XA73" s="202"/>
      <c r="XB73" s="202"/>
      <c r="XC73" s="202"/>
      <c r="XD73" s="202"/>
      <c r="XE73" s="202"/>
      <c r="XF73" s="202"/>
      <c r="XG73" s="202"/>
      <c r="XH73" s="202"/>
      <c r="XI73" s="202"/>
      <c r="XJ73" s="202"/>
      <c r="XK73" s="202"/>
      <c r="XL73" s="202"/>
      <c r="XM73" s="202"/>
      <c r="XN73" s="202"/>
      <c r="XO73" s="202"/>
      <c r="XP73" s="202"/>
      <c r="XQ73" s="202"/>
      <c r="XR73" s="202"/>
      <c r="XS73" s="202"/>
      <c r="XT73" s="202"/>
      <c r="XU73" s="202"/>
      <c r="XV73" s="202"/>
      <c r="XW73" s="202"/>
      <c r="XX73" s="202"/>
      <c r="XY73" s="202"/>
      <c r="XZ73" s="202"/>
      <c r="YA73" s="202"/>
      <c r="YB73" s="202"/>
      <c r="YC73" s="202"/>
      <c r="YD73" s="202"/>
      <c r="YE73" s="202"/>
      <c r="YF73" s="202"/>
      <c r="YG73" s="202"/>
      <c r="YH73" s="202"/>
      <c r="YI73" s="202"/>
      <c r="YJ73" s="202"/>
      <c r="YK73" s="202"/>
      <c r="YL73" s="202"/>
      <c r="YM73" s="202"/>
      <c r="YN73" s="202"/>
      <c r="YO73" s="202"/>
      <c r="YP73" s="202"/>
      <c r="YQ73" s="202"/>
      <c r="YR73" s="202"/>
      <c r="YS73" s="202"/>
      <c r="YT73" s="202"/>
      <c r="YU73" s="202"/>
      <c r="YV73" s="202"/>
      <c r="YW73" s="202"/>
      <c r="YX73" s="202"/>
      <c r="YY73" s="202"/>
      <c r="YZ73" s="202"/>
      <c r="ZA73" s="202"/>
      <c r="ZB73" s="202"/>
      <c r="ZC73" s="202"/>
      <c r="ZD73" s="202"/>
      <c r="ZE73" s="202"/>
      <c r="ZF73" s="202"/>
      <c r="ZG73" s="202"/>
      <c r="ZH73" s="202"/>
      <c r="ZI73" s="202"/>
      <c r="ZJ73" s="202"/>
      <c r="ZK73" s="202"/>
      <c r="ZL73" s="202"/>
      <c r="ZM73" s="202"/>
      <c r="ZN73" s="202"/>
      <c r="ZO73" s="202"/>
      <c r="ZP73" s="202"/>
      <c r="ZQ73" s="202"/>
      <c r="ZR73" s="202"/>
      <c r="ZS73" s="202"/>
      <c r="ZT73" s="202"/>
      <c r="ZU73" s="202"/>
      <c r="ZV73" s="202"/>
      <c r="ZW73" s="202"/>
      <c r="ZX73" s="202"/>
      <c r="ZY73" s="202"/>
      <c r="ZZ73" s="202"/>
      <c r="AAA73" s="202"/>
      <c r="AAB73" s="202"/>
      <c r="AAC73" s="202"/>
      <c r="AAD73" s="202"/>
      <c r="AAE73" s="202"/>
      <c r="AAF73" s="202"/>
      <c r="AAG73" s="202"/>
      <c r="AAH73" s="202"/>
      <c r="AAI73" s="202"/>
      <c r="AAJ73" s="202"/>
      <c r="AAK73" s="202"/>
      <c r="AAL73" s="202"/>
      <c r="AAM73" s="202"/>
      <c r="AAN73" s="202"/>
      <c r="AAO73" s="202"/>
      <c r="AAP73" s="202"/>
      <c r="AAQ73" s="202"/>
      <c r="AAR73" s="202"/>
      <c r="AAS73" s="202"/>
      <c r="AAT73" s="202"/>
      <c r="AAU73" s="202"/>
      <c r="AAV73" s="202"/>
      <c r="AAW73" s="202"/>
      <c r="AAX73" s="202"/>
      <c r="AAY73" s="202"/>
      <c r="AAZ73" s="202"/>
      <c r="ABA73" s="202"/>
      <c r="ABB73" s="202"/>
      <c r="ABC73" s="202"/>
      <c r="ABD73" s="202"/>
      <c r="ABE73" s="202"/>
      <c r="ABF73" s="202"/>
      <c r="ABG73" s="202"/>
      <c r="ABH73" s="202"/>
      <c r="ABI73" s="202"/>
      <c r="ABJ73" s="202"/>
      <c r="ABK73" s="202"/>
      <c r="ABL73" s="202"/>
      <c r="ABM73" s="202"/>
      <c r="ABN73" s="202"/>
      <c r="ABO73" s="202"/>
      <c r="ABP73" s="202"/>
      <c r="ABQ73" s="202"/>
      <c r="ABR73" s="202"/>
      <c r="ABS73" s="202"/>
      <c r="ABT73" s="202"/>
      <c r="ABU73" s="202"/>
      <c r="ABV73" s="202"/>
      <c r="ABW73" s="202"/>
      <c r="ABX73" s="202"/>
      <c r="ABY73" s="202"/>
      <c r="ABZ73" s="202"/>
      <c r="ACA73" s="202"/>
      <c r="ACB73" s="202"/>
      <c r="ACC73" s="202"/>
      <c r="ACD73" s="202"/>
      <c r="ACE73" s="202"/>
      <c r="ACF73" s="202"/>
      <c r="ACG73" s="202"/>
      <c r="ACH73" s="202"/>
      <c r="ACI73" s="202"/>
      <c r="ACJ73" s="202"/>
      <c r="ACK73" s="202"/>
      <c r="ACL73" s="202"/>
      <c r="ACM73" s="202"/>
      <c r="ACN73" s="202"/>
      <c r="ACO73" s="202"/>
      <c r="ACP73" s="202"/>
      <c r="ACQ73" s="202"/>
      <c r="ACR73" s="202"/>
      <c r="ACS73" s="202"/>
      <c r="ACT73" s="202"/>
      <c r="ACU73" s="202"/>
      <c r="ACV73" s="202"/>
      <c r="ACW73" s="202"/>
      <c r="ACX73" s="202"/>
      <c r="ACY73" s="202"/>
      <c r="ACZ73" s="202"/>
      <c r="ADA73" s="202"/>
      <c r="ADB73" s="202"/>
      <c r="ADC73" s="202"/>
      <c r="ADD73" s="202"/>
      <c r="ADE73" s="202"/>
      <c r="ADF73" s="202"/>
      <c r="ADG73" s="202"/>
      <c r="ADH73" s="202"/>
      <c r="ADI73" s="202"/>
      <c r="ADJ73" s="202"/>
      <c r="ADK73" s="202"/>
      <c r="ADL73" s="202"/>
      <c r="ADM73" s="202"/>
      <c r="ADN73" s="202"/>
      <c r="ADO73" s="202"/>
      <c r="ADP73" s="202"/>
      <c r="ADQ73" s="202"/>
      <c r="ADR73" s="202"/>
      <c r="ADS73" s="202"/>
      <c r="ADT73" s="202"/>
      <c r="ADU73" s="202"/>
      <c r="ADV73" s="202"/>
      <c r="ADW73" s="202"/>
      <c r="ADX73" s="202"/>
      <c r="ADY73" s="202"/>
      <c r="ADZ73" s="202"/>
      <c r="AEA73" s="202"/>
      <c r="AEB73" s="202"/>
      <c r="AEC73" s="202"/>
      <c r="AED73" s="202"/>
      <c r="AEE73" s="202"/>
      <c r="AEF73" s="202"/>
      <c r="AEG73" s="202"/>
      <c r="AEH73" s="202"/>
      <c r="AEI73" s="202"/>
      <c r="AEJ73" s="202"/>
      <c r="AEK73" s="202"/>
      <c r="AEL73" s="202"/>
      <c r="AEM73" s="202"/>
      <c r="AEN73" s="202"/>
      <c r="AEO73" s="202"/>
      <c r="AEP73" s="202"/>
      <c r="AEQ73" s="202"/>
      <c r="AER73" s="202"/>
      <c r="AES73" s="202"/>
      <c r="AET73" s="202"/>
      <c r="AEU73" s="202"/>
      <c r="AEV73" s="202"/>
      <c r="AEW73" s="202"/>
      <c r="AEX73" s="202"/>
      <c r="AEY73" s="202"/>
      <c r="AEZ73" s="202"/>
      <c r="AFA73" s="202"/>
      <c r="AFB73" s="202"/>
      <c r="AFC73" s="202"/>
      <c r="AFD73" s="202"/>
      <c r="AFE73" s="202"/>
      <c r="AFF73" s="202"/>
      <c r="AFG73" s="202"/>
      <c r="AFH73" s="202"/>
      <c r="AFI73" s="202"/>
      <c r="AFJ73" s="202"/>
      <c r="AFK73" s="202"/>
      <c r="AFL73" s="202"/>
      <c r="AFM73" s="202"/>
      <c r="AFN73" s="202"/>
      <c r="AFO73" s="202"/>
      <c r="AFP73" s="202"/>
      <c r="AFQ73" s="202"/>
      <c r="AFR73" s="202"/>
      <c r="AFS73" s="202"/>
      <c r="AFT73" s="202"/>
      <c r="AFU73" s="202"/>
      <c r="AFV73" s="202"/>
      <c r="AFW73" s="202"/>
      <c r="AFX73" s="202"/>
      <c r="AFY73" s="202"/>
      <c r="AFZ73" s="202"/>
      <c r="AGA73" s="202"/>
      <c r="AGB73" s="202"/>
      <c r="AGC73" s="202"/>
      <c r="AGD73" s="202"/>
      <c r="AGE73" s="202"/>
      <c r="AGF73" s="202"/>
      <c r="AGG73" s="202"/>
      <c r="AGH73" s="202"/>
      <c r="AGI73" s="202"/>
      <c r="AGJ73" s="202"/>
      <c r="AGK73" s="202"/>
      <c r="AGL73" s="202"/>
      <c r="AGM73" s="202"/>
      <c r="AGN73" s="202"/>
      <c r="AGO73" s="202"/>
      <c r="AGP73" s="202"/>
      <c r="AGQ73" s="202"/>
      <c r="AGR73" s="202"/>
      <c r="AGS73" s="202"/>
      <c r="AGT73" s="202"/>
      <c r="AGU73" s="202"/>
      <c r="AGV73" s="202"/>
      <c r="AGW73" s="202"/>
      <c r="AGX73" s="202"/>
      <c r="AGY73" s="202"/>
      <c r="AGZ73" s="202"/>
      <c r="AHA73" s="202"/>
      <c r="AHB73" s="202"/>
      <c r="AHC73" s="202"/>
      <c r="AHD73" s="202"/>
      <c r="AHE73" s="202"/>
      <c r="AHF73" s="202"/>
      <c r="AHG73" s="202"/>
      <c r="AHH73" s="202"/>
      <c r="AHI73" s="202"/>
      <c r="AHJ73" s="202"/>
      <c r="AHK73" s="202"/>
      <c r="AHL73" s="202"/>
      <c r="AHM73" s="202"/>
      <c r="AHN73" s="202"/>
      <c r="AHO73" s="202"/>
      <c r="AHP73" s="202"/>
      <c r="AHQ73" s="202"/>
      <c r="AHR73" s="202"/>
      <c r="AHS73" s="202"/>
      <c r="AHT73" s="202"/>
      <c r="AHU73" s="202"/>
      <c r="AHV73" s="202"/>
      <c r="AHW73" s="202"/>
      <c r="AHX73" s="202"/>
      <c r="AHY73" s="202"/>
      <c r="AHZ73" s="202"/>
      <c r="AIA73" s="202"/>
      <c r="AIB73" s="202"/>
      <c r="AIC73" s="202"/>
      <c r="AID73" s="202"/>
      <c r="AIE73" s="202"/>
      <c r="AIF73" s="202"/>
      <c r="AIG73" s="202"/>
      <c r="AIH73" s="202"/>
      <c r="AII73" s="202"/>
      <c r="AIJ73" s="202"/>
      <c r="AIK73" s="202"/>
      <c r="AIL73" s="202"/>
      <c r="AIM73" s="202"/>
      <c r="AIN73" s="202"/>
      <c r="AIO73" s="202"/>
      <c r="AIP73" s="202"/>
      <c r="AIQ73" s="202"/>
      <c r="AIR73" s="202"/>
      <c r="AIS73" s="202"/>
      <c r="AIT73" s="202"/>
      <c r="AIU73" s="202"/>
      <c r="AIV73" s="202"/>
      <c r="AIW73" s="202"/>
      <c r="AIX73" s="202"/>
      <c r="AIY73" s="202"/>
      <c r="AIZ73" s="202"/>
      <c r="AJA73" s="202"/>
      <c r="AJB73" s="202"/>
      <c r="AJC73" s="202"/>
      <c r="AJD73" s="202"/>
      <c r="AJE73" s="202"/>
      <c r="AJF73" s="202"/>
      <c r="AJG73" s="202"/>
      <c r="AJH73" s="202"/>
      <c r="AJI73" s="202"/>
      <c r="AJJ73" s="202"/>
      <c r="AJK73" s="202"/>
      <c r="AJL73" s="202"/>
      <c r="AJM73" s="202"/>
      <c r="AJN73" s="202"/>
      <c r="AJO73" s="202"/>
      <c r="AJP73" s="202"/>
      <c r="AJQ73" s="202"/>
      <c r="AJR73" s="202"/>
      <c r="AJS73" s="202"/>
      <c r="AJT73" s="202"/>
      <c r="AJU73" s="202"/>
      <c r="AJV73" s="202"/>
      <c r="AJW73" s="202"/>
      <c r="AJX73" s="202"/>
      <c r="AJY73" s="202"/>
      <c r="AJZ73" s="202"/>
      <c r="AKA73" s="202"/>
      <c r="AKB73" s="202"/>
      <c r="AKC73" s="202"/>
      <c r="AKD73" s="202"/>
      <c r="AKE73" s="202"/>
      <c r="AKF73" s="202"/>
      <c r="AKG73" s="202"/>
      <c r="AKH73" s="202"/>
      <c r="AKI73" s="202"/>
      <c r="AKJ73" s="202"/>
      <c r="AKK73" s="202"/>
      <c r="AKL73" s="202"/>
      <c r="AKM73" s="202"/>
      <c r="AKN73" s="202"/>
      <c r="AKO73" s="202"/>
      <c r="AKP73" s="202"/>
      <c r="AKQ73" s="202"/>
      <c r="AKR73" s="202"/>
      <c r="AKS73" s="202"/>
      <c r="AKT73" s="202"/>
      <c r="AKU73" s="202"/>
      <c r="AKV73" s="202"/>
      <c r="AKW73" s="202"/>
      <c r="AKX73" s="202"/>
      <c r="AKY73" s="202"/>
      <c r="AKZ73" s="202"/>
      <c r="ALA73" s="202"/>
      <c r="ALB73" s="202"/>
      <c r="ALC73" s="202"/>
      <c r="ALD73" s="202"/>
      <c r="ALE73" s="202"/>
      <c r="ALF73" s="202"/>
      <c r="ALG73" s="202"/>
      <c r="ALH73" s="202"/>
      <c r="ALI73" s="202"/>
      <c r="ALJ73" s="202"/>
      <c r="ALK73" s="202"/>
      <c r="ALL73" s="202"/>
      <c r="ALM73" s="202"/>
      <c r="ALN73" s="202"/>
      <c r="ALO73" s="202"/>
      <c r="ALP73" s="202"/>
      <c r="ALQ73" s="202"/>
      <c r="ALR73" s="202"/>
      <c r="ALS73" s="202"/>
      <c r="ALT73" s="202"/>
      <c r="ALU73" s="202"/>
      <c r="ALV73" s="202"/>
      <c r="ALW73" s="202"/>
      <c r="ALX73" s="202"/>
      <c r="ALY73" s="202"/>
      <c r="ALZ73" s="202"/>
      <c r="AMA73" s="202"/>
      <c r="AMB73" s="202"/>
      <c r="AMC73" s="202"/>
      <c r="AMD73" s="202"/>
      <c r="AME73" s="202"/>
      <c r="AMF73" s="202"/>
      <c r="AMG73" s="202"/>
      <c r="AMH73" s="202"/>
      <c r="AMI73" s="202"/>
      <c r="AMJ73" s="202"/>
      <c r="AMK73" s="202"/>
      <c r="AML73" s="202"/>
    </row>
    <row r="74" spans="1:1026" s="149" customFormat="1">
      <c r="A74" s="202" t="str">
        <f t="shared" si="25"/>
        <v>LOAN.CA_C_FULFILL</v>
      </c>
      <c r="B74" s="156">
        <f>B73+1</f>
        <v>110070</v>
      </c>
      <c r="C74" s="203">
        <v>0</v>
      </c>
      <c r="D74" s="203">
        <v>1</v>
      </c>
      <c r="E74" s="203">
        <f t="shared" si="21"/>
        <v>100000</v>
      </c>
      <c r="F74" s="203">
        <v>100000</v>
      </c>
      <c r="G74" s="203" t="s">
        <v>34</v>
      </c>
      <c r="H74" s="203">
        <v>100000</v>
      </c>
      <c r="I74" s="202" t="s">
        <v>505</v>
      </c>
      <c r="J74" s="203">
        <f>VLOOKUP(I74,T_FSM_TYPE!$A:$B,2,0)</f>
        <v>110000</v>
      </c>
      <c r="K74" s="150" t="s">
        <v>687</v>
      </c>
      <c r="L74" s="202" t="s">
        <v>37</v>
      </c>
      <c r="M74" s="150" t="s">
        <v>687</v>
      </c>
      <c r="N74" s="192" t="str">
        <f t="shared" si="14"/>
        <v>INSERT INTO T_FSM_STATE VALUES(110070, 0, 1, 100000, 100000, GETDATE(), 100000, 110000, 'CA_C_FULFILL', '?' ,'CA_C_FULFILL')</v>
      </c>
      <c r="O74" s="202"/>
      <c r="P74" s="202"/>
      <c r="Q74" s="202"/>
      <c r="R74" s="202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  <c r="AK74" s="202"/>
      <c r="AL74" s="202"/>
      <c r="AM74" s="202"/>
      <c r="AN74" s="202"/>
      <c r="AO74" s="202"/>
      <c r="AP74" s="202"/>
      <c r="AQ74" s="202"/>
      <c r="AR74" s="202"/>
      <c r="AS74" s="202"/>
      <c r="AT74" s="202"/>
      <c r="AU74" s="202"/>
      <c r="AV74" s="202"/>
      <c r="AW74" s="202"/>
      <c r="AX74" s="202"/>
      <c r="AY74" s="202"/>
      <c r="AZ74" s="202"/>
      <c r="BA74" s="202"/>
      <c r="BB74" s="202"/>
      <c r="BC74" s="202"/>
      <c r="BD74" s="202"/>
      <c r="BE74" s="202"/>
      <c r="BF74" s="202"/>
      <c r="BG74" s="202"/>
      <c r="BH74" s="202"/>
      <c r="BI74" s="202"/>
      <c r="BJ74" s="202"/>
      <c r="BK74" s="202"/>
      <c r="BL74" s="202"/>
      <c r="BM74" s="202"/>
      <c r="BN74" s="202"/>
      <c r="BO74" s="202"/>
      <c r="BP74" s="202"/>
      <c r="BQ74" s="202"/>
      <c r="BR74" s="202"/>
      <c r="BS74" s="202"/>
      <c r="BT74" s="202"/>
      <c r="BU74" s="202"/>
      <c r="BV74" s="202"/>
      <c r="BW74" s="202"/>
      <c r="BX74" s="202"/>
      <c r="BY74" s="202"/>
      <c r="BZ74" s="202"/>
      <c r="CA74" s="202"/>
      <c r="CB74" s="202"/>
      <c r="CC74" s="202"/>
      <c r="CD74" s="202"/>
      <c r="CE74" s="202"/>
      <c r="CF74" s="202"/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202"/>
      <c r="CZ74" s="202"/>
      <c r="DA74" s="202"/>
      <c r="DB74" s="202"/>
      <c r="DC74" s="202"/>
      <c r="DD74" s="202"/>
      <c r="DE74" s="202"/>
      <c r="DF74" s="202"/>
      <c r="DG74" s="202"/>
      <c r="DH74" s="202"/>
      <c r="DI74" s="202"/>
      <c r="DJ74" s="20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2"/>
      <c r="DV74" s="202"/>
      <c r="DW74" s="202"/>
      <c r="DX74" s="202"/>
      <c r="DY74" s="202"/>
      <c r="DZ74" s="202"/>
      <c r="EA74" s="202"/>
      <c r="EB74" s="202"/>
      <c r="EC74" s="202"/>
      <c r="ED74" s="20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2"/>
      <c r="EP74" s="202"/>
      <c r="EQ74" s="202"/>
      <c r="ER74" s="202"/>
      <c r="ES74" s="202"/>
      <c r="ET74" s="202"/>
      <c r="EU74" s="202"/>
      <c r="EV74" s="202"/>
      <c r="EW74" s="202"/>
      <c r="EX74" s="20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2"/>
      <c r="FU74" s="202"/>
      <c r="FV74" s="202"/>
      <c r="FW74" s="202"/>
      <c r="FX74" s="202"/>
      <c r="FY74" s="202"/>
      <c r="FZ74" s="202"/>
      <c r="GA74" s="202"/>
      <c r="GB74" s="202"/>
      <c r="GC74" s="202"/>
      <c r="GD74" s="202"/>
      <c r="GE74" s="202"/>
      <c r="GF74" s="202"/>
      <c r="GG74" s="202"/>
      <c r="GH74" s="202"/>
      <c r="GI74" s="202"/>
      <c r="GJ74" s="202"/>
      <c r="GK74" s="202"/>
      <c r="GL74" s="202"/>
      <c r="GM74" s="202"/>
      <c r="GN74" s="202"/>
      <c r="GO74" s="202"/>
      <c r="GP74" s="202"/>
      <c r="GQ74" s="202"/>
      <c r="GR74" s="202"/>
      <c r="GS74" s="202"/>
      <c r="GT74" s="202"/>
      <c r="GU74" s="202"/>
      <c r="GV74" s="202"/>
      <c r="GW74" s="202"/>
      <c r="GX74" s="202"/>
      <c r="GY74" s="202"/>
      <c r="GZ74" s="202"/>
      <c r="HA74" s="202"/>
      <c r="HB74" s="202"/>
      <c r="HC74" s="202"/>
      <c r="HD74" s="202"/>
      <c r="HE74" s="202"/>
      <c r="HF74" s="202"/>
      <c r="HG74" s="202"/>
      <c r="HH74" s="202"/>
      <c r="HI74" s="202"/>
      <c r="HJ74" s="202"/>
      <c r="HK74" s="202"/>
      <c r="HL74" s="202"/>
      <c r="HM74" s="202"/>
      <c r="HN74" s="202"/>
      <c r="HO74" s="202"/>
      <c r="HP74" s="202"/>
      <c r="HQ74" s="202"/>
      <c r="HR74" s="202"/>
      <c r="HS74" s="202"/>
      <c r="HT74" s="202"/>
      <c r="HU74" s="202"/>
      <c r="HV74" s="202"/>
      <c r="HW74" s="202"/>
      <c r="HX74" s="202"/>
      <c r="HY74" s="202"/>
      <c r="HZ74" s="202"/>
      <c r="IA74" s="202"/>
      <c r="IB74" s="202"/>
      <c r="IC74" s="202"/>
      <c r="ID74" s="202"/>
      <c r="IE74" s="202"/>
      <c r="IF74" s="202"/>
      <c r="IG74" s="202"/>
      <c r="IH74" s="202"/>
      <c r="II74" s="202"/>
      <c r="IJ74" s="202"/>
      <c r="IK74" s="202"/>
      <c r="IL74" s="202"/>
      <c r="IM74" s="202"/>
      <c r="IN74" s="202"/>
      <c r="IO74" s="202"/>
      <c r="IP74" s="202"/>
      <c r="IQ74" s="202"/>
      <c r="IR74" s="202"/>
      <c r="IS74" s="202"/>
      <c r="IT74" s="202"/>
      <c r="IU74" s="202"/>
      <c r="IV74" s="202"/>
      <c r="IW74" s="202"/>
      <c r="IX74" s="202"/>
      <c r="IY74" s="202"/>
      <c r="IZ74" s="202"/>
      <c r="JA74" s="202"/>
      <c r="JB74" s="202"/>
      <c r="JC74" s="202"/>
      <c r="JD74" s="202"/>
      <c r="JE74" s="202"/>
      <c r="JF74" s="202"/>
      <c r="JG74" s="202"/>
      <c r="JH74" s="202"/>
      <c r="JI74" s="202"/>
      <c r="JJ74" s="202"/>
      <c r="JK74" s="202"/>
      <c r="JL74" s="202"/>
      <c r="JM74" s="202"/>
      <c r="JN74" s="202"/>
      <c r="JO74" s="202"/>
      <c r="JP74" s="202"/>
      <c r="JQ74" s="202"/>
      <c r="JR74" s="202"/>
      <c r="JS74" s="202"/>
      <c r="JT74" s="202"/>
      <c r="JU74" s="202"/>
      <c r="JV74" s="202"/>
      <c r="JW74" s="202"/>
      <c r="JX74" s="202"/>
      <c r="JY74" s="202"/>
      <c r="JZ74" s="202"/>
      <c r="KA74" s="202"/>
      <c r="KB74" s="202"/>
      <c r="KC74" s="202"/>
      <c r="KD74" s="202"/>
      <c r="KE74" s="202"/>
      <c r="KF74" s="202"/>
      <c r="KG74" s="202"/>
      <c r="KH74" s="202"/>
      <c r="KI74" s="202"/>
      <c r="KJ74" s="202"/>
      <c r="KK74" s="202"/>
      <c r="KL74" s="202"/>
      <c r="KM74" s="202"/>
      <c r="KN74" s="202"/>
      <c r="KO74" s="202"/>
      <c r="KP74" s="202"/>
      <c r="KQ74" s="202"/>
      <c r="KR74" s="202"/>
      <c r="KS74" s="202"/>
      <c r="KT74" s="202"/>
      <c r="KU74" s="202"/>
      <c r="KV74" s="202"/>
      <c r="KW74" s="202"/>
      <c r="KX74" s="202"/>
      <c r="KY74" s="202"/>
      <c r="KZ74" s="202"/>
      <c r="LA74" s="202"/>
      <c r="LB74" s="202"/>
      <c r="LC74" s="202"/>
      <c r="LD74" s="202"/>
      <c r="LE74" s="202"/>
      <c r="LF74" s="202"/>
      <c r="LG74" s="202"/>
      <c r="LH74" s="202"/>
      <c r="LI74" s="202"/>
      <c r="LJ74" s="202"/>
      <c r="LK74" s="202"/>
      <c r="LL74" s="202"/>
      <c r="LM74" s="202"/>
      <c r="LN74" s="202"/>
      <c r="LO74" s="202"/>
      <c r="LP74" s="202"/>
      <c r="LQ74" s="202"/>
      <c r="LR74" s="202"/>
      <c r="LS74" s="202"/>
      <c r="LT74" s="202"/>
      <c r="LU74" s="202"/>
      <c r="LV74" s="202"/>
      <c r="LW74" s="202"/>
      <c r="LX74" s="202"/>
      <c r="LY74" s="202"/>
      <c r="LZ74" s="202"/>
      <c r="MA74" s="202"/>
      <c r="MB74" s="202"/>
      <c r="MC74" s="202"/>
      <c r="MD74" s="202"/>
      <c r="ME74" s="202"/>
      <c r="MF74" s="202"/>
      <c r="MG74" s="202"/>
      <c r="MH74" s="202"/>
      <c r="MI74" s="202"/>
      <c r="MJ74" s="202"/>
      <c r="MK74" s="202"/>
      <c r="ML74" s="202"/>
      <c r="MM74" s="202"/>
      <c r="MN74" s="202"/>
      <c r="MO74" s="202"/>
      <c r="MP74" s="202"/>
      <c r="MQ74" s="202"/>
      <c r="MR74" s="202"/>
      <c r="MS74" s="202"/>
      <c r="MT74" s="202"/>
      <c r="MU74" s="202"/>
      <c r="MV74" s="202"/>
      <c r="MW74" s="202"/>
      <c r="MX74" s="202"/>
      <c r="MY74" s="202"/>
      <c r="MZ74" s="202"/>
      <c r="NA74" s="202"/>
      <c r="NB74" s="202"/>
      <c r="NC74" s="202"/>
      <c r="ND74" s="202"/>
      <c r="NE74" s="202"/>
      <c r="NF74" s="202"/>
      <c r="NG74" s="202"/>
      <c r="NH74" s="202"/>
      <c r="NI74" s="202"/>
      <c r="NJ74" s="202"/>
      <c r="NK74" s="202"/>
      <c r="NL74" s="202"/>
      <c r="NM74" s="202"/>
      <c r="NN74" s="202"/>
      <c r="NO74" s="202"/>
      <c r="NP74" s="202"/>
      <c r="NQ74" s="202"/>
      <c r="NR74" s="202"/>
      <c r="NS74" s="202"/>
      <c r="NT74" s="202"/>
      <c r="NU74" s="202"/>
      <c r="NV74" s="202"/>
      <c r="NW74" s="202"/>
      <c r="NX74" s="202"/>
      <c r="NY74" s="202"/>
      <c r="NZ74" s="202"/>
      <c r="OA74" s="202"/>
      <c r="OB74" s="202"/>
      <c r="OC74" s="202"/>
      <c r="OD74" s="202"/>
      <c r="OE74" s="202"/>
      <c r="OF74" s="202"/>
      <c r="OG74" s="202"/>
      <c r="OH74" s="202"/>
      <c r="OI74" s="202"/>
      <c r="OJ74" s="202"/>
      <c r="OK74" s="202"/>
      <c r="OL74" s="202"/>
      <c r="OM74" s="202"/>
      <c r="ON74" s="202"/>
      <c r="OO74" s="202"/>
      <c r="OP74" s="202"/>
      <c r="OQ74" s="202"/>
      <c r="OR74" s="202"/>
      <c r="OS74" s="202"/>
      <c r="OT74" s="202"/>
      <c r="OU74" s="202"/>
      <c r="OV74" s="202"/>
      <c r="OW74" s="202"/>
      <c r="OX74" s="202"/>
      <c r="OY74" s="202"/>
      <c r="OZ74" s="202"/>
      <c r="PA74" s="202"/>
      <c r="PB74" s="202"/>
      <c r="PC74" s="202"/>
      <c r="PD74" s="202"/>
      <c r="PE74" s="202"/>
      <c r="PF74" s="202"/>
      <c r="PG74" s="202"/>
      <c r="PH74" s="202"/>
      <c r="PI74" s="202"/>
      <c r="PJ74" s="202"/>
      <c r="PK74" s="202"/>
      <c r="PL74" s="202"/>
      <c r="PM74" s="202"/>
      <c r="PN74" s="202"/>
      <c r="PO74" s="202"/>
      <c r="PP74" s="202"/>
      <c r="PQ74" s="202"/>
      <c r="PR74" s="202"/>
      <c r="PS74" s="202"/>
      <c r="PT74" s="202"/>
      <c r="PU74" s="202"/>
      <c r="PV74" s="202"/>
      <c r="PW74" s="202"/>
      <c r="PX74" s="202"/>
      <c r="PY74" s="202"/>
      <c r="PZ74" s="202"/>
      <c r="QA74" s="202"/>
      <c r="QB74" s="202"/>
      <c r="QC74" s="202"/>
      <c r="QD74" s="202"/>
      <c r="QE74" s="202"/>
      <c r="QF74" s="202"/>
      <c r="QG74" s="202"/>
      <c r="QH74" s="202"/>
      <c r="QI74" s="202"/>
      <c r="QJ74" s="202"/>
      <c r="QK74" s="202"/>
      <c r="QL74" s="202"/>
      <c r="QM74" s="202"/>
      <c r="QN74" s="202"/>
      <c r="QO74" s="202"/>
      <c r="QP74" s="202"/>
      <c r="QQ74" s="202"/>
      <c r="QR74" s="202"/>
      <c r="QS74" s="202"/>
      <c r="QT74" s="202"/>
      <c r="QU74" s="202"/>
      <c r="QV74" s="202"/>
      <c r="QW74" s="202"/>
      <c r="QX74" s="202"/>
      <c r="QY74" s="202"/>
      <c r="QZ74" s="202"/>
      <c r="RA74" s="202"/>
      <c r="RB74" s="202"/>
      <c r="RC74" s="202"/>
      <c r="RD74" s="202"/>
      <c r="RE74" s="202"/>
      <c r="RF74" s="202"/>
      <c r="RG74" s="202"/>
      <c r="RH74" s="202"/>
      <c r="RI74" s="202"/>
      <c r="RJ74" s="202"/>
      <c r="RK74" s="202"/>
      <c r="RL74" s="202"/>
      <c r="RM74" s="202"/>
      <c r="RN74" s="202"/>
      <c r="RO74" s="202"/>
      <c r="RP74" s="202"/>
      <c r="RQ74" s="202"/>
      <c r="RR74" s="202"/>
      <c r="RS74" s="202"/>
      <c r="RT74" s="202"/>
      <c r="RU74" s="202"/>
      <c r="RV74" s="202"/>
      <c r="RW74" s="202"/>
      <c r="RX74" s="202"/>
      <c r="RY74" s="202"/>
      <c r="RZ74" s="202"/>
      <c r="SA74" s="202"/>
      <c r="SB74" s="202"/>
      <c r="SC74" s="202"/>
      <c r="SD74" s="202"/>
      <c r="SE74" s="202"/>
      <c r="SF74" s="202"/>
      <c r="SG74" s="202"/>
      <c r="SH74" s="202"/>
      <c r="SI74" s="202"/>
      <c r="SJ74" s="202"/>
      <c r="SK74" s="202"/>
      <c r="SL74" s="202"/>
      <c r="SM74" s="202"/>
      <c r="SN74" s="202"/>
      <c r="SO74" s="202"/>
      <c r="SP74" s="202"/>
      <c r="SQ74" s="202"/>
      <c r="SR74" s="202"/>
      <c r="SS74" s="202"/>
      <c r="ST74" s="202"/>
      <c r="SU74" s="202"/>
      <c r="SV74" s="202"/>
      <c r="SW74" s="202"/>
      <c r="SX74" s="202"/>
      <c r="SY74" s="202"/>
      <c r="SZ74" s="202"/>
      <c r="TA74" s="202"/>
      <c r="TB74" s="202"/>
      <c r="TC74" s="202"/>
      <c r="TD74" s="202"/>
      <c r="TE74" s="202"/>
      <c r="TF74" s="202"/>
      <c r="TG74" s="202"/>
      <c r="TH74" s="202"/>
      <c r="TI74" s="202"/>
      <c r="TJ74" s="202"/>
      <c r="TK74" s="202"/>
      <c r="TL74" s="202"/>
      <c r="TM74" s="202"/>
      <c r="TN74" s="202"/>
      <c r="TO74" s="202"/>
      <c r="TP74" s="202"/>
      <c r="TQ74" s="202"/>
      <c r="TR74" s="202"/>
      <c r="TS74" s="202"/>
      <c r="TT74" s="202"/>
      <c r="TU74" s="202"/>
      <c r="TV74" s="202"/>
      <c r="TW74" s="202"/>
      <c r="TX74" s="202"/>
      <c r="TY74" s="202"/>
      <c r="TZ74" s="202"/>
      <c r="UA74" s="202"/>
      <c r="UB74" s="202"/>
      <c r="UC74" s="202"/>
      <c r="UD74" s="202"/>
      <c r="UE74" s="202"/>
      <c r="UF74" s="202"/>
      <c r="UG74" s="202"/>
      <c r="UH74" s="202"/>
      <c r="UI74" s="202"/>
      <c r="UJ74" s="202"/>
      <c r="UK74" s="202"/>
      <c r="UL74" s="202"/>
      <c r="UM74" s="202"/>
      <c r="UN74" s="202"/>
      <c r="UO74" s="202"/>
      <c r="UP74" s="202"/>
      <c r="UQ74" s="202"/>
      <c r="UR74" s="202"/>
      <c r="US74" s="202"/>
      <c r="UT74" s="202"/>
      <c r="UU74" s="202"/>
      <c r="UV74" s="202"/>
      <c r="UW74" s="202"/>
      <c r="UX74" s="202"/>
      <c r="UY74" s="202"/>
      <c r="UZ74" s="202"/>
      <c r="VA74" s="202"/>
      <c r="VB74" s="202"/>
      <c r="VC74" s="202"/>
      <c r="VD74" s="202"/>
      <c r="VE74" s="202"/>
      <c r="VF74" s="202"/>
      <c r="VG74" s="202"/>
      <c r="VH74" s="202"/>
      <c r="VI74" s="202"/>
      <c r="VJ74" s="202"/>
      <c r="VK74" s="202"/>
      <c r="VL74" s="202"/>
      <c r="VM74" s="202"/>
      <c r="VN74" s="202"/>
      <c r="VO74" s="202"/>
      <c r="VP74" s="202"/>
      <c r="VQ74" s="202"/>
      <c r="VR74" s="202"/>
      <c r="VS74" s="202"/>
      <c r="VT74" s="202"/>
      <c r="VU74" s="202"/>
      <c r="VV74" s="202"/>
      <c r="VW74" s="202"/>
      <c r="VX74" s="202"/>
      <c r="VY74" s="202"/>
      <c r="VZ74" s="202"/>
      <c r="WA74" s="202"/>
      <c r="WB74" s="202"/>
      <c r="WC74" s="202"/>
      <c r="WD74" s="202"/>
      <c r="WE74" s="202"/>
      <c r="WF74" s="202"/>
      <c r="WG74" s="202"/>
      <c r="WH74" s="202"/>
      <c r="WI74" s="202"/>
      <c r="WJ74" s="202"/>
      <c r="WK74" s="202"/>
      <c r="WL74" s="202"/>
      <c r="WM74" s="202"/>
      <c r="WN74" s="202"/>
      <c r="WO74" s="202"/>
      <c r="WP74" s="202"/>
      <c r="WQ74" s="202"/>
      <c r="WR74" s="202"/>
      <c r="WS74" s="202"/>
      <c r="WT74" s="202"/>
      <c r="WU74" s="202"/>
      <c r="WV74" s="202"/>
      <c r="WW74" s="202"/>
      <c r="WX74" s="202"/>
      <c r="WY74" s="202"/>
      <c r="WZ74" s="202"/>
      <c r="XA74" s="202"/>
      <c r="XB74" s="202"/>
      <c r="XC74" s="202"/>
      <c r="XD74" s="202"/>
      <c r="XE74" s="202"/>
      <c r="XF74" s="202"/>
      <c r="XG74" s="202"/>
      <c r="XH74" s="202"/>
      <c r="XI74" s="202"/>
      <c r="XJ74" s="202"/>
      <c r="XK74" s="202"/>
      <c r="XL74" s="202"/>
      <c r="XM74" s="202"/>
      <c r="XN74" s="202"/>
      <c r="XO74" s="202"/>
      <c r="XP74" s="202"/>
      <c r="XQ74" s="202"/>
      <c r="XR74" s="202"/>
      <c r="XS74" s="202"/>
      <c r="XT74" s="202"/>
      <c r="XU74" s="202"/>
      <c r="XV74" s="202"/>
      <c r="XW74" s="202"/>
      <c r="XX74" s="202"/>
      <c r="XY74" s="202"/>
      <c r="XZ74" s="202"/>
      <c r="YA74" s="202"/>
      <c r="YB74" s="202"/>
      <c r="YC74" s="202"/>
      <c r="YD74" s="202"/>
      <c r="YE74" s="202"/>
      <c r="YF74" s="202"/>
      <c r="YG74" s="202"/>
      <c r="YH74" s="202"/>
      <c r="YI74" s="202"/>
      <c r="YJ74" s="202"/>
      <c r="YK74" s="202"/>
      <c r="YL74" s="202"/>
      <c r="YM74" s="202"/>
      <c r="YN74" s="202"/>
      <c r="YO74" s="202"/>
      <c r="YP74" s="202"/>
      <c r="YQ74" s="202"/>
      <c r="YR74" s="202"/>
      <c r="YS74" s="202"/>
      <c r="YT74" s="202"/>
      <c r="YU74" s="202"/>
      <c r="YV74" s="202"/>
      <c r="YW74" s="202"/>
      <c r="YX74" s="202"/>
      <c r="YY74" s="202"/>
      <c r="YZ74" s="202"/>
      <c r="ZA74" s="202"/>
      <c r="ZB74" s="202"/>
      <c r="ZC74" s="202"/>
      <c r="ZD74" s="202"/>
      <c r="ZE74" s="202"/>
      <c r="ZF74" s="202"/>
      <c r="ZG74" s="202"/>
      <c r="ZH74" s="202"/>
      <c r="ZI74" s="202"/>
      <c r="ZJ74" s="202"/>
      <c r="ZK74" s="202"/>
      <c r="ZL74" s="202"/>
      <c r="ZM74" s="202"/>
      <c r="ZN74" s="202"/>
      <c r="ZO74" s="202"/>
      <c r="ZP74" s="202"/>
      <c r="ZQ74" s="202"/>
      <c r="ZR74" s="202"/>
      <c r="ZS74" s="202"/>
      <c r="ZT74" s="202"/>
      <c r="ZU74" s="202"/>
      <c r="ZV74" s="202"/>
      <c r="ZW74" s="202"/>
      <c r="ZX74" s="202"/>
      <c r="ZY74" s="202"/>
      <c r="ZZ74" s="202"/>
      <c r="AAA74" s="202"/>
      <c r="AAB74" s="202"/>
      <c r="AAC74" s="202"/>
      <c r="AAD74" s="202"/>
      <c r="AAE74" s="202"/>
      <c r="AAF74" s="202"/>
      <c r="AAG74" s="202"/>
      <c r="AAH74" s="202"/>
      <c r="AAI74" s="202"/>
      <c r="AAJ74" s="202"/>
      <c r="AAK74" s="202"/>
      <c r="AAL74" s="202"/>
      <c r="AAM74" s="202"/>
      <c r="AAN74" s="202"/>
      <c r="AAO74" s="202"/>
      <c r="AAP74" s="202"/>
      <c r="AAQ74" s="202"/>
      <c r="AAR74" s="202"/>
      <c r="AAS74" s="202"/>
      <c r="AAT74" s="202"/>
      <c r="AAU74" s="202"/>
      <c r="AAV74" s="202"/>
      <c r="AAW74" s="202"/>
      <c r="AAX74" s="202"/>
      <c r="AAY74" s="202"/>
      <c r="AAZ74" s="202"/>
      <c r="ABA74" s="202"/>
      <c r="ABB74" s="202"/>
      <c r="ABC74" s="202"/>
      <c r="ABD74" s="202"/>
      <c r="ABE74" s="202"/>
      <c r="ABF74" s="202"/>
      <c r="ABG74" s="202"/>
      <c r="ABH74" s="202"/>
      <c r="ABI74" s="202"/>
      <c r="ABJ74" s="202"/>
      <c r="ABK74" s="202"/>
      <c r="ABL74" s="202"/>
      <c r="ABM74" s="202"/>
      <c r="ABN74" s="202"/>
      <c r="ABO74" s="202"/>
      <c r="ABP74" s="202"/>
      <c r="ABQ74" s="202"/>
      <c r="ABR74" s="202"/>
      <c r="ABS74" s="202"/>
      <c r="ABT74" s="202"/>
      <c r="ABU74" s="202"/>
      <c r="ABV74" s="202"/>
      <c r="ABW74" s="202"/>
      <c r="ABX74" s="202"/>
      <c r="ABY74" s="202"/>
      <c r="ABZ74" s="202"/>
      <c r="ACA74" s="202"/>
      <c r="ACB74" s="202"/>
      <c r="ACC74" s="202"/>
      <c r="ACD74" s="202"/>
      <c r="ACE74" s="202"/>
      <c r="ACF74" s="202"/>
      <c r="ACG74" s="202"/>
      <c r="ACH74" s="202"/>
      <c r="ACI74" s="202"/>
      <c r="ACJ74" s="202"/>
      <c r="ACK74" s="202"/>
      <c r="ACL74" s="202"/>
      <c r="ACM74" s="202"/>
      <c r="ACN74" s="202"/>
      <c r="ACO74" s="202"/>
      <c r="ACP74" s="202"/>
      <c r="ACQ74" s="202"/>
      <c r="ACR74" s="202"/>
      <c r="ACS74" s="202"/>
      <c r="ACT74" s="202"/>
      <c r="ACU74" s="202"/>
      <c r="ACV74" s="202"/>
      <c r="ACW74" s="202"/>
      <c r="ACX74" s="202"/>
      <c r="ACY74" s="202"/>
      <c r="ACZ74" s="202"/>
      <c r="ADA74" s="202"/>
      <c r="ADB74" s="202"/>
      <c r="ADC74" s="202"/>
      <c r="ADD74" s="202"/>
      <c r="ADE74" s="202"/>
      <c r="ADF74" s="202"/>
      <c r="ADG74" s="202"/>
      <c r="ADH74" s="202"/>
      <c r="ADI74" s="202"/>
      <c r="ADJ74" s="202"/>
      <c r="ADK74" s="202"/>
      <c r="ADL74" s="202"/>
      <c r="ADM74" s="202"/>
      <c r="ADN74" s="202"/>
      <c r="ADO74" s="202"/>
      <c r="ADP74" s="202"/>
      <c r="ADQ74" s="202"/>
      <c r="ADR74" s="202"/>
      <c r="ADS74" s="202"/>
      <c r="ADT74" s="202"/>
      <c r="ADU74" s="202"/>
      <c r="ADV74" s="202"/>
      <c r="ADW74" s="202"/>
      <c r="ADX74" s="202"/>
      <c r="ADY74" s="202"/>
      <c r="ADZ74" s="202"/>
      <c r="AEA74" s="202"/>
      <c r="AEB74" s="202"/>
      <c r="AEC74" s="202"/>
      <c r="AED74" s="202"/>
      <c r="AEE74" s="202"/>
      <c r="AEF74" s="202"/>
      <c r="AEG74" s="202"/>
      <c r="AEH74" s="202"/>
      <c r="AEI74" s="202"/>
      <c r="AEJ74" s="202"/>
      <c r="AEK74" s="202"/>
      <c r="AEL74" s="202"/>
      <c r="AEM74" s="202"/>
      <c r="AEN74" s="202"/>
      <c r="AEO74" s="202"/>
      <c r="AEP74" s="202"/>
      <c r="AEQ74" s="202"/>
      <c r="AER74" s="202"/>
      <c r="AES74" s="202"/>
      <c r="AET74" s="202"/>
      <c r="AEU74" s="202"/>
      <c r="AEV74" s="202"/>
      <c r="AEW74" s="202"/>
      <c r="AEX74" s="202"/>
      <c r="AEY74" s="202"/>
      <c r="AEZ74" s="202"/>
      <c r="AFA74" s="202"/>
      <c r="AFB74" s="202"/>
      <c r="AFC74" s="202"/>
      <c r="AFD74" s="202"/>
      <c r="AFE74" s="202"/>
      <c r="AFF74" s="202"/>
      <c r="AFG74" s="202"/>
      <c r="AFH74" s="202"/>
      <c r="AFI74" s="202"/>
      <c r="AFJ74" s="202"/>
      <c r="AFK74" s="202"/>
      <c r="AFL74" s="202"/>
      <c r="AFM74" s="202"/>
      <c r="AFN74" s="202"/>
      <c r="AFO74" s="202"/>
      <c r="AFP74" s="202"/>
      <c r="AFQ74" s="202"/>
      <c r="AFR74" s="202"/>
      <c r="AFS74" s="202"/>
      <c r="AFT74" s="202"/>
      <c r="AFU74" s="202"/>
      <c r="AFV74" s="202"/>
      <c r="AFW74" s="202"/>
      <c r="AFX74" s="202"/>
      <c r="AFY74" s="202"/>
      <c r="AFZ74" s="202"/>
      <c r="AGA74" s="202"/>
      <c r="AGB74" s="202"/>
      <c r="AGC74" s="202"/>
      <c r="AGD74" s="202"/>
      <c r="AGE74" s="202"/>
      <c r="AGF74" s="202"/>
      <c r="AGG74" s="202"/>
      <c r="AGH74" s="202"/>
      <c r="AGI74" s="202"/>
      <c r="AGJ74" s="202"/>
      <c r="AGK74" s="202"/>
      <c r="AGL74" s="202"/>
      <c r="AGM74" s="202"/>
      <c r="AGN74" s="202"/>
      <c r="AGO74" s="202"/>
      <c r="AGP74" s="202"/>
      <c r="AGQ74" s="202"/>
      <c r="AGR74" s="202"/>
      <c r="AGS74" s="202"/>
      <c r="AGT74" s="202"/>
      <c r="AGU74" s="202"/>
      <c r="AGV74" s="202"/>
      <c r="AGW74" s="202"/>
      <c r="AGX74" s="202"/>
      <c r="AGY74" s="202"/>
      <c r="AGZ74" s="202"/>
      <c r="AHA74" s="202"/>
      <c r="AHB74" s="202"/>
      <c r="AHC74" s="202"/>
      <c r="AHD74" s="202"/>
      <c r="AHE74" s="202"/>
      <c r="AHF74" s="202"/>
      <c r="AHG74" s="202"/>
      <c r="AHH74" s="202"/>
      <c r="AHI74" s="202"/>
      <c r="AHJ74" s="202"/>
      <c r="AHK74" s="202"/>
      <c r="AHL74" s="202"/>
      <c r="AHM74" s="202"/>
      <c r="AHN74" s="202"/>
      <c r="AHO74" s="202"/>
      <c r="AHP74" s="202"/>
      <c r="AHQ74" s="202"/>
      <c r="AHR74" s="202"/>
      <c r="AHS74" s="202"/>
      <c r="AHT74" s="202"/>
      <c r="AHU74" s="202"/>
      <c r="AHV74" s="202"/>
      <c r="AHW74" s="202"/>
      <c r="AHX74" s="202"/>
      <c r="AHY74" s="202"/>
      <c r="AHZ74" s="202"/>
      <c r="AIA74" s="202"/>
      <c r="AIB74" s="202"/>
      <c r="AIC74" s="202"/>
      <c r="AID74" s="202"/>
      <c r="AIE74" s="202"/>
      <c r="AIF74" s="202"/>
      <c r="AIG74" s="202"/>
      <c r="AIH74" s="202"/>
      <c r="AII74" s="202"/>
      <c r="AIJ74" s="202"/>
      <c r="AIK74" s="202"/>
      <c r="AIL74" s="202"/>
      <c r="AIM74" s="202"/>
      <c r="AIN74" s="202"/>
      <c r="AIO74" s="202"/>
      <c r="AIP74" s="202"/>
      <c r="AIQ74" s="202"/>
      <c r="AIR74" s="202"/>
      <c r="AIS74" s="202"/>
      <c r="AIT74" s="202"/>
      <c r="AIU74" s="202"/>
      <c r="AIV74" s="202"/>
      <c r="AIW74" s="202"/>
      <c r="AIX74" s="202"/>
      <c r="AIY74" s="202"/>
      <c r="AIZ74" s="202"/>
      <c r="AJA74" s="202"/>
      <c r="AJB74" s="202"/>
      <c r="AJC74" s="202"/>
      <c r="AJD74" s="202"/>
      <c r="AJE74" s="202"/>
      <c r="AJF74" s="202"/>
      <c r="AJG74" s="202"/>
      <c r="AJH74" s="202"/>
      <c r="AJI74" s="202"/>
      <c r="AJJ74" s="202"/>
      <c r="AJK74" s="202"/>
      <c r="AJL74" s="202"/>
      <c r="AJM74" s="202"/>
      <c r="AJN74" s="202"/>
      <c r="AJO74" s="202"/>
      <c r="AJP74" s="202"/>
      <c r="AJQ74" s="202"/>
      <c r="AJR74" s="202"/>
      <c r="AJS74" s="202"/>
      <c r="AJT74" s="202"/>
      <c r="AJU74" s="202"/>
      <c r="AJV74" s="202"/>
      <c r="AJW74" s="202"/>
      <c r="AJX74" s="202"/>
      <c r="AJY74" s="202"/>
      <c r="AJZ74" s="202"/>
      <c r="AKA74" s="202"/>
      <c r="AKB74" s="202"/>
      <c r="AKC74" s="202"/>
      <c r="AKD74" s="202"/>
      <c r="AKE74" s="202"/>
      <c r="AKF74" s="202"/>
      <c r="AKG74" s="202"/>
      <c r="AKH74" s="202"/>
      <c r="AKI74" s="202"/>
      <c r="AKJ74" s="202"/>
      <c r="AKK74" s="202"/>
      <c r="AKL74" s="202"/>
      <c r="AKM74" s="202"/>
      <c r="AKN74" s="202"/>
      <c r="AKO74" s="202"/>
      <c r="AKP74" s="202"/>
      <c r="AKQ74" s="202"/>
      <c r="AKR74" s="202"/>
      <c r="AKS74" s="202"/>
      <c r="AKT74" s="202"/>
      <c r="AKU74" s="202"/>
      <c r="AKV74" s="202"/>
      <c r="AKW74" s="202"/>
      <c r="AKX74" s="202"/>
      <c r="AKY74" s="202"/>
      <c r="AKZ74" s="202"/>
      <c r="ALA74" s="202"/>
      <c r="ALB74" s="202"/>
      <c r="ALC74" s="202"/>
      <c r="ALD74" s="202"/>
      <c r="ALE74" s="202"/>
      <c r="ALF74" s="202"/>
      <c r="ALG74" s="202"/>
      <c r="ALH74" s="202"/>
      <c r="ALI74" s="202"/>
      <c r="ALJ74" s="202"/>
      <c r="ALK74" s="202"/>
      <c r="ALL74" s="202"/>
      <c r="ALM74" s="202"/>
      <c r="ALN74" s="202"/>
      <c r="ALO74" s="202"/>
      <c r="ALP74" s="202"/>
      <c r="ALQ74" s="202"/>
      <c r="ALR74" s="202"/>
      <c r="ALS74" s="202"/>
      <c r="ALT74" s="202"/>
      <c r="ALU74" s="202"/>
      <c r="ALV74" s="202"/>
      <c r="ALW74" s="202"/>
      <c r="ALX74" s="202"/>
      <c r="ALY74" s="202"/>
      <c r="ALZ74" s="202"/>
      <c r="AMA74" s="202"/>
      <c r="AMB74" s="202"/>
      <c r="AMC74" s="202"/>
      <c r="AMD74" s="202"/>
      <c r="AME74" s="202"/>
      <c r="AMF74" s="202"/>
      <c r="AMG74" s="202"/>
      <c r="AMH74" s="202"/>
      <c r="AMI74" s="202"/>
      <c r="AMJ74" s="202"/>
      <c r="AMK74" s="202"/>
      <c r="AML74" s="202"/>
    </row>
    <row r="75" spans="1:1026">
      <c r="A75" s="202" t="str">
        <f t="shared" si="25"/>
        <v>LOAN.CAD_SENT_QUERY_TO_CA</v>
      </c>
      <c r="B75" s="156">
        <f>B74+1</f>
        <v>110071</v>
      </c>
      <c r="C75" s="203">
        <v>0</v>
      </c>
      <c r="D75" s="203">
        <v>1</v>
      </c>
      <c r="E75" s="203">
        <f t="shared" si="21"/>
        <v>100000</v>
      </c>
      <c r="F75" s="203">
        <v>100000</v>
      </c>
      <c r="G75" s="203" t="s">
        <v>34</v>
      </c>
      <c r="H75" s="203">
        <v>100000</v>
      </c>
      <c r="I75" s="202" t="s">
        <v>505</v>
      </c>
      <c r="J75" s="203">
        <f>VLOOKUP(I75,T_FSM_TYPE!$A:$B,2,0)</f>
        <v>110000</v>
      </c>
      <c r="K75" s="150" t="s">
        <v>720</v>
      </c>
      <c r="L75" s="202" t="s">
        <v>37</v>
      </c>
      <c r="M75" s="150" t="s">
        <v>725</v>
      </c>
      <c r="N75" s="192" t="str">
        <f t="shared" si="14"/>
        <v>INSERT INTO T_FSM_STATE VALUES(110071, 0, 1, 100000, 100000, GETDATE(), 100000, 110000, 'CAD_SENT_QUERY_TO_CA', '?' ,'CAD_QUERY_CA')</v>
      </c>
    </row>
    <row r="76" spans="1:1026">
      <c r="A76" s="202" t="str">
        <f t="shared" si="25"/>
        <v>LOAN.SO_CAD_QUERY_UPDATED</v>
      </c>
      <c r="B76" s="156">
        <f t="shared" si="22"/>
        <v>110072</v>
      </c>
      <c r="C76" s="203">
        <v>0</v>
      </c>
      <c r="D76" s="203">
        <v>1</v>
      </c>
      <c r="E76" s="203">
        <f t="shared" si="21"/>
        <v>100000</v>
      </c>
      <c r="F76" s="203">
        <v>100000</v>
      </c>
      <c r="G76" s="203" t="s">
        <v>34</v>
      </c>
      <c r="H76" s="203">
        <v>100000</v>
      </c>
      <c r="I76" s="202" t="s">
        <v>505</v>
      </c>
      <c r="J76" s="203">
        <f>VLOOKUP(I76,T_FSM_TYPE!$A:$B,2,0)</f>
        <v>110000</v>
      </c>
      <c r="K76" s="150" t="s">
        <v>721</v>
      </c>
      <c r="L76" s="202" t="s">
        <v>37</v>
      </c>
      <c r="M76" s="150" t="s">
        <v>721</v>
      </c>
      <c r="N76" s="192" t="str">
        <f t="shared" si="14"/>
        <v>INSERT INTO T_FSM_STATE VALUES(110072, 0, 1, 100000, 100000, GETDATE(), 100000, 110000, 'SO_CAD_QUERY_UPDATED', '?' ,'SO_CAD_QUERY_UPDATED')</v>
      </c>
    </row>
    <row r="77" spans="1:1026">
      <c r="A77" s="202" t="str">
        <f t="shared" si="25"/>
        <v>LOAN.CA_CAD_QUERY_UPDATED</v>
      </c>
      <c r="B77" s="156">
        <f t="shared" si="22"/>
        <v>110073</v>
      </c>
      <c r="C77" s="203">
        <v>0</v>
      </c>
      <c r="D77" s="203">
        <v>1</v>
      </c>
      <c r="E77" s="203">
        <f t="shared" si="21"/>
        <v>100000</v>
      </c>
      <c r="F77" s="203">
        <v>100000</v>
      </c>
      <c r="G77" s="203" t="s">
        <v>34</v>
      </c>
      <c r="H77" s="203">
        <v>100000</v>
      </c>
      <c r="I77" s="202" t="s">
        <v>505</v>
      </c>
      <c r="J77" s="203">
        <f>VLOOKUP(I77,T_FSM_TYPE!$A:$B,2,0)</f>
        <v>110000</v>
      </c>
      <c r="K77" s="150" t="s">
        <v>722</v>
      </c>
      <c r="L77" s="202" t="s">
        <v>37</v>
      </c>
      <c r="M77" s="150" t="s">
        <v>722</v>
      </c>
      <c r="N77" s="192" t="str">
        <f t="shared" si="14"/>
        <v>INSERT INTO T_FSM_STATE VALUES(110073, 0, 1, 100000, 100000, GETDATE(), 100000, 110000, 'CA_CAD_QUERY_UPDATED', '?' ,'CA_CAD_QUERY_UPDATED')</v>
      </c>
    </row>
    <row r="78" spans="1:1026" s="149" customFormat="1">
      <c r="A78" s="202" t="str">
        <f>CONCATENATE(I78,".",K78)</f>
        <v>LOAN.CAD_SENT_QUERY_TO_SO</v>
      </c>
      <c r="B78" s="156">
        <f>B77+1</f>
        <v>110074</v>
      </c>
      <c r="C78" s="203">
        <v>0</v>
      </c>
      <c r="D78" s="203">
        <v>1</v>
      </c>
      <c r="E78" s="203">
        <f t="shared" si="21"/>
        <v>100000</v>
      </c>
      <c r="F78" s="203">
        <v>100000</v>
      </c>
      <c r="G78" s="203" t="s">
        <v>34</v>
      </c>
      <c r="H78" s="203">
        <v>100000</v>
      </c>
      <c r="I78" s="202" t="s">
        <v>505</v>
      </c>
      <c r="J78" s="203">
        <f>VLOOKUP(I78,T_FSM_TYPE!$A:$B,2,0)</f>
        <v>110000</v>
      </c>
      <c r="K78" s="150" t="s">
        <v>719</v>
      </c>
      <c r="L78" s="202" t="s">
        <v>37</v>
      </c>
      <c r="M78" s="150" t="s">
        <v>726</v>
      </c>
      <c r="N78" s="192" t="str">
        <f>"INSERT INTO "&amp;$B$2&amp;" VALUES("&amp;B78&amp;", "&amp;C78&amp;", "&amp;D78&amp;", "&amp;E78&amp;", "&amp;F78&amp;", "&amp;G78&amp;", "&amp;H78&amp;", "&amp;J78&amp;", '"&amp;K78&amp;"', '"&amp;L78&amp;"' ,'"&amp;M78&amp;"')"</f>
        <v>INSERT INTO T_FSM_STATE VALUES(110074, 0, 1, 100000, 100000, GETDATE(), 100000, 110000, 'CAD_SENT_QUERY_TO_SO', '?' ,'CAD_QUERY_SO')</v>
      </c>
      <c r="O78" s="202"/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02"/>
      <c r="AH78" s="202"/>
      <c r="AI78" s="202"/>
      <c r="AJ78" s="202"/>
      <c r="AK78" s="202"/>
      <c r="AL78" s="202"/>
      <c r="AM78" s="202"/>
      <c r="AN78" s="202"/>
      <c r="AO78" s="202"/>
      <c r="AP78" s="202"/>
      <c r="AQ78" s="202"/>
      <c r="AR78" s="202"/>
      <c r="AS78" s="202"/>
      <c r="AT78" s="202"/>
      <c r="AU78" s="202"/>
      <c r="AV78" s="202"/>
      <c r="AW78" s="202"/>
      <c r="AX78" s="202"/>
      <c r="AY78" s="202"/>
      <c r="AZ78" s="202"/>
      <c r="BA78" s="202"/>
      <c r="BB78" s="202"/>
      <c r="BC78" s="202"/>
      <c r="BD78" s="202"/>
      <c r="BE78" s="202"/>
      <c r="BF78" s="202"/>
      <c r="BG78" s="202"/>
      <c r="BH78" s="202"/>
      <c r="BI78" s="202"/>
      <c r="BJ78" s="202"/>
      <c r="BK78" s="202"/>
      <c r="BL78" s="202"/>
      <c r="BM78" s="202"/>
      <c r="BN78" s="202"/>
      <c r="BO78" s="202"/>
      <c r="BP78" s="202"/>
      <c r="BQ78" s="202"/>
      <c r="BR78" s="202"/>
      <c r="BS78" s="202"/>
      <c r="BT78" s="202"/>
      <c r="BU78" s="202"/>
      <c r="BV78" s="202"/>
      <c r="BW78" s="202"/>
      <c r="BX78" s="202"/>
      <c r="BY78" s="202"/>
      <c r="BZ78" s="202"/>
      <c r="CA78" s="202"/>
      <c r="CB78" s="202"/>
      <c r="CC78" s="202"/>
      <c r="CD78" s="202"/>
      <c r="CE78" s="202"/>
      <c r="CF78" s="202"/>
      <c r="CG78" s="202"/>
      <c r="CH78" s="202"/>
      <c r="CI78" s="202"/>
      <c r="CJ78" s="202"/>
      <c r="CK78" s="202"/>
      <c r="CL78" s="202"/>
      <c r="CM78" s="202"/>
      <c r="CN78" s="202"/>
      <c r="CO78" s="202"/>
      <c r="CP78" s="202"/>
      <c r="CQ78" s="202"/>
      <c r="CR78" s="202"/>
      <c r="CS78" s="202"/>
      <c r="CT78" s="202"/>
      <c r="CU78" s="202"/>
      <c r="CV78" s="202"/>
      <c r="CW78" s="202"/>
      <c r="CX78" s="202"/>
      <c r="CY78" s="202"/>
      <c r="CZ78" s="202"/>
      <c r="DA78" s="202"/>
      <c r="DB78" s="202"/>
      <c r="DC78" s="202"/>
      <c r="DD78" s="202"/>
      <c r="DE78" s="202"/>
      <c r="DF78" s="202"/>
      <c r="DG78" s="202"/>
      <c r="DH78" s="202"/>
      <c r="DI78" s="202"/>
      <c r="DJ78" s="20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2"/>
      <c r="DV78" s="202"/>
      <c r="DW78" s="202"/>
      <c r="DX78" s="202"/>
      <c r="DY78" s="202"/>
      <c r="DZ78" s="202"/>
      <c r="EA78" s="202"/>
      <c r="EB78" s="202"/>
      <c r="EC78" s="202"/>
      <c r="ED78" s="20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2"/>
      <c r="EP78" s="202"/>
      <c r="EQ78" s="202"/>
      <c r="ER78" s="202"/>
      <c r="ES78" s="202"/>
      <c r="ET78" s="202"/>
      <c r="EU78" s="202"/>
      <c r="EV78" s="202"/>
      <c r="EW78" s="202"/>
      <c r="EX78" s="20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2"/>
      <c r="FU78" s="202"/>
      <c r="FV78" s="202"/>
      <c r="FW78" s="202"/>
      <c r="FX78" s="202"/>
      <c r="FY78" s="202"/>
      <c r="FZ78" s="202"/>
      <c r="GA78" s="202"/>
      <c r="GB78" s="202"/>
      <c r="GC78" s="202"/>
      <c r="GD78" s="202"/>
      <c r="GE78" s="202"/>
      <c r="GF78" s="202"/>
      <c r="GG78" s="202"/>
      <c r="GH78" s="202"/>
      <c r="GI78" s="202"/>
      <c r="GJ78" s="202"/>
      <c r="GK78" s="202"/>
      <c r="GL78" s="202"/>
      <c r="GM78" s="202"/>
      <c r="GN78" s="202"/>
      <c r="GO78" s="202"/>
      <c r="GP78" s="202"/>
      <c r="GQ78" s="202"/>
      <c r="GR78" s="202"/>
      <c r="GS78" s="202"/>
      <c r="GT78" s="202"/>
      <c r="GU78" s="202"/>
      <c r="GV78" s="202"/>
      <c r="GW78" s="202"/>
      <c r="GX78" s="202"/>
      <c r="GY78" s="202"/>
      <c r="GZ78" s="202"/>
      <c r="HA78" s="202"/>
      <c r="HB78" s="202"/>
      <c r="HC78" s="202"/>
      <c r="HD78" s="202"/>
      <c r="HE78" s="202"/>
      <c r="HF78" s="202"/>
      <c r="HG78" s="202"/>
      <c r="HH78" s="202"/>
      <c r="HI78" s="202"/>
      <c r="HJ78" s="202"/>
      <c r="HK78" s="202"/>
      <c r="HL78" s="202"/>
      <c r="HM78" s="202"/>
      <c r="HN78" s="202"/>
      <c r="HO78" s="202"/>
      <c r="HP78" s="202"/>
      <c r="HQ78" s="202"/>
      <c r="HR78" s="202"/>
      <c r="HS78" s="202"/>
      <c r="HT78" s="202"/>
      <c r="HU78" s="202"/>
      <c r="HV78" s="202"/>
      <c r="HW78" s="202"/>
      <c r="HX78" s="202"/>
      <c r="HY78" s="202"/>
      <c r="HZ78" s="202"/>
      <c r="IA78" s="202"/>
      <c r="IB78" s="202"/>
      <c r="IC78" s="202"/>
      <c r="ID78" s="202"/>
      <c r="IE78" s="202"/>
      <c r="IF78" s="202"/>
      <c r="IG78" s="202"/>
      <c r="IH78" s="202"/>
      <c r="II78" s="202"/>
      <c r="IJ78" s="202"/>
      <c r="IK78" s="202"/>
      <c r="IL78" s="202"/>
      <c r="IM78" s="202"/>
      <c r="IN78" s="202"/>
      <c r="IO78" s="202"/>
      <c r="IP78" s="202"/>
      <c r="IQ78" s="202"/>
      <c r="IR78" s="202"/>
      <c r="IS78" s="202"/>
      <c r="IT78" s="202"/>
      <c r="IU78" s="202"/>
      <c r="IV78" s="202"/>
      <c r="IW78" s="202"/>
      <c r="IX78" s="202"/>
      <c r="IY78" s="202"/>
      <c r="IZ78" s="202"/>
      <c r="JA78" s="202"/>
      <c r="JB78" s="202"/>
      <c r="JC78" s="202"/>
      <c r="JD78" s="202"/>
      <c r="JE78" s="202"/>
      <c r="JF78" s="202"/>
      <c r="JG78" s="202"/>
      <c r="JH78" s="202"/>
      <c r="JI78" s="202"/>
      <c r="JJ78" s="202"/>
      <c r="JK78" s="202"/>
      <c r="JL78" s="202"/>
      <c r="JM78" s="202"/>
      <c r="JN78" s="202"/>
      <c r="JO78" s="202"/>
      <c r="JP78" s="202"/>
      <c r="JQ78" s="202"/>
      <c r="JR78" s="202"/>
      <c r="JS78" s="202"/>
      <c r="JT78" s="202"/>
      <c r="JU78" s="202"/>
      <c r="JV78" s="202"/>
      <c r="JW78" s="202"/>
      <c r="JX78" s="202"/>
      <c r="JY78" s="202"/>
      <c r="JZ78" s="202"/>
      <c r="KA78" s="202"/>
      <c r="KB78" s="202"/>
      <c r="KC78" s="202"/>
      <c r="KD78" s="202"/>
      <c r="KE78" s="202"/>
      <c r="KF78" s="202"/>
      <c r="KG78" s="202"/>
      <c r="KH78" s="202"/>
      <c r="KI78" s="202"/>
      <c r="KJ78" s="202"/>
      <c r="KK78" s="202"/>
      <c r="KL78" s="202"/>
      <c r="KM78" s="202"/>
      <c r="KN78" s="202"/>
      <c r="KO78" s="202"/>
      <c r="KP78" s="202"/>
      <c r="KQ78" s="202"/>
      <c r="KR78" s="202"/>
      <c r="KS78" s="202"/>
      <c r="KT78" s="202"/>
      <c r="KU78" s="202"/>
      <c r="KV78" s="202"/>
      <c r="KW78" s="202"/>
      <c r="KX78" s="202"/>
      <c r="KY78" s="202"/>
      <c r="KZ78" s="202"/>
      <c r="LA78" s="202"/>
      <c r="LB78" s="202"/>
      <c r="LC78" s="202"/>
      <c r="LD78" s="202"/>
      <c r="LE78" s="202"/>
      <c r="LF78" s="202"/>
      <c r="LG78" s="202"/>
      <c r="LH78" s="202"/>
      <c r="LI78" s="202"/>
      <c r="LJ78" s="202"/>
      <c r="LK78" s="202"/>
      <c r="LL78" s="202"/>
      <c r="LM78" s="202"/>
      <c r="LN78" s="202"/>
      <c r="LO78" s="202"/>
      <c r="LP78" s="202"/>
      <c r="LQ78" s="202"/>
      <c r="LR78" s="202"/>
      <c r="LS78" s="202"/>
      <c r="LT78" s="202"/>
      <c r="LU78" s="202"/>
      <c r="LV78" s="202"/>
      <c r="LW78" s="202"/>
      <c r="LX78" s="202"/>
      <c r="LY78" s="202"/>
      <c r="LZ78" s="202"/>
      <c r="MA78" s="202"/>
      <c r="MB78" s="202"/>
      <c r="MC78" s="202"/>
      <c r="MD78" s="202"/>
      <c r="ME78" s="202"/>
      <c r="MF78" s="202"/>
      <c r="MG78" s="202"/>
      <c r="MH78" s="202"/>
      <c r="MI78" s="202"/>
      <c r="MJ78" s="202"/>
      <c r="MK78" s="202"/>
      <c r="ML78" s="202"/>
      <c r="MM78" s="202"/>
      <c r="MN78" s="202"/>
      <c r="MO78" s="202"/>
      <c r="MP78" s="202"/>
      <c r="MQ78" s="202"/>
      <c r="MR78" s="202"/>
      <c r="MS78" s="202"/>
      <c r="MT78" s="202"/>
      <c r="MU78" s="202"/>
      <c r="MV78" s="202"/>
      <c r="MW78" s="202"/>
      <c r="MX78" s="202"/>
      <c r="MY78" s="202"/>
      <c r="MZ78" s="202"/>
      <c r="NA78" s="202"/>
      <c r="NB78" s="202"/>
      <c r="NC78" s="202"/>
      <c r="ND78" s="202"/>
      <c r="NE78" s="202"/>
      <c r="NF78" s="202"/>
      <c r="NG78" s="202"/>
      <c r="NH78" s="202"/>
      <c r="NI78" s="202"/>
      <c r="NJ78" s="202"/>
      <c r="NK78" s="202"/>
      <c r="NL78" s="202"/>
      <c r="NM78" s="202"/>
      <c r="NN78" s="202"/>
      <c r="NO78" s="202"/>
      <c r="NP78" s="202"/>
      <c r="NQ78" s="202"/>
      <c r="NR78" s="202"/>
      <c r="NS78" s="202"/>
      <c r="NT78" s="202"/>
      <c r="NU78" s="202"/>
      <c r="NV78" s="202"/>
      <c r="NW78" s="202"/>
      <c r="NX78" s="202"/>
      <c r="NY78" s="202"/>
      <c r="NZ78" s="202"/>
      <c r="OA78" s="202"/>
      <c r="OB78" s="202"/>
      <c r="OC78" s="202"/>
      <c r="OD78" s="202"/>
      <c r="OE78" s="202"/>
      <c r="OF78" s="202"/>
      <c r="OG78" s="202"/>
      <c r="OH78" s="202"/>
      <c r="OI78" s="202"/>
      <c r="OJ78" s="202"/>
      <c r="OK78" s="202"/>
      <c r="OL78" s="202"/>
      <c r="OM78" s="202"/>
      <c r="ON78" s="202"/>
      <c r="OO78" s="202"/>
      <c r="OP78" s="202"/>
      <c r="OQ78" s="202"/>
      <c r="OR78" s="202"/>
      <c r="OS78" s="202"/>
      <c r="OT78" s="202"/>
      <c r="OU78" s="202"/>
      <c r="OV78" s="202"/>
      <c r="OW78" s="202"/>
      <c r="OX78" s="202"/>
      <c r="OY78" s="202"/>
      <c r="OZ78" s="202"/>
      <c r="PA78" s="202"/>
      <c r="PB78" s="202"/>
      <c r="PC78" s="202"/>
      <c r="PD78" s="202"/>
      <c r="PE78" s="202"/>
      <c r="PF78" s="202"/>
      <c r="PG78" s="202"/>
      <c r="PH78" s="202"/>
      <c r="PI78" s="202"/>
      <c r="PJ78" s="202"/>
      <c r="PK78" s="202"/>
      <c r="PL78" s="202"/>
      <c r="PM78" s="202"/>
      <c r="PN78" s="202"/>
      <c r="PO78" s="202"/>
      <c r="PP78" s="202"/>
      <c r="PQ78" s="202"/>
      <c r="PR78" s="202"/>
      <c r="PS78" s="202"/>
      <c r="PT78" s="202"/>
      <c r="PU78" s="202"/>
      <c r="PV78" s="202"/>
      <c r="PW78" s="202"/>
      <c r="PX78" s="202"/>
      <c r="PY78" s="202"/>
      <c r="PZ78" s="202"/>
      <c r="QA78" s="202"/>
      <c r="QB78" s="202"/>
      <c r="QC78" s="202"/>
      <c r="QD78" s="202"/>
      <c r="QE78" s="202"/>
      <c r="QF78" s="202"/>
      <c r="QG78" s="202"/>
      <c r="QH78" s="202"/>
      <c r="QI78" s="202"/>
      <c r="QJ78" s="202"/>
      <c r="QK78" s="202"/>
      <c r="QL78" s="202"/>
      <c r="QM78" s="202"/>
      <c r="QN78" s="202"/>
      <c r="QO78" s="202"/>
      <c r="QP78" s="202"/>
      <c r="QQ78" s="202"/>
      <c r="QR78" s="202"/>
      <c r="QS78" s="202"/>
      <c r="QT78" s="202"/>
      <c r="QU78" s="202"/>
      <c r="QV78" s="202"/>
      <c r="QW78" s="202"/>
      <c r="QX78" s="202"/>
      <c r="QY78" s="202"/>
      <c r="QZ78" s="202"/>
      <c r="RA78" s="202"/>
      <c r="RB78" s="202"/>
      <c r="RC78" s="202"/>
      <c r="RD78" s="202"/>
      <c r="RE78" s="202"/>
      <c r="RF78" s="202"/>
      <c r="RG78" s="202"/>
      <c r="RH78" s="202"/>
      <c r="RI78" s="202"/>
      <c r="RJ78" s="202"/>
      <c r="RK78" s="202"/>
      <c r="RL78" s="202"/>
      <c r="RM78" s="202"/>
      <c r="RN78" s="202"/>
      <c r="RO78" s="202"/>
      <c r="RP78" s="202"/>
      <c r="RQ78" s="202"/>
      <c r="RR78" s="202"/>
      <c r="RS78" s="202"/>
      <c r="RT78" s="202"/>
      <c r="RU78" s="202"/>
      <c r="RV78" s="202"/>
      <c r="RW78" s="202"/>
      <c r="RX78" s="202"/>
      <c r="RY78" s="202"/>
      <c r="RZ78" s="202"/>
      <c r="SA78" s="202"/>
      <c r="SB78" s="202"/>
      <c r="SC78" s="202"/>
      <c r="SD78" s="202"/>
      <c r="SE78" s="202"/>
      <c r="SF78" s="202"/>
      <c r="SG78" s="202"/>
      <c r="SH78" s="202"/>
      <c r="SI78" s="202"/>
      <c r="SJ78" s="202"/>
      <c r="SK78" s="202"/>
      <c r="SL78" s="202"/>
      <c r="SM78" s="202"/>
      <c r="SN78" s="202"/>
      <c r="SO78" s="202"/>
      <c r="SP78" s="202"/>
      <c r="SQ78" s="202"/>
      <c r="SR78" s="202"/>
      <c r="SS78" s="202"/>
      <c r="ST78" s="202"/>
      <c r="SU78" s="202"/>
      <c r="SV78" s="202"/>
      <c r="SW78" s="202"/>
      <c r="SX78" s="202"/>
      <c r="SY78" s="202"/>
      <c r="SZ78" s="202"/>
      <c r="TA78" s="202"/>
      <c r="TB78" s="202"/>
      <c r="TC78" s="202"/>
      <c r="TD78" s="202"/>
      <c r="TE78" s="202"/>
      <c r="TF78" s="202"/>
      <c r="TG78" s="202"/>
      <c r="TH78" s="202"/>
      <c r="TI78" s="202"/>
      <c r="TJ78" s="202"/>
      <c r="TK78" s="202"/>
      <c r="TL78" s="202"/>
      <c r="TM78" s="202"/>
      <c r="TN78" s="202"/>
      <c r="TO78" s="202"/>
      <c r="TP78" s="202"/>
      <c r="TQ78" s="202"/>
      <c r="TR78" s="202"/>
      <c r="TS78" s="202"/>
      <c r="TT78" s="202"/>
      <c r="TU78" s="202"/>
      <c r="TV78" s="202"/>
      <c r="TW78" s="202"/>
      <c r="TX78" s="202"/>
      <c r="TY78" s="202"/>
      <c r="TZ78" s="202"/>
      <c r="UA78" s="202"/>
      <c r="UB78" s="202"/>
      <c r="UC78" s="202"/>
      <c r="UD78" s="202"/>
      <c r="UE78" s="202"/>
      <c r="UF78" s="202"/>
      <c r="UG78" s="202"/>
      <c r="UH78" s="202"/>
      <c r="UI78" s="202"/>
      <c r="UJ78" s="202"/>
      <c r="UK78" s="202"/>
      <c r="UL78" s="202"/>
      <c r="UM78" s="202"/>
      <c r="UN78" s="202"/>
      <c r="UO78" s="202"/>
      <c r="UP78" s="202"/>
      <c r="UQ78" s="202"/>
      <c r="UR78" s="202"/>
      <c r="US78" s="202"/>
      <c r="UT78" s="202"/>
      <c r="UU78" s="202"/>
      <c r="UV78" s="202"/>
      <c r="UW78" s="202"/>
      <c r="UX78" s="202"/>
      <c r="UY78" s="202"/>
      <c r="UZ78" s="202"/>
      <c r="VA78" s="202"/>
      <c r="VB78" s="202"/>
      <c r="VC78" s="202"/>
      <c r="VD78" s="202"/>
      <c r="VE78" s="202"/>
      <c r="VF78" s="202"/>
      <c r="VG78" s="202"/>
      <c r="VH78" s="202"/>
      <c r="VI78" s="202"/>
      <c r="VJ78" s="202"/>
      <c r="VK78" s="202"/>
      <c r="VL78" s="202"/>
      <c r="VM78" s="202"/>
      <c r="VN78" s="202"/>
      <c r="VO78" s="202"/>
      <c r="VP78" s="202"/>
      <c r="VQ78" s="202"/>
      <c r="VR78" s="202"/>
      <c r="VS78" s="202"/>
      <c r="VT78" s="202"/>
      <c r="VU78" s="202"/>
      <c r="VV78" s="202"/>
      <c r="VW78" s="202"/>
      <c r="VX78" s="202"/>
      <c r="VY78" s="202"/>
      <c r="VZ78" s="202"/>
      <c r="WA78" s="202"/>
      <c r="WB78" s="202"/>
      <c r="WC78" s="202"/>
      <c r="WD78" s="202"/>
      <c r="WE78" s="202"/>
      <c r="WF78" s="202"/>
      <c r="WG78" s="202"/>
      <c r="WH78" s="202"/>
      <c r="WI78" s="202"/>
      <c r="WJ78" s="202"/>
      <c r="WK78" s="202"/>
      <c r="WL78" s="202"/>
      <c r="WM78" s="202"/>
      <c r="WN78" s="202"/>
      <c r="WO78" s="202"/>
      <c r="WP78" s="202"/>
      <c r="WQ78" s="202"/>
      <c r="WR78" s="202"/>
      <c r="WS78" s="202"/>
      <c r="WT78" s="202"/>
      <c r="WU78" s="202"/>
      <c r="WV78" s="202"/>
      <c r="WW78" s="202"/>
      <c r="WX78" s="202"/>
      <c r="WY78" s="202"/>
      <c r="WZ78" s="202"/>
      <c r="XA78" s="202"/>
      <c r="XB78" s="202"/>
      <c r="XC78" s="202"/>
      <c r="XD78" s="202"/>
      <c r="XE78" s="202"/>
      <c r="XF78" s="202"/>
      <c r="XG78" s="202"/>
      <c r="XH78" s="202"/>
      <c r="XI78" s="202"/>
      <c r="XJ78" s="202"/>
      <c r="XK78" s="202"/>
      <c r="XL78" s="202"/>
      <c r="XM78" s="202"/>
      <c r="XN78" s="202"/>
      <c r="XO78" s="202"/>
      <c r="XP78" s="202"/>
      <c r="XQ78" s="202"/>
      <c r="XR78" s="202"/>
      <c r="XS78" s="202"/>
      <c r="XT78" s="202"/>
      <c r="XU78" s="202"/>
      <c r="XV78" s="202"/>
      <c r="XW78" s="202"/>
      <c r="XX78" s="202"/>
      <c r="XY78" s="202"/>
      <c r="XZ78" s="202"/>
      <c r="YA78" s="202"/>
      <c r="YB78" s="202"/>
      <c r="YC78" s="202"/>
      <c r="YD78" s="202"/>
      <c r="YE78" s="202"/>
      <c r="YF78" s="202"/>
      <c r="YG78" s="202"/>
      <c r="YH78" s="202"/>
      <c r="YI78" s="202"/>
      <c r="YJ78" s="202"/>
      <c r="YK78" s="202"/>
      <c r="YL78" s="202"/>
      <c r="YM78" s="202"/>
      <c r="YN78" s="202"/>
      <c r="YO78" s="202"/>
      <c r="YP78" s="202"/>
      <c r="YQ78" s="202"/>
      <c r="YR78" s="202"/>
      <c r="YS78" s="202"/>
      <c r="YT78" s="202"/>
      <c r="YU78" s="202"/>
      <c r="YV78" s="202"/>
      <c r="YW78" s="202"/>
      <c r="YX78" s="202"/>
      <c r="YY78" s="202"/>
      <c r="YZ78" s="202"/>
      <c r="ZA78" s="202"/>
      <c r="ZB78" s="202"/>
      <c r="ZC78" s="202"/>
      <c r="ZD78" s="202"/>
      <c r="ZE78" s="202"/>
      <c r="ZF78" s="202"/>
      <c r="ZG78" s="202"/>
      <c r="ZH78" s="202"/>
      <c r="ZI78" s="202"/>
      <c r="ZJ78" s="202"/>
      <c r="ZK78" s="202"/>
      <c r="ZL78" s="202"/>
      <c r="ZM78" s="202"/>
      <c r="ZN78" s="202"/>
      <c r="ZO78" s="202"/>
      <c r="ZP78" s="202"/>
      <c r="ZQ78" s="202"/>
      <c r="ZR78" s="202"/>
      <c r="ZS78" s="202"/>
      <c r="ZT78" s="202"/>
      <c r="ZU78" s="202"/>
      <c r="ZV78" s="202"/>
      <c r="ZW78" s="202"/>
      <c r="ZX78" s="202"/>
      <c r="ZY78" s="202"/>
      <c r="ZZ78" s="202"/>
      <c r="AAA78" s="202"/>
      <c r="AAB78" s="202"/>
      <c r="AAC78" s="202"/>
      <c r="AAD78" s="202"/>
      <c r="AAE78" s="202"/>
      <c r="AAF78" s="202"/>
      <c r="AAG78" s="202"/>
      <c r="AAH78" s="202"/>
      <c r="AAI78" s="202"/>
      <c r="AAJ78" s="202"/>
      <c r="AAK78" s="202"/>
      <c r="AAL78" s="202"/>
      <c r="AAM78" s="202"/>
      <c r="AAN78" s="202"/>
      <c r="AAO78" s="202"/>
      <c r="AAP78" s="202"/>
      <c r="AAQ78" s="202"/>
      <c r="AAR78" s="202"/>
      <c r="AAS78" s="202"/>
      <c r="AAT78" s="202"/>
      <c r="AAU78" s="202"/>
      <c r="AAV78" s="202"/>
      <c r="AAW78" s="202"/>
      <c r="AAX78" s="202"/>
      <c r="AAY78" s="202"/>
      <c r="AAZ78" s="202"/>
      <c r="ABA78" s="202"/>
      <c r="ABB78" s="202"/>
      <c r="ABC78" s="202"/>
      <c r="ABD78" s="202"/>
      <c r="ABE78" s="202"/>
      <c r="ABF78" s="202"/>
      <c r="ABG78" s="202"/>
      <c r="ABH78" s="202"/>
      <c r="ABI78" s="202"/>
      <c r="ABJ78" s="202"/>
      <c r="ABK78" s="202"/>
      <c r="ABL78" s="202"/>
      <c r="ABM78" s="202"/>
      <c r="ABN78" s="202"/>
      <c r="ABO78" s="202"/>
      <c r="ABP78" s="202"/>
      <c r="ABQ78" s="202"/>
      <c r="ABR78" s="202"/>
      <c r="ABS78" s="202"/>
      <c r="ABT78" s="202"/>
      <c r="ABU78" s="202"/>
      <c r="ABV78" s="202"/>
      <c r="ABW78" s="202"/>
      <c r="ABX78" s="202"/>
      <c r="ABY78" s="202"/>
      <c r="ABZ78" s="202"/>
      <c r="ACA78" s="202"/>
      <c r="ACB78" s="202"/>
      <c r="ACC78" s="202"/>
      <c r="ACD78" s="202"/>
      <c r="ACE78" s="202"/>
      <c r="ACF78" s="202"/>
      <c r="ACG78" s="202"/>
      <c r="ACH78" s="202"/>
      <c r="ACI78" s="202"/>
      <c r="ACJ78" s="202"/>
      <c r="ACK78" s="202"/>
      <c r="ACL78" s="202"/>
      <c r="ACM78" s="202"/>
      <c r="ACN78" s="202"/>
      <c r="ACO78" s="202"/>
      <c r="ACP78" s="202"/>
      <c r="ACQ78" s="202"/>
      <c r="ACR78" s="202"/>
      <c r="ACS78" s="202"/>
      <c r="ACT78" s="202"/>
      <c r="ACU78" s="202"/>
      <c r="ACV78" s="202"/>
      <c r="ACW78" s="202"/>
      <c r="ACX78" s="202"/>
      <c r="ACY78" s="202"/>
      <c r="ACZ78" s="202"/>
      <c r="ADA78" s="202"/>
      <c r="ADB78" s="202"/>
      <c r="ADC78" s="202"/>
      <c r="ADD78" s="202"/>
      <c r="ADE78" s="202"/>
      <c r="ADF78" s="202"/>
      <c r="ADG78" s="202"/>
      <c r="ADH78" s="202"/>
      <c r="ADI78" s="202"/>
      <c r="ADJ78" s="202"/>
      <c r="ADK78" s="202"/>
      <c r="ADL78" s="202"/>
      <c r="ADM78" s="202"/>
      <c r="ADN78" s="202"/>
      <c r="ADO78" s="202"/>
      <c r="ADP78" s="202"/>
      <c r="ADQ78" s="202"/>
      <c r="ADR78" s="202"/>
      <c r="ADS78" s="202"/>
      <c r="ADT78" s="202"/>
      <c r="ADU78" s="202"/>
      <c r="ADV78" s="202"/>
      <c r="ADW78" s="202"/>
      <c r="ADX78" s="202"/>
      <c r="ADY78" s="202"/>
      <c r="ADZ78" s="202"/>
      <c r="AEA78" s="202"/>
      <c r="AEB78" s="202"/>
      <c r="AEC78" s="202"/>
      <c r="AED78" s="202"/>
      <c r="AEE78" s="202"/>
      <c r="AEF78" s="202"/>
      <c r="AEG78" s="202"/>
      <c r="AEH78" s="202"/>
      <c r="AEI78" s="202"/>
      <c r="AEJ78" s="202"/>
      <c r="AEK78" s="202"/>
      <c r="AEL78" s="202"/>
      <c r="AEM78" s="202"/>
      <c r="AEN78" s="202"/>
      <c r="AEO78" s="202"/>
      <c r="AEP78" s="202"/>
      <c r="AEQ78" s="202"/>
      <c r="AER78" s="202"/>
      <c r="AES78" s="202"/>
      <c r="AET78" s="202"/>
      <c r="AEU78" s="202"/>
      <c r="AEV78" s="202"/>
      <c r="AEW78" s="202"/>
      <c r="AEX78" s="202"/>
      <c r="AEY78" s="202"/>
      <c r="AEZ78" s="202"/>
      <c r="AFA78" s="202"/>
      <c r="AFB78" s="202"/>
      <c r="AFC78" s="202"/>
      <c r="AFD78" s="202"/>
      <c r="AFE78" s="202"/>
      <c r="AFF78" s="202"/>
      <c r="AFG78" s="202"/>
      <c r="AFH78" s="202"/>
      <c r="AFI78" s="202"/>
      <c r="AFJ78" s="202"/>
      <c r="AFK78" s="202"/>
      <c r="AFL78" s="202"/>
      <c r="AFM78" s="202"/>
      <c r="AFN78" s="202"/>
      <c r="AFO78" s="202"/>
      <c r="AFP78" s="202"/>
      <c r="AFQ78" s="202"/>
      <c r="AFR78" s="202"/>
      <c r="AFS78" s="202"/>
      <c r="AFT78" s="202"/>
      <c r="AFU78" s="202"/>
      <c r="AFV78" s="202"/>
      <c r="AFW78" s="202"/>
      <c r="AFX78" s="202"/>
      <c r="AFY78" s="202"/>
      <c r="AFZ78" s="202"/>
      <c r="AGA78" s="202"/>
      <c r="AGB78" s="202"/>
      <c r="AGC78" s="202"/>
      <c r="AGD78" s="202"/>
      <c r="AGE78" s="202"/>
      <c r="AGF78" s="202"/>
      <c r="AGG78" s="202"/>
      <c r="AGH78" s="202"/>
      <c r="AGI78" s="202"/>
      <c r="AGJ78" s="202"/>
      <c r="AGK78" s="202"/>
      <c r="AGL78" s="202"/>
      <c r="AGM78" s="202"/>
      <c r="AGN78" s="202"/>
      <c r="AGO78" s="202"/>
      <c r="AGP78" s="202"/>
      <c r="AGQ78" s="202"/>
      <c r="AGR78" s="202"/>
      <c r="AGS78" s="202"/>
      <c r="AGT78" s="202"/>
      <c r="AGU78" s="202"/>
      <c r="AGV78" s="202"/>
      <c r="AGW78" s="202"/>
      <c r="AGX78" s="202"/>
      <c r="AGY78" s="202"/>
      <c r="AGZ78" s="202"/>
      <c r="AHA78" s="202"/>
      <c r="AHB78" s="202"/>
      <c r="AHC78" s="202"/>
      <c r="AHD78" s="202"/>
      <c r="AHE78" s="202"/>
      <c r="AHF78" s="202"/>
      <c r="AHG78" s="202"/>
      <c r="AHH78" s="202"/>
      <c r="AHI78" s="202"/>
      <c r="AHJ78" s="202"/>
      <c r="AHK78" s="202"/>
      <c r="AHL78" s="202"/>
      <c r="AHM78" s="202"/>
      <c r="AHN78" s="202"/>
      <c r="AHO78" s="202"/>
      <c r="AHP78" s="202"/>
      <c r="AHQ78" s="202"/>
      <c r="AHR78" s="202"/>
      <c r="AHS78" s="202"/>
      <c r="AHT78" s="202"/>
      <c r="AHU78" s="202"/>
      <c r="AHV78" s="202"/>
      <c r="AHW78" s="202"/>
      <c r="AHX78" s="202"/>
      <c r="AHY78" s="202"/>
      <c r="AHZ78" s="202"/>
      <c r="AIA78" s="202"/>
      <c r="AIB78" s="202"/>
      <c r="AIC78" s="202"/>
      <c r="AID78" s="202"/>
      <c r="AIE78" s="202"/>
      <c r="AIF78" s="202"/>
      <c r="AIG78" s="202"/>
      <c r="AIH78" s="202"/>
      <c r="AII78" s="202"/>
      <c r="AIJ78" s="202"/>
      <c r="AIK78" s="202"/>
      <c r="AIL78" s="202"/>
      <c r="AIM78" s="202"/>
      <c r="AIN78" s="202"/>
      <c r="AIO78" s="202"/>
      <c r="AIP78" s="202"/>
      <c r="AIQ78" s="202"/>
      <c r="AIR78" s="202"/>
      <c r="AIS78" s="202"/>
      <c r="AIT78" s="202"/>
      <c r="AIU78" s="202"/>
      <c r="AIV78" s="202"/>
      <c r="AIW78" s="202"/>
      <c r="AIX78" s="202"/>
      <c r="AIY78" s="202"/>
      <c r="AIZ78" s="202"/>
      <c r="AJA78" s="202"/>
      <c r="AJB78" s="202"/>
      <c r="AJC78" s="202"/>
      <c r="AJD78" s="202"/>
      <c r="AJE78" s="202"/>
      <c r="AJF78" s="202"/>
      <c r="AJG78" s="202"/>
      <c r="AJH78" s="202"/>
      <c r="AJI78" s="202"/>
      <c r="AJJ78" s="202"/>
      <c r="AJK78" s="202"/>
      <c r="AJL78" s="202"/>
      <c r="AJM78" s="202"/>
      <c r="AJN78" s="202"/>
      <c r="AJO78" s="202"/>
      <c r="AJP78" s="202"/>
      <c r="AJQ78" s="202"/>
      <c r="AJR78" s="202"/>
      <c r="AJS78" s="202"/>
      <c r="AJT78" s="202"/>
      <c r="AJU78" s="202"/>
      <c r="AJV78" s="202"/>
      <c r="AJW78" s="202"/>
      <c r="AJX78" s="202"/>
      <c r="AJY78" s="202"/>
      <c r="AJZ78" s="202"/>
      <c r="AKA78" s="202"/>
      <c r="AKB78" s="202"/>
      <c r="AKC78" s="202"/>
      <c r="AKD78" s="202"/>
      <c r="AKE78" s="202"/>
      <c r="AKF78" s="202"/>
      <c r="AKG78" s="202"/>
      <c r="AKH78" s="202"/>
      <c r="AKI78" s="202"/>
      <c r="AKJ78" s="202"/>
      <c r="AKK78" s="202"/>
      <c r="AKL78" s="202"/>
      <c r="AKM78" s="202"/>
      <c r="AKN78" s="202"/>
      <c r="AKO78" s="202"/>
      <c r="AKP78" s="202"/>
      <c r="AKQ78" s="202"/>
      <c r="AKR78" s="202"/>
      <c r="AKS78" s="202"/>
      <c r="AKT78" s="202"/>
      <c r="AKU78" s="202"/>
      <c r="AKV78" s="202"/>
      <c r="AKW78" s="202"/>
      <c r="AKX78" s="202"/>
      <c r="AKY78" s="202"/>
      <c r="AKZ78" s="202"/>
      <c r="ALA78" s="202"/>
      <c r="ALB78" s="202"/>
      <c r="ALC78" s="202"/>
      <c r="ALD78" s="202"/>
      <c r="ALE78" s="202"/>
      <c r="ALF78" s="202"/>
      <c r="ALG78" s="202"/>
      <c r="ALH78" s="202"/>
      <c r="ALI78" s="202"/>
      <c r="ALJ78" s="202"/>
      <c r="ALK78" s="202"/>
      <c r="ALL78" s="202"/>
      <c r="ALM78" s="202"/>
      <c r="ALN78" s="202"/>
      <c r="ALO78" s="202"/>
      <c r="ALP78" s="202"/>
      <c r="ALQ78" s="202"/>
      <c r="ALR78" s="202"/>
      <c r="ALS78" s="202"/>
      <c r="ALT78" s="202"/>
      <c r="ALU78" s="202"/>
      <c r="ALV78" s="202"/>
      <c r="ALW78" s="202"/>
      <c r="ALX78" s="202"/>
      <c r="ALY78" s="202"/>
      <c r="ALZ78" s="202"/>
      <c r="AMA78" s="202"/>
      <c r="AMB78" s="202"/>
      <c r="AMC78" s="202"/>
      <c r="AMD78" s="202"/>
      <c r="AME78" s="202"/>
      <c r="AMF78" s="202"/>
      <c r="AMG78" s="202"/>
      <c r="AMH78" s="202"/>
      <c r="AMI78" s="202"/>
      <c r="AMJ78" s="202"/>
      <c r="AMK78" s="202"/>
      <c r="AML78" s="202"/>
    </row>
  </sheetData>
  <pageMargins left="0.7" right="0.7" top="0.75" bottom="0.75" header="0.51180555555555496" footer="0.51180555555555496"/>
  <pageSetup firstPageNumber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"/>
  <sheetViews>
    <sheetView workbookViewId="0">
      <pane xSplit="2" ySplit="3" topLeftCell="F61" activePane="bottomRight" state="frozen"/>
      <selection pane="topRight" activeCell="D1" sqref="D1"/>
      <selection pane="bottomLeft" activeCell="A4" sqref="A4"/>
      <selection pane="bottomRight" activeCell="A75" sqref="A75"/>
    </sheetView>
  </sheetViews>
  <sheetFormatPr defaultColWidth="8.85546875" defaultRowHeight="15"/>
  <cols>
    <col min="1" max="1" width="31.42578125" style="11" customWidth="1"/>
    <col min="2" max="2" width="15.42578125" style="11" bestFit="1" customWidth="1"/>
    <col min="3" max="3" width="8.42578125" style="13" customWidth="1"/>
    <col min="4" max="4" width="7.28515625" style="13" customWidth="1"/>
    <col min="5" max="5" width="9.140625" style="13" customWidth="1"/>
    <col min="6" max="6" width="13.7109375" style="13" customWidth="1"/>
    <col min="7" max="7" width="8.7109375" style="13" customWidth="1"/>
    <col min="8" max="8" width="10.7109375" style="13" customWidth="1"/>
    <col min="9" max="9" width="7.42578125" style="13" customWidth="1"/>
    <col min="10" max="10" width="13.140625" style="13" bestFit="1" customWidth="1"/>
    <col min="11" max="11" width="19.28515625" style="13" customWidth="1"/>
    <col min="12" max="12" width="12.42578125" style="21" customWidth="1"/>
    <col min="13" max="13" width="32.42578125" style="11" customWidth="1"/>
    <col min="14" max="1025" width="8.85546875" style="11"/>
  </cols>
  <sheetData>
    <row r="1" spans="1:1025">
      <c r="I1" s="138"/>
    </row>
    <row r="2" spans="1:1025">
      <c r="B2" s="11" t="s">
        <v>5</v>
      </c>
      <c r="I2" s="138"/>
    </row>
    <row r="3" spans="1:1025">
      <c r="B3" s="22" t="s">
        <v>50</v>
      </c>
      <c r="C3" s="22" t="s">
        <v>21</v>
      </c>
      <c r="D3" s="22" t="s">
        <v>22</v>
      </c>
      <c r="E3" s="22" t="s">
        <v>23</v>
      </c>
      <c r="F3" s="22" t="s">
        <v>24</v>
      </c>
      <c r="G3" s="22" t="s">
        <v>25</v>
      </c>
      <c r="H3" s="22" t="s">
        <v>26</v>
      </c>
      <c r="I3" s="139" t="s">
        <v>147</v>
      </c>
      <c r="J3" s="22" t="s">
        <v>48</v>
      </c>
      <c r="K3" s="22" t="s">
        <v>29</v>
      </c>
      <c r="L3" s="22" t="s">
        <v>148</v>
      </c>
      <c r="M3" s="11" t="str">
        <f>"TRUNCATE TABLE " &amp;$B$2</f>
        <v>TRUNCATE TABLE T_FSM_ACTION</v>
      </c>
    </row>
    <row r="4" spans="1:1025">
      <c r="A4" s="148" t="str">
        <f t="shared" ref="A4:A57" si="0">I4&amp;"."&amp;K4</f>
        <v>LOAN.FO_CREATE</v>
      </c>
      <c r="B4" s="155">
        <v>110000</v>
      </c>
      <c r="C4" s="155">
        <v>0</v>
      </c>
      <c r="D4" s="155">
        <v>1</v>
      </c>
      <c r="E4" s="155">
        <f t="shared" ref="E4:E7" si="1">ID_ENV_KEY</f>
        <v>100000</v>
      </c>
      <c r="F4" s="155">
        <v>10000</v>
      </c>
      <c r="G4" s="155" t="s">
        <v>34</v>
      </c>
      <c r="H4" s="155">
        <v>100000</v>
      </c>
      <c r="I4" s="157" t="s">
        <v>505</v>
      </c>
      <c r="J4" s="155">
        <f>VLOOKUP(I4,T_FSM_TYPE!$A:$B,2,0)</f>
        <v>110000</v>
      </c>
      <c r="K4" s="142" t="s">
        <v>574</v>
      </c>
      <c r="L4" s="22"/>
      <c r="M4" s="133" t="str">
        <f t="shared" ref="M4:M58" si="2">"INSERT INTO "&amp;$B$2&amp;" VALUES("&amp;B4&amp;", "&amp;C4&amp;", "&amp;D4&amp;", "&amp;E4&amp;", "&amp;F4&amp;", "&amp;G4&amp;", "&amp;H4&amp;", "&amp;J4&amp;", '"&amp;K4&amp;"', '"&amp;L4&amp;"' )"</f>
        <v>INSERT INTO T_FSM_ACTION VALUES(110000, 0, 1, 100000, 10000, GETDATE(), 100000, 110000, 'FO_CREATE', '' )</v>
      </c>
    </row>
    <row r="5" spans="1:1025">
      <c r="A5" s="148" t="str">
        <f t="shared" si="0"/>
        <v>LOAN.FO_UPDATE</v>
      </c>
      <c r="B5" s="154">
        <f>B4+1</f>
        <v>110001</v>
      </c>
      <c r="C5" s="155">
        <v>0</v>
      </c>
      <c r="D5" s="155">
        <v>1</v>
      </c>
      <c r="E5" s="155">
        <f t="shared" si="1"/>
        <v>100000</v>
      </c>
      <c r="F5" s="155">
        <v>10000</v>
      </c>
      <c r="G5" s="155" t="s">
        <v>34</v>
      </c>
      <c r="H5" s="155">
        <v>100000</v>
      </c>
      <c r="I5" s="157" t="s">
        <v>505</v>
      </c>
      <c r="J5" s="155">
        <f>VLOOKUP(I5,T_FSM_TYPE!$A:$B,2,0)</f>
        <v>110000</v>
      </c>
      <c r="K5" s="142" t="s">
        <v>575</v>
      </c>
      <c r="L5" s="22"/>
      <c r="M5" s="133" t="str">
        <f t="shared" si="2"/>
        <v>INSERT INTO T_FSM_ACTION VALUES(110001, 0, 1, 100000, 10000, GETDATE(), 100000, 110000, 'FO_UPDATE', '' )</v>
      </c>
    </row>
    <row r="6" spans="1:1025">
      <c r="A6" s="148" t="str">
        <f t="shared" si="0"/>
        <v>LOAN.FO_DELETE</v>
      </c>
      <c r="B6" s="154">
        <f t="shared" ref="B6:B76" si="3">B5+1</f>
        <v>110002</v>
      </c>
      <c r="C6" s="155">
        <v>0</v>
      </c>
      <c r="D6" s="155">
        <v>1</v>
      </c>
      <c r="E6" s="155">
        <f t="shared" si="1"/>
        <v>100000</v>
      </c>
      <c r="F6" s="155">
        <v>10000</v>
      </c>
      <c r="G6" s="155" t="s">
        <v>34</v>
      </c>
      <c r="H6" s="155">
        <v>100000</v>
      </c>
      <c r="I6" s="157" t="s">
        <v>505</v>
      </c>
      <c r="J6" s="155">
        <f>VLOOKUP(I6,T_FSM_TYPE!$A:$B,2,0)</f>
        <v>110000</v>
      </c>
      <c r="K6" s="142" t="s">
        <v>576</v>
      </c>
      <c r="L6" s="22"/>
      <c r="M6" s="133" t="str">
        <f t="shared" si="2"/>
        <v>INSERT INTO T_FSM_ACTION VALUES(110002, 0, 1, 100000, 10000, GETDATE(), 100000, 110000, 'FO_DELETE', '' )</v>
      </c>
    </row>
    <row r="7" spans="1:1025">
      <c r="A7" s="148" t="str">
        <f t="shared" si="0"/>
        <v>LOAN.FO_SUBMIT</v>
      </c>
      <c r="B7" s="154">
        <f t="shared" si="3"/>
        <v>110003</v>
      </c>
      <c r="C7" s="155">
        <v>0</v>
      </c>
      <c r="D7" s="155">
        <v>1</v>
      </c>
      <c r="E7" s="155">
        <f t="shared" si="1"/>
        <v>100000</v>
      </c>
      <c r="F7" s="155">
        <v>10000</v>
      </c>
      <c r="G7" s="155" t="s">
        <v>34</v>
      </c>
      <c r="H7" s="155">
        <v>100000</v>
      </c>
      <c r="I7" s="157" t="s">
        <v>505</v>
      </c>
      <c r="J7" s="155">
        <f>VLOOKUP(I7,T_FSM_TYPE!$A:$B,2,0)</f>
        <v>110000</v>
      </c>
      <c r="K7" s="142" t="s">
        <v>604</v>
      </c>
      <c r="L7" s="22"/>
      <c r="M7" s="133" t="str">
        <f t="shared" si="2"/>
        <v>INSERT INTO T_FSM_ACTION VALUES(110003, 0, 1, 100000, 10000, GETDATE(), 100000, 110000, 'FO_SUBMIT', '' )</v>
      </c>
    </row>
    <row r="8" spans="1:1025" s="131" customFormat="1">
      <c r="A8" s="145" t="str">
        <f t="shared" si="0"/>
        <v>LOAN.SO_CREATE</v>
      </c>
      <c r="B8" s="154">
        <f t="shared" si="3"/>
        <v>110004</v>
      </c>
      <c r="C8" s="146">
        <v>0</v>
      </c>
      <c r="D8" s="146">
        <v>1</v>
      </c>
      <c r="E8" s="146">
        <f t="shared" ref="E8:E75" si="4">ID_ENV_KEY</f>
        <v>100000</v>
      </c>
      <c r="F8" s="146">
        <v>10000</v>
      </c>
      <c r="G8" s="146" t="s">
        <v>34</v>
      </c>
      <c r="H8" s="146">
        <v>100000</v>
      </c>
      <c r="I8" s="158" t="s">
        <v>505</v>
      </c>
      <c r="J8" s="146">
        <f>VLOOKUP(I8,T_FSM_TYPE!$A:$B,2,0)</f>
        <v>110000</v>
      </c>
      <c r="K8" s="131" t="s">
        <v>605</v>
      </c>
      <c r="L8" s="159"/>
      <c r="M8" s="133" t="str">
        <f t="shared" si="2"/>
        <v>INSERT INTO T_FSM_ACTION VALUES(110004, 0, 1, 100000, 10000, GETDATE(), 100000, 110000, 'SO_CREATE', '' )</v>
      </c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5"/>
      <c r="EM8" s="145"/>
      <c r="EN8" s="145"/>
      <c r="EO8" s="145"/>
      <c r="EP8" s="145"/>
      <c r="EQ8" s="145"/>
      <c r="ER8" s="145"/>
      <c r="ES8" s="145"/>
      <c r="ET8" s="145"/>
      <c r="EU8" s="145"/>
      <c r="EV8" s="145"/>
      <c r="EW8" s="145"/>
      <c r="EX8" s="145"/>
      <c r="EY8" s="145"/>
      <c r="EZ8" s="145"/>
      <c r="FA8" s="145"/>
      <c r="FB8" s="145"/>
      <c r="FC8" s="145"/>
      <c r="FD8" s="145"/>
      <c r="FE8" s="145"/>
      <c r="FF8" s="145"/>
      <c r="FG8" s="145"/>
      <c r="FH8" s="145"/>
      <c r="FI8" s="145"/>
      <c r="FJ8" s="145"/>
      <c r="FK8" s="145"/>
      <c r="FL8" s="145"/>
      <c r="FM8" s="145"/>
      <c r="FN8" s="145"/>
      <c r="FO8" s="145"/>
      <c r="FP8" s="145"/>
      <c r="FQ8" s="145"/>
      <c r="FR8" s="145"/>
      <c r="FS8" s="145"/>
      <c r="FT8" s="145"/>
      <c r="FU8" s="145"/>
      <c r="FV8" s="145"/>
      <c r="FW8" s="145"/>
      <c r="FX8" s="145"/>
      <c r="FY8" s="145"/>
      <c r="FZ8" s="145"/>
      <c r="GA8" s="145"/>
      <c r="GB8" s="145"/>
      <c r="GC8" s="145"/>
      <c r="GD8" s="145"/>
      <c r="GE8" s="145"/>
      <c r="GF8" s="145"/>
      <c r="GG8" s="145"/>
      <c r="GH8" s="145"/>
      <c r="GI8" s="145"/>
      <c r="GJ8" s="145"/>
      <c r="GK8" s="145"/>
      <c r="GL8" s="145"/>
      <c r="GM8" s="145"/>
      <c r="GN8" s="145"/>
      <c r="GO8" s="145"/>
      <c r="GP8" s="145"/>
      <c r="GQ8" s="145"/>
      <c r="GR8" s="145"/>
      <c r="GS8" s="145"/>
      <c r="GT8" s="145"/>
      <c r="GU8" s="145"/>
      <c r="GV8" s="145"/>
      <c r="GW8" s="145"/>
      <c r="GX8" s="145"/>
      <c r="GY8" s="145"/>
      <c r="GZ8" s="145"/>
      <c r="HA8" s="145"/>
      <c r="HB8" s="145"/>
      <c r="HC8" s="145"/>
      <c r="HD8" s="145"/>
      <c r="HE8" s="145"/>
      <c r="HF8" s="145"/>
      <c r="HG8" s="145"/>
      <c r="HH8" s="145"/>
      <c r="HI8" s="145"/>
      <c r="HJ8" s="145"/>
      <c r="HK8" s="145"/>
      <c r="HL8" s="145"/>
      <c r="HM8" s="145"/>
      <c r="HN8" s="145"/>
      <c r="HO8" s="145"/>
      <c r="HP8" s="145"/>
      <c r="HQ8" s="145"/>
      <c r="HR8" s="145"/>
      <c r="HS8" s="145"/>
      <c r="HT8" s="145"/>
      <c r="HU8" s="145"/>
      <c r="HV8" s="145"/>
      <c r="HW8" s="145"/>
      <c r="HX8" s="145"/>
      <c r="HY8" s="145"/>
      <c r="HZ8" s="145"/>
      <c r="IA8" s="145"/>
      <c r="IB8" s="145"/>
      <c r="IC8" s="145"/>
      <c r="ID8" s="145"/>
      <c r="IE8" s="145"/>
      <c r="IF8" s="145"/>
      <c r="IG8" s="145"/>
      <c r="IH8" s="145"/>
      <c r="II8" s="145"/>
      <c r="IJ8" s="145"/>
      <c r="IK8" s="145"/>
      <c r="IL8" s="145"/>
      <c r="IM8" s="145"/>
      <c r="IN8" s="145"/>
      <c r="IO8" s="145"/>
      <c r="IP8" s="145"/>
      <c r="IQ8" s="145"/>
      <c r="IR8" s="145"/>
      <c r="IS8" s="145"/>
      <c r="IT8" s="145"/>
      <c r="IU8" s="145"/>
      <c r="IV8" s="145"/>
      <c r="IW8" s="145"/>
      <c r="IX8" s="145"/>
      <c r="IY8" s="145"/>
      <c r="IZ8" s="145"/>
      <c r="JA8" s="145"/>
      <c r="JB8" s="145"/>
      <c r="JC8" s="145"/>
      <c r="JD8" s="145"/>
      <c r="JE8" s="145"/>
      <c r="JF8" s="145"/>
      <c r="JG8" s="145"/>
      <c r="JH8" s="145"/>
      <c r="JI8" s="145"/>
      <c r="JJ8" s="145"/>
      <c r="JK8" s="145"/>
      <c r="JL8" s="145"/>
      <c r="JM8" s="145"/>
      <c r="JN8" s="145"/>
      <c r="JO8" s="145"/>
      <c r="JP8" s="145"/>
      <c r="JQ8" s="145"/>
      <c r="JR8" s="145"/>
      <c r="JS8" s="145"/>
      <c r="JT8" s="145"/>
      <c r="JU8" s="145"/>
      <c r="JV8" s="145"/>
      <c r="JW8" s="145"/>
      <c r="JX8" s="145"/>
      <c r="JY8" s="145"/>
      <c r="JZ8" s="145"/>
      <c r="KA8" s="145"/>
      <c r="KB8" s="145"/>
      <c r="KC8" s="145"/>
      <c r="KD8" s="145"/>
      <c r="KE8" s="145"/>
      <c r="KF8" s="145"/>
      <c r="KG8" s="145"/>
      <c r="KH8" s="145"/>
      <c r="KI8" s="145"/>
      <c r="KJ8" s="145"/>
      <c r="KK8" s="145"/>
      <c r="KL8" s="145"/>
      <c r="KM8" s="145"/>
      <c r="KN8" s="145"/>
      <c r="KO8" s="145"/>
      <c r="KP8" s="145"/>
      <c r="KQ8" s="145"/>
      <c r="KR8" s="145"/>
      <c r="KS8" s="145"/>
      <c r="KT8" s="145"/>
      <c r="KU8" s="145"/>
      <c r="KV8" s="145"/>
      <c r="KW8" s="145"/>
      <c r="KX8" s="145"/>
      <c r="KY8" s="145"/>
      <c r="KZ8" s="145"/>
      <c r="LA8" s="145"/>
      <c r="LB8" s="145"/>
      <c r="LC8" s="145"/>
      <c r="LD8" s="145"/>
      <c r="LE8" s="145"/>
      <c r="LF8" s="145"/>
      <c r="LG8" s="145"/>
      <c r="LH8" s="145"/>
      <c r="LI8" s="145"/>
      <c r="LJ8" s="145"/>
      <c r="LK8" s="145"/>
      <c r="LL8" s="145"/>
      <c r="LM8" s="145"/>
      <c r="LN8" s="145"/>
      <c r="LO8" s="145"/>
      <c r="LP8" s="145"/>
      <c r="LQ8" s="145"/>
      <c r="LR8" s="145"/>
      <c r="LS8" s="145"/>
      <c r="LT8" s="145"/>
      <c r="LU8" s="145"/>
      <c r="LV8" s="145"/>
      <c r="LW8" s="145"/>
      <c r="LX8" s="145"/>
      <c r="LY8" s="145"/>
      <c r="LZ8" s="145"/>
      <c r="MA8" s="145"/>
      <c r="MB8" s="145"/>
      <c r="MC8" s="145"/>
      <c r="MD8" s="145"/>
      <c r="ME8" s="145"/>
      <c r="MF8" s="145"/>
      <c r="MG8" s="145"/>
      <c r="MH8" s="145"/>
      <c r="MI8" s="145"/>
      <c r="MJ8" s="145"/>
      <c r="MK8" s="145"/>
      <c r="ML8" s="145"/>
      <c r="MM8" s="145"/>
      <c r="MN8" s="145"/>
      <c r="MO8" s="145"/>
      <c r="MP8" s="145"/>
      <c r="MQ8" s="145"/>
      <c r="MR8" s="145"/>
      <c r="MS8" s="145"/>
      <c r="MT8" s="145"/>
      <c r="MU8" s="145"/>
      <c r="MV8" s="145"/>
      <c r="MW8" s="145"/>
      <c r="MX8" s="145"/>
      <c r="MY8" s="145"/>
      <c r="MZ8" s="145"/>
      <c r="NA8" s="145"/>
      <c r="NB8" s="145"/>
      <c r="NC8" s="145"/>
      <c r="ND8" s="145"/>
      <c r="NE8" s="145"/>
      <c r="NF8" s="145"/>
      <c r="NG8" s="145"/>
      <c r="NH8" s="145"/>
      <c r="NI8" s="145"/>
      <c r="NJ8" s="145"/>
      <c r="NK8" s="145"/>
      <c r="NL8" s="145"/>
      <c r="NM8" s="145"/>
      <c r="NN8" s="145"/>
      <c r="NO8" s="145"/>
      <c r="NP8" s="145"/>
      <c r="NQ8" s="145"/>
      <c r="NR8" s="145"/>
      <c r="NS8" s="145"/>
      <c r="NT8" s="145"/>
      <c r="NU8" s="145"/>
      <c r="NV8" s="145"/>
      <c r="NW8" s="145"/>
      <c r="NX8" s="145"/>
      <c r="NY8" s="145"/>
      <c r="NZ8" s="145"/>
      <c r="OA8" s="145"/>
      <c r="OB8" s="145"/>
      <c r="OC8" s="145"/>
      <c r="OD8" s="145"/>
      <c r="OE8" s="145"/>
      <c r="OF8" s="145"/>
      <c r="OG8" s="145"/>
      <c r="OH8" s="145"/>
      <c r="OI8" s="145"/>
      <c r="OJ8" s="145"/>
      <c r="OK8" s="145"/>
      <c r="OL8" s="145"/>
      <c r="OM8" s="145"/>
      <c r="ON8" s="145"/>
      <c r="OO8" s="145"/>
      <c r="OP8" s="145"/>
      <c r="OQ8" s="145"/>
      <c r="OR8" s="145"/>
      <c r="OS8" s="145"/>
      <c r="OT8" s="145"/>
      <c r="OU8" s="145"/>
      <c r="OV8" s="145"/>
      <c r="OW8" s="145"/>
      <c r="OX8" s="145"/>
      <c r="OY8" s="145"/>
      <c r="OZ8" s="145"/>
      <c r="PA8" s="145"/>
      <c r="PB8" s="145"/>
      <c r="PC8" s="145"/>
      <c r="PD8" s="145"/>
      <c r="PE8" s="145"/>
      <c r="PF8" s="145"/>
      <c r="PG8" s="145"/>
      <c r="PH8" s="145"/>
      <c r="PI8" s="145"/>
      <c r="PJ8" s="145"/>
      <c r="PK8" s="145"/>
      <c r="PL8" s="145"/>
      <c r="PM8" s="145"/>
      <c r="PN8" s="145"/>
      <c r="PO8" s="145"/>
      <c r="PP8" s="145"/>
      <c r="PQ8" s="145"/>
      <c r="PR8" s="145"/>
      <c r="PS8" s="145"/>
      <c r="PT8" s="145"/>
      <c r="PU8" s="145"/>
      <c r="PV8" s="145"/>
      <c r="PW8" s="145"/>
      <c r="PX8" s="145"/>
      <c r="PY8" s="145"/>
      <c r="PZ8" s="145"/>
      <c r="QA8" s="145"/>
      <c r="QB8" s="145"/>
      <c r="QC8" s="145"/>
      <c r="QD8" s="145"/>
      <c r="QE8" s="145"/>
      <c r="QF8" s="145"/>
      <c r="QG8" s="145"/>
      <c r="QH8" s="145"/>
      <c r="QI8" s="145"/>
      <c r="QJ8" s="145"/>
      <c r="QK8" s="145"/>
      <c r="QL8" s="145"/>
      <c r="QM8" s="145"/>
      <c r="QN8" s="145"/>
      <c r="QO8" s="145"/>
      <c r="QP8" s="145"/>
      <c r="QQ8" s="145"/>
      <c r="QR8" s="145"/>
      <c r="QS8" s="145"/>
      <c r="QT8" s="145"/>
      <c r="QU8" s="145"/>
      <c r="QV8" s="145"/>
      <c r="QW8" s="145"/>
      <c r="QX8" s="145"/>
      <c r="QY8" s="145"/>
      <c r="QZ8" s="145"/>
      <c r="RA8" s="145"/>
      <c r="RB8" s="145"/>
      <c r="RC8" s="145"/>
      <c r="RD8" s="145"/>
      <c r="RE8" s="145"/>
      <c r="RF8" s="145"/>
      <c r="RG8" s="145"/>
      <c r="RH8" s="145"/>
      <c r="RI8" s="145"/>
      <c r="RJ8" s="145"/>
      <c r="RK8" s="145"/>
      <c r="RL8" s="145"/>
      <c r="RM8" s="145"/>
      <c r="RN8" s="145"/>
      <c r="RO8" s="145"/>
      <c r="RP8" s="145"/>
      <c r="RQ8" s="145"/>
      <c r="RR8" s="145"/>
      <c r="RS8" s="145"/>
      <c r="RT8" s="145"/>
      <c r="RU8" s="145"/>
      <c r="RV8" s="145"/>
      <c r="RW8" s="145"/>
      <c r="RX8" s="145"/>
      <c r="RY8" s="145"/>
      <c r="RZ8" s="145"/>
      <c r="SA8" s="145"/>
      <c r="SB8" s="145"/>
      <c r="SC8" s="145"/>
      <c r="SD8" s="145"/>
      <c r="SE8" s="145"/>
      <c r="SF8" s="145"/>
      <c r="SG8" s="145"/>
      <c r="SH8" s="145"/>
      <c r="SI8" s="145"/>
      <c r="SJ8" s="145"/>
      <c r="SK8" s="145"/>
      <c r="SL8" s="145"/>
      <c r="SM8" s="145"/>
      <c r="SN8" s="145"/>
      <c r="SO8" s="145"/>
      <c r="SP8" s="145"/>
      <c r="SQ8" s="145"/>
      <c r="SR8" s="145"/>
      <c r="SS8" s="145"/>
      <c r="ST8" s="145"/>
      <c r="SU8" s="145"/>
      <c r="SV8" s="145"/>
      <c r="SW8" s="145"/>
      <c r="SX8" s="145"/>
      <c r="SY8" s="145"/>
      <c r="SZ8" s="145"/>
      <c r="TA8" s="145"/>
      <c r="TB8" s="145"/>
      <c r="TC8" s="145"/>
      <c r="TD8" s="145"/>
      <c r="TE8" s="145"/>
      <c r="TF8" s="145"/>
      <c r="TG8" s="145"/>
      <c r="TH8" s="145"/>
      <c r="TI8" s="145"/>
      <c r="TJ8" s="145"/>
      <c r="TK8" s="145"/>
      <c r="TL8" s="145"/>
      <c r="TM8" s="145"/>
      <c r="TN8" s="145"/>
      <c r="TO8" s="145"/>
      <c r="TP8" s="145"/>
      <c r="TQ8" s="145"/>
      <c r="TR8" s="145"/>
      <c r="TS8" s="145"/>
      <c r="TT8" s="145"/>
      <c r="TU8" s="145"/>
      <c r="TV8" s="145"/>
      <c r="TW8" s="145"/>
      <c r="TX8" s="145"/>
      <c r="TY8" s="145"/>
      <c r="TZ8" s="145"/>
      <c r="UA8" s="145"/>
      <c r="UB8" s="145"/>
      <c r="UC8" s="145"/>
      <c r="UD8" s="145"/>
      <c r="UE8" s="145"/>
      <c r="UF8" s="145"/>
      <c r="UG8" s="145"/>
      <c r="UH8" s="145"/>
      <c r="UI8" s="145"/>
      <c r="UJ8" s="145"/>
      <c r="UK8" s="145"/>
      <c r="UL8" s="145"/>
      <c r="UM8" s="145"/>
      <c r="UN8" s="145"/>
      <c r="UO8" s="145"/>
      <c r="UP8" s="145"/>
      <c r="UQ8" s="145"/>
      <c r="UR8" s="145"/>
      <c r="US8" s="145"/>
      <c r="UT8" s="145"/>
      <c r="UU8" s="145"/>
      <c r="UV8" s="145"/>
      <c r="UW8" s="145"/>
      <c r="UX8" s="145"/>
      <c r="UY8" s="145"/>
      <c r="UZ8" s="145"/>
      <c r="VA8" s="145"/>
      <c r="VB8" s="145"/>
      <c r="VC8" s="145"/>
      <c r="VD8" s="145"/>
      <c r="VE8" s="145"/>
      <c r="VF8" s="145"/>
      <c r="VG8" s="145"/>
      <c r="VH8" s="145"/>
      <c r="VI8" s="145"/>
      <c r="VJ8" s="145"/>
      <c r="VK8" s="145"/>
      <c r="VL8" s="145"/>
      <c r="VM8" s="145"/>
      <c r="VN8" s="145"/>
      <c r="VO8" s="145"/>
      <c r="VP8" s="145"/>
      <c r="VQ8" s="145"/>
      <c r="VR8" s="145"/>
      <c r="VS8" s="145"/>
      <c r="VT8" s="145"/>
      <c r="VU8" s="145"/>
      <c r="VV8" s="145"/>
      <c r="VW8" s="145"/>
      <c r="VX8" s="145"/>
      <c r="VY8" s="145"/>
      <c r="VZ8" s="145"/>
      <c r="WA8" s="145"/>
      <c r="WB8" s="145"/>
      <c r="WC8" s="145"/>
      <c r="WD8" s="145"/>
      <c r="WE8" s="145"/>
      <c r="WF8" s="145"/>
      <c r="WG8" s="145"/>
      <c r="WH8" s="145"/>
      <c r="WI8" s="145"/>
      <c r="WJ8" s="145"/>
      <c r="WK8" s="145"/>
      <c r="WL8" s="145"/>
      <c r="WM8" s="145"/>
      <c r="WN8" s="145"/>
      <c r="WO8" s="145"/>
      <c r="WP8" s="145"/>
      <c r="WQ8" s="145"/>
      <c r="WR8" s="145"/>
      <c r="WS8" s="145"/>
      <c r="WT8" s="145"/>
      <c r="WU8" s="145"/>
      <c r="WV8" s="145"/>
      <c r="WW8" s="145"/>
      <c r="WX8" s="145"/>
      <c r="WY8" s="145"/>
      <c r="WZ8" s="145"/>
      <c r="XA8" s="145"/>
      <c r="XB8" s="145"/>
      <c r="XC8" s="145"/>
      <c r="XD8" s="145"/>
      <c r="XE8" s="145"/>
      <c r="XF8" s="145"/>
      <c r="XG8" s="145"/>
      <c r="XH8" s="145"/>
      <c r="XI8" s="145"/>
      <c r="XJ8" s="145"/>
      <c r="XK8" s="145"/>
      <c r="XL8" s="145"/>
      <c r="XM8" s="145"/>
      <c r="XN8" s="145"/>
      <c r="XO8" s="145"/>
      <c r="XP8" s="145"/>
      <c r="XQ8" s="145"/>
      <c r="XR8" s="145"/>
      <c r="XS8" s="145"/>
      <c r="XT8" s="145"/>
      <c r="XU8" s="145"/>
      <c r="XV8" s="145"/>
      <c r="XW8" s="145"/>
      <c r="XX8" s="145"/>
      <c r="XY8" s="145"/>
      <c r="XZ8" s="145"/>
      <c r="YA8" s="145"/>
      <c r="YB8" s="145"/>
      <c r="YC8" s="145"/>
      <c r="YD8" s="145"/>
      <c r="YE8" s="145"/>
      <c r="YF8" s="145"/>
      <c r="YG8" s="145"/>
      <c r="YH8" s="145"/>
      <c r="YI8" s="145"/>
      <c r="YJ8" s="145"/>
      <c r="YK8" s="145"/>
      <c r="YL8" s="145"/>
      <c r="YM8" s="145"/>
      <c r="YN8" s="145"/>
      <c r="YO8" s="145"/>
      <c r="YP8" s="145"/>
      <c r="YQ8" s="145"/>
      <c r="YR8" s="145"/>
      <c r="YS8" s="145"/>
      <c r="YT8" s="145"/>
      <c r="YU8" s="145"/>
      <c r="YV8" s="145"/>
      <c r="YW8" s="145"/>
      <c r="YX8" s="145"/>
      <c r="YY8" s="145"/>
      <c r="YZ8" s="145"/>
      <c r="ZA8" s="145"/>
      <c r="ZB8" s="145"/>
      <c r="ZC8" s="145"/>
      <c r="ZD8" s="145"/>
      <c r="ZE8" s="145"/>
      <c r="ZF8" s="145"/>
      <c r="ZG8" s="145"/>
      <c r="ZH8" s="145"/>
      <c r="ZI8" s="145"/>
      <c r="ZJ8" s="145"/>
      <c r="ZK8" s="145"/>
      <c r="ZL8" s="145"/>
      <c r="ZM8" s="145"/>
      <c r="ZN8" s="145"/>
      <c r="ZO8" s="145"/>
      <c r="ZP8" s="145"/>
      <c r="ZQ8" s="145"/>
      <c r="ZR8" s="145"/>
      <c r="ZS8" s="145"/>
      <c r="ZT8" s="145"/>
      <c r="ZU8" s="145"/>
      <c r="ZV8" s="145"/>
      <c r="ZW8" s="145"/>
      <c r="ZX8" s="145"/>
      <c r="ZY8" s="145"/>
      <c r="ZZ8" s="145"/>
      <c r="AAA8" s="145"/>
      <c r="AAB8" s="145"/>
      <c r="AAC8" s="145"/>
      <c r="AAD8" s="145"/>
      <c r="AAE8" s="145"/>
      <c r="AAF8" s="145"/>
      <c r="AAG8" s="145"/>
      <c r="AAH8" s="145"/>
      <c r="AAI8" s="145"/>
      <c r="AAJ8" s="145"/>
      <c r="AAK8" s="145"/>
      <c r="AAL8" s="145"/>
      <c r="AAM8" s="145"/>
      <c r="AAN8" s="145"/>
      <c r="AAO8" s="145"/>
      <c r="AAP8" s="145"/>
      <c r="AAQ8" s="145"/>
      <c r="AAR8" s="145"/>
      <c r="AAS8" s="145"/>
      <c r="AAT8" s="145"/>
      <c r="AAU8" s="145"/>
      <c r="AAV8" s="145"/>
      <c r="AAW8" s="145"/>
      <c r="AAX8" s="145"/>
      <c r="AAY8" s="145"/>
      <c r="AAZ8" s="145"/>
      <c r="ABA8" s="145"/>
      <c r="ABB8" s="145"/>
      <c r="ABC8" s="145"/>
      <c r="ABD8" s="145"/>
      <c r="ABE8" s="145"/>
      <c r="ABF8" s="145"/>
      <c r="ABG8" s="145"/>
      <c r="ABH8" s="145"/>
      <c r="ABI8" s="145"/>
      <c r="ABJ8" s="145"/>
      <c r="ABK8" s="145"/>
      <c r="ABL8" s="145"/>
      <c r="ABM8" s="145"/>
      <c r="ABN8" s="145"/>
      <c r="ABO8" s="145"/>
      <c r="ABP8" s="145"/>
      <c r="ABQ8" s="145"/>
      <c r="ABR8" s="145"/>
      <c r="ABS8" s="145"/>
      <c r="ABT8" s="145"/>
      <c r="ABU8" s="145"/>
      <c r="ABV8" s="145"/>
      <c r="ABW8" s="145"/>
      <c r="ABX8" s="145"/>
      <c r="ABY8" s="145"/>
      <c r="ABZ8" s="145"/>
      <c r="ACA8" s="145"/>
      <c r="ACB8" s="145"/>
      <c r="ACC8" s="145"/>
      <c r="ACD8" s="145"/>
      <c r="ACE8" s="145"/>
      <c r="ACF8" s="145"/>
      <c r="ACG8" s="145"/>
      <c r="ACH8" s="145"/>
      <c r="ACI8" s="145"/>
      <c r="ACJ8" s="145"/>
      <c r="ACK8" s="145"/>
      <c r="ACL8" s="145"/>
      <c r="ACM8" s="145"/>
      <c r="ACN8" s="145"/>
      <c r="ACO8" s="145"/>
      <c r="ACP8" s="145"/>
      <c r="ACQ8" s="145"/>
      <c r="ACR8" s="145"/>
      <c r="ACS8" s="145"/>
      <c r="ACT8" s="145"/>
      <c r="ACU8" s="145"/>
      <c r="ACV8" s="145"/>
      <c r="ACW8" s="145"/>
      <c r="ACX8" s="145"/>
      <c r="ACY8" s="145"/>
      <c r="ACZ8" s="145"/>
      <c r="ADA8" s="145"/>
      <c r="ADB8" s="145"/>
      <c r="ADC8" s="145"/>
      <c r="ADD8" s="145"/>
      <c r="ADE8" s="145"/>
      <c r="ADF8" s="145"/>
      <c r="ADG8" s="145"/>
      <c r="ADH8" s="145"/>
      <c r="ADI8" s="145"/>
      <c r="ADJ8" s="145"/>
      <c r="ADK8" s="145"/>
      <c r="ADL8" s="145"/>
      <c r="ADM8" s="145"/>
      <c r="ADN8" s="145"/>
      <c r="ADO8" s="145"/>
      <c r="ADP8" s="145"/>
      <c r="ADQ8" s="145"/>
      <c r="ADR8" s="145"/>
      <c r="ADS8" s="145"/>
      <c r="ADT8" s="145"/>
      <c r="ADU8" s="145"/>
      <c r="ADV8" s="145"/>
      <c r="ADW8" s="145"/>
      <c r="ADX8" s="145"/>
      <c r="ADY8" s="145"/>
      <c r="ADZ8" s="145"/>
      <c r="AEA8" s="145"/>
      <c r="AEB8" s="145"/>
      <c r="AEC8" s="145"/>
      <c r="AED8" s="145"/>
      <c r="AEE8" s="145"/>
      <c r="AEF8" s="145"/>
      <c r="AEG8" s="145"/>
      <c r="AEH8" s="145"/>
      <c r="AEI8" s="145"/>
      <c r="AEJ8" s="145"/>
      <c r="AEK8" s="145"/>
      <c r="AEL8" s="145"/>
      <c r="AEM8" s="145"/>
      <c r="AEN8" s="145"/>
      <c r="AEO8" s="145"/>
      <c r="AEP8" s="145"/>
      <c r="AEQ8" s="145"/>
      <c r="AER8" s="145"/>
      <c r="AES8" s="145"/>
      <c r="AET8" s="145"/>
      <c r="AEU8" s="145"/>
      <c r="AEV8" s="145"/>
      <c r="AEW8" s="145"/>
      <c r="AEX8" s="145"/>
      <c r="AEY8" s="145"/>
      <c r="AEZ8" s="145"/>
      <c r="AFA8" s="145"/>
      <c r="AFB8" s="145"/>
      <c r="AFC8" s="145"/>
      <c r="AFD8" s="145"/>
      <c r="AFE8" s="145"/>
      <c r="AFF8" s="145"/>
      <c r="AFG8" s="145"/>
      <c r="AFH8" s="145"/>
      <c r="AFI8" s="145"/>
      <c r="AFJ8" s="145"/>
      <c r="AFK8" s="145"/>
      <c r="AFL8" s="145"/>
      <c r="AFM8" s="145"/>
      <c r="AFN8" s="145"/>
      <c r="AFO8" s="145"/>
      <c r="AFP8" s="145"/>
      <c r="AFQ8" s="145"/>
      <c r="AFR8" s="145"/>
      <c r="AFS8" s="145"/>
      <c r="AFT8" s="145"/>
      <c r="AFU8" s="145"/>
      <c r="AFV8" s="145"/>
      <c r="AFW8" s="145"/>
      <c r="AFX8" s="145"/>
      <c r="AFY8" s="145"/>
      <c r="AFZ8" s="145"/>
      <c r="AGA8" s="145"/>
      <c r="AGB8" s="145"/>
      <c r="AGC8" s="145"/>
      <c r="AGD8" s="145"/>
      <c r="AGE8" s="145"/>
      <c r="AGF8" s="145"/>
      <c r="AGG8" s="145"/>
      <c r="AGH8" s="145"/>
      <c r="AGI8" s="145"/>
      <c r="AGJ8" s="145"/>
      <c r="AGK8" s="145"/>
      <c r="AGL8" s="145"/>
      <c r="AGM8" s="145"/>
      <c r="AGN8" s="145"/>
      <c r="AGO8" s="145"/>
      <c r="AGP8" s="145"/>
      <c r="AGQ8" s="145"/>
      <c r="AGR8" s="145"/>
      <c r="AGS8" s="145"/>
      <c r="AGT8" s="145"/>
      <c r="AGU8" s="145"/>
      <c r="AGV8" s="145"/>
      <c r="AGW8" s="145"/>
      <c r="AGX8" s="145"/>
      <c r="AGY8" s="145"/>
      <c r="AGZ8" s="145"/>
      <c r="AHA8" s="145"/>
      <c r="AHB8" s="145"/>
      <c r="AHC8" s="145"/>
      <c r="AHD8" s="145"/>
      <c r="AHE8" s="145"/>
      <c r="AHF8" s="145"/>
      <c r="AHG8" s="145"/>
      <c r="AHH8" s="145"/>
      <c r="AHI8" s="145"/>
      <c r="AHJ8" s="145"/>
      <c r="AHK8" s="145"/>
      <c r="AHL8" s="145"/>
      <c r="AHM8" s="145"/>
      <c r="AHN8" s="145"/>
      <c r="AHO8" s="145"/>
      <c r="AHP8" s="145"/>
      <c r="AHQ8" s="145"/>
      <c r="AHR8" s="145"/>
      <c r="AHS8" s="145"/>
      <c r="AHT8" s="145"/>
      <c r="AHU8" s="145"/>
      <c r="AHV8" s="145"/>
      <c r="AHW8" s="145"/>
      <c r="AHX8" s="145"/>
      <c r="AHY8" s="145"/>
      <c r="AHZ8" s="145"/>
      <c r="AIA8" s="145"/>
      <c r="AIB8" s="145"/>
      <c r="AIC8" s="145"/>
      <c r="AID8" s="145"/>
      <c r="AIE8" s="145"/>
      <c r="AIF8" s="145"/>
      <c r="AIG8" s="145"/>
      <c r="AIH8" s="145"/>
      <c r="AII8" s="145"/>
      <c r="AIJ8" s="145"/>
      <c r="AIK8" s="145"/>
      <c r="AIL8" s="145"/>
      <c r="AIM8" s="145"/>
      <c r="AIN8" s="145"/>
      <c r="AIO8" s="145"/>
      <c r="AIP8" s="145"/>
      <c r="AIQ8" s="145"/>
      <c r="AIR8" s="145"/>
      <c r="AIS8" s="145"/>
      <c r="AIT8" s="145"/>
      <c r="AIU8" s="145"/>
      <c r="AIV8" s="145"/>
      <c r="AIW8" s="145"/>
      <c r="AIX8" s="145"/>
      <c r="AIY8" s="145"/>
      <c r="AIZ8" s="145"/>
      <c r="AJA8" s="145"/>
      <c r="AJB8" s="145"/>
      <c r="AJC8" s="145"/>
      <c r="AJD8" s="145"/>
      <c r="AJE8" s="145"/>
      <c r="AJF8" s="145"/>
      <c r="AJG8" s="145"/>
      <c r="AJH8" s="145"/>
      <c r="AJI8" s="145"/>
      <c r="AJJ8" s="145"/>
      <c r="AJK8" s="145"/>
      <c r="AJL8" s="145"/>
      <c r="AJM8" s="145"/>
      <c r="AJN8" s="145"/>
      <c r="AJO8" s="145"/>
      <c r="AJP8" s="145"/>
      <c r="AJQ8" s="145"/>
      <c r="AJR8" s="145"/>
      <c r="AJS8" s="145"/>
      <c r="AJT8" s="145"/>
      <c r="AJU8" s="145"/>
      <c r="AJV8" s="145"/>
      <c r="AJW8" s="145"/>
      <c r="AJX8" s="145"/>
      <c r="AJY8" s="145"/>
      <c r="AJZ8" s="145"/>
      <c r="AKA8" s="145"/>
      <c r="AKB8" s="145"/>
      <c r="AKC8" s="145"/>
      <c r="AKD8" s="145"/>
      <c r="AKE8" s="145"/>
      <c r="AKF8" s="145"/>
      <c r="AKG8" s="145"/>
      <c r="AKH8" s="145"/>
      <c r="AKI8" s="145"/>
      <c r="AKJ8" s="145"/>
      <c r="AKK8" s="145"/>
      <c r="AKL8" s="145"/>
      <c r="AKM8" s="145"/>
      <c r="AKN8" s="145"/>
      <c r="AKO8" s="145"/>
      <c r="AKP8" s="145"/>
      <c r="AKQ8" s="145"/>
      <c r="AKR8" s="145"/>
      <c r="AKS8" s="145"/>
      <c r="AKT8" s="145"/>
      <c r="AKU8" s="145"/>
      <c r="AKV8" s="145"/>
      <c r="AKW8" s="145"/>
      <c r="AKX8" s="145"/>
      <c r="AKY8" s="145"/>
      <c r="AKZ8" s="145"/>
      <c r="ALA8" s="145"/>
      <c r="ALB8" s="145"/>
      <c r="ALC8" s="145"/>
      <c r="ALD8" s="145"/>
      <c r="ALE8" s="145"/>
      <c r="ALF8" s="145"/>
      <c r="ALG8" s="145"/>
      <c r="ALH8" s="145"/>
      <c r="ALI8" s="145"/>
      <c r="ALJ8" s="145"/>
      <c r="ALK8" s="145"/>
      <c r="ALL8" s="145"/>
      <c r="ALM8" s="145"/>
      <c r="ALN8" s="145"/>
      <c r="ALO8" s="145"/>
      <c r="ALP8" s="145"/>
      <c r="ALQ8" s="145"/>
      <c r="ALR8" s="145"/>
      <c r="ALS8" s="145"/>
      <c r="ALT8" s="145"/>
      <c r="ALU8" s="145"/>
      <c r="ALV8" s="145"/>
      <c r="ALW8" s="145"/>
      <c r="ALX8" s="145"/>
      <c r="ALY8" s="145"/>
      <c r="ALZ8" s="145"/>
      <c r="AMA8" s="145"/>
      <c r="AMB8" s="145"/>
      <c r="AMC8" s="145"/>
      <c r="AMD8" s="145"/>
      <c r="AME8" s="145"/>
      <c r="AMF8" s="145"/>
      <c r="AMG8" s="145"/>
      <c r="AMH8" s="145"/>
      <c r="AMI8" s="145"/>
      <c r="AMJ8" s="145"/>
      <c r="AMK8" s="145"/>
    </row>
    <row r="9" spans="1:1025" s="131" customFormat="1">
      <c r="A9" s="145" t="str">
        <f t="shared" si="0"/>
        <v>LOAN.SO_UPDATE</v>
      </c>
      <c r="B9" s="154">
        <f t="shared" si="3"/>
        <v>110005</v>
      </c>
      <c r="C9" s="146">
        <v>0</v>
      </c>
      <c r="D9" s="146">
        <v>1</v>
      </c>
      <c r="E9" s="146">
        <f t="shared" si="4"/>
        <v>100000</v>
      </c>
      <c r="F9" s="146">
        <v>10000</v>
      </c>
      <c r="G9" s="146" t="s">
        <v>34</v>
      </c>
      <c r="H9" s="146">
        <v>100000</v>
      </c>
      <c r="I9" s="158" t="s">
        <v>505</v>
      </c>
      <c r="J9" s="146">
        <f>VLOOKUP(I9,T_FSM_TYPE!$A:$B,2,0)</f>
        <v>110000</v>
      </c>
      <c r="K9" s="131" t="s">
        <v>606</v>
      </c>
      <c r="L9" s="159"/>
      <c r="M9" s="133" t="str">
        <f t="shared" si="2"/>
        <v>INSERT INTO T_FSM_ACTION VALUES(110005, 0, 1, 100000, 10000, GETDATE(), 100000, 110000, 'SO_UPDATE', '' )</v>
      </c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  <c r="DC9" s="145"/>
      <c r="DD9" s="145"/>
      <c r="DE9" s="145"/>
      <c r="DF9" s="145"/>
      <c r="DG9" s="145"/>
      <c r="DH9" s="145"/>
      <c r="DI9" s="145"/>
      <c r="DJ9" s="145"/>
      <c r="DK9" s="145"/>
      <c r="DL9" s="145"/>
      <c r="DM9" s="145"/>
      <c r="DN9" s="145"/>
      <c r="DO9" s="145"/>
      <c r="DP9" s="145"/>
      <c r="DQ9" s="145"/>
      <c r="DR9" s="145"/>
      <c r="DS9" s="145"/>
      <c r="DT9" s="145"/>
      <c r="DU9" s="145"/>
      <c r="DV9" s="145"/>
      <c r="DW9" s="145"/>
      <c r="DX9" s="145"/>
      <c r="DY9" s="145"/>
      <c r="DZ9" s="145"/>
      <c r="EA9" s="145"/>
      <c r="EB9" s="145"/>
      <c r="EC9" s="145"/>
      <c r="ED9" s="145"/>
      <c r="EE9" s="145"/>
      <c r="EF9" s="145"/>
      <c r="EG9" s="145"/>
      <c r="EH9" s="145"/>
      <c r="EI9" s="145"/>
      <c r="EJ9" s="145"/>
      <c r="EK9" s="145"/>
      <c r="EL9" s="145"/>
      <c r="EM9" s="145"/>
      <c r="EN9" s="145"/>
      <c r="EO9" s="145"/>
      <c r="EP9" s="145"/>
      <c r="EQ9" s="145"/>
      <c r="ER9" s="145"/>
      <c r="ES9" s="145"/>
      <c r="ET9" s="145"/>
      <c r="EU9" s="145"/>
      <c r="EV9" s="145"/>
      <c r="EW9" s="145"/>
      <c r="EX9" s="145"/>
      <c r="EY9" s="145"/>
      <c r="EZ9" s="145"/>
      <c r="FA9" s="145"/>
      <c r="FB9" s="145"/>
      <c r="FC9" s="145"/>
      <c r="FD9" s="145"/>
      <c r="FE9" s="145"/>
      <c r="FF9" s="145"/>
      <c r="FG9" s="145"/>
      <c r="FH9" s="145"/>
      <c r="FI9" s="145"/>
      <c r="FJ9" s="145"/>
      <c r="FK9" s="145"/>
      <c r="FL9" s="145"/>
      <c r="FM9" s="145"/>
      <c r="FN9" s="145"/>
      <c r="FO9" s="145"/>
      <c r="FP9" s="145"/>
      <c r="FQ9" s="145"/>
      <c r="FR9" s="145"/>
      <c r="FS9" s="145"/>
      <c r="FT9" s="145"/>
      <c r="FU9" s="145"/>
      <c r="FV9" s="145"/>
      <c r="FW9" s="145"/>
      <c r="FX9" s="145"/>
      <c r="FY9" s="145"/>
      <c r="FZ9" s="145"/>
      <c r="GA9" s="145"/>
      <c r="GB9" s="145"/>
      <c r="GC9" s="145"/>
      <c r="GD9" s="145"/>
      <c r="GE9" s="145"/>
      <c r="GF9" s="145"/>
      <c r="GG9" s="145"/>
      <c r="GH9" s="145"/>
      <c r="GI9" s="145"/>
      <c r="GJ9" s="145"/>
      <c r="GK9" s="145"/>
      <c r="GL9" s="145"/>
      <c r="GM9" s="145"/>
      <c r="GN9" s="145"/>
      <c r="GO9" s="145"/>
      <c r="GP9" s="145"/>
      <c r="GQ9" s="145"/>
      <c r="GR9" s="145"/>
      <c r="GS9" s="145"/>
      <c r="GT9" s="145"/>
      <c r="GU9" s="145"/>
      <c r="GV9" s="145"/>
      <c r="GW9" s="145"/>
      <c r="GX9" s="145"/>
      <c r="GY9" s="145"/>
      <c r="GZ9" s="145"/>
      <c r="HA9" s="145"/>
      <c r="HB9" s="145"/>
      <c r="HC9" s="145"/>
      <c r="HD9" s="145"/>
      <c r="HE9" s="145"/>
      <c r="HF9" s="145"/>
      <c r="HG9" s="145"/>
      <c r="HH9" s="145"/>
      <c r="HI9" s="145"/>
      <c r="HJ9" s="145"/>
      <c r="HK9" s="145"/>
      <c r="HL9" s="145"/>
      <c r="HM9" s="145"/>
      <c r="HN9" s="145"/>
      <c r="HO9" s="145"/>
      <c r="HP9" s="145"/>
      <c r="HQ9" s="145"/>
      <c r="HR9" s="145"/>
      <c r="HS9" s="145"/>
      <c r="HT9" s="145"/>
      <c r="HU9" s="145"/>
      <c r="HV9" s="145"/>
      <c r="HW9" s="145"/>
      <c r="HX9" s="145"/>
      <c r="HY9" s="145"/>
      <c r="HZ9" s="145"/>
      <c r="IA9" s="145"/>
      <c r="IB9" s="145"/>
      <c r="IC9" s="145"/>
      <c r="ID9" s="145"/>
      <c r="IE9" s="145"/>
      <c r="IF9" s="145"/>
      <c r="IG9" s="145"/>
      <c r="IH9" s="145"/>
      <c r="II9" s="145"/>
      <c r="IJ9" s="145"/>
      <c r="IK9" s="145"/>
      <c r="IL9" s="145"/>
      <c r="IM9" s="145"/>
      <c r="IN9" s="145"/>
      <c r="IO9" s="145"/>
      <c r="IP9" s="145"/>
      <c r="IQ9" s="145"/>
      <c r="IR9" s="145"/>
      <c r="IS9" s="145"/>
      <c r="IT9" s="145"/>
      <c r="IU9" s="145"/>
      <c r="IV9" s="145"/>
      <c r="IW9" s="145"/>
      <c r="IX9" s="145"/>
      <c r="IY9" s="145"/>
      <c r="IZ9" s="145"/>
      <c r="JA9" s="145"/>
      <c r="JB9" s="145"/>
      <c r="JC9" s="145"/>
      <c r="JD9" s="145"/>
      <c r="JE9" s="145"/>
      <c r="JF9" s="145"/>
      <c r="JG9" s="145"/>
      <c r="JH9" s="145"/>
      <c r="JI9" s="145"/>
      <c r="JJ9" s="145"/>
      <c r="JK9" s="145"/>
      <c r="JL9" s="145"/>
      <c r="JM9" s="145"/>
      <c r="JN9" s="145"/>
      <c r="JO9" s="145"/>
      <c r="JP9" s="145"/>
      <c r="JQ9" s="145"/>
      <c r="JR9" s="145"/>
      <c r="JS9" s="145"/>
      <c r="JT9" s="145"/>
      <c r="JU9" s="145"/>
      <c r="JV9" s="145"/>
      <c r="JW9" s="145"/>
      <c r="JX9" s="145"/>
      <c r="JY9" s="145"/>
      <c r="JZ9" s="145"/>
      <c r="KA9" s="145"/>
      <c r="KB9" s="145"/>
      <c r="KC9" s="145"/>
      <c r="KD9" s="145"/>
      <c r="KE9" s="145"/>
      <c r="KF9" s="145"/>
      <c r="KG9" s="145"/>
      <c r="KH9" s="145"/>
      <c r="KI9" s="145"/>
      <c r="KJ9" s="145"/>
      <c r="KK9" s="145"/>
      <c r="KL9" s="145"/>
      <c r="KM9" s="145"/>
      <c r="KN9" s="145"/>
      <c r="KO9" s="145"/>
      <c r="KP9" s="145"/>
      <c r="KQ9" s="145"/>
      <c r="KR9" s="145"/>
      <c r="KS9" s="145"/>
      <c r="KT9" s="145"/>
      <c r="KU9" s="145"/>
      <c r="KV9" s="145"/>
      <c r="KW9" s="145"/>
      <c r="KX9" s="145"/>
      <c r="KY9" s="145"/>
      <c r="KZ9" s="145"/>
      <c r="LA9" s="145"/>
      <c r="LB9" s="145"/>
      <c r="LC9" s="145"/>
      <c r="LD9" s="145"/>
      <c r="LE9" s="145"/>
      <c r="LF9" s="145"/>
      <c r="LG9" s="145"/>
      <c r="LH9" s="145"/>
      <c r="LI9" s="145"/>
      <c r="LJ9" s="145"/>
      <c r="LK9" s="145"/>
      <c r="LL9" s="145"/>
      <c r="LM9" s="145"/>
      <c r="LN9" s="145"/>
      <c r="LO9" s="145"/>
      <c r="LP9" s="145"/>
      <c r="LQ9" s="145"/>
      <c r="LR9" s="145"/>
      <c r="LS9" s="145"/>
      <c r="LT9" s="145"/>
      <c r="LU9" s="145"/>
      <c r="LV9" s="145"/>
      <c r="LW9" s="145"/>
      <c r="LX9" s="145"/>
      <c r="LY9" s="145"/>
      <c r="LZ9" s="145"/>
      <c r="MA9" s="145"/>
      <c r="MB9" s="145"/>
      <c r="MC9" s="145"/>
      <c r="MD9" s="145"/>
      <c r="ME9" s="145"/>
      <c r="MF9" s="145"/>
      <c r="MG9" s="145"/>
      <c r="MH9" s="145"/>
      <c r="MI9" s="145"/>
      <c r="MJ9" s="145"/>
      <c r="MK9" s="145"/>
      <c r="ML9" s="145"/>
      <c r="MM9" s="145"/>
      <c r="MN9" s="145"/>
      <c r="MO9" s="145"/>
      <c r="MP9" s="145"/>
      <c r="MQ9" s="145"/>
      <c r="MR9" s="145"/>
      <c r="MS9" s="145"/>
      <c r="MT9" s="145"/>
      <c r="MU9" s="145"/>
      <c r="MV9" s="145"/>
      <c r="MW9" s="145"/>
      <c r="MX9" s="145"/>
      <c r="MY9" s="145"/>
      <c r="MZ9" s="145"/>
      <c r="NA9" s="145"/>
      <c r="NB9" s="145"/>
      <c r="NC9" s="145"/>
      <c r="ND9" s="145"/>
      <c r="NE9" s="145"/>
      <c r="NF9" s="145"/>
      <c r="NG9" s="145"/>
      <c r="NH9" s="145"/>
      <c r="NI9" s="145"/>
      <c r="NJ9" s="145"/>
      <c r="NK9" s="145"/>
      <c r="NL9" s="145"/>
      <c r="NM9" s="145"/>
      <c r="NN9" s="145"/>
      <c r="NO9" s="145"/>
      <c r="NP9" s="145"/>
      <c r="NQ9" s="145"/>
      <c r="NR9" s="145"/>
      <c r="NS9" s="145"/>
      <c r="NT9" s="145"/>
      <c r="NU9" s="145"/>
      <c r="NV9" s="145"/>
      <c r="NW9" s="145"/>
      <c r="NX9" s="145"/>
      <c r="NY9" s="145"/>
      <c r="NZ9" s="145"/>
      <c r="OA9" s="145"/>
      <c r="OB9" s="145"/>
      <c r="OC9" s="145"/>
      <c r="OD9" s="145"/>
      <c r="OE9" s="145"/>
      <c r="OF9" s="145"/>
      <c r="OG9" s="145"/>
      <c r="OH9" s="145"/>
      <c r="OI9" s="145"/>
      <c r="OJ9" s="145"/>
      <c r="OK9" s="145"/>
      <c r="OL9" s="145"/>
      <c r="OM9" s="145"/>
      <c r="ON9" s="145"/>
      <c r="OO9" s="145"/>
      <c r="OP9" s="145"/>
      <c r="OQ9" s="145"/>
      <c r="OR9" s="145"/>
      <c r="OS9" s="145"/>
      <c r="OT9" s="145"/>
      <c r="OU9" s="145"/>
      <c r="OV9" s="145"/>
      <c r="OW9" s="145"/>
      <c r="OX9" s="145"/>
      <c r="OY9" s="145"/>
      <c r="OZ9" s="145"/>
      <c r="PA9" s="145"/>
      <c r="PB9" s="145"/>
      <c r="PC9" s="145"/>
      <c r="PD9" s="145"/>
      <c r="PE9" s="145"/>
      <c r="PF9" s="145"/>
      <c r="PG9" s="145"/>
      <c r="PH9" s="145"/>
      <c r="PI9" s="145"/>
      <c r="PJ9" s="145"/>
      <c r="PK9" s="145"/>
      <c r="PL9" s="145"/>
      <c r="PM9" s="145"/>
      <c r="PN9" s="145"/>
      <c r="PO9" s="145"/>
      <c r="PP9" s="145"/>
      <c r="PQ9" s="145"/>
      <c r="PR9" s="145"/>
      <c r="PS9" s="145"/>
      <c r="PT9" s="145"/>
      <c r="PU9" s="145"/>
      <c r="PV9" s="145"/>
      <c r="PW9" s="145"/>
      <c r="PX9" s="145"/>
      <c r="PY9" s="145"/>
      <c r="PZ9" s="145"/>
      <c r="QA9" s="145"/>
      <c r="QB9" s="145"/>
      <c r="QC9" s="145"/>
      <c r="QD9" s="145"/>
      <c r="QE9" s="145"/>
      <c r="QF9" s="145"/>
      <c r="QG9" s="145"/>
      <c r="QH9" s="145"/>
      <c r="QI9" s="145"/>
      <c r="QJ9" s="145"/>
      <c r="QK9" s="145"/>
      <c r="QL9" s="145"/>
      <c r="QM9" s="145"/>
      <c r="QN9" s="145"/>
      <c r="QO9" s="145"/>
      <c r="QP9" s="145"/>
      <c r="QQ9" s="145"/>
      <c r="QR9" s="145"/>
      <c r="QS9" s="145"/>
      <c r="QT9" s="145"/>
      <c r="QU9" s="145"/>
      <c r="QV9" s="145"/>
      <c r="QW9" s="145"/>
      <c r="QX9" s="145"/>
      <c r="QY9" s="145"/>
      <c r="QZ9" s="145"/>
      <c r="RA9" s="145"/>
      <c r="RB9" s="145"/>
      <c r="RC9" s="145"/>
      <c r="RD9" s="145"/>
      <c r="RE9" s="145"/>
      <c r="RF9" s="145"/>
      <c r="RG9" s="145"/>
      <c r="RH9" s="145"/>
      <c r="RI9" s="145"/>
      <c r="RJ9" s="145"/>
      <c r="RK9" s="145"/>
      <c r="RL9" s="145"/>
      <c r="RM9" s="145"/>
      <c r="RN9" s="145"/>
      <c r="RO9" s="145"/>
      <c r="RP9" s="145"/>
      <c r="RQ9" s="145"/>
      <c r="RR9" s="145"/>
      <c r="RS9" s="145"/>
      <c r="RT9" s="145"/>
      <c r="RU9" s="145"/>
      <c r="RV9" s="145"/>
      <c r="RW9" s="145"/>
      <c r="RX9" s="145"/>
      <c r="RY9" s="145"/>
      <c r="RZ9" s="145"/>
      <c r="SA9" s="145"/>
      <c r="SB9" s="145"/>
      <c r="SC9" s="145"/>
      <c r="SD9" s="145"/>
      <c r="SE9" s="145"/>
      <c r="SF9" s="145"/>
      <c r="SG9" s="145"/>
      <c r="SH9" s="145"/>
      <c r="SI9" s="145"/>
      <c r="SJ9" s="145"/>
      <c r="SK9" s="145"/>
      <c r="SL9" s="145"/>
      <c r="SM9" s="145"/>
      <c r="SN9" s="145"/>
      <c r="SO9" s="145"/>
      <c r="SP9" s="145"/>
      <c r="SQ9" s="145"/>
      <c r="SR9" s="145"/>
      <c r="SS9" s="145"/>
      <c r="ST9" s="145"/>
      <c r="SU9" s="145"/>
      <c r="SV9" s="145"/>
      <c r="SW9" s="145"/>
      <c r="SX9" s="145"/>
      <c r="SY9" s="145"/>
      <c r="SZ9" s="145"/>
      <c r="TA9" s="145"/>
      <c r="TB9" s="145"/>
      <c r="TC9" s="145"/>
      <c r="TD9" s="145"/>
      <c r="TE9" s="145"/>
      <c r="TF9" s="145"/>
      <c r="TG9" s="145"/>
      <c r="TH9" s="145"/>
      <c r="TI9" s="145"/>
      <c r="TJ9" s="145"/>
      <c r="TK9" s="145"/>
      <c r="TL9" s="145"/>
      <c r="TM9" s="145"/>
      <c r="TN9" s="145"/>
      <c r="TO9" s="145"/>
      <c r="TP9" s="145"/>
      <c r="TQ9" s="145"/>
      <c r="TR9" s="145"/>
      <c r="TS9" s="145"/>
      <c r="TT9" s="145"/>
      <c r="TU9" s="145"/>
      <c r="TV9" s="145"/>
      <c r="TW9" s="145"/>
      <c r="TX9" s="145"/>
      <c r="TY9" s="145"/>
      <c r="TZ9" s="145"/>
      <c r="UA9" s="145"/>
      <c r="UB9" s="145"/>
      <c r="UC9" s="145"/>
      <c r="UD9" s="145"/>
      <c r="UE9" s="145"/>
      <c r="UF9" s="145"/>
      <c r="UG9" s="145"/>
      <c r="UH9" s="145"/>
      <c r="UI9" s="145"/>
      <c r="UJ9" s="145"/>
      <c r="UK9" s="145"/>
      <c r="UL9" s="145"/>
      <c r="UM9" s="145"/>
      <c r="UN9" s="145"/>
      <c r="UO9" s="145"/>
      <c r="UP9" s="145"/>
      <c r="UQ9" s="145"/>
      <c r="UR9" s="145"/>
      <c r="US9" s="145"/>
      <c r="UT9" s="145"/>
      <c r="UU9" s="145"/>
      <c r="UV9" s="145"/>
      <c r="UW9" s="145"/>
      <c r="UX9" s="145"/>
      <c r="UY9" s="145"/>
      <c r="UZ9" s="145"/>
      <c r="VA9" s="145"/>
      <c r="VB9" s="145"/>
      <c r="VC9" s="145"/>
      <c r="VD9" s="145"/>
      <c r="VE9" s="145"/>
      <c r="VF9" s="145"/>
      <c r="VG9" s="145"/>
      <c r="VH9" s="145"/>
      <c r="VI9" s="145"/>
      <c r="VJ9" s="145"/>
      <c r="VK9" s="145"/>
      <c r="VL9" s="145"/>
      <c r="VM9" s="145"/>
      <c r="VN9" s="145"/>
      <c r="VO9" s="145"/>
      <c r="VP9" s="145"/>
      <c r="VQ9" s="145"/>
      <c r="VR9" s="145"/>
      <c r="VS9" s="145"/>
      <c r="VT9" s="145"/>
      <c r="VU9" s="145"/>
      <c r="VV9" s="145"/>
      <c r="VW9" s="145"/>
      <c r="VX9" s="145"/>
      <c r="VY9" s="145"/>
      <c r="VZ9" s="145"/>
      <c r="WA9" s="145"/>
      <c r="WB9" s="145"/>
      <c r="WC9" s="145"/>
      <c r="WD9" s="145"/>
      <c r="WE9" s="145"/>
      <c r="WF9" s="145"/>
      <c r="WG9" s="145"/>
      <c r="WH9" s="145"/>
      <c r="WI9" s="145"/>
      <c r="WJ9" s="145"/>
      <c r="WK9" s="145"/>
      <c r="WL9" s="145"/>
      <c r="WM9" s="145"/>
      <c r="WN9" s="145"/>
      <c r="WO9" s="145"/>
      <c r="WP9" s="145"/>
      <c r="WQ9" s="145"/>
      <c r="WR9" s="145"/>
      <c r="WS9" s="145"/>
      <c r="WT9" s="145"/>
      <c r="WU9" s="145"/>
      <c r="WV9" s="145"/>
      <c r="WW9" s="145"/>
      <c r="WX9" s="145"/>
      <c r="WY9" s="145"/>
      <c r="WZ9" s="145"/>
      <c r="XA9" s="145"/>
      <c r="XB9" s="145"/>
      <c r="XC9" s="145"/>
      <c r="XD9" s="145"/>
      <c r="XE9" s="145"/>
      <c r="XF9" s="145"/>
      <c r="XG9" s="145"/>
      <c r="XH9" s="145"/>
      <c r="XI9" s="145"/>
      <c r="XJ9" s="145"/>
      <c r="XK9" s="145"/>
      <c r="XL9" s="145"/>
      <c r="XM9" s="145"/>
      <c r="XN9" s="145"/>
      <c r="XO9" s="145"/>
      <c r="XP9" s="145"/>
      <c r="XQ9" s="145"/>
      <c r="XR9" s="145"/>
      <c r="XS9" s="145"/>
      <c r="XT9" s="145"/>
      <c r="XU9" s="145"/>
      <c r="XV9" s="145"/>
      <c r="XW9" s="145"/>
      <c r="XX9" s="145"/>
      <c r="XY9" s="145"/>
      <c r="XZ9" s="145"/>
      <c r="YA9" s="145"/>
      <c r="YB9" s="145"/>
      <c r="YC9" s="145"/>
      <c r="YD9" s="145"/>
      <c r="YE9" s="145"/>
      <c r="YF9" s="145"/>
      <c r="YG9" s="145"/>
      <c r="YH9" s="145"/>
      <c r="YI9" s="145"/>
      <c r="YJ9" s="145"/>
      <c r="YK9" s="145"/>
      <c r="YL9" s="145"/>
      <c r="YM9" s="145"/>
      <c r="YN9" s="145"/>
      <c r="YO9" s="145"/>
      <c r="YP9" s="145"/>
      <c r="YQ9" s="145"/>
      <c r="YR9" s="145"/>
      <c r="YS9" s="145"/>
      <c r="YT9" s="145"/>
      <c r="YU9" s="145"/>
      <c r="YV9" s="145"/>
      <c r="YW9" s="145"/>
      <c r="YX9" s="145"/>
      <c r="YY9" s="145"/>
      <c r="YZ9" s="145"/>
      <c r="ZA9" s="145"/>
      <c r="ZB9" s="145"/>
      <c r="ZC9" s="145"/>
      <c r="ZD9" s="145"/>
      <c r="ZE9" s="145"/>
      <c r="ZF9" s="145"/>
      <c r="ZG9" s="145"/>
      <c r="ZH9" s="145"/>
      <c r="ZI9" s="145"/>
      <c r="ZJ9" s="145"/>
      <c r="ZK9" s="145"/>
      <c r="ZL9" s="145"/>
      <c r="ZM9" s="145"/>
      <c r="ZN9" s="145"/>
      <c r="ZO9" s="145"/>
      <c r="ZP9" s="145"/>
      <c r="ZQ9" s="145"/>
      <c r="ZR9" s="145"/>
      <c r="ZS9" s="145"/>
      <c r="ZT9" s="145"/>
      <c r="ZU9" s="145"/>
      <c r="ZV9" s="145"/>
      <c r="ZW9" s="145"/>
      <c r="ZX9" s="145"/>
      <c r="ZY9" s="145"/>
      <c r="ZZ9" s="145"/>
      <c r="AAA9" s="145"/>
      <c r="AAB9" s="145"/>
      <c r="AAC9" s="145"/>
      <c r="AAD9" s="145"/>
      <c r="AAE9" s="145"/>
      <c r="AAF9" s="145"/>
      <c r="AAG9" s="145"/>
      <c r="AAH9" s="145"/>
      <c r="AAI9" s="145"/>
      <c r="AAJ9" s="145"/>
      <c r="AAK9" s="145"/>
      <c r="AAL9" s="145"/>
      <c r="AAM9" s="145"/>
      <c r="AAN9" s="145"/>
      <c r="AAO9" s="145"/>
      <c r="AAP9" s="145"/>
      <c r="AAQ9" s="145"/>
      <c r="AAR9" s="145"/>
      <c r="AAS9" s="145"/>
      <c r="AAT9" s="145"/>
      <c r="AAU9" s="145"/>
      <c r="AAV9" s="145"/>
      <c r="AAW9" s="145"/>
      <c r="AAX9" s="145"/>
      <c r="AAY9" s="145"/>
      <c r="AAZ9" s="145"/>
      <c r="ABA9" s="145"/>
      <c r="ABB9" s="145"/>
      <c r="ABC9" s="145"/>
      <c r="ABD9" s="145"/>
      <c r="ABE9" s="145"/>
      <c r="ABF9" s="145"/>
      <c r="ABG9" s="145"/>
      <c r="ABH9" s="145"/>
      <c r="ABI9" s="145"/>
      <c r="ABJ9" s="145"/>
      <c r="ABK9" s="145"/>
      <c r="ABL9" s="145"/>
      <c r="ABM9" s="145"/>
      <c r="ABN9" s="145"/>
      <c r="ABO9" s="145"/>
      <c r="ABP9" s="145"/>
      <c r="ABQ9" s="145"/>
      <c r="ABR9" s="145"/>
      <c r="ABS9" s="145"/>
      <c r="ABT9" s="145"/>
      <c r="ABU9" s="145"/>
      <c r="ABV9" s="145"/>
      <c r="ABW9" s="145"/>
      <c r="ABX9" s="145"/>
      <c r="ABY9" s="145"/>
      <c r="ABZ9" s="145"/>
      <c r="ACA9" s="145"/>
      <c r="ACB9" s="145"/>
      <c r="ACC9" s="145"/>
      <c r="ACD9" s="145"/>
      <c r="ACE9" s="145"/>
      <c r="ACF9" s="145"/>
      <c r="ACG9" s="145"/>
      <c r="ACH9" s="145"/>
      <c r="ACI9" s="145"/>
      <c r="ACJ9" s="145"/>
      <c r="ACK9" s="145"/>
      <c r="ACL9" s="145"/>
      <c r="ACM9" s="145"/>
      <c r="ACN9" s="145"/>
      <c r="ACO9" s="145"/>
      <c r="ACP9" s="145"/>
      <c r="ACQ9" s="145"/>
      <c r="ACR9" s="145"/>
      <c r="ACS9" s="145"/>
      <c r="ACT9" s="145"/>
      <c r="ACU9" s="145"/>
      <c r="ACV9" s="145"/>
      <c r="ACW9" s="145"/>
      <c r="ACX9" s="145"/>
      <c r="ACY9" s="145"/>
      <c r="ACZ9" s="145"/>
      <c r="ADA9" s="145"/>
      <c r="ADB9" s="145"/>
      <c r="ADC9" s="145"/>
      <c r="ADD9" s="145"/>
      <c r="ADE9" s="145"/>
      <c r="ADF9" s="145"/>
      <c r="ADG9" s="145"/>
      <c r="ADH9" s="145"/>
      <c r="ADI9" s="145"/>
      <c r="ADJ9" s="145"/>
      <c r="ADK9" s="145"/>
      <c r="ADL9" s="145"/>
      <c r="ADM9" s="145"/>
      <c r="ADN9" s="145"/>
      <c r="ADO9" s="145"/>
      <c r="ADP9" s="145"/>
      <c r="ADQ9" s="145"/>
      <c r="ADR9" s="145"/>
      <c r="ADS9" s="145"/>
      <c r="ADT9" s="145"/>
      <c r="ADU9" s="145"/>
      <c r="ADV9" s="145"/>
      <c r="ADW9" s="145"/>
      <c r="ADX9" s="145"/>
      <c r="ADY9" s="145"/>
      <c r="ADZ9" s="145"/>
      <c r="AEA9" s="145"/>
      <c r="AEB9" s="145"/>
      <c r="AEC9" s="145"/>
      <c r="AED9" s="145"/>
      <c r="AEE9" s="145"/>
      <c r="AEF9" s="145"/>
      <c r="AEG9" s="145"/>
      <c r="AEH9" s="145"/>
      <c r="AEI9" s="145"/>
      <c r="AEJ9" s="145"/>
      <c r="AEK9" s="145"/>
      <c r="AEL9" s="145"/>
      <c r="AEM9" s="145"/>
      <c r="AEN9" s="145"/>
      <c r="AEO9" s="145"/>
      <c r="AEP9" s="145"/>
      <c r="AEQ9" s="145"/>
      <c r="AER9" s="145"/>
      <c r="AES9" s="145"/>
      <c r="AET9" s="145"/>
      <c r="AEU9" s="145"/>
      <c r="AEV9" s="145"/>
      <c r="AEW9" s="145"/>
      <c r="AEX9" s="145"/>
      <c r="AEY9" s="145"/>
      <c r="AEZ9" s="145"/>
      <c r="AFA9" s="145"/>
      <c r="AFB9" s="145"/>
      <c r="AFC9" s="145"/>
      <c r="AFD9" s="145"/>
      <c r="AFE9" s="145"/>
      <c r="AFF9" s="145"/>
      <c r="AFG9" s="145"/>
      <c r="AFH9" s="145"/>
      <c r="AFI9" s="145"/>
      <c r="AFJ9" s="145"/>
      <c r="AFK9" s="145"/>
      <c r="AFL9" s="145"/>
      <c r="AFM9" s="145"/>
      <c r="AFN9" s="145"/>
      <c r="AFO9" s="145"/>
      <c r="AFP9" s="145"/>
      <c r="AFQ9" s="145"/>
      <c r="AFR9" s="145"/>
      <c r="AFS9" s="145"/>
      <c r="AFT9" s="145"/>
      <c r="AFU9" s="145"/>
      <c r="AFV9" s="145"/>
      <c r="AFW9" s="145"/>
      <c r="AFX9" s="145"/>
      <c r="AFY9" s="145"/>
      <c r="AFZ9" s="145"/>
      <c r="AGA9" s="145"/>
      <c r="AGB9" s="145"/>
      <c r="AGC9" s="145"/>
      <c r="AGD9" s="145"/>
      <c r="AGE9" s="145"/>
      <c r="AGF9" s="145"/>
      <c r="AGG9" s="145"/>
      <c r="AGH9" s="145"/>
      <c r="AGI9" s="145"/>
      <c r="AGJ9" s="145"/>
      <c r="AGK9" s="145"/>
      <c r="AGL9" s="145"/>
      <c r="AGM9" s="145"/>
      <c r="AGN9" s="145"/>
      <c r="AGO9" s="145"/>
      <c r="AGP9" s="145"/>
      <c r="AGQ9" s="145"/>
      <c r="AGR9" s="145"/>
      <c r="AGS9" s="145"/>
      <c r="AGT9" s="145"/>
      <c r="AGU9" s="145"/>
      <c r="AGV9" s="145"/>
      <c r="AGW9" s="145"/>
      <c r="AGX9" s="145"/>
      <c r="AGY9" s="145"/>
      <c r="AGZ9" s="145"/>
      <c r="AHA9" s="145"/>
      <c r="AHB9" s="145"/>
      <c r="AHC9" s="145"/>
      <c r="AHD9" s="145"/>
      <c r="AHE9" s="145"/>
      <c r="AHF9" s="145"/>
      <c r="AHG9" s="145"/>
      <c r="AHH9" s="145"/>
      <c r="AHI9" s="145"/>
      <c r="AHJ9" s="145"/>
      <c r="AHK9" s="145"/>
      <c r="AHL9" s="145"/>
      <c r="AHM9" s="145"/>
      <c r="AHN9" s="145"/>
      <c r="AHO9" s="145"/>
      <c r="AHP9" s="145"/>
      <c r="AHQ9" s="145"/>
      <c r="AHR9" s="145"/>
      <c r="AHS9" s="145"/>
      <c r="AHT9" s="145"/>
      <c r="AHU9" s="145"/>
      <c r="AHV9" s="145"/>
      <c r="AHW9" s="145"/>
      <c r="AHX9" s="145"/>
      <c r="AHY9" s="145"/>
      <c r="AHZ9" s="145"/>
      <c r="AIA9" s="145"/>
      <c r="AIB9" s="145"/>
      <c r="AIC9" s="145"/>
      <c r="AID9" s="145"/>
      <c r="AIE9" s="145"/>
      <c r="AIF9" s="145"/>
      <c r="AIG9" s="145"/>
      <c r="AIH9" s="145"/>
      <c r="AII9" s="145"/>
      <c r="AIJ9" s="145"/>
      <c r="AIK9" s="145"/>
      <c r="AIL9" s="145"/>
      <c r="AIM9" s="145"/>
      <c r="AIN9" s="145"/>
      <c r="AIO9" s="145"/>
      <c r="AIP9" s="145"/>
      <c r="AIQ9" s="145"/>
      <c r="AIR9" s="145"/>
      <c r="AIS9" s="145"/>
      <c r="AIT9" s="145"/>
      <c r="AIU9" s="145"/>
      <c r="AIV9" s="145"/>
      <c r="AIW9" s="145"/>
      <c r="AIX9" s="145"/>
      <c r="AIY9" s="145"/>
      <c r="AIZ9" s="145"/>
      <c r="AJA9" s="145"/>
      <c r="AJB9" s="145"/>
      <c r="AJC9" s="145"/>
      <c r="AJD9" s="145"/>
      <c r="AJE9" s="145"/>
      <c r="AJF9" s="145"/>
      <c r="AJG9" s="145"/>
      <c r="AJH9" s="145"/>
      <c r="AJI9" s="145"/>
      <c r="AJJ9" s="145"/>
      <c r="AJK9" s="145"/>
      <c r="AJL9" s="145"/>
      <c r="AJM9" s="145"/>
      <c r="AJN9" s="145"/>
      <c r="AJO9" s="145"/>
      <c r="AJP9" s="145"/>
      <c r="AJQ9" s="145"/>
      <c r="AJR9" s="145"/>
      <c r="AJS9" s="145"/>
      <c r="AJT9" s="145"/>
      <c r="AJU9" s="145"/>
      <c r="AJV9" s="145"/>
      <c r="AJW9" s="145"/>
      <c r="AJX9" s="145"/>
      <c r="AJY9" s="145"/>
      <c r="AJZ9" s="145"/>
      <c r="AKA9" s="145"/>
      <c r="AKB9" s="145"/>
      <c r="AKC9" s="145"/>
      <c r="AKD9" s="145"/>
      <c r="AKE9" s="145"/>
      <c r="AKF9" s="145"/>
      <c r="AKG9" s="145"/>
      <c r="AKH9" s="145"/>
      <c r="AKI9" s="145"/>
      <c r="AKJ9" s="145"/>
      <c r="AKK9" s="145"/>
      <c r="AKL9" s="145"/>
      <c r="AKM9" s="145"/>
      <c r="AKN9" s="145"/>
      <c r="AKO9" s="145"/>
      <c r="AKP9" s="145"/>
      <c r="AKQ9" s="145"/>
      <c r="AKR9" s="145"/>
      <c r="AKS9" s="145"/>
      <c r="AKT9" s="145"/>
      <c r="AKU9" s="145"/>
      <c r="AKV9" s="145"/>
      <c r="AKW9" s="145"/>
      <c r="AKX9" s="145"/>
      <c r="AKY9" s="145"/>
      <c r="AKZ9" s="145"/>
      <c r="ALA9" s="145"/>
      <c r="ALB9" s="145"/>
      <c r="ALC9" s="145"/>
      <c r="ALD9" s="145"/>
      <c r="ALE9" s="145"/>
      <c r="ALF9" s="145"/>
      <c r="ALG9" s="145"/>
      <c r="ALH9" s="145"/>
      <c r="ALI9" s="145"/>
      <c r="ALJ9" s="145"/>
      <c r="ALK9" s="145"/>
      <c r="ALL9" s="145"/>
      <c r="ALM9" s="145"/>
      <c r="ALN9" s="145"/>
      <c r="ALO9" s="145"/>
      <c r="ALP9" s="145"/>
      <c r="ALQ9" s="145"/>
      <c r="ALR9" s="145"/>
      <c r="ALS9" s="145"/>
      <c r="ALT9" s="145"/>
      <c r="ALU9" s="145"/>
      <c r="ALV9" s="145"/>
      <c r="ALW9" s="145"/>
      <c r="ALX9" s="145"/>
      <c r="ALY9" s="145"/>
      <c r="ALZ9" s="145"/>
      <c r="AMA9" s="145"/>
      <c r="AMB9" s="145"/>
      <c r="AMC9" s="145"/>
      <c r="AMD9" s="145"/>
      <c r="AME9" s="145"/>
      <c r="AMF9" s="145"/>
      <c r="AMG9" s="145"/>
      <c r="AMH9" s="145"/>
      <c r="AMI9" s="145"/>
      <c r="AMJ9" s="145"/>
      <c r="AMK9" s="145"/>
    </row>
    <row r="10" spans="1:1025" s="131" customFormat="1">
      <c r="A10" s="145" t="str">
        <f t="shared" si="0"/>
        <v>LOAN.SO_RECOMMEND</v>
      </c>
      <c r="B10" s="154">
        <f t="shared" si="3"/>
        <v>110006</v>
      </c>
      <c r="C10" s="146">
        <v>0</v>
      </c>
      <c r="D10" s="146">
        <v>1</v>
      </c>
      <c r="E10" s="146">
        <f t="shared" si="4"/>
        <v>100000</v>
      </c>
      <c r="F10" s="146">
        <v>10000</v>
      </c>
      <c r="G10" s="146" t="s">
        <v>34</v>
      </c>
      <c r="H10" s="146">
        <v>100000</v>
      </c>
      <c r="I10" s="158" t="s">
        <v>505</v>
      </c>
      <c r="J10" s="146">
        <f>VLOOKUP(I10,T_FSM_TYPE!$A:$B,2,0)</f>
        <v>110000</v>
      </c>
      <c r="K10" s="131" t="s">
        <v>607</v>
      </c>
      <c r="L10" s="159"/>
      <c r="M10" s="133" t="str">
        <f t="shared" si="2"/>
        <v>INSERT INTO T_FSM_ACTION VALUES(110006, 0, 1, 100000, 10000, GETDATE(), 100000, 110000, 'SO_RECOMMEND', '' )</v>
      </c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5"/>
      <c r="CT10" s="145"/>
      <c r="CU10" s="145"/>
      <c r="CV10" s="145"/>
      <c r="CW10" s="145"/>
      <c r="CX10" s="145"/>
      <c r="CY10" s="145"/>
      <c r="CZ10" s="145"/>
      <c r="DA10" s="145"/>
      <c r="DB10" s="145"/>
      <c r="DC10" s="145"/>
      <c r="DD10" s="145"/>
      <c r="DE10" s="145"/>
      <c r="DF10" s="145"/>
      <c r="DG10" s="145"/>
      <c r="DH10" s="145"/>
      <c r="DI10" s="145"/>
      <c r="DJ10" s="145"/>
      <c r="DK10" s="145"/>
      <c r="DL10" s="145"/>
      <c r="DM10" s="145"/>
      <c r="DN10" s="145"/>
      <c r="DO10" s="145"/>
      <c r="DP10" s="145"/>
      <c r="DQ10" s="145"/>
      <c r="DR10" s="145"/>
      <c r="DS10" s="145"/>
      <c r="DT10" s="145"/>
      <c r="DU10" s="145"/>
      <c r="DV10" s="145"/>
      <c r="DW10" s="145"/>
      <c r="DX10" s="145"/>
      <c r="DY10" s="145"/>
      <c r="DZ10" s="145"/>
      <c r="EA10" s="145"/>
      <c r="EB10" s="145"/>
      <c r="EC10" s="145"/>
      <c r="ED10" s="145"/>
      <c r="EE10" s="145"/>
      <c r="EF10" s="145"/>
      <c r="EG10" s="145"/>
      <c r="EH10" s="145"/>
      <c r="EI10" s="145"/>
      <c r="EJ10" s="145"/>
      <c r="EK10" s="145"/>
      <c r="EL10" s="145"/>
      <c r="EM10" s="145"/>
      <c r="EN10" s="145"/>
      <c r="EO10" s="145"/>
      <c r="EP10" s="145"/>
      <c r="EQ10" s="145"/>
      <c r="ER10" s="145"/>
      <c r="ES10" s="145"/>
      <c r="ET10" s="145"/>
      <c r="EU10" s="145"/>
      <c r="EV10" s="145"/>
      <c r="EW10" s="145"/>
      <c r="EX10" s="145"/>
      <c r="EY10" s="145"/>
      <c r="EZ10" s="145"/>
      <c r="FA10" s="145"/>
      <c r="FB10" s="145"/>
      <c r="FC10" s="145"/>
      <c r="FD10" s="145"/>
      <c r="FE10" s="145"/>
      <c r="FF10" s="145"/>
      <c r="FG10" s="145"/>
      <c r="FH10" s="145"/>
      <c r="FI10" s="145"/>
      <c r="FJ10" s="145"/>
      <c r="FK10" s="145"/>
      <c r="FL10" s="145"/>
      <c r="FM10" s="145"/>
      <c r="FN10" s="145"/>
      <c r="FO10" s="145"/>
      <c r="FP10" s="145"/>
      <c r="FQ10" s="145"/>
      <c r="FR10" s="145"/>
      <c r="FS10" s="145"/>
      <c r="FT10" s="145"/>
      <c r="FU10" s="145"/>
      <c r="FV10" s="145"/>
      <c r="FW10" s="145"/>
      <c r="FX10" s="145"/>
      <c r="FY10" s="145"/>
      <c r="FZ10" s="145"/>
      <c r="GA10" s="145"/>
      <c r="GB10" s="145"/>
      <c r="GC10" s="145"/>
      <c r="GD10" s="145"/>
      <c r="GE10" s="145"/>
      <c r="GF10" s="145"/>
      <c r="GG10" s="145"/>
      <c r="GH10" s="145"/>
      <c r="GI10" s="145"/>
      <c r="GJ10" s="145"/>
      <c r="GK10" s="145"/>
      <c r="GL10" s="145"/>
      <c r="GM10" s="145"/>
      <c r="GN10" s="145"/>
      <c r="GO10" s="145"/>
      <c r="GP10" s="145"/>
      <c r="GQ10" s="145"/>
      <c r="GR10" s="145"/>
      <c r="GS10" s="145"/>
      <c r="GT10" s="145"/>
      <c r="GU10" s="145"/>
      <c r="GV10" s="145"/>
      <c r="GW10" s="145"/>
      <c r="GX10" s="145"/>
      <c r="GY10" s="145"/>
      <c r="GZ10" s="145"/>
      <c r="HA10" s="145"/>
      <c r="HB10" s="145"/>
      <c r="HC10" s="145"/>
      <c r="HD10" s="145"/>
      <c r="HE10" s="145"/>
      <c r="HF10" s="145"/>
      <c r="HG10" s="145"/>
      <c r="HH10" s="145"/>
      <c r="HI10" s="145"/>
      <c r="HJ10" s="145"/>
      <c r="HK10" s="145"/>
      <c r="HL10" s="145"/>
      <c r="HM10" s="145"/>
      <c r="HN10" s="145"/>
      <c r="HO10" s="145"/>
      <c r="HP10" s="145"/>
      <c r="HQ10" s="145"/>
      <c r="HR10" s="145"/>
      <c r="HS10" s="145"/>
      <c r="HT10" s="145"/>
      <c r="HU10" s="145"/>
      <c r="HV10" s="145"/>
      <c r="HW10" s="145"/>
      <c r="HX10" s="145"/>
      <c r="HY10" s="145"/>
      <c r="HZ10" s="145"/>
      <c r="IA10" s="145"/>
      <c r="IB10" s="145"/>
      <c r="IC10" s="145"/>
      <c r="ID10" s="145"/>
      <c r="IE10" s="145"/>
      <c r="IF10" s="145"/>
      <c r="IG10" s="145"/>
      <c r="IH10" s="145"/>
      <c r="II10" s="145"/>
      <c r="IJ10" s="145"/>
      <c r="IK10" s="145"/>
      <c r="IL10" s="145"/>
      <c r="IM10" s="145"/>
      <c r="IN10" s="145"/>
      <c r="IO10" s="145"/>
      <c r="IP10" s="145"/>
      <c r="IQ10" s="145"/>
      <c r="IR10" s="145"/>
      <c r="IS10" s="145"/>
      <c r="IT10" s="145"/>
      <c r="IU10" s="145"/>
      <c r="IV10" s="145"/>
      <c r="IW10" s="145"/>
      <c r="IX10" s="145"/>
      <c r="IY10" s="145"/>
      <c r="IZ10" s="145"/>
      <c r="JA10" s="145"/>
      <c r="JB10" s="145"/>
      <c r="JC10" s="145"/>
      <c r="JD10" s="145"/>
      <c r="JE10" s="145"/>
      <c r="JF10" s="145"/>
      <c r="JG10" s="145"/>
      <c r="JH10" s="145"/>
      <c r="JI10" s="145"/>
      <c r="JJ10" s="145"/>
      <c r="JK10" s="145"/>
      <c r="JL10" s="145"/>
      <c r="JM10" s="145"/>
      <c r="JN10" s="145"/>
      <c r="JO10" s="145"/>
      <c r="JP10" s="145"/>
      <c r="JQ10" s="145"/>
      <c r="JR10" s="145"/>
      <c r="JS10" s="145"/>
      <c r="JT10" s="145"/>
      <c r="JU10" s="145"/>
      <c r="JV10" s="145"/>
      <c r="JW10" s="145"/>
      <c r="JX10" s="145"/>
      <c r="JY10" s="145"/>
      <c r="JZ10" s="145"/>
      <c r="KA10" s="145"/>
      <c r="KB10" s="145"/>
      <c r="KC10" s="145"/>
      <c r="KD10" s="145"/>
      <c r="KE10" s="145"/>
      <c r="KF10" s="145"/>
      <c r="KG10" s="145"/>
      <c r="KH10" s="145"/>
      <c r="KI10" s="145"/>
      <c r="KJ10" s="145"/>
      <c r="KK10" s="145"/>
      <c r="KL10" s="145"/>
      <c r="KM10" s="145"/>
      <c r="KN10" s="145"/>
      <c r="KO10" s="145"/>
      <c r="KP10" s="145"/>
      <c r="KQ10" s="145"/>
      <c r="KR10" s="145"/>
      <c r="KS10" s="145"/>
      <c r="KT10" s="145"/>
      <c r="KU10" s="145"/>
      <c r="KV10" s="145"/>
      <c r="KW10" s="145"/>
      <c r="KX10" s="145"/>
      <c r="KY10" s="145"/>
      <c r="KZ10" s="145"/>
      <c r="LA10" s="145"/>
      <c r="LB10" s="145"/>
      <c r="LC10" s="145"/>
      <c r="LD10" s="145"/>
      <c r="LE10" s="145"/>
      <c r="LF10" s="145"/>
      <c r="LG10" s="145"/>
      <c r="LH10" s="145"/>
      <c r="LI10" s="145"/>
      <c r="LJ10" s="145"/>
      <c r="LK10" s="145"/>
      <c r="LL10" s="145"/>
      <c r="LM10" s="145"/>
      <c r="LN10" s="145"/>
      <c r="LO10" s="145"/>
      <c r="LP10" s="145"/>
      <c r="LQ10" s="145"/>
      <c r="LR10" s="145"/>
      <c r="LS10" s="145"/>
      <c r="LT10" s="145"/>
      <c r="LU10" s="145"/>
      <c r="LV10" s="145"/>
      <c r="LW10" s="145"/>
      <c r="LX10" s="145"/>
      <c r="LY10" s="145"/>
      <c r="LZ10" s="145"/>
      <c r="MA10" s="145"/>
      <c r="MB10" s="145"/>
      <c r="MC10" s="145"/>
      <c r="MD10" s="145"/>
      <c r="ME10" s="145"/>
      <c r="MF10" s="145"/>
      <c r="MG10" s="145"/>
      <c r="MH10" s="145"/>
      <c r="MI10" s="145"/>
      <c r="MJ10" s="145"/>
      <c r="MK10" s="145"/>
      <c r="ML10" s="145"/>
      <c r="MM10" s="145"/>
      <c r="MN10" s="145"/>
      <c r="MO10" s="145"/>
      <c r="MP10" s="145"/>
      <c r="MQ10" s="145"/>
      <c r="MR10" s="145"/>
      <c r="MS10" s="145"/>
      <c r="MT10" s="145"/>
      <c r="MU10" s="145"/>
      <c r="MV10" s="145"/>
      <c r="MW10" s="145"/>
      <c r="MX10" s="145"/>
      <c r="MY10" s="145"/>
      <c r="MZ10" s="145"/>
      <c r="NA10" s="145"/>
      <c r="NB10" s="145"/>
      <c r="NC10" s="145"/>
      <c r="ND10" s="145"/>
      <c r="NE10" s="145"/>
      <c r="NF10" s="145"/>
      <c r="NG10" s="145"/>
      <c r="NH10" s="145"/>
      <c r="NI10" s="145"/>
      <c r="NJ10" s="145"/>
      <c r="NK10" s="145"/>
      <c r="NL10" s="145"/>
      <c r="NM10" s="145"/>
      <c r="NN10" s="145"/>
      <c r="NO10" s="145"/>
      <c r="NP10" s="145"/>
      <c r="NQ10" s="145"/>
      <c r="NR10" s="145"/>
      <c r="NS10" s="145"/>
      <c r="NT10" s="145"/>
      <c r="NU10" s="145"/>
      <c r="NV10" s="145"/>
      <c r="NW10" s="145"/>
      <c r="NX10" s="145"/>
      <c r="NY10" s="145"/>
      <c r="NZ10" s="145"/>
      <c r="OA10" s="145"/>
      <c r="OB10" s="145"/>
      <c r="OC10" s="145"/>
      <c r="OD10" s="145"/>
      <c r="OE10" s="145"/>
      <c r="OF10" s="145"/>
      <c r="OG10" s="145"/>
      <c r="OH10" s="145"/>
      <c r="OI10" s="145"/>
      <c r="OJ10" s="145"/>
      <c r="OK10" s="145"/>
      <c r="OL10" s="145"/>
      <c r="OM10" s="145"/>
      <c r="ON10" s="145"/>
      <c r="OO10" s="145"/>
      <c r="OP10" s="145"/>
      <c r="OQ10" s="145"/>
      <c r="OR10" s="145"/>
      <c r="OS10" s="145"/>
      <c r="OT10" s="145"/>
      <c r="OU10" s="145"/>
      <c r="OV10" s="145"/>
      <c r="OW10" s="145"/>
      <c r="OX10" s="145"/>
      <c r="OY10" s="145"/>
      <c r="OZ10" s="145"/>
      <c r="PA10" s="145"/>
      <c r="PB10" s="145"/>
      <c r="PC10" s="145"/>
      <c r="PD10" s="145"/>
      <c r="PE10" s="145"/>
      <c r="PF10" s="145"/>
      <c r="PG10" s="145"/>
      <c r="PH10" s="145"/>
      <c r="PI10" s="145"/>
      <c r="PJ10" s="145"/>
      <c r="PK10" s="145"/>
      <c r="PL10" s="145"/>
      <c r="PM10" s="145"/>
      <c r="PN10" s="145"/>
      <c r="PO10" s="145"/>
      <c r="PP10" s="145"/>
      <c r="PQ10" s="145"/>
      <c r="PR10" s="145"/>
      <c r="PS10" s="145"/>
      <c r="PT10" s="145"/>
      <c r="PU10" s="145"/>
      <c r="PV10" s="145"/>
      <c r="PW10" s="145"/>
      <c r="PX10" s="145"/>
      <c r="PY10" s="145"/>
      <c r="PZ10" s="145"/>
      <c r="QA10" s="145"/>
      <c r="QB10" s="145"/>
      <c r="QC10" s="145"/>
      <c r="QD10" s="145"/>
      <c r="QE10" s="145"/>
      <c r="QF10" s="145"/>
      <c r="QG10" s="145"/>
      <c r="QH10" s="145"/>
      <c r="QI10" s="145"/>
      <c r="QJ10" s="145"/>
      <c r="QK10" s="145"/>
      <c r="QL10" s="145"/>
      <c r="QM10" s="145"/>
      <c r="QN10" s="145"/>
      <c r="QO10" s="145"/>
      <c r="QP10" s="145"/>
      <c r="QQ10" s="145"/>
      <c r="QR10" s="145"/>
      <c r="QS10" s="145"/>
      <c r="QT10" s="145"/>
      <c r="QU10" s="145"/>
      <c r="QV10" s="145"/>
      <c r="QW10" s="145"/>
      <c r="QX10" s="145"/>
      <c r="QY10" s="145"/>
      <c r="QZ10" s="145"/>
      <c r="RA10" s="145"/>
      <c r="RB10" s="145"/>
      <c r="RC10" s="145"/>
      <c r="RD10" s="145"/>
      <c r="RE10" s="145"/>
      <c r="RF10" s="145"/>
      <c r="RG10" s="145"/>
      <c r="RH10" s="145"/>
      <c r="RI10" s="145"/>
      <c r="RJ10" s="145"/>
      <c r="RK10" s="145"/>
      <c r="RL10" s="145"/>
      <c r="RM10" s="145"/>
      <c r="RN10" s="145"/>
      <c r="RO10" s="145"/>
      <c r="RP10" s="145"/>
      <c r="RQ10" s="145"/>
      <c r="RR10" s="145"/>
      <c r="RS10" s="145"/>
      <c r="RT10" s="145"/>
      <c r="RU10" s="145"/>
      <c r="RV10" s="145"/>
      <c r="RW10" s="145"/>
      <c r="RX10" s="145"/>
      <c r="RY10" s="145"/>
      <c r="RZ10" s="145"/>
      <c r="SA10" s="145"/>
      <c r="SB10" s="145"/>
      <c r="SC10" s="145"/>
      <c r="SD10" s="145"/>
      <c r="SE10" s="145"/>
      <c r="SF10" s="145"/>
      <c r="SG10" s="145"/>
      <c r="SH10" s="145"/>
      <c r="SI10" s="145"/>
      <c r="SJ10" s="145"/>
      <c r="SK10" s="145"/>
      <c r="SL10" s="145"/>
      <c r="SM10" s="145"/>
      <c r="SN10" s="145"/>
      <c r="SO10" s="145"/>
      <c r="SP10" s="145"/>
      <c r="SQ10" s="145"/>
      <c r="SR10" s="145"/>
      <c r="SS10" s="145"/>
      <c r="ST10" s="145"/>
      <c r="SU10" s="145"/>
      <c r="SV10" s="145"/>
      <c r="SW10" s="145"/>
      <c r="SX10" s="145"/>
      <c r="SY10" s="145"/>
      <c r="SZ10" s="145"/>
      <c r="TA10" s="145"/>
      <c r="TB10" s="145"/>
      <c r="TC10" s="145"/>
      <c r="TD10" s="145"/>
      <c r="TE10" s="145"/>
      <c r="TF10" s="145"/>
      <c r="TG10" s="145"/>
      <c r="TH10" s="145"/>
      <c r="TI10" s="145"/>
      <c r="TJ10" s="145"/>
      <c r="TK10" s="145"/>
      <c r="TL10" s="145"/>
      <c r="TM10" s="145"/>
      <c r="TN10" s="145"/>
      <c r="TO10" s="145"/>
      <c r="TP10" s="145"/>
      <c r="TQ10" s="145"/>
      <c r="TR10" s="145"/>
      <c r="TS10" s="145"/>
      <c r="TT10" s="145"/>
      <c r="TU10" s="145"/>
      <c r="TV10" s="145"/>
      <c r="TW10" s="145"/>
      <c r="TX10" s="145"/>
      <c r="TY10" s="145"/>
      <c r="TZ10" s="145"/>
      <c r="UA10" s="145"/>
      <c r="UB10" s="145"/>
      <c r="UC10" s="145"/>
      <c r="UD10" s="145"/>
      <c r="UE10" s="145"/>
      <c r="UF10" s="145"/>
      <c r="UG10" s="145"/>
      <c r="UH10" s="145"/>
      <c r="UI10" s="145"/>
      <c r="UJ10" s="145"/>
      <c r="UK10" s="145"/>
      <c r="UL10" s="145"/>
      <c r="UM10" s="145"/>
      <c r="UN10" s="145"/>
      <c r="UO10" s="145"/>
      <c r="UP10" s="145"/>
      <c r="UQ10" s="145"/>
      <c r="UR10" s="145"/>
      <c r="US10" s="145"/>
      <c r="UT10" s="145"/>
      <c r="UU10" s="145"/>
      <c r="UV10" s="145"/>
      <c r="UW10" s="145"/>
      <c r="UX10" s="145"/>
      <c r="UY10" s="145"/>
      <c r="UZ10" s="145"/>
      <c r="VA10" s="145"/>
      <c r="VB10" s="145"/>
      <c r="VC10" s="145"/>
      <c r="VD10" s="145"/>
      <c r="VE10" s="145"/>
      <c r="VF10" s="145"/>
      <c r="VG10" s="145"/>
      <c r="VH10" s="145"/>
      <c r="VI10" s="145"/>
      <c r="VJ10" s="145"/>
      <c r="VK10" s="145"/>
      <c r="VL10" s="145"/>
      <c r="VM10" s="145"/>
      <c r="VN10" s="145"/>
      <c r="VO10" s="145"/>
      <c r="VP10" s="145"/>
      <c r="VQ10" s="145"/>
      <c r="VR10" s="145"/>
      <c r="VS10" s="145"/>
      <c r="VT10" s="145"/>
      <c r="VU10" s="145"/>
      <c r="VV10" s="145"/>
      <c r="VW10" s="145"/>
      <c r="VX10" s="145"/>
      <c r="VY10" s="145"/>
      <c r="VZ10" s="145"/>
      <c r="WA10" s="145"/>
      <c r="WB10" s="145"/>
      <c r="WC10" s="145"/>
      <c r="WD10" s="145"/>
      <c r="WE10" s="145"/>
      <c r="WF10" s="145"/>
      <c r="WG10" s="145"/>
      <c r="WH10" s="145"/>
      <c r="WI10" s="145"/>
      <c r="WJ10" s="145"/>
      <c r="WK10" s="145"/>
      <c r="WL10" s="145"/>
      <c r="WM10" s="145"/>
      <c r="WN10" s="145"/>
      <c r="WO10" s="145"/>
      <c r="WP10" s="145"/>
      <c r="WQ10" s="145"/>
      <c r="WR10" s="145"/>
      <c r="WS10" s="145"/>
      <c r="WT10" s="145"/>
      <c r="WU10" s="145"/>
      <c r="WV10" s="145"/>
      <c r="WW10" s="145"/>
      <c r="WX10" s="145"/>
      <c r="WY10" s="145"/>
      <c r="WZ10" s="145"/>
      <c r="XA10" s="145"/>
      <c r="XB10" s="145"/>
      <c r="XC10" s="145"/>
      <c r="XD10" s="145"/>
      <c r="XE10" s="145"/>
      <c r="XF10" s="145"/>
      <c r="XG10" s="145"/>
      <c r="XH10" s="145"/>
      <c r="XI10" s="145"/>
      <c r="XJ10" s="145"/>
      <c r="XK10" s="145"/>
      <c r="XL10" s="145"/>
      <c r="XM10" s="145"/>
      <c r="XN10" s="145"/>
      <c r="XO10" s="145"/>
      <c r="XP10" s="145"/>
      <c r="XQ10" s="145"/>
      <c r="XR10" s="145"/>
      <c r="XS10" s="145"/>
      <c r="XT10" s="145"/>
      <c r="XU10" s="145"/>
      <c r="XV10" s="145"/>
      <c r="XW10" s="145"/>
      <c r="XX10" s="145"/>
      <c r="XY10" s="145"/>
      <c r="XZ10" s="145"/>
      <c r="YA10" s="145"/>
      <c r="YB10" s="145"/>
      <c r="YC10" s="145"/>
      <c r="YD10" s="145"/>
      <c r="YE10" s="145"/>
      <c r="YF10" s="145"/>
      <c r="YG10" s="145"/>
      <c r="YH10" s="145"/>
      <c r="YI10" s="145"/>
      <c r="YJ10" s="145"/>
      <c r="YK10" s="145"/>
      <c r="YL10" s="145"/>
      <c r="YM10" s="145"/>
      <c r="YN10" s="145"/>
      <c r="YO10" s="145"/>
      <c r="YP10" s="145"/>
      <c r="YQ10" s="145"/>
      <c r="YR10" s="145"/>
      <c r="YS10" s="145"/>
      <c r="YT10" s="145"/>
      <c r="YU10" s="145"/>
      <c r="YV10" s="145"/>
      <c r="YW10" s="145"/>
      <c r="YX10" s="145"/>
      <c r="YY10" s="145"/>
      <c r="YZ10" s="145"/>
      <c r="ZA10" s="145"/>
      <c r="ZB10" s="145"/>
      <c r="ZC10" s="145"/>
      <c r="ZD10" s="145"/>
      <c r="ZE10" s="145"/>
      <c r="ZF10" s="145"/>
      <c r="ZG10" s="145"/>
      <c r="ZH10" s="145"/>
      <c r="ZI10" s="145"/>
      <c r="ZJ10" s="145"/>
      <c r="ZK10" s="145"/>
      <c r="ZL10" s="145"/>
      <c r="ZM10" s="145"/>
      <c r="ZN10" s="145"/>
      <c r="ZO10" s="145"/>
      <c r="ZP10" s="145"/>
      <c r="ZQ10" s="145"/>
      <c r="ZR10" s="145"/>
      <c r="ZS10" s="145"/>
      <c r="ZT10" s="145"/>
      <c r="ZU10" s="145"/>
      <c r="ZV10" s="145"/>
      <c r="ZW10" s="145"/>
      <c r="ZX10" s="145"/>
      <c r="ZY10" s="145"/>
      <c r="ZZ10" s="145"/>
      <c r="AAA10" s="145"/>
      <c r="AAB10" s="145"/>
      <c r="AAC10" s="145"/>
      <c r="AAD10" s="145"/>
      <c r="AAE10" s="145"/>
      <c r="AAF10" s="145"/>
      <c r="AAG10" s="145"/>
      <c r="AAH10" s="145"/>
      <c r="AAI10" s="145"/>
      <c r="AAJ10" s="145"/>
      <c r="AAK10" s="145"/>
      <c r="AAL10" s="145"/>
      <c r="AAM10" s="145"/>
      <c r="AAN10" s="145"/>
      <c r="AAO10" s="145"/>
      <c r="AAP10" s="145"/>
      <c r="AAQ10" s="145"/>
      <c r="AAR10" s="145"/>
      <c r="AAS10" s="145"/>
      <c r="AAT10" s="145"/>
      <c r="AAU10" s="145"/>
      <c r="AAV10" s="145"/>
      <c r="AAW10" s="145"/>
      <c r="AAX10" s="145"/>
      <c r="AAY10" s="145"/>
      <c r="AAZ10" s="145"/>
      <c r="ABA10" s="145"/>
      <c r="ABB10" s="145"/>
      <c r="ABC10" s="145"/>
      <c r="ABD10" s="145"/>
      <c r="ABE10" s="145"/>
      <c r="ABF10" s="145"/>
      <c r="ABG10" s="145"/>
      <c r="ABH10" s="145"/>
      <c r="ABI10" s="145"/>
      <c r="ABJ10" s="145"/>
      <c r="ABK10" s="145"/>
      <c r="ABL10" s="145"/>
      <c r="ABM10" s="145"/>
      <c r="ABN10" s="145"/>
      <c r="ABO10" s="145"/>
      <c r="ABP10" s="145"/>
      <c r="ABQ10" s="145"/>
      <c r="ABR10" s="145"/>
      <c r="ABS10" s="145"/>
      <c r="ABT10" s="145"/>
      <c r="ABU10" s="145"/>
      <c r="ABV10" s="145"/>
      <c r="ABW10" s="145"/>
      <c r="ABX10" s="145"/>
      <c r="ABY10" s="145"/>
      <c r="ABZ10" s="145"/>
      <c r="ACA10" s="145"/>
      <c r="ACB10" s="145"/>
      <c r="ACC10" s="145"/>
      <c r="ACD10" s="145"/>
      <c r="ACE10" s="145"/>
      <c r="ACF10" s="145"/>
      <c r="ACG10" s="145"/>
      <c r="ACH10" s="145"/>
      <c r="ACI10" s="145"/>
      <c r="ACJ10" s="145"/>
      <c r="ACK10" s="145"/>
      <c r="ACL10" s="145"/>
      <c r="ACM10" s="145"/>
      <c r="ACN10" s="145"/>
      <c r="ACO10" s="145"/>
      <c r="ACP10" s="145"/>
      <c r="ACQ10" s="145"/>
      <c r="ACR10" s="145"/>
      <c r="ACS10" s="145"/>
      <c r="ACT10" s="145"/>
      <c r="ACU10" s="145"/>
      <c r="ACV10" s="145"/>
      <c r="ACW10" s="145"/>
      <c r="ACX10" s="145"/>
      <c r="ACY10" s="145"/>
      <c r="ACZ10" s="145"/>
      <c r="ADA10" s="145"/>
      <c r="ADB10" s="145"/>
      <c r="ADC10" s="145"/>
      <c r="ADD10" s="145"/>
      <c r="ADE10" s="145"/>
      <c r="ADF10" s="145"/>
      <c r="ADG10" s="145"/>
      <c r="ADH10" s="145"/>
      <c r="ADI10" s="145"/>
      <c r="ADJ10" s="145"/>
      <c r="ADK10" s="145"/>
      <c r="ADL10" s="145"/>
      <c r="ADM10" s="145"/>
      <c r="ADN10" s="145"/>
      <c r="ADO10" s="145"/>
      <c r="ADP10" s="145"/>
      <c r="ADQ10" s="145"/>
      <c r="ADR10" s="145"/>
      <c r="ADS10" s="145"/>
      <c r="ADT10" s="145"/>
      <c r="ADU10" s="145"/>
      <c r="ADV10" s="145"/>
      <c r="ADW10" s="145"/>
      <c r="ADX10" s="145"/>
      <c r="ADY10" s="145"/>
      <c r="ADZ10" s="145"/>
      <c r="AEA10" s="145"/>
      <c r="AEB10" s="145"/>
      <c r="AEC10" s="145"/>
      <c r="AED10" s="145"/>
      <c r="AEE10" s="145"/>
      <c r="AEF10" s="145"/>
      <c r="AEG10" s="145"/>
      <c r="AEH10" s="145"/>
      <c r="AEI10" s="145"/>
      <c r="AEJ10" s="145"/>
      <c r="AEK10" s="145"/>
      <c r="AEL10" s="145"/>
      <c r="AEM10" s="145"/>
      <c r="AEN10" s="145"/>
      <c r="AEO10" s="145"/>
      <c r="AEP10" s="145"/>
      <c r="AEQ10" s="145"/>
      <c r="AER10" s="145"/>
      <c r="AES10" s="145"/>
      <c r="AET10" s="145"/>
      <c r="AEU10" s="145"/>
      <c r="AEV10" s="145"/>
      <c r="AEW10" s="145"/>
      <c r="AEX10" s="145"/>
      <c r="AEY10" s="145"/>
      <c r="AEZ10" s="145"/>
      <c r="AFA10" s="145"/>
      <c r="AFB10" s="145"/>
      <c r="AFC10" s="145"/>
      <c r="AFD10" s="145"/>
      <c r="AFE10" s="145"/>
      <c r="AFF10" s="145"/>
      <c r="AFG10" s="145"/>
      <c r="AFH10" s="145"/>
      <c r="AFI10" s="145"/>
      <c r="AFJ10" s="145"/>
      <c r="AFK10" s="145"/>
      <c r="AFL10" s="145"/>
      <c r="AFM10" s="145"/>
      <c r="AFN10" s="145"/>
      <c r="AFO10" s="145"/>
      <c r="AFP10" s="145"/>
      <c r="AFQ10" s="145"/>
      <c r="AFR10" s="145"/>
      <c r="AFS10" s="145"/>
      <c r="AFT10" s="145"/>
      <c r="AFU10" s="145"/>
      <c r="AFV10" s="145"/>
      <c r="AFW10" s="145"/>
      <c r="AFX10" s="145"/>
      <c r="AFY10" s="145"/>
      <c r="AFZ10" s="145"/>
      <c r="AGA10" s="145"/>
      <c r="AGB10" s="145"/>
      <c r="AGC10" s="145"/>
      <c r="AGD10" s="145"/>
      <c r="AGE10" s="145"/>
      <c r="AGF10" s="145"/>
      <c r="AGG10" s="145"/>
      <c r="AGH10" s="145"/>
      <c r="AGI10" s="145"/>
      <c r="AGJ10" s="145"/>
      <c r="AGK10" s="145"/>
      <c r="AGL10" s="145"/>
      <c r="AGM10" s="145"/>
      <c r="AGN10" s="145"/>
      <c r="AGO10" s="145"/>
      <c r="AGP10" s="145"/>
      <c r="AGQ10" s="145"/>
      <c r="AGR10" s="145"/>
      <c r="AGS10" s="145"/>
      <c r="AGT10" s="145"/>
      <c r="AGU10" s="145"/>
      <c r="AGV10" s="145"/>
      <c r="AGW10" s="145"/>
      <c r="AGX10" s="145"/>
      <c r="AGY10" s="145"/>
      <c r="AGZ10" s="145"/>
      <c r="AHA10" s="145"/>
      <c r="AHB10" s="145"/>
      <c r="AHC10" s="145"/>
      <c r="AHD10" s="145"/>
      <c r="AHE10" s="145"/>
      <c r="AHF10" s="145"/>
      <c r="AHG10" s="145"/>
      <c r="AHH10" s="145"/>
      <c r="AHI10" s="145"/>
      <c r="AHJ10" s="145"/>
      <c r="AHK10" s="145"/>
      <c r="AHL10" s="145"/>
      <c r="AHM10" s="145"/>
      <c r="AHN10" s="145"/>
      <c r="AHO10" s="145"/>
      <c r="AHP10" s="145"/>
      <c r="AHQ10" s="145"/>
      <c r="AHR10" s="145"/>
      <c r="AHS10" s="145"/>
      <c r="AHT10" s="145"/>
      <c r="AHU10" s="145"/>
      <c r="AHV10" s="145"/>
      <c r="AHW10" s="145"/>
      <c r="AHX10" s="145"/>
      <c r="AHY10" s="145"/>
      <c r="AHZ10" s="145"/>
      <c r="AIA10" s="145"/>
      <c r="AIB10" s="145"/>
      <c r="AIC10" s="145"/>
      <c r="AID10" s="145"/>
      <c r="AIE10" s="145"/>
      <c r="AIF10" s="145"/>
      <c r="AIG10" s="145"/>
      <c r="AIH10" s="145"/>
      <c r="AII10" s="145"/>
      <c r="AIJ10" s="145"/>
      <c r="AIK10" s="145"/>
      <c r="AIL10" s="145"/>
      <c r="AIM10" s="145"/>
      <c r="AIN10" s="145"/>
      <c r="AIO10" s="145"/>
      <c r="AIP10" s="145"/>
      <c r="AIQ10" s="145"/>
      <c r="AIR10" s="145"/>
      <c r="AIS10" s="145"/>
      <c r="AIT10" s="145"/>
      <c r="AIU10" s="145"/>
      <c r="AIV10" s="145"/>
      <c r="AIW10" s="145"/>
      <c r="AIX10" s="145"/>
      <c r="AIY10" s="145"/>
      <c r="AIZ10" s="145"/>
      <c r="AJA10" s="145"/>
      <c r="AJB10" s="145"/>
      <c r="AJC10" s="145"/>
      <c r="AJD10" s="145"/>
      <c r="AJE10" s="145"/>
      <c r="AJF10" s="145"/>
      <c r="AJG10" s="145"/>
      <c r="AJH10" s="145"/>
      <c r="AJI10" s="145"/>
      <c r="AJJ10" s="145"/>
      <c r="AJK10" s="145"/>
      <c r="AJL10" s="145"/>
      <c r="AJM10" s="145"/>
      <c r="AJN10" s="145"/>
      <c r="AJO10" s="145"/>
      <c r="AJP10" s="145"/>
      <c r="AJQ10" s="145"/>
      <c r="AJR10" s="145"/>
      <c r="AJS10" s="145"/>
      <c r="AJT10" s="145"/>
      <c r="AJU10" s="145"/>
      <c r="AJV10" s="145"/>
      <c r="AJW10" s="145"/>
      <c r="AJX10" s="145"/>
      <c r="AJY10" s="145"/>
      <c r="AJZ10" s="145"/>
      <c r="AKA10" s="145"/>
      <c r="AKB10" s="145"/>
      <c r="AKC10" s="145"/>
      <c r="AKD10" s="145"/>
      <c r="AKE10" s="145"/>
      <c r="AKF10" s="145"/>
      <c r="AKG10" s="145"/>
      <c r="AKH10" s="145"/>
      <c r="AKI10" s="145"/>
      <c r="AKJ10" s="145"/>
      <c r="AKK10" s="145"/>
      <c r="AKL10" s="145"/>
      <c r="AKM10" s="145"/>
      <c r="AKN10" s="145"/>
      <c r="AKO10" s="145"/>
      <c r="AKP10" s="145"/>
      <c r="AKQ10" s="145"/>
      <c r="AKR10" s="145"/>
      <c r="AKS10" s="145"/>
      <c r="AKT10" s="145"/>
      <c r="AKU10" s="145"/>
      <c r="AKV10" s="145"/>
      <c r="AKW10" s="145"/>
      <c r="AKX10" s="145"/>
      <c r="AKY10" s="145"/>
      <c r="AKZ10" s="145"/>
      <c r="ALA10" s="145"/>
      <c r="ALB10" s="145"/>
      <c r="ALC10" s="145"/>
      <c r="ALD10" s="145"/>
      <c r="ALE10" s="145"/>
      <c r="ALF10" s="145"/>
      <c r="ALG10" s="145"/>
      <c r="ALH10" s="145"/>
      <c r="ALI10" s="145"/>
      <c r="ALJ10" s="145"/>
      <c r="ALK10" s="145"/>
      <c r="ALL10" s="145"/>
      <c r="ALM10" s="145"/>
      <c r="ALN10" s="145"/>
      <c r="ALO10" s="145"/>
      <c r="ALP10" s="145"/>
      <c r="ALQ10" s="145"/>
      <c r="ALR10" s="145"/>
      <c r="ALS10" s="145"/>
      <c r="ALT10" s="145"/>
      <c r="ALU10" s="145"/>
      <c r="ALV10" s="145"/>
      <c r="ALW10" s="145"/>
      <c r="ALX10" s="145"/>
      <c r="ALY10" s="145"/>
      <c r="ALZ10" s="145"/>
      <c r="AMA10" s="145"/>
      <c r="AMB10" s="145"/>
      <c r="AMC10" s="145"/>
      <c r="AMD10" s="145"/>
      <c r="AME10" s="145"/>
      <c r="AMF10" s="145"/>
      <c r="AMG10" s="145"/>
      <c r="AMH10" s="145"/>
      <c r="AMI10" s="145"/>
      <c r="AMJ10" s="145"/>
      <c r="AMK10" s="145"/>
    </row>
    <row r="11" spans="1:1025" s="131" customFormat="1">
      <c r="A11" s="145" t="str">
        <f t="shared" si="0"/>
        <v>LOAN.SO_RE_RECOMMEND</v>
      </c>
      <c r="B11" s="154">
        <f t="shared" si="3"/>
        <v>110007</v>
      </c>
      <c r="C11" s="146">
        <v>0</v>
      </c>
      <c r="D11" s="146">
        <v>1</v>
      </c>
      <c r="E11" s="146">
        <f t="shared" si="4"/>
        <v>100000</v>
      </c>
      <c r="F11" s="146">
        <v>10000</v>
      </c>
      <c r="G11" s="146" t="s">
        <v>34</v>
      </c>
      <c r="H11" s="146">
        <v>100000</v>
      </c>
      <c r="I11" s="158" t="s">
        <v>505</v>
      </c>
      <c r="J11" s="146">
        <f>VLOOKUP(I11,T_FSM_TYPE!$A:$B,2,0)</f>
        <v>110000</v>
      </c>
      <c r="K11" s="131" t="s">
        <v>608</v>
      </c>
      <c r="L11" s="159"/>
      <c r="M11" s="133" t="str">
        <f t="shared" si="2"/>
        <v>INSERT INTO T_FSM_ACTION VALUES(110007, 0, 1, 100000, 10000, GETDATE(), 100000, 110000, 'SO_RE_RECOMMEND', '' )</v>
      </c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45"/>
      <c r="CM11" s="145"/>
      <c r="CN11" s="145"/>
      <c r="CO11" s="145"/>
      <c r="CP11" s="145"/>
      <c r="CQ11" s="145"/>
      <c r="CR11" s="145"/>
      <c r="CS11" s="145"/>
      <c r="CT11" s="145"/>
      <c r="CU11" s="145"/>
      <c r="CV11" s="145"/>
      <c r="CW11" s="145"/>
      <c r="CX11" s="145"/>
      <c r="CY11" s="145"/>
      <c r="CZ11" s="145"/>
      <c r="DA11" s="145"/>
      <c r="DB11" s="145"/>
      <c r="DC11" s="145"/>
      <c r="DD11" s="145"/>
      <c r="DE11" s="145"/>
      <c r="DF11" s="145"/>
      <c r="DG11" s="145"/>
      <c r="DH11" s="145"/>
      <c r="DI11" s="145"/>
      <c r="DJ11" s="145"/>
      <c r="DK11" s="145"/>
      <c r="DL11" s="145"/>
      <c r="DM11" s="145"/>
      <c r="DN11" s="145"/>
      <c r="DO11" s="145"/>
      <c r="DP11" s="145"/>
      <c r="DQ11" s="145"/>
      <c r="DR11" s="145"/>
      <c r="DS11" s="145"/>
      <c r="DT11" s="145"/>
      <c r="DU11" s="145"/>
      <c r="DV11" s="145"/>
      <c r="DW11" s="145"/>
      <c r="DX11" s="145"/>
      <c r="DY11" s="145"/>
      <c r="DZ11" s="145"/>
      <c r="EA11" s="145"/>
      <c r="EB11" s="145"/>
      <c r="EC11" s="145"/>
      <c r="ED11" s="145"/>
      <c r="EE11" s="145"/>
      <c r="EF11" s="145"/>
      <c r="EG11" s="145"/>
      <c r="EH11" s="145"/>
      <c r="EI11" s="145"/>
      <c r="EJ11" s="145"/>
      <c r="EK11" s="145"/>
      <c r="EL11" s="145"/>
      <c r="EM11" s="145"/>
      <c r="EN11" s="145"/>
      <c r="EO11" s="145"/>
      <c r="EP11" s="145"/>
      <c r="EQ11" s="145"/>
      <c r="ER11" s="145"/>
      <c r="ES11" s="145"/>
      <c r="ET11" s="145"/>
      <c r="EU11" s="145"/>
      <c r="EV11" s="145"/>
      <c r="EW11" s="145"/>
      <c r="EX11" s="145"/>
      <c r="EY11" s="145"/>
      <c r="EZ11" s="145"/>
      <c r="FA11" s="145"/>
      <c r="FB11" s="145"/>
      <c r="FC11" s="145"/>
      <c r="FD11" s="145"/>
      <c r="FE11" s="145"/>
      <c r="FF11" s="145"/>
      <c r="FG11" s="145"/>
      <c r="FH11" s="145"/>
      <c r="FI11" s="145"/>
      <c r="FJ11" s="145"/>
      <c r="FK11" s="145"/>
      <c r="FL11" s="145"/>
      <c r="FM11" s="145"/>
      <c r="FN11" s="145"/>
      <c r="FO11" s="145"/>
      <c r="FP11" s="145"/>
      <c r="FQ11" s="145"/>
      <c r="FR11" s="145"/>
      <c r="FS11" s="145"/>
      <c r="FT11" s="145"/>
      <c r="FU11" s="145"/>
      <c r="FV11" s="145"/>
      <c r="FW11" s="145"/>
      <c r="FX11" s="145"/>
      <c r="FY11" s="145"/>
      <c r="FZ11" s="145"/>
      <c r="GA11" s="145"/>
      <c r="GB11" s="145"/>
      <c r="GC11" s="145"/>
      <c r="GD11" s="145"/>
      <c r="GE11" s="145"/>
      <c r="GF11" s="145"/>
      <c r="GG11" s="145"/>
      <c r="GH11" s="145"/>
      <c r="GI11" s="145"/>
      <c r="GJ11" s="145"/>
      <c r="GK11" s="145"/>
      <c r="GL11" s="145"/>
      <c r="GM11" s="145"/>
      <c r="GN11" s="145"/>
      <c r="GO11" s="145"/>
      <c r="GP11" s="145"/>
      <c r="GQ11" s="145"/>
      <c r="GR11" s="145"/>
      <c r="GS11" s="145"/>
      <c r="GT11" s="145"/>
      <c r="GU11" s="145"/>
      <c r="GV11" s="145"/>
      <c r="GW11" s="145"/>
      <c r="GX11" s="145"/>
      <c r="GY11" s="145"/>
      <c r="GZ11" s="145"/>
      <c r="HA11" s="145"/>
      <c r="HB11" s="145"/>
      <c r="HC11" s="145"/>
      <c r="HD11" s="145"/>
      <c r="HE11" s="145"/>
      <c r="HF11" s="145"/>
      <c r="HG11" s="145"/>
      <c r="HH11" s="145"/>
      <c r="HI11" s="145"/>
      <c r="HJ11" s="145"/>
      <c r="HK11" s="145"/>
      <c r="HL11" s="145"/>
      <c r="HM11" s="145"/>
      <c r="HN11" s="145"/>
      <c r="HO11" s="145"/>
      <c r="HP11" s="145"/>
      <c r="HQ11" s="145"/>
      <c r="HR11" s="145"/>
      <c r="HS11" s="145"/>
      <c r="HT11" s="145"/>
      <c r="HU11" s="145"/>
      <c r="HV11" s="145"/>
      <c r="HW11" s="145"/>
      <c r="HX11" s="145"/>
      <c r="HY11" s="145"/>
      <c r="HZ11" s="145"/>
      <c r="IA11" s="145"/>
      <c r="IB11" s="145"/>
      <c r="IC11" s="145"/>
      <c r="ID11" s="145"/>
      <c r="IE11" s="145"/>
      <c r="IF11" s="145"/>
      <c r="IG11" s="145"/>
      <c r="IH11" s="145"/>
      <c r="II11" s="145"/>
      <c r="IJ11" s="145"/>
      <c r="IK11" s="145"/>
      <c r="IL11" s="145"/>
      <c r="IM11" s="145"/>
      <c r="IN11" s="145"/>
      <c r="IO11" s="145"/>
      <c r="IP11" s="145"/>
      <c r="IQ11" s="145"/>
      <c r="IR11" s="145"/>
      <c r="IS11" s="145"/>
      <c r="IT11" s="145"/>
      <c r="IU11" s="145"/>
      <c r="IV11" s="145"/>
      <c r="IW11" s="145"/>
      <c r="IX11" s="145"/>
      <c r="IY11" s="145"/>
      <c r="IZ11" s="145"/>
      <c r="JA11" s="145"/>
      <c r="JB11" s="145"/>
      <c r="JC11" s="145"/>
      <c r="JD11" s="145"/>
      <c r="JE11" s="145"/>
      <c r="JF11" s="145"/>
      <c r="JG11" s="145"/>
      <c r="JH11" s="145"/>
      <c r="JI11" s="145"/>
      <c r="JJ11" s="145"/>
      <c r="JK11" s="145"/>
      <c r="JL11" s="145"/>
      <c r="JM11" s="145"/>
      <c r="JN11" s="145"/>
      <c r="JO11" s="145"/>
      <c r="JP11" s="145"/>
      <c r="JQ11" s="145"/>
      <c r="JR11" s="145"/>
      <c r="JS11" s="145"/>
      <c r="JT11" s="145"/>
      <c r="JU11" s="145"/>
      <c r="JV11" s="145"/>
      <c r="JW11" s="145"/>
      <c r="JX11" s="145"/>
      <c r="JY11" s="145"/>
      <c r="JZ11" s="145"/>
      <c r="KA11" s="145"/>
      <c r="KB11" s="145"/>
      <c r="KC11" s="145"/>
      <c r="KD11" s="145"/>
      <c r="KE11" s="145"/>
      <c r="KF11" s="145"/>
      <c r="KG11" s="145"/>
      <c r="KH11" s="145"/>
      <c r="KI11" s="145"/>
      <c r="KJ11" s="145"/>
      <c r="KK11" s="145"/>
      <c r="KL11" s="145"/>
      <c r="KM11" s="145"/>
      <c r="KN11" s="145"/>
      <c r="KO11" s="145"/>
      <c r="KP11" s="145"/>
      <c r="KQ11" s="145"/>
      <c r="KR11" s="145"/>
      <c r="KS11" s="145"/>
      <c r="KT11" s="145"/>
      <c r="KU11" s="145"/>
      <c r="KV11" s="145"/>
      <c r="KW11" s="145"/>
      <c r="KX11" s="145"/>
      <c r="KY11" s="145"/>
      <c r="KZ11" s="145"/>
      <c r="LA11" s="145"/>
      <c r="LB11" s="145"/>
      <c r="LC11" s="145"/>
      <c r="LD11" s="145"/>
      <c r="LE11" s="145"/>
      <c r="LF11" s="145"/>
      <c r="LG11" s="145"/>
      <c r="LH11" s="145"/>
      <c r="LI11" s="145"/>
      <c r="LJ11" s="145"/>
      <c r="LK11" s="145"/>
      <c r="LL11" s="145"/>
      <c r="LM11" s="145"/>
      <c r="LN11" s="145"/>
      <c r="LO11" s="145"/>
      <c r="LP11" s="145"/>
      <c r="LQ11" s="145"/>
      <c r="LR11" s="145"/>
      <c r="LS11" s="145"/>
      <c r="LT11" s="145"/>
      <c r="LU11" s="145"/>
      <c r="LV11" s="145"/>
      <c r="LW11" s="145"/>
      <c r="LX11" s="145"/>
      <c r="LY11" s="145"/>
      <c r="LZ11" s="145"/>
      <c r="MA11" s="145"/>
      <c r="MB11" s="145"/>
      <c r="MC11" s="145"/>
      <c r="MD11" s="145"/>
      <c r="ME11" s="145"/>
      <c r="MF11" s="145"/>
      <c r="MG11" s="145"/>
      <c r="MH11" s="145"/>
      <c r="MI11" s="145"/>
      <c r="MJ11" s="145"/>
      <c r="MK11" s="145"/>
      <c r="ML11" s="145"/>
      <c r="MM11" s="145"/>
      <c r="MN11" s="145"/>
      <c r="MO11" s="145"/>
      <c r="MP11" s="145"/>
      <c r="MQ11" s="145"/>
      <c r="MR11" s="145"/>
      <c r="MS11" s="145"/>
      <c r="MT11" s="145"/>
      <c r="MU11" s="145"/>
      <c r="MV11" s="145"/>
      <c r="MW11" s="145"/>
      <c r="MX11" s="145"/>
      <c r="MY11" s="145"/>
      <c r="MZ11" s="145"/>
      <c r="NA11" s="145"/>
      <c r="NB11" s="145"/>
      <c r="NC11" s="145"/>
      <c r="ND11" s="145"/>
      <c r="NE11" s="145"/>
      <c r="NF11" s="145"/>
      <c r="NG11" s="145"/>
      <c r="NH11" s="145"/>
      <c r="NI11" s="145"/>
      <c r="NJ11" s="145"/>
      <c r="NK11" s="145"/>
      <c r="NL11" s="145"/>
      <c r="NM11" s="145"/>
      <c r="NN11" s="145"/>
      <c r="NO11" s="145"/>
      <c r="NP11" s="145"/>
      <c r="NQ11" s="145"/>
      <c r="NR11" s="145"/>
      <c r="NS11" s="145"/>
      <c r="NT11" s="145"/>
      <c r="NU11" s="145"/>
      <c r="NV11" s="145"/>
      <c r="NW11" s="145"/>
      <c r="NX11" s="145"/>
      <c r="NY11" s="145"/>
      <c r="NZ11" s="145"/>
      <c r="OA11" s="145"/>
      <c r="OB11" s="145"/>
      <c r="OC11" s="145"/>
      <c r="OD11" s="145"/>
      <c r="OE11" s="145"/>
      <c r="OF11" s="145"/>
      <c r="OG11" s="145"/>
      <c r="OH11" s="145"/>
      <c r="OI11" s="145"/>
      <c r="OJ11" s="145"/>
      <c r="OK11" s="145"/>
      <c r="OL11" s="145"/>
      <c r="OM11" s="145"/>
      <c r="ON11" s="145"/>
      <c r="OO11" s="145"/>
      <c r="OP11" s="145"/>
      <c r="OQ11" s="145"/>
      <c r="OR11" s="145"/>
      <c r="OS11" s="145"/>
      <c r="OT11" s="145"/>
      <c r="OU11" s="145"/>
      <c r="OV11" s="145"/>
      <c r="OW11" s="145"/>
      <c r="OX11" s="145"/>
      <c r="OY11" s="145"/>
      <c r="OZ11" s="145"/>
      <c r="PA11" s="145"/>
      <c r="PB11" s="145"/>
      <c r="PC11" s="145"/>
      <c r="PD11" s="145"/>
      <c r="PE11" s="145"/>
      <c r="PF11" s="145"/>
      <c r="PG11" s="145"/>
      <c r="PH11" s="145"/>
      <c r="PI11" s="145"/>
      <c r="PJ11" s="145"/>
      <c r="PK11" s="145"/>
      <c r="PL11" s="145"/>
      <c r="PM11" s="145"/>
      <c r="PN11" s="145"/>
      <c r="PO11" s="145"/>
      <c r="PP11" s="145"/>
      <c r="PQ11" s="145"/>
      <c r="PR11" s="145"/>
      <c r="PS11" s="145"/>
      <c r="PT11" s="145"/>
      <c r="PU11" s="145"/>
      <c r="PV11" s="145"/>
      <c r="PW11" s="145"/>
      <c r="PX11" s="145"/>
      <c r="PY11" s="145"/>
      <c r="PZ11" s="145"/>
      <c r="QA11" s="145"/>
      <c r="QB11" s="145"/>
      <c r="QC11" s="145"/>
      <c r="QD11" s="145"/>
      <c r="QE11" s="145"/>
      <c r="QF11" s="145"/>
      <c r="QG11" s="145"/>
      <c r="QH11" s="145"/>
      <c r="QI11" s="145"/>
      <c r="QJ11" s="145"/>
      <c r="QK11" s="145"/>
      <c r="QL11" s="145"/>
      <c r="QM11" s="145"/>
      <c r="QN11" s="145"/>
      <c r="QO11" s="145"/>
      <c r="QP11" s="145"/>
      <c r="QQ11" s="145"/>
      <c r="QR11" s="145"/>
      <c r="QS11" s="145"/>
      <c r="QT11" s="145"/>
      <c r="QU11" s="145"/>
      <c r="QV11" s="145"/>
      <c r="QW11" s="145"/>
      <c r="QX11" s="145"/>
      <c r="QY11" s="145"/>
      <c r="QZ11" s="145"/>
      <c r="RA11" s="145"/>
      <c r="RB11" s="145"/>
      <c r="RC11" s="145"/>
      <c r="RD11" s="145"/>
      <c r="RE11" s="145"/>
      <c r="RF11" s="145"/>
      <c r="RG11" s="145"/>
      <c r="RH11" s="145"/>
      <c r="RI11" s="145"/>
      <c r="RJ11" s="145"/>
      <c r="RK11" s="145"/>
      <c r="RL11" s="145"/>
      <c r="RM11" s="145"/>
      <c r="RN11" s="145"/>
      <c r="RO11" s="145"/>
      <c r="RP11" s="145"/>
      <c r="RQ11" s="145"/>
      <c r="RR11" s="145"/>
      <c r="RS11" s="145"/>
      <c r="RT11" s="145"/>
      <c r="RU11" s="145"/>
      <c r="RV11" s="145"/>
      <c r="RW11" s="145"/>
      <c r="RX11" s="145"/>
      <c r="RY11" s="145"/>
      <c r="RZ11" s="145"/>
      <c r="SA11" s="145"/>
      <c r="SB11" s="145"/>
      <c r="SC11" s="145"/>
      <c r="SD11" s="145"/>
      <c r="SE11" s="145"/>
      <c r="SF11" s="145"/>
      <c r="SG11" s="145"/>
      <c r="SH11" s="145"/>
      <c r="SI11" s="145"/>
      <c r="SJ11" s="145"/>
      <c r="SK11" s="145"/>
      <c r="SL11" s="145"/>
      <c r="SM11" s="145"/>
      <c r="SN11" s="145"/>
      <c r="SO11" s="145"/>
      <c r="SP11" s="145"/>
      <c r="SQ11" s="145"/>
      <c r="SR11" s="145"/>
      <c r="SS11" s="145"/>
      <c r="ST11" s="145"/>
      <c r="SU11" s="145"/>
      <c r="SV11" s="145"/>
      <c r="SW11" s="145"/>
      <c r="SX11" s="145"/>
      <c r="SY11" s="145"/>
      <c r="SZ11" s="145"/>
      <c r="TA11" s="145"/>
      <c r="TB11" s="145"/>
      <c r="TC11" s="145"/>
      <c r="TD11" s="145"/>
      <c r="TE11" s="145"/>
      <c r="TF11" s="145"/>
      <c r="TG11" s="145"/>
      <c r="TH11" s="145"/>
      <c r="TI11" s="145"/>
      <c r="TJ11" s="145"/>
      <c r="TK11" s="145"/>
      <c r="TL11" s="145"/>
      <c r="TM11" s="145"/>
      <c r="TN11" s="145"/>
      <c r="TO11" s="145"/>
      <c r="TP11" s="145"/>
      <c r="TQ11" s="145"/>
      <c r="TR11" s="145"/>
      <c r="TS11" s="145"/>
      <c r="TT11" s="145"/>
      <c r="TU11" s="145"/>
      <c r="TV11" s="145"/>
      <c r="TW11" s="145"/>
      <c r="TX11" s="145"/>
      <c r="TY11" s="145"/>
      <c r="TZ11" s="145"/>
      <c r="UA11" s="145"/>
      <c r="UB11" s="145"/>
      <c r="UC11" s="145"/>
      <c r="UD11" s="145"/>
      <c r="UE11" s="145"/>
      <c r="UF11" s="145"/>
      <c r="UG11" s="145"/>
      <c r="UH11" s="145"/>
      <c r="UI11" s="145"/>
      <c r="UJ11" s="145"/>
      <c r="UK11" s="145"/>
      <c r="UL11" s="145"/>
      <c r="UM11" s="145"/>
      <c r="UN11" s="145"/>
      <c r="UO11" s="145"/>
      <c r="UP11" s="145"/>
      <c r="UQ11" s="145"/>
      <c r="UR11" s="145"/>
      <c r="US11" s="145"/>
      <c r="UT11" s="145"/>
      <c r="UU11" s="145"/>
      <c r="UV11" s="145"/>
      <c r="UW11" s="145"/>
      <c r="UX11" s="145"/>
      <c r="UY11" s="145"/>
      <c r="UZ11" s="145"/>
      <c r="VA11" s="145"/>
      <c r="VB11" s="145"/>
      <c r="VC11" s="145"/>
      <c r="VD11" s="145"/>
      <c r="VE11" s="145"/>
      <c r="VF11" s="145"/>
      <c r="VG11" s="145"/>
      <c r="VH11" s="145"/>
      <c r="VI11" s="145"/>
      <c r="VJ11" s="145"/>
      <c r="VK11" s="145"/>
      <c r="VL11" s="145"/>
      <c r="VM11" s="145"/>
      <c r="VN11" s="145"/>
      <c r="VO11" s="145"/>
      <c r="VP11" s="145"/>
      <c r="VQ11" s="145"/>
      <c r="VR11" s="145"/>
      <c r="VS11" s="145"/>
      <c r="VT11" s="145"/>
      <c r="VU11" s="145"/>
      <c r="VV11" s="145"/>
      <c r="VW11" s="145"/>
      <c r="VX11" s="145"/>
      <c r="VY11" s="145"/>
      <c r="VZ11" s="145"/>
      <c r="WA11" s="145"/>
      <c r="WB11" s="145"/>
      <c r="WC11" s="145"/>
      <c r="WD11" s="145"/>
      <c r="WE11" s="145"/>
      <c r="WF11" s="145"/>
      <c r="WG11" s="145"/>
      <c r="WH11" s="145"/>
      <c r="WI11" s="145"/>
      <c r="WJ11" s="145"/>
      <c r="WK11" s="145"/>
      <c r="WL11" s="145"/>
      <c r="WM11" s="145"/>
      <c r="WN11" s="145"/>
      <c r="WO11" s="145"/>
      <c r="WP11" s="145"/>
      <c r="WQ11" s="145"/>
      <c r="WR11" s="145"/>
      <c r="WS11" s="145"/>
      <c r="WT11" s="145"/>
      <c r="WU11" s="145"/>
      <c r="WV11" s="145"/>
      <c r="WW11" s="145"/>
      <c r="WX11" s="145"/>
      <c r="WY11" s="145"/>
      <c r="WZ11" s="145"/>
      <c r="XA11" s="145"/>
      <c r="XB11" s="145"/>
      <c r="XC11" s="145"/>
      <c r="XD11" s="145"/>
      <c r="XE11" s="145"/>
      <c r="XF11" s="145"/>
      <c r="XG11" s="145"/>
      <c r="XH11" s="145"/>
      <c r="XI11" s="145"/>
      <c r="XJ11" s="145"/>
      <c r="XK11" s="145"/>
      <c r="XL11" s="145"/>
      <c r="XM11" s="145"/>
      <c r="XN11" s="145"/>
      <c r="XO11" s="145"/>
      <c r="XP11" s="145"/>
      <c r="XQ11" s="145"/>
      <c r="XR11" s="145"/>
      <c r="XS11" s="145"/>
      <c r="XT11" s="145"/>
      <c r="XU11" s="145"/>
      <c r="XV11" s="145"/>
      <c r="XW11" s="145"/>
      <c r="XX11" s="145"/>
      <c r="XY11" s="145"/>
      <c r="XZ11" s="145"/>
      <c r="YA11" s="145"/>
      <c r="YB11" s="145"/>
      <c r="YC11" s="145"/>
      <c r="YD11" s="145"/>
      <c r="YE11" s="145"/>
      <c r="YF11" s="145"/>
      <c r="YG11" s="145"/>
      <c r="YH11" s="145"/>
      <c r="YI11" s="145"/>
      <c r="YJ11" s="145"/>
      <c r="YK11" s="145"/>
      <c r="YL11" s="145"/>
      <c r="YM11" s="145"/>
      <c r="YN11" s="145"/>
      <c r="YO11" s="145"/>
      <c r="YP11" s="145"/>
      <c r="YQ11" s="145"/>
      <c r="YR11" s="145"/>
      <c r="YS11" s="145"/>
      <c r="YT11" s="145"/>
      <c r="YU11" s="145"/>
      <c r="YV11" s="145"/>
      <c r="YW11" s="145"/>
      <c r="YX11" s="145"/>
      <c r="YY11" s="145"/>
      <c r="YZ11" s="145"/>
      <c r="ZA11" s="145"/>
      <c r="ZB11" s="145"/>
      <c r="ZC11" s="145"/>
      <c r="ZD11" s="145"/>
      <c r="ZE11" s="145"/>
      <c r="ZF11" s="145"/>
      <c r="ZG11" s="145"/>
      <c r="ZH11" s="145"/>
      <c r="ZI11" s="145"/>
      <c r="ZJ11" s="145"/>
      <c r="ZK11" s="145"/>
      <c r="ZL11" s="145"/>
      <c r="ZM11" s="145"/>
      <c r="ZN11" s="145"/>
      <c r="ZO11" s="145"/>
      <c r="ZP11" s="145"/>
      <c r="ZQ11" s="145"/>
      <c r="ZR11" s="145"/>
      <c r="ZS11" s="145"/>
      <c r="ZT11" s="145"/>
      <c r="ZU11" s="145"/>
      <c r="ZV11" s="145"/>
      <c r="ZW11" s="145"/>
      <c r="ZX11" s="145"/>
      <c r="ZY11" s="145"/>
      <c r="ZZ11" s="145"/>
      <c r="AAA11" s="145"/>
      <c r="AAB11" s="145"/>
      <c r="AAC11" s="145"/>
      <c r="AAD11" s="145"/>
      <c r="AAE11" s="145"/>
      <c r="AAF11" s="145"/>
      <c r="AAG11" s="145"/>
      <c r="AAH11" s="145"/>
      <c r="AAI11" s="145"/>
      <c r="AAJ11" s="145"/>
      <c r="AAK11" s="145"/>
      <c r="AAL11" s="145"/>
      <c r="AAM11" s="145"/>
      <c r="AAN11" s="145"/>
      <c r="AAO11" s="145"/>
      <c r="AAP11" s="145"/>
      <c r="AAQ11" s="145"/>
      <c r="AAR11" s="145"/>
      <c r="AAS11" s="145"/>
      <c r="AAT11" s="145"/>
      <c r="AAU11" s="145"/>
      <c r="AAV11" s="145"/>
      <c r="AAW11" s="145"/>
      <c r="AAX11" s="145"/>
      <c r="AAY11" s="145"/>
      <c r="AAZ11" s="145"/>
      <c r="ABA11" s="145"/>
      <c r="ABB11" s="145"/>
      <c r="ABC11" s="145"/>
      <c r="ABD11" s="145"/>
      <c r="ABE11" s="145"/>
      <c r="ABF11" s="145"/>
      <c r="ABG11" s="145"/>
      <c r="ABH11" s="145"/>
      <c r="ABI11" s="145"/>
      <c r="ABJ11" s="145"/>
      <c r="ABK11" s="145"/>
      <c r="ABL11" s="145"/>
      <c r="ABM11" s="145"/>
      <c r="ABN11" s="145"/>
      <c r="ABO11" s="145"/>
      <c r="ABP11" s="145"/>
      <c r="ABQ11" s="145"/>
      <c r="ABR11" s="145"/>
      <c r="ABS11" s="145"/>
      <c r="ABT11" s="145"/>
      <c r="ABU11" s="145"/>
      <c r="ABV11" s="145"/>
      <c r="ABW11" s="145"/>
      <c r="ABX11" s="145"/>
      <c r="ABY11" s="145"/>
      <c r="ABZ11" s="145"/>
      <c r="ACA11" s="145"/>
      <c r="ACB11" s="145"/>
      <c r="ACC11" s="145"/>
      <c r="ACD11" s="145"/>
      <c r="ACE11" s="145"/>
      <c r="ACF11" s="145"/>
      <c r="ACG11" s="145"/>
      <c r="ACH11" s="145"/>
      <c r="ACI11" s="145"/>
      <c r="ACJ11" s="145"/>
      <c r="ACK11" s="145"/>
      <c r="ACL11" s="145"/>
      <c r="ACM11" s="145"/>
      <c r="ACN11" s="145"/>
      <c r="ACO11" s="145"/>
      <c r="ACP11" s="145"/>
      <c r="ACQ11" s="145"/>
      <c r="ACR11" s="145"/>
      <c r="ACS11" s="145"/>
      <c r="ACT11" s="145"/>
      <c r="ACU11" s="145"/>
      <c r="ACV11" s="145"/>
      <c r="ACW11" s="145"/>
      <c r="ACX11" s="145"/>
      <c r="ACY11" s="145"/>
      <c r="ACZ11" s="145"/>
      <c r="ADA11" s="145"/>
      <c r="ADB11" s="145"/>
      <c r="ADC11" s="145"/>
      <c r="ADD11" s="145"/>
      <c r="ADE11" s="145"/>
      <c r="ADF11" s="145"/>
      <c r="ADG11" s="145"/>
      <c r="ADH11" s="145"/>
      <c r="ADI11" s="145"/>
      <c r="ADJ11" s="145"/>
      <c r="ADK11" s="145"/>
      <c r="ADL11" s="145"/>
      <c r="ADM11" s="145"/>
      <c r="ADN11" s="145"/>
      <c r="ADO11" s="145"/>
      <c r="ADP11" s="145"/>
      <c r="ADQ11" s="145"/>
      <c r="ADR11" s="145"/>
      <c r="ADS11" s="145"/>
      <c r="ADT11" s="145"/>
      <c r="ADU11" s="145"/>
      <c r="ADV11" s="145"/>
      <c r="ADW11" s="145"/>
      <c r="ADX11" s="145"/>
      <c r="ADY11" s="145"/>
      <c r="ADZ11" s="145"/>
      <c r="AEA11" s="145"/>
      <c r="AEB11" s="145"/>
      <c r="AEC11" s="145"/>
      <c r="AED11" s="145"/>
      <c r="AEE11" s="145"/>
      <c r="AEF11" s="145"/>
      <c r="AEG11" s="145"/>
      <c r="AEH11" s="145"/>
      <c r="AEI11" s="145"/>
      <c r="AEJ11" s="145"/>
      <c r="AEK11" s="145"/>
      <c r="AEL11" s="145"/>
      <c r="AEM11" s="145"/>
      <c r="AEN11" s="145"/>
      <c r="AEO11" s="145"/>
      <c r="AEP11" s="145"/>
      <c r="AEQ11" s="145"/>
      <c r="AER11" s="145"/>
      <c r="AES11" s="145"/>
      <c r="AET11" s="145"/>
      <c r="AEU11" s="145"/>
      <c r="AEV11" s="145"/>
      <c r="AEW11" s="145"/>
      <c r="AEX11" s="145"/>
      <c r="AEY11" s="145"/>
      <c r="AEZ11" s="145"/>
      <c r="AFA11" s="145"/>
      <c r="AFB11" s="145"/>
      <c r="AFC11" s="145"/>
      <c r="AFD11" s="145"/>
      <c r="AFE11" s="145"/>
      <c r="AFF11" s="145"/>
      <c r="AFG11" s="145"/>
      <c r="AFH11" s="145"/>
      <c r="AFI11" s="145"/>
      <c r="AFJ11" s="145"/>
      <c r="AFK11" s="145"/>
      <c r="AFL11" s="145"/>
      <c r="AFM11" s="145"/>
      <c r="AFN11" s="145"/>
      <c r="AFO11" s="145"/>
      <c r="AFP11" s="145"/>
      <c r="AFQ11" s="145"/>
      <c r="AFR11" s="145"/>
      <c r="AFS11" s="145"/>
      <c r="AFT11" s="145"/>
      <c r="AFU11" s="145"/>
      <c r="AFV11" s="145"/>
      <c r="AFW11" s="145"/>
      <c r="AFX11" s="145"/>
      <c r="AFY11" s="145"/>
      <c r="AFZ11" s="145"/>
      <c r="AGA11" s="145"/>
      <c r="AGB11" s="145"/>
      <c r="AGC11" s="145"/>
      <c r="AGD11" s="145"/>
      <c r="AGE11" s="145"/>
      <c r="AGF11" s="145"/>
      <c r="AGG11" s="145"/>
      <c r="AGH11" s="145"/>
      <c r="AGI11" s="145"/>
      <c r="AGJ11" s="145"/>
      <c r="AGK11" s="145"/>
      <c r="AGL11" s="145"/>
      <c r="AGM11" s="145"/>
      <c r="AGN11" s="145"/>
      <c r="AGO11" s="145"/>
      <c r="AGP11" s="145"/>
      <c r="AGQ11" s="145"/>
      <c r="AGR11" s="145"/>
      <c r="AGS11" s="145"/>
      <c r="AGT11" s="145"/>
      <c r="AGU11" s="145"/>
      <c r="AGV11" s="145"/>
      <c r="AGW11" s="145"/>
      <c r="AGX11" s="145"/>
      <c r="AGY11" s="145"/>
      <c r="AGZ11" s="145"/>
      <c r="AHA11" s="145"/>
      <c r="AHB11" s="145"/>
      <c r="AHC11" s="145"/>
      <c r="AHD11" s="145"/>
      <c r="AHE11" s="145"/>
      <c r="AHF11" s="145"/>
      <c r="AHG11" s="145"/>
      <c r="AHH11" s="145"/>
      <c r="AHI11" s="145"/>
      <c r="AHJ11" s="145"/>
      <c r="AHK11" s="145"/>
      <c r="AHL11" s="145"/>
      <c r="AHM11" s="145"/>
      <c r="AHN11" s="145"/>
      <c r="AHO11" s="145"/>
      <c r="AHP11" s="145"/>
      <c r="AHQ11" s="145"/>
      <c r="AHR11" s="145"/>
      <c r="AHS11" s="145"/>
      <c r="AHT11" s="145"/>
      <c r="AHU11" s="145"/>
      <c r="AHV11" s="145"/>
      <c r="AHW11" s="145"/>
      <c r="AHX11" s="145"/>
      <c r="AHY11" s="145"/>
      <c r="AHZ11" s="145"/>
      <c r="AIA11" s="145"/>
      <c r="AIB11" s="145"/>
      <c r="AIC11" s="145"/>
      <c r="AID11" s="145"/>
      <c r="AIE11" s="145"/>
      <c r="AIF11" s="145"/>
      <c r="AIG11" s="145"/>
      <c r="AIH11" s="145"/>
      <c r="AII11" s="145"/>
      <c r="AIJ11" s="145"/>
      <c r="AIK11" s="145"/>
      <c r="AIL11" s="145"/>
      <c r="AIM11" s="145"/>
      <c r="AIN11" s="145"/>
      <c r="AIO11" s="145"/>
      <c r="AIP11" s="145"/>
      <c r="AIQ11" s="145"/>
      <c r="AIR11" s="145"/>
      <c r="AIS11" s="145"/>
      <c r="AIT11" s="145"/>
      <c r="AIU11" s="145"/>
      <c r="AIV11" s="145"/>
      <c r="AIW11" s="145"/>
      <c r="AIX11" s="145"/>
      <c r="AIY11" s="145"/>
      <c r="AIZ11" s="145"/>
      <c r="AJA11" s="145"/>
      <c r="AJB11" s="145"/>
      <c r="AJC11" s="145"/>
      <c r="AJD11" s="145"/>
      <c r="AJE11" s="145"/>
      <c r="AJF11" s="145"/>
      <c r="AJG11" s="145"/>
      <c r="AJH11" s="145"/>
      <c r="AJI11" s="145"/>
      <c r="AJJ11" s="145"/>
      <c r="AJK11" s="145"/>
      <c r="AJL11" s="145"/>
      <c r="AJM11" s="145"/>
      <c r="AJN11" s="145"/>
      <c r="AJO11" s="145"/>
      <c r="AJP11" s="145"/>
      <c r="AJQ11" s="145"/>
      <c r="AJR11" s="145"/>
      <c r="AJS11" s="145"/>
      <c r="AJT11" s="145"/>
      <c r="AJU11" s="145"/>
      <c r="AJV11" s="145"/>
      <c r="AJW11" s="145"/>
      <c r="AJX11" s="145"/>
      <c r="AJY11" s="145"/>
      <c r="AJZ11" s="145"/>
      <c r="AKA11" s="145"/>
      <c r="AKB11" s="145"/>
      <c r="AKC11" s="145"/>
      <c r="AKD11" s="145"/>
      <c r="AKE11" s="145"/>
      <c r="AKF11" s="145"/>
      <c r="AKG11" s="145"/>
      <c r="AKH11" s="145"/>
      <c r="AKI11" s="145"/>
      <c r="AKJ11" s="145"/>
      <c r="AKK11" s="145"/>
      <c r="AKL11" s="145"/>
      <c r="AKM11" s="145"/>
      <c r="AKN11" s="145"/>
      <c r="AKO11" s="145"/>
      <c r="AKP11" s="145"/>
      <c r="AKQ11" s="145"/>
      <c r="AKR11" s="145"/>
      <c r="AKS11" s="145"/>
      <c r="AKT11" s="145"/>
      <c r="AKU11" s="145"/>
      <c r="AKV11" s="145"/>
      <c r="AKW11" s="145"/>
      <c r="AKX11" s="145"/>
      <c r="AKY11" s="145"/>
      <c r="AKZ11" s="145"/>
      <c r="ALA11" s="145"/>
      <c r="ALB11" s="145"/>
      <c r="ALC11" s="145"/>
      <c r="ALD11" s="145"/>
      <c r="ALE11" s="145"/>
      <c r="ALF11" s="145"/>
      <c r="ALG11" s="145"/>
      <c r="ALH11" s="145"/>
      <c r="ALI11" s="145"/>
      <c r="ALJ11" s="145"/>
      <c r="ALK11" s="145"/>
      <c r="ALL11" s="145"/>
      <c r="ALM11" s="145"/>
      <c r="ALN11" s="145"/>
      <c r="ALO11" s="145"/>
      <c r="ALP11" s="145"/>
      <c r="ALQ11" s="145"/>
      <c r="ALR11" s="145"/>
      <c r="ALS11" s="145"/>
      <c r="ALT11" s="145"/>
      <c r="ALU11" s="145"/>
      <c r="ALV11" s="145"/>
      <c r="ALW11" s="145"/>
      <c r="ALX11" s="145"/>
      <c r="ALY11" s="145"/>
      <c r="ALZ11" s="145"/>
      <c r="AMA11" s="145"/>
      <c r="AMB11" s="145"/>
      <c r="AMC11" s="145"/>
      <c r="AMD11" s="145"/>
      <c r="AME11" s="145"/>
      <c r="AMF11" s="145"/>
      <c r="AMG11" s="145"/>
      <c r="AMH11" s="145"/>
      <c r="AMI11" s="145"/>
      <c r="AMJ11" s="145"/>
      <c r="AMK11" s="145"/>
    </row>
    <row r="12" spans="1:1025" s="131" customFormat="1" ht="13.5" customHeight="1">
      <c r="A12" s="145" t="str">
        <f t="shared" si="0"/>
        <v>LOAN.SO_DELETE</v>
      </c>
      <c r="B12" s="154">
        <f t="shared" si="3"/>
        <v>110008</v>
      </c>
      <c r="C12" s="146">
        <v>0</v>
      </c>
      <c r="D12" s="146">
        <v>1</v>
      </c>
      <c r="E12" s="146">
        <f t="shared" si="4"/>
        <v>100000</v>
      </c>
      <c r="F12" s="146">
        <v>10000</v>
      </c>
      <c r="G12" s="146" t="s">
        <v>34</v>
      </c>
      <c r="H12" s="146">
        <v>100000</v>
      </c>
      <c r="I12" s="158" t="s">
        <v>505</v>
      </c>
      <c r="J12" s="146">
        <f>VLOOKUP(I12,T_FSM_TYPE!$A:$B,2,0)</f>
        <v>110000</v>
      </c>
      <c r="K12" s="131" t="s">
        <v>609</v>
      </c>
      <c r="L12" s="159"/>
      <c r="M12" s="133" t="str">
        <f t="shared" si="2"/>
        <v>INSERT INTO T_FSM_ACTION VALUES(110008, 0, 1, 100000, 10000, GETDATE(), 100000, 110000, 'SO_DELETE', '' )</v>
      </c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45"/>
      <c r="EC12" s="145"/>
      <c r="ED12" s="145"/>
      <c r="EE12" s="145"/>
      <c r="EF12" s="145"/>
      <c r="EG12" s="145"/>
      <c r="EH12" s="145"/>
      <c r="EI12" s="145"/>
      <c r="EJ12" s="145"/>
      <c r="EK12" s="145"/>
      <c r="EL12" s="145"/>
      <c r="EM12" s="145"/>
      <c r="EN12" s="145"/>
      <c r="EO12" s="145"/>
      <c r="EP12" s="145"/>
      <c r="EQ12" s="145"/>
      <c r="ER12" s="145"/>
      <c r="ES12" s="145"/>
      <c r="ET12" s="145"/>
      <c r="EU12" s="145"/>
      <c r="EV12" s="145"/>
      <c r="EW12" s="145"/>
      <c r="EX12" s="145"/>
      <c r="EY12" s="145"/>
      <c r="EZ12" s="145"/>
      <c r="FA12" s="145"/>
      <c r="FB12" s="145"/>
      <c r="FC12" s="145"/>
      <c r="FD12" s="145"/>
      <c r="FE12" s="145"/>
      <c r="FF12" s="145"/>
      <c r="FG12" s="145"/>
      <c r="FH12" s="145"/>
      <c r="FI12" s="145"/>
      <c r="FJ12" s="145"/>
      <c r="FK12" s="145"/>
      <c r="FL12" s="145"/>
      <c r="FM12" s="145"/>
      <c r="FN12" s="145"/>
      <c r="FO12" s="145"/>
      <c r="FP12" s="145"/>
      <c r="FQ12" s="145"/>
      <c r="FR12" s="145"/>
      <c r="FS12" s="145"/>
      <c r="FT12" s="145"/>
      <c r="FU12" s="145"/>
      <c r="FV12" s="145"/>
      <c r="FW12" s="145"/>
      <c r="FX12" s="145"/>
      <c r="FY12" s="145"/>
      <c r="FZ12" s="145"/>
      <c r="GA12" s="145"/>
      <c r="GB12" s="145"/>
      <c r="GC12" s="145"/>
      <c r="GD12" s="145"/>
      <c r="GE12" s="145"/>
      <c r="GF12" s="145"/>
      <c r="GG12" s="145"/>
      <c r="GH12" s="145"/>
      <c r="GI12" s="145"/>
      <c r="GJ12" s="145"/>
      <c r="GK12" s="145"/>
      <c r="GL12" s="145"/>
      <c r="GM12" s="145"/>
      <c r="GN12" s="145"/>
      <c r="GO12" s="145"/>
      <c r="GP12" s="145"/>
      <c r="GQ12" s="145"/>
      <c r="GR12" s="145"/>
      <c r="GS12" s="145"/>
      <c r="GT12" s="145"/>
      <c r="GU12" s="145"/>
      <c r="GV12" s="145"/>
      <c r="GW12" s="145"/>
      <c r="GX12" s="145"/>
      <c r="GY12" s="145"/>
      <c r="GZ12" s="145"/>
      <c r="HA12" s="145"/>
      <c r="HB12" s="145"/>
      <c r="HC12" s="145"/>
      <c r="HD12" s="145"/>
      <c r="HE12" s="145"/>
      <c r="HF12" s="145"/>
      <c r="HG12" s="145"/>
      <c r="HH12" s="145"/>
      <c r="HI12" s="145"/>
      <c r="HJ12" s="145"/>
      <c r="HK12" s="145"/>
      <c r="HL12" s="145"/>
      <c r="HM12" s="145"/>
      <c r="HN12" s="145"/>
      <c r="HO12" s="145"/>
      <c r="HP12" s="145"/>
      <c r="HQ12" s="145"/>
      <c r="HR12" s="145"/>
      <c r="HS12" s="145"/>
      <c r="HT12" s="145"/>
      <c r="HU12" s="145"/>
      <c r="HV12" s="145"/>
      <c r="HW12" s="145"/>
      <c r="HX12" s="145"/>
      <c r="HY12" s="145"/>
      <c r="HZ12" s="145"/>
      <c r="IA12" s="145"/>
      <c r="IB12" s="145"/>
      <c r="IC12" s="145"/>
      <c r="ID12" s="145"/>
      <c r="IE12" s="145"/>
      <c r="IF12" s="145"/>
      <c r="IG12" s="145"/>
      <c r="IH12" s="145"/>
      <c r="II12" s="145"/>
      <c r="IJ12" s="145"/>
      <c r="IK12" s="145"/>
      <c r="IL12" s="145"/>
      <c r="IM12" s="145"/>
      <c r="IN12" s="145"/>
      <c r="IO12" s="145"/>
      <c r="IP12" s="145"/>
      <c r="IQ12" s="145"/>
      <c r="IR12" s="145"/>
      <c r="IS12" s="145"/>
      <c r="IT12" s="145"/>
      <c r="IU12" s="145"/>
      <c r="IV12" s="145"/>
      <c r="IW12" s="145"/>
      <c r="IX12" s="145"/>
      <c r="IY12" s="145"/>
      <c r="IZ12" s="145"/>
      <c r="JA12" s="145"/>
      <c r="JB12" s="145"/>
      <c r="JC12" s="145"/>
      <c r="JD12" s="145"/>
      <c r="JE12" s="145"/>
      <c r="JF12" s="145"/>
      <c r="JG12" s="145"/>
      <c r="JH12" s="145"/>
      <c r="JI12" s="145"/>
      <c r="JJ12" s="145"/>
      <c r="JK12" s="145"/>
      <c r="JL12" s="145"/>
      <c r="JM12" s="145"/>
      <c r="JN12" s="145"/>
      <c r="JO12" s="145"/>
      <c r="JP12" s="145"/>
      <c r="JQ12" s="145"/>
      <c r="JR12" s="145"/>
      <c r="JS12" s="145"/>
      <c r="JT12" s="145"/>
      <c r="JU12" s="145"/>
      <c r="JV12" s="145"/>
      <c r="JW12" s="145"/>
      <c r="JX12" s="145"/>
      <c r="JY12" s="145"/>
      <c r="JZ12" s="145"/>
      <c r="KA12" s="145"/>
      <c r="KB12" s="145"/>
      <c r="KC12" s="145"/>
      <c r="KD12" s="145"/>
      <c r="KE12" s="145"/>
      <c r="KF12" s="145"/>
      <c r="KG12" s="145"/>
      <c r="KH12" s="145"/>
      <c r="KI12" s="145"/>
      <c r="KJ12" s="145"/>
      <c r="KK12" s="145"/>
      <c r="KL12" s="145"/>
      <c r="KM12" s="145"/>
      <c r="KN12" s="145"/>
      <c r="KO12" s="145"/>
      <c r="KP12" s="145"/>
      <c r="KQ12" s="145"/>
      <c r="KR12" s="145"/>
      <c r="KS12" s="145"/>
      <c r="KT12" s="145"/>
      <c r="KU12" s="145"/>
      <c r="KV12" s="145"/>
      <c r="KW12" s="145"/>
      <c r="KX12" s="145"/>
      <c r="KY12" s="145"/>
      <c r="KZ12" s="145"/>
      <c r="LA12" s="145"/>
      <c r="LB12" s="145"/>
      <c r="LC12" s="145"/>
      <c r="LD12" s="145"/>
      <c r="LE12" s="145"/>
      <c r="LF12" s="145"/>
      <c r="LG12" s="145"/>
      <c r="LH12" s="145"/>
      <c r="LI12" s="145"/>
      <c r="LJ12" s="145"/>
      <c r="LK12" s="145"/>
      <c r="LL12" s="145"/>
      <c r="LM12" s="145"/>
      <c r="LN12" s="145"/>
      <c r="LO12" s="145"/>
      <c r="LP12" s="145"/>
      <c r="LQ12" s="145"/>
      <c r="LR12" s="145"/>
      <c r="LS12" s="145"/>
      <c r="LT12" s="145"/>
      <c r="LU12" s="145"/>
      <c r="LV12" s="145"/>
      <c r="LW12" s="145"/>
      <c r="LX12" s="145"/>
      <c r="LY12" s="145"/>
      <c r="LZ12" s="145"/>
      <c r="MA12" s="145"/>
      <c r="MB12" s="145"/>
      <c r="MC12" s="145"/>
      <c r="MD12" s="145"/>
      <c r="ME12" s="145"/>
      <c r="MF12" s="145"/>
      <c r="MG12" s="145"/>
      <c r="MH12" s="145"/>
      <c r="MI12" s="145"/>
      <c r="MJ12" s="145"/>
      <c r="MK12" s="145"/>
      <c r="ML12" s="145"/>
      <c r="MM12" s="145"/>
      <c r="MN12" s="145"/>
      <c r="MO12" s="145"/>
      <c r="MP12" s="145"/>
      <c r="MQ12" s="145"/>
      <c r="MR12" s="145"/>
      <c r="MS12" s="145"/>
      <c r="MT12" s="145"/>
      <c r="MU12" s="145"/>
      <c r="MV12" s="145"/>
      <c r="MW12" s="145"/>
      <c r="MX12" s="145"/>
      <c r="MY12" s="145"/>
      <c r="MZ12" s="145"/>
      <c r="NA12" s="145"/>
      <c r="NB12" s="145"/>
      <c r="NC12" s="145"/>
      <c r="ND12" s="145"/>
      <c r="NE12" s="145"/>
      <c r="NF12" s="145"/>
      <c r="NG12" s="145"/>
      <c r="NH12" s="145"/>
      <c r="NI12" s="145"/>
      <c r="NJ12" s="145"/>
      <c r="NK12" s="145"/>
      <c r="NL12" s="145"/>
      <c r="NM12" s="145"/>
      <c r="NN12" s="145"/>
      <c r="NO12" s="145"/>
      <c r="NP12" s="145"/>
      <c r="NQ12" s="145"/>
      <c r="NR12" s="145"/>
      <c r="NS12" s="145"/>
      <c r="NT12" s="145"/>
      <c r="NU12" s="145"/>
      <c r="NV12" s="145"/>
      <c r="NW12" s="145"/>
      <c r="NX12" s="145"/>
      <c r="NY12" s="145"/>
      <c r="NZ12" s="145"/>
      <c r="OA12" s="145"/>
      <c r="OB12" s="145"/>
      <c r="OC12" s="145"/>
      <c r="OD12" s="145"/>
      <c r="OE12" s="145"/>
      <c r="OF12" s="145"/>
      <c r="OG12" s="145"/>
      <c r="OH12" s="145"/>
      <c r="OI12" s="145"/>
      <c r="OJ12" s="145"/>
      <c r="OK12" s="145"/>
      <c r="OL12" s="145"/>
      <c r="OM12" s="145"/>
      <c r="ON12" s="145"/>
      <c r="OO12" s="145"/>
      <c r="OP12" s="145"/>
      <c r="OQ12" s="145"/>
      <c r="OR12" s="145"/>
      <c r="OS12" s="145"/>
      <c r="OT12" s="145"/>
      <c r="OU12" s="145"/>
      <c r="OV12" s="145"/>
      <c r="OW12" s="145"/>
      <c r="OX12" s="145"/>
      <c r="OY12" s="145"/>
      <c r="OZ12" s="145"/>
      <c r="PA12" s="145"/>
      <c r="PB12" s="145"/>
      <c r="PC12" s="145"/>
      <c r="PD12" s="145"/>
      <c r="PE12" s="145"/>
      <c r="PF12" s="145"/>
      <c r="PG12" s="145"/>
      <c r="PH12" s="145"/>
      <c r="PI12" s="145"/>
      <c r="PJ12" s="145"/>
      <c r="PK12" s="145"/>
      <c r="PL12" s="145"/>
      <c r="PM12" s="145"/>
      <c r="PN12" s="145"/>
      <c r="PO12" s="145"/>
      <c r="PP12" s="145"/>
      <c r="PQ12" s="145"/>
      <c r="PR12" s="145"/>
      <c r="PS12" s="145"/>
      <c r="PT12" s="145"/>
      <c r="PU12" s="145"/>
      <c r="PV12" s="145"/>
      <c r="PW12" s="145"/>
      <c r="PX12" s="145"/>
      <c r="PY12" s="145"/>
      <c r="PZ12" s="145"/>
      <c r="QA12" s="145"/>
      <c r="QB12" s="145"/>
      <c r="QC12" s="145"/>
      <c r="QD12" s="145"/>
      <c r="QE12" s="145"/>
      <c r="QF12" s="145"/>
      <c r="QG12" s="145"/>
      <c r="QH12" s="145"/>
      <c r="QI12" s="145"/>
      <c r="QJ12" s="145"/>
      <c r="QK12" s="145"/>
      <c r="QL12" s="145"/>
      <c r="QM12" s="145"/>
      <c r="QN12" s="145"/>
      <c r="QO12" s="145"/>
      <c r="QP12" s="145"/>
      <c r="QQ12" s="145"/>
      <c r="QR12" s="145"/>
      <c r="QS12" s="145"/>
      <c r="QT12" s="145"/>
      <c r="QU12" s="145"/>
      <c r="QV12" s="145"/>
      <c r="QW12" s="145"/>
      <c r="QX12" s="145"/>
      <c r="QY12" s="145"/>
      <c r="QZ12" s="145"/>
      <c r="RA12" s="145"/>
      <c r="RB12" s="145"/>
      <c r="RC12" s="145"/>
      <c r="RD12" s="145"/>
      <c r="RE12" s="145"/>
      <c r="RF12" s="145"/>
      <c r="RG12" s="145"/>
      <c r="RH12" s="145"/>
      <c r="RI12" s="145"/>
      <c r="RJ12" s="145"/>
      <c r="RK12" s="145"/>
      <c r="RL12" s="145"/>
      <c r="RM12" s="145"/>
      <c r="RN12" s="145"/>
      <c r="RO12" s="145"/>
      <c r="RP12" s="145"/>
      <c r="RQ12" s="145"/>
      <c r="RR12" s="145"/>
      <c r="RS12" s="145"/>
      <c r="RT12" s="145"/>
      <c r="RU12" s="145"/>
      <c r="RV12" s="145"/>
      <c r="RW12" s="145"/>
      <c r="RX12" s="145"/>
      <c r="RY12" s="145"/>
      <c r="RZ12" s="145"/>
      <c r="SA12" s="145"/>
      <c r="SB12" s="145"/>
      <c r="SC12" s="145"/>
      <c r="SD12" s="145"/>
      <c r="SE12" s="145"/>
      <c r="SF12" s="145"/>
      <c r="SG12" s="145"/>
      <c r="SH12" s="145"/>
      <c r="SI12" s="145"/>
      <c r="SJ12" s="145"/>
      <c r="SK12" s="145"/>
      <c r="SL12" s="145"/>
      <c r="SM12" s="145"/>
      <c r="SN12" s="145"/>
      <c r="SO12" s="145"/>
      <c r="SP12" s="145"/>
      <c r="SQ12" s="145"/>
      <c r="SR12" s="145"/>
      <c r="SS12" s="145"/>
      <c r="ST12" s="145"/>
      <c r="SU12" s="145"/>
      <c r="SV12" s="145"/>
      <c r="SW12" s="145"/>
      <c r="SX12" s="145"/>
      <c r="SY12" s="145"/>
      <c r="SZ12" s="145"/>
      <c r="TA12" s="145"/>
      <c r="TB12" s="145"/>
      <c r="TC12" s="145"/>
      <c r="TD12" s="145"/>
      <c r="TE12" s="145"/>
      <c r="TF12" s="145"/>
      <c r="TG12" s="145"/>
      <c r="TH12" s="145"/>
      <c r="TI12" s="145"/>
      <c r="TJ12" s="145"/>
      <c r="TK12" s="145"/>
      <c r="TL12" s="145"/>
      <c r="TM12" s="145"/>
      <c r="TN12" s="145"/>
      <c r="TO12" s="145"/>
      <c r="TP12" s="145"/>
      <c r="TQ12" s="145"/>
      <c r="TR12" s="145"/>
      <c r="TS12" s="145"/>
      <c r="TT12" s="145"/>
      <c r="TU12" s="145"/>
      <c r="TV12" s="145"/>
      <c r="TW12" s="145"/>
      <c r="TX12" s="145"/>
      <c r="TY12" s="145"/>
      <c r="TZ12" s="145"/>
      <c r="UA12" s="145"/>
      <c r="UB12" s="145"/>
      <c r="UC12" s="145"/>
      <c r="UD12" s="145"/>
      <c r="UE12" s="145"/>
      <c r="UF12" s="145"/>
      <c r="UG12" s="145"/>
      <c r="UH12" s="145"/>
      <c r="UI12" s="145"/>
      <c r="UJ12" s="145"/>
      <c r="UK12" s="145"/>
      <c r="UL12" s="145"/>
      <c r="UM12" s="145"/>
      <c r="UN12" s="145"/>
      <c r="UO12" s="145"/>
      <c r="UP12" s="145"/>
      <c r="UQ12" s="145"/>
      <c r="UR12" s="145"/>
      <c r="US12" s="145"/>
      <c r="UT12" s="145"/>
      <c r="UU12" s="145"/>
      <c r="UV12" s="145"/>
      <c r="UW12" s="145"/>
      <c r="UX12" s="145"/>
      <c r="UY12" s="145"/>
      <c r="UZ12" s="145"/>
      <c r="VA12" s="145"/>
      <c r="VB12" s="145"/>
      <c r="VC12" s="145"/>
      <c r="VD12" s="145"/>
      <c r="VE12" s="145"/>
      <c r="VF12" s="145"/>
      <c r="VG12" s="145"/>
      <c r="VH12" s="145"/>
      <c r="VI12" s="145"/>
      <c r="VJ12" s="145"/>
      <c r="VK12" s="145"/>
      <c r="VL12" s="145"/>
      <c r="VM12" s="145"/>
      <c r="VN12" s="145"/>
      <c r="VO12" s="145"/>
      <c r="VP12" s="145"/>
      <c r="VQ12" s="145"/>
      <c r="VR12" s="145"/>
      <c r="VS12" s="145"/>
      <c r="VT12" s="145"/>
      <c r="VU12" s="145"/>
      <c r="VV12" s="145"/>
      <c r="VW12" s="145"/>
      <c r="VX12" s="145"/>
      <c r="VY12" s="145"/>
      <c r="VZ12" s="145"/>
      <c r="WA12" s="145"/>
      <c r="WB12" s="145"/>
      <c r="WC12" s="145"/>
      <c r="WD12" s="145"/>
      <c r="WE12" s="145"/>
      <c r="WF12" s="145"/>
      <c r="WG12" s="145"/>
      <c r="WH12" s="145"/>
      <c r="WI12" s="145"/>
      <c r="WJ12" s="145"/>
      <c r="WK12" s="145"/>
      <c r="WL12" s="145"/>
      <c r="WM12" s="145"/>
      <c r="WN12" s="145"/>
      <c r="WO12" s="145"/>
      <c r="WP12" s="145"/>
      <c r="WQ12" s="145"/>
      <c r="WR12" s="145"/>
      <c r="WS12" s="145"/>
      <c r="WT12" s="145"/>
      <c r="WU12" s="145"/>
      <c r="WV12" s="145"/>
      <c r="WW12" s="145"/>
      <c r="WX12" s="145"/>
      <c r="WY12" s="145"/>
      <c r="WZ12" s="145"/>
      <c r="XA12" s="145"/>
      <c r="XB12" s="145"/>
      <c r="XC12" s="145"/>
      <c r="XD12" s="145"/>
      <c r="XE12" s="145"/>
      <c r="XF12" s="145"/>
      <c r="XG12" s="145"/>
      <c r="XH12" s="145"/>
      <c r="XI12" s="145"/>
      <c r="XJ12" s="145"/>
      <c r="XK12" s="145"/>
      <c r="XL12" s="145"/>
      <c r="XM12" s="145"/>
      <c r="XN12" s="145"/>
      <c r="XO12" s="145"/>
      <c r="XP12" s="145"/>
      <c r="XQ12" s="145"/>
      <c r="XR12" s="145"/>
      <c r="XS12" s="145"/>
      <c r="XT12" s="145"/>
      <c r="XU12" s="145"/>
      <c r="XV12" s="145"/>
      <c r="XW12" s="145"/>
      <c r="XX12" s="145"/>
      <c r="XY12" s="145"/>
      <c r="XZ12" s="145"/>
      <c r="YA12" s="145"/>
      <c r="YB12" s="145"/>
      <c r="YC12" s="145"/>
      <c r="YD12" s="145"/>
      <c r="YE12" s="145"/>
      <c r="YF12" s="145"/>
      <c r="YG12" s="145"/>
      <c r="YH12" s="145"/>
      <c r="YI12" s="145"/>
      <c r="YJ12" s="145"/>
      <c r="YK12" s="145"/>
      <c r="YL12" s="145"/>
      <c r="YM12" s="145"/>
      <c r="YN12" s="145"/>
      <c r="YO12" s="145"/>
      <c r="YP12" s="145"/>
      <c r="YQ12" s="145"/>
      <c r="YR12" s="145"/>
      <c r="YS12" s="145"/>
      <c r="YT12" s="145"/>
      <c r="YU12" s="145"/>
      <c r="YV12" s="145"/>
      <c r="YW12" s="145"/>
      <c r="YX12" s="145"/>
      <c r="YY12" s="145"/>
      <c r="YZ12" s="145"/>
      <c r="ZA12" s="145"/>
      <c r="ZB12" s="145"/>
      <c r="ZC12" s="145"/>
      <c r="ZD12" s="145"/>
      <c r="ZE12" s="145"/>
      <c r="ZF12" s="145"/>
      <c r="ZG12" s="145"/>
      <c r="ZH12" s="145"/>
      <c r="ZI12" s="145"/>
      <c r="ZJ12" s="145"/>
      <c r="ZK12" s="145"/>
      <c r="ZL12" s="145"/>
      <c r="ZM12" s="145"/>
      <c r="ZN12" s="145"/>
      <c r="ZO12" s="145"/>
      <c r="ZP12" s="145"/>
      <c r="ZQ12" s="145"/>
      <c r="ZR12" s="145"/>
      <c r="ZS12" s="145"/>
      <c r="ZT12" s="145"/>
      <c r="ZU12" s="145"/>
      <c r="ZV12" s="145"/>
      <c r="ZW12" s="145"/>
      <c r="ZX12" s="145"/>
      <c r="ZY12" s="145"/>
      <c r="ZZ12" s="145"/>
      <c r="AAA12" s="145"/>
      <c r="AAB12" s="145"/>
      <c r="AAC12" s="145"/>
      <c r="AAD12" s="145"/>
      <c r="AAE12" s="145"/>
      <c r="AAF12" s="145"/>
      <c r="AAG12" s="145"/>
      <c r="AAH12" s="145"/>
      <c r="AAI12" s="145"/>
      <c r="AAJ12" s="145"/>
      <c r="AAK12" s="145"/>
      <c r="AAL12" s="145"/>
      <c r="AAM12" s="145"/>
      <c r="AAN12" s="145"/>
      <c r="AAO12" s="145"/>
      <c r="AAP12" s="145"/>
      <c r="AAQ12" s="145"/>
      <c r="AAR12" s="145"/>
      <c r="AAS12" s="145"/>
      <c r="AAT12" s="145"/>
      <c r="AAU12" s="145"/>
      <c r="AAV12" s="145"/>
      <c r="AAW12" s="145"/>
      <c r="AAX12" s="145"/>
      <c r="AAY12" s="145"/>
      <c r="AAZ12" s="145"/>
      <c r="ABA12" s="145"/>
      <c r="ABB12" s="145"/>
      <c r="ABC12" s="145"/>
      <c r="ABD12" s="145"/>
      <c r="ABE12" s="145"/>
      <c r="ABF12" s="145"/>
      <c r="ABG12" s="145"/>
      <c r="ABH12" s="145"/>
      <c r="ABI12" s="145"/>
      <c r="ABJ12" s="145"/>
      <c r="ABK12" s="145"/>
      <c r="ABL12" s="145"/>
      <c r="ABM12" s="145"/>
      <c r="ABN12" s="145"/>
      <c r="ABO12" s="145"/>
      <c r="ABP12" s="145"/>
      <c r="ABQ12" s="145"/>
      <c r="ABR12" s="145"/>
      <c r="ABS12" s="145"/>
      <c r="ABT12" s="145"/>
      <c r="ABU12" s="145"/>
      <c r="ABV12" s="145"/>
      <c r="ABW12" s="145"/>
      <c r="ABX12" s="145"/>
      <c r="ABY12" s="145"/>
      <c r="ABZ12" s="145"/>
      <c r="ACA12" s="145"/>
      <c r="ACB12" s="145"/>
      <c r="ACC12" s="145"/>
      <c r="ACD12" s="145"/>
      <c r="ACE12" s="145"/>
      <c r="ACF12" s="145"/>
      <c r="ACG12" s="145"/>
      <c r="ACH12" s="145"/>
      <c r="ACI12" s="145"/>
      <c r="ACJ12" s="145"/>
      <c r="ACK12" s="145"/>
      <c r="ACL12" s="145"/>
      <c r="ACM12" s="145"/>
      <c r="ACN12" s="145"/>
      <c r="ACO12" s="145"/>
      <c r="ACP12" s="145"/>
      <c r="ACQ12" s="145"/>
      <c r="ACR12" s="145"/>
      <c r="ACS12" s="145"/>
      <c r="ACT12" s="145"/>
      <c r="ACU12" s="145"/>
      <c r="ACV12" s="145"/>
      <c r="ACW12" s="145"/>
      <c r="ACX12" s="145"/>
      <c r="ACY12" s="145"/>
      <c r="ACZ12" s="145"/>
      <c r="ADA12" s="145"/>
      <c r="ADB12" s="145"/>
      <c r="ADC12" s="145"/>
      <c r="ADD12" s="145"/>
      <c r="ADE12" s="145"/>
      <c r="ADF12" s="145"/>
      <c r="ADG12" s="145"/>
      <c r="ADH12" s="145"/>
      <c r="ADI12" s="145"/>
      <c r="ADJ12" s="145"/>
      <c r="ADK12" s="145"/>
      <c r="ADL12" s="145"/>
      <c r="ADM12" s="145"/>
      <c r="ADN12" s="145"/>
      <c r="ADO12" s="145"/>
      <c r="ADP12" s="145"/>
      <c r="ADQ12" s="145"/>
      <c r="ADR12" s="145"/>
      <c r="ADS12" s="145"/>
      <c r="ADT12" s="145"/>
      <c r="ADU12" s="145"/>
      <c r="ADV12" s="145"/>
      <c r="ADW12" s="145"/>
      <c r="ADX12" s="145"/>
      <c r="ADY12" s="145"/>
      <c r="ADZ12" s="145"/>
      <c r="AEA12" s="145"/>
      <c r="AEB12" s="145"/>
      <c r="AEC12" s="145"/>
      <c r="AED12" s="145"/>
      <c r="AEE12" s="145"/>
      <c r="AEF12" s="145"/>
      <c r="AEG12" s="145"/>
      <c r="AEH12" s="145"/>
      <c r="AEI12" s="145"/>
      <c r="AEJ12" s="145"/>
      <c r="AEK12" s="145"/>
      <c r="AEL12" s="145"/>
      <c r="AEM12" s="145"/>
      <c r="AEN12" s="145"/>
      <c r="AEO12" s="145"/>
      <c r="AEP12" s="145"/>
      <c r="AEQ12" s="145"/>
      <c r="AER12" s="145"/>
      <c r="AES12" s="145"/>
      <c r="AET12" s="145"/>
      <c r="AEU12" s="145"/>
      <c r="AEV12" s="145"/>
      <c r="AEW12" s="145"/>
      <c r="AEX12" s="145"/>
      <c r="AEY12" s="145"/>
      <c r="AEZ12" s="145"/>
      <c r="AFA12" s="145"/>
      <c r="AFB12" s="145"/>
      <c r="AFC12" s="145"/>
      <c r="AFD12" s="145"/>
      <c r="AFE12" s="145"/>
      <c r="AFF12" s="145"/>
      <c r="AFG12" s="145"/>
      <c r="AFH12" s="145"/>
      <c r="AFI12" s="145"/>
      <c r="AFJ12" s="145"/>
      <c r="AFK12" s="145"/>
      <c r="AFL12" s="145"/>
      <c r="AFM12" s="145"/>
      <c r="AFN12" s="145"/>
      <c r="AFO12" s="145"/>
      <c r="AFP12" s="145"/>
      <c r="AFQ12" s="145"/>
      <c r="AFR12" s="145"/>
      <c r="AFS12" s="145"/>
      <c r="AFT12" s="145"/>
      <c r="AFU12" s="145"/>
      <c r="AFV12" s="145"/>
      <c r="AFW12" s="145"/>
      <c r="AFX12" s="145"/>
      <c r="AFY12" s="145"/>
      <c r="AFZ12" s="145"/>
      <c r="AGA12" s="145"/>
      <c r="AGB12" s="145"/>
      <c r="AGC12" s="145"/>
      <c r="AGD12" s="145"/>
      <c r="AGE12" s="145"/>
      <c r="AGF12" s="145"/>
      <c r="AGG12" s="145"/>
      <c r="AGH12" s="145"/>
      <c r="AGI12" s="145"/>
      <c r="AGJ12" s="145"/>
      <c r="AGK12" s="145"/>
      <c r="AGL12" s="145"/>
      <c r="AGM12" s="145"/>
      <c r="AGN12" s="145"/>
      <c r="AGO12" s="145"/>
      <c r="AGP12" s="145"/>
      <c r="AGQ12" s="145"/>
      <c r="AGR12" s="145"/>
      <c r="AGS12" s="145"/>
      <c r="AGT12" s="145"/>
      <c r="AGU12" s="145"/>
      <c r="AGV12" s="145"/>
      <c r="AGW12" s="145"/>
      <c r="AGX12" s="145"/>
      <c r="AGY12" s="145"/>
      <c r="AGZ12" s="145"/>
      <c r="AHA12" s="145"/>
      <c r="AHB12" s="145"/>
      <c r="AHC12" s="145"/>
      <c r="AHD12" s="145"/>
      <c r="AHE12" s="145"/>
      <c r="AHF12" s="145"/>
      <c r="AHG12" s="145"/>
      <c r="AHH12" s="145"/>
      <c r="AHI12" s="145"/>
      <c r="AHJ12" s="145"/>
      <c r="AHK12" s="145"/>
      <c r="AHL12" s="145"/>
      <c r="AHM12" s="145"/>
      <c r="AHN12" s="145"/>
      <c r="AHO12" s="145"/>
      <c r="AHP12" s="145"/>
      <c r="AHQ12" s="145"/>
      <c r="AHR12" s="145"/>
      <c r="AHS12" s="145"/>
      <c r="AHT12" s="145"/>
      <c r="AHU12" s="145"/>
      <c r="AHV12" s="145"/>
      <c r="AHW12" s="145"/>
      <c r="AHX12" s="145"/>
      <c r="AHY12" s="145"/>
      <c r="AHZ12" s="145"/>
      <c r="AIA12" s="145"/>
      <c r="AIB12" s="145"/>
      <c r="AIC12" s="145"/>
      <c r="AID12" s="145"/>
      <c r="AIE12" s="145"/>
      <c r="AIF12" s="145"/>
      <c r="AIG12" s="145"/>
      <c r="AIH12" s="145"/>
      <c r="AII12" s="145"/>
      <c r="AIJ12" s="145"/>
      <c r="AIK12" s="145"/>
      <c r="AIL12" s="145"/>
      <c r="AIM12" s="145"/>
      <c r="AIN12" s="145"/>
      <c r="AIO12" s="145"/>
      <c r="AIP12" s="145"/>
      <c r="AIQ12" s="145"/>
      <c r="AIR12" s="145"/>
      <c r="AIS12" s="145"/>
      <c r="AIT12" s="145"/>
      <c r="AIU12" s="145"/>
      <c r="AIV12" s="145"/>
      <c r="AIW12" s="145"/>
      <c r="AIX12" s="145"/>
      <c r="AIY12" s="145"/>
      <c r="AIZ12" s="145"/>
      <c r="AJA12" s="145"/>
      <c r="AJB12" s="145"/>
      <c r="AJC12" s="145"/>
      <c r="AJD12" s="145"/>
      <c r="AJE12" s="145"/>
      <c r="AJF12" s="145"/>
      <c r="AJG12" s="145"/>
      <c r="AJH12" s="145"/>
      <c r="AJI12" s="145"/>
      <c r="AJJ12" s="145"/>
      <c r="AJK12" s="145"/>
      <c r="AJL12" s="145"/>
      <c r="AJM12" s="145"/>
      <c r="AJN12" s="145"/>
      <c r="AJO12" s="145"/>
      <c r="AJP12" s="145"/>
      <c r="AJQ12" s="145"/>
      <c r="AJR12" s="145"/>
      <c r="AJS12" s="145"/>
      <c r="AJT12" s="145"/>
      <c r="AJU12" s="145"/>
      <c r="AJV12" s="145"/>
      <c r="AJW12" s="145"/>
      <c r="AJX12" s="145"/>
      <c r="AJY12" s="145"/>
      <c r="AJZ12" s="145"/>
      <c r="AKA12" s="145"/>
      <c r="AKB12" s="145"/>
      <c r="AKC12" s="145"/>
      <c r="AKD12" s="145"/>
      <c r="AKE12" s="145"/>
      <c r="AKF12" s="145"/>
      <c r="AKG12" s="145"/>
      <c r="AKH12" s="145"/>
      <c r="AKI12" s="145"/>
      <c r="AKJ12" s="145"/>
      <c r="AKK12" s="145"/>
      <c r="AKL12" s="145"/>
      <c r="AKM12" s="145"/>
      <c r="AKN12" s="145"/>
      <c r="AKO12" s="145"/>
      <c r="AKP12" s="145"/>
      <c r="AKQ12" s="145"/>
      <c r="AKR12" s="145"/>
      <c r="AKS12" s="145"/>
      <c r="AKT12" s="145"/>
      <c r="AKU12" s="145"/>
      <c r="AKV12" s="145"/>
      <c r="AKW12" s="145"/>
      <c r="AKX12" s="145"/>
      <c r="AKY12" s="145"/>
      <c r="AKZ12" s="145"/>
      <c r="ALA12" s="145"/>
      <c r="ALB12" s="145"/>
      <c r="ALC12" s="145"/>
      <c r="ALD12" s="145"/>
      <c r="ALE12" s="145"/>
      <c r="ALF12" s="145"/>
      <c r="ALG12" s="145"/>
      <c r="ALH12" s="145"/>
      <c r="ALI12" s="145"/>
      <c r="ALJ12" s="145"/>
      <c r="ALK12" s="145"/>
      <c r="ALL12" s="145"/>
      <c r="ALM12" s="145"/>
      <c r="ALN12" s="145"/>
      <c r="ALO12" s="145"/>
      <c r="ALP12" s="145"/>
      <c r="ALQ12" s="145"/>
      <c r="ALR12" s="145"/>
      <c r="ALS12" s="145"/>
      <c r="ALT12" s="145"/>
      <c r="ALU12" s="145"/>
      <c r="ALV12" s="145"/>
      <c r="ALW12" s="145"/>
      <c r="ALX12" s="145"/>
      <c r="ALY12" s="145"/>
      <c r="ALZ12" s="145"/>
      <c r="AMA12" s="145"/>
      <c r="AMB12" s="145"/>
      <c r="AMC12" s="145"/>
      <c r="AMD12" s="145"/>
      <c r="AME12" s="145"/>
      <c r="AMF12" s="145"/>
      <c r="AMG12" s="145"/>
      <c r="AMH12" s="145"/>
      <c r="AMI12" s="145"/>
      <c r="AMJ12" s="145"/>
      <c r="AMK12" s="145"/>
    </row>
    <row r="13" spans="1:1025" s="142" customFormat="1">
      <c r="A13" s="148" t="str">
        <f t="shared" si="0"/>
        <v>LOAN.BM_RECOMMEND</v>
      </c>
      <c r="B13" s="154">
        <f>B12+1</f>
        <v>110009</v>
      </c>
      <c r="C13" s="154">
        <v>0</v>
      </c>
      <c r="D13" s="154">
        <v>1</v>
      </c>
      <c r="E13" s="155">
        <f t="shared" si="4"/>
        <v>100000</v>
      </c>
      <c r="F13" s="155">
        <v>10000</v>
      </c>
      <c r="G13" s="155" t="s">
        <v>34</v>
      </c>
      <c r="H13" s="155">
        <v>100000</v>
      </c>
      <c r="I13" s="157" t="s">
        <v>505</v>
      </c>
      <c r="J13" s="155">
        <f>VLOOKUP(I13,T_FSM_TYPE!$A:$B,2,0)</f>
        <v>110000</v>
      </c>
      <c r="K13" s="142" t="s">
        <v>507</v>
      </c>
      <c r="L13" s="160"/>
      <c r="M13" s="133" t="str">
        <f t="shared" si="2"/>
        <v>INSERT INTO T_FSM_ACTION VALUES(110009, 0, 1, 100000, 10000, GETDATE(), 100000, 110000, 'BM_RECOMMEND', '' )</v>
      </c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  <c r="CE13" s="148"/>
      <c r="CF13" s="148"/>
      <c r="CG13" s="148"/>
      <c r="CH13" s="148"/>
      <c r="CI13" s="148"/>
      <c r="CJ13" s="148"/>
      <c r="CK13" s="148"/>
      <c r="CL13" s="148"/>
      <c r="CM13" s="148"/>
      <c r="CN13" s="148"/>
      <c r="CO13" s="148"/>
      <c r="CP13" s="148"/>
      <c r="CQ13" s="148"/>
      <c r="CR13" s="148"/>
      <c r="CS13" s="148"/>
      <c r="CT13" s="148"/>
      <c r="CU13" s="148"/>
      <c r="CV13" s="148"/>
      <c r="CW13" s="148"/>
      <c r="CX13" s="148"/>
      <c r="CY13" s="148"/>
      <c r="CZ13" s="148"/>
      <c r="DA13" s="148"/>
      <c r="DB13" s="148"/>
      <c r="DC13" s="148"/>
      <c r="DD13" s="148"/>
      <c r="DE13" s="148"/>
      <c r="DF13" s="148"/>
      <c r="DG13" s="148"/>
      <c r="DH13" s="148"/>
      <c r="DI13" s="148"/>
      <c r="DJ13" s="148"/>
      <c r="DK13" s="148"/>
      <c r="DL13" s="148"/>
      <c r="DM13" s="148"/>
      <c r="DN13" s="148"/>
      <c r="DO13" s="148"/>
      <c r="DP13" s="148"/>
      <c r="DQ13" s="148"/>
      <c r="DR13" s="148"/>
      <c r="DS13" s="148"/>
      <c r="DT13" s="148"/>
      <c r="DU13" s="148"/>
      <c r="DV13" s="148"/>
      <c r="DW13" s="148"/>
      <c r="DX13" s="148"/>
      <c r="DY13" s="148"/>
      <c r="DZ13" s="148"/>
      <c r="EA13" s="148"/>
      <c r="EB13" s="148"/>
      <c r="EC13" s="148"/>
      <c r="ED13" s="148"/>
      <c r="EE13" s="148"/>
      <c r="EF13" s="148"/>
      <c r="EG13" s="148"/>
      <c r="EH13" s="148"/>
      <c r="EI13" s="148"/>
      <c r="EJ13" s="148"/>
      <c r="EK13" s="148"/>
      <c r="EL13" s="148"/>
      <c r="EM13" s="148"/>
      <c r="EN13" s="148"/>
      <c r="EO13" s="148"/>
      <c r="EP13" s="148"/>
      <c r="EQ13" s="148"/>
      <c r="ER13" s="148"/>
      <c r="ES13" s="148"/>
      <c r="ET13" s="148"/>
      <c r="EU13" s="148"/>
      <c r="EV13" s="148"/>
      <c r="EW13" s="148"/>
      <c r="EX13" s="148"/>
      <c r="EY13" s="148"/>
      <c r="EZ13" s="148"/>
      <c r="FA13" s="148"/>
      <c r="FB13" s="148"/>
      <c r="FC13" s="148"/>
      <c r="FD13" s="148"/>
      <c r="FE13" s="148"/>
      <c r="FF13" s="148"/>
      <c r="FG13" s="148"/>
      <c r="FH13" s="148"/>
      <c r="FI13" s="148"/>
      <c r="FJ13" s="148"/>
      <c r="FK13" s="148"/>
      <c r="FL13" s="148"/>
      <c r="FM13" s="148"/>
      <c r="FN13" s="148"/>
      <c r="FO13" s="148"/>
      <c r="FP13" s="148"/>
      <c r="FQ13" s="148"/>
      <c r="FR13" s="148"/>
      <c r="FS13" s="148"/>
      <c r="FT13" s="148"/>
      <c r="FU13" s="148"/>
      <c r="FV13" s="148"/>
      <c r="FW13" s="148"/>
      <c r="FX13" s="148"/>
      <c r="FY13" s="148"/>
      <c r="FZ13" s="148"/>
      <c r="GA13" s="148"/>
      <c r="GB13" s="148"/>
      <c r="GC13" s="148"/>
      <c r="GD13" s="148"/>
      <c r="GE13" s="148"/>
      <c r="GF13" s="148"/>
      <c r="GG13" s="148"/>
      <c r="GH13" s="148"/>
      <c r="GI13" s="148"/>
      <c r="GJ13" s="148"/>
      <c r="GK13" s="148"/>
      <c r="GL13" s="148"/>
      <c r="GM13" s="148"/>
      <c r="GN13" s="148"/>
      <c r="GO13" s="148"/>
      <c r="GP13" s="148"/>
      <c r="GQ13" s="148"/>
      <c r="GR13" s="148"/>
      <c r="GS13" s="148"/>
      <c r="GT13" s="148"/>
      <c r="GU13" s="148"/>
      <c r="GV13" s="148"/>
      <c r="GW13" s="148"/>
      <c r="GX13" s="148"/>
      <c r="GY13" s="148"/>
      <c r="GZ13" s="148"/>
      <c r="HA13" s="148"/>
      <c r="HB13" s="148"/>
      <c r="HC13" s="148"/>
      <c r="HD13" s="148"/>
      <c r="HE13" s="148"/>
      <c r="HF13" s="148"/>
      <c r="HG13" s="148"/>
      <c r="HH13" s="148"/>
      <c r="HI13" s="148"/>
      <c r="HJ13" s="148"/>
      <c r="HK13" s="148"/>
      <c r="HL13" s="148"/>
      <c r="HM13" s="148"/>
      <c r="HN13" s="148"/>
      <c r="HO13" s="148"/>
      <c r="HP13" s="148"/>
      <c r="HQ13" s="148"/>
      <c r="HR13" s="148"/>
      <c r="HS13" s="148"/>
      <c r="HT13" s="148"/>
      <c r="HU13" s="148"/>
      <c r="HV13" s="148"/>
      <c r="HW13" s="148"/>
      <c r="HX13" s="148"/>
      <c r="HY13" s="148"/>
      <c r="HZ13" s="148"/>
      <c r="IA13" s="148"/>
      <c r="IB13" s="148"/>
      <c r="IC13" s="148"/>
      <c r="ID13" s="148"/>
      <c r="IE13" s="148"/>
      <c r="IF13" s="148"/>
      <c r="IG13" s="148"/>
      <c r="IH13" s="148"/>
      <c r="II13" s="148"/>
      <c r="IJ13" s="148"/>
      <c r="IK13" s="148"/>
      <c r="IL13" s="148"/>
      <c r="IM13" s="148"/>
      <c r="IN13" s="148"/>
      <c r="IO13" s="148"/>
      <c r="IP13" s="148"/>
      <c r="IQ13" s="148"/>
      <c r="IR13" s="148"/>
      <c r="IS13" s="148"/>
      <c r="IT13" s="148"/>
      <c r="IU13" s="148"/>
      <c r="IV13" s="148"/>
      <c r="IW13" s="148"/>
      <c r="IX13" s="148"/>
      <c r="IY13" s="148"/>
      <c r="IZ13" s="148"/>
      <c r="JA13" s="148"/>
      <c r="JB13" s="148"/>
      <c r="JC13" s="148"/>
      <c r="JD13" s="148"/>
      <c r="JE13" s="148"/>
      <c r="JF13" s="148"/>
      <c r="JG13" s="148"/>
      <c r="JH13" s="148"/>
      <c r="JI13" s="148"/>
      <c r="JJ13" s="148"/>
      <c r="JK13" s="148"/>
      <c r="JL13" s="148"/>
      <c r="JM13" s="148"/>
      <c r="JN13" s="148"/>
      <c r="JO13" s="148"/>
      <c r="JP13" s="148"/>
      <c r="JQ13" s="148"/>
      <c r="JR13" s="148"/>
      <c r="JS13" s="148"/>
      <c r="JT13" s="148"/>
      <c r="JU13" s="148"/>
      <c r="JV13" s="148"/>
      <c r="JW13" s="148"/>
      <c r="JX13" s="148"/>
      <c r="JY13" s="148"/>
      <c r="JZ13" s="148"/>
      <c r="KA13" s="148"/>
      <c r="KB13" s="148"/>
      <c r="KC13" s="148"/>
      <c r="KD13" s="148"/>
      <c r="KE13" s="148"/>
      <c r="KF13" s="148"/>
      <c r="KG13" s="148"/>
      <c r="KH13" s="148"/>
      <c r="KI13" s="148"/>
      <c r="KJ13" s="148"/>
      <c r="KK13" s="148"/>
      <c r="KL13" s="148"/>
      <c r="KM13" s="148"/>
      <c r="KN13" s="148"/>
      <c r="KO13" s="148"/>
      <c r="KP13" s="148"/>
      <c r="KQ13" s="148"/>
      <c r="KR13" s="148"/>
      <c r="KS13" s="148"/>
      <c r="KT13" s="148"/>
      <c r="KU13" s="148"/>
      <c r="KV13" s="148"/>
      <c r="KW13" s="148"/>
      <c r="KX13" s="148"/>
      <c r="KY13" s="148"/>
      <c r="KZ13" s="148"/>
      <c r="LA13" s="148"/>
      <c r="LB13" s="148"/>
      <c r="LC13" s="148"/>
      <c r="LD13" s="148"/>
      <c r="LE13" s="148"/>
      <c r="LF13" s="148"/>
      <c r="LG13" s="148"/>
      <c r="LH13" s="148"/>
      <c r="LI13" s="148"/>
      <c r="LJ13" s="148"/>
      <c r="LK13" s="148"/>
      <c r="LL13" s="148"/>
      <c r="LM13" s="148"/>
      <c r="LN13" s="148"/>
      <c r="LO13" s="148"/>
      <c r="LP13" s="148"/>
      <c r="LQ13" s="148"/>
      <c r="LR13" s="148"/>
      <c r="LS13" s="148"/>
      <c r="LT13" s="148"/>
      <c r="LU13" s="148"/>
      <c r="LV13" s="148"/>
      <c r="LW13" s="148"/>
      <c r="LX13" s="148"/>
      <c r="LY13" s="148"/>
      <c r="LZ13" s="148"/>
      <c r="MA13" s="148"/>
      <c r="MB13" s="148"/>
      <c r="MC13" s="148"/>
      <c r="MD13" s="148"/>
      <c r="ME13" s="148"/>
      <c r="MF13" s="148"/>
      <c r="MG13" s="148"/>
      <c r="MH13" s="148"/>
      <c r="MI13" s="148"/>
      <c r="MJ13" s="148"/>
      <c r="MK13" s="148"/>
      <c r="ML13" s="148"/>
      <c r="MM13" s="148"/>
      <c r="MN13" s="148"/>
      <c r="MO13" s="148"/>
      <c r="MP13" s="148"/>
      <c r="MQ13" s="148"/>
      <c r="MR13" s="148"/>
      <c r="MS13" s="148"/>
      <c r="MT13" s="148"/>
      <c r="MU13" s="148"/>
      <c r="MV13" s="148"/>
      <c r="MW13" s="148"/>
      <c r="MX13" s="148"/>
      <c r="MY13" s="148"/>
      <c r="MZ13" s="148"/>
      <c r="NA13" s="148"/>
      <c r="NB13" s="148"/>
      <c r="NC13" s="148"/>
      <c r="ND13" s="148"/>
      <c r="NE13" s="148"/>
      <c r="NF13" s="148"/>
      <c r="NG13" s="148"/>
      <c r="NH13" s="148"/>
      <c r="NI13" s="148"/>
      <c r="NJ13" s="148"/>
      <c r="NK13" s="148"/>
      <c r="NL13" s="148"/>
      <c r="NM13" s="148"/>
      <c r="NN13" s="148"/>
      <c r="NO13" s="148"/>
      <c r="NP13" s="148"/>
      <c r="NQ13" s="148"/>
      <c r="NR13" s="148"/>
      <c r="NS13" s="148"/>
      <c r="NT13" s="148"/>
      <c r="NU13" s="148"/>
      <c r="NV13" s="148"/>
      <c r="NW13" s="148"/>
      <c r="NX13" s="148"/>
      <c r="NY13" s="148"/>
      <c r="NZ13" s="148"/>
      <c r="OA13" s="148"/>
      <c r="OB13" s="148"/>
      <c r="OC13" s="148"/>
      <c r="OD13" s="148"/>
      <c r="OE13" s="148"/>
      <c r="OF13" s="148"/>
      <c r="OG13" s="148"/>
      <c r="OH13" s="148"/>
      <c r="OI13" s="148"/>
      <c r="OJ13" s="148"/>
      <c r="OK13" s="148"/>
      <c r="OL13" s="148"/>
      <c r="OM13" s="148"/>
      <c r="ON13" s="148"/>
      <c r="OO13" s="148"/>
      <c r="OP13" s="148"/>
      <c r="OQ13" s="148"/>
      <c r="OR13" s="148"/>
      <c r="OS13" s="148"/>
      <c r="OT13" s="148"/>
      <c r="OU13" s="148"/>
      <c r="OV13" s="148"/>
      <c r="OW13" s="148"/>
      <c r="OX13" s="148"/>
      <c r="OY13" s="148"/>
      <c r="OZ13" s="148"/>
      <c r="PA13" s="148"/>
      <c r="PB13" s="148"/>
      <c r="PC13" s="148"/>
      <c r="PD13" s="148"/>
      <c r="PE13" s="148"/>
      <c r="PF13" s="148"/>
      <c r="PG13" s="148"/>
      <c r="PH13" s="148"/>
      <c r="PI13" s="148"/>
      <c r="PJ13" s="148"/>
      <c r="PK13" s="148"/>
      <c r="PL13" s="148"/>
      <c r="PM13" s="148"/>
      <c r="PN13" s="148"/>
      <c r="PO13" s="148"/>
      <c r="PP13" s="148"/>
      <c r="PQ13" s="148"/>
      <c r="PR13" s="148"/>
      <c r="PS13" s="148"/>
      <c r="PT13" s="148"/>
      <c r="PU13" s="148"/>
      <c r="PV13" s="148"/>
      <c r="PW13" s="148"/>
      <c r="PX13" s="148"/>
      <c r="PY13" s="148"/>
      <c r="PZ13" s="148"/>
      <c r="QA13" s="148"/>
      <c r="QB13" s="148"/>
      <c r="QC13" s="148"/>
      <c r="QD13" s="148"/>
      <c r="QE13" s="148"/>
      <c r="QF13" s="148"/>
      <c r="QG13" s="148"/>
      <c r="QH13" s="148"/>
      <c r="QI13" s="148"/>
      <c r="QJ13" s="148"/>
      <c r="QK13" s="148"/>
      <c r="QL13" s="148"/>
      <c r="QM13" s="148"/>
      <c r="QN13" s="148"/>
      <c r="QO13" s="148"/>
      <c r="QP13" s="148"/>
      <c r="QQ13" s="148"/>
      <c r="QR13" s="148"/>
      <c r="QS13" s="148"/>
      <c r="QT13" s="148"/>
      <c r="QU13" s="148"/>
      <c r="QV13" s="148"/>
      <c r="QW13" s="148"/>
      <c r="QX13" s="148"/>
      <c r="QY13" s="148"/>
      <c r="QZ13" s="148"/>
      <c r="RA13" s="148"/>
      <c r="RB13" s="148"/>
      <c r="RC13" s="148"/>
      <c r="RD13" s="148"/>
      <c r="RE13" s="148"/>
      <c r="RF13" s="148"/>
      <c r="RG13" s="148"/>
      <c r="RH13" s="148"/>
      <c r="RI13" s="148"/>
      <c r="RJ13" s="148"/>
      <c r="RK13" s="148"/>
      <c r="RL13" s="148"/>
      <c r="RM13" s="148"/>
      <c r="RN13" s="148"/>
      <c r="RO13" s="148"/>
      <c r="RP13" s="148"/>
      <c r="RQ13" s="148"/>
      <c r="RR13" s="148"/>
      <c r="RS13" s="148"/>
      <c r="RT13" s="148"/>
      <c r="RU13" s="148"/>
      <c r="RV13" s="148"/>
      <c r="RW13" s="148"/>
      <c r="RX13" s="148"/>
      <c r="RY13" s="148"/>
      <c r="RZ13" s="148"/>
      <c r="SA13" s="148"/>
      <c r="SB13" s="148"/>
      <c r="SC13" s="148"/>
      <c r="SD13" s="148"/>
      <c r="SE13" s="148"/>
      <c r="SF13" s="148"/>
      <c r="SG13" s="148"/>
      <c r="SH13" s="148"/>
      <c r="SI13" s="148"/>
      <c r="SJ13" s="148"/>
      <c r="SK13" s="148"/>
      <c r="SL13" s="148"/>
      <c r="SM13" s="148"/>
      <c r="SN13" s="148"/>
      <c r="SO13" s="148"/>
      <c r="SP13" s="148"/>
      <c r="SQ13" s="148"/>
      <c r="SR13" s="148"/>
      <c r="SS13" s="148"/>
      <c r="ST13" s="148"/>
      <c r="SU13" s="148"/>
      <c r="SV13" s="148"/>
      <c r="SW13" s="148"/>
      <c r="SX13" s="148"/>
      <c r="SY13" s="148"/>
      <c r="SZ13" s="148"/>
      <c r="TA13" s="148"/>
      <c r="TB13" s="148"/>
      <c r="TC13" s="148"/>
      <c r="TD13" s="148"/>
      <c r="TE13" s="148"/>
      <c r="TF13" s="148"/>
      <c r="TG13" s="148"/>
      <c r="TH13" s="148"/>
      <c r="TI13" s="148"/>
      <c r="TJ13" s="148"/>
      <c r="TK13" s="148"/>
      <c r="TL13" s="148"/>
      <c r="TM13" s="148"/>
      <c r="TN13" s="148"/>
      <c r="TO13" s="148"/>
      <c r="TP13" s="148"/>
      <c r="TQ13" s="148"/>
      <c r="TR13" s="148"/>
      <c r="TS13" s="148"/>
      <c r="TT13" s="148"/>
      <c r="TU13" s="148"/>
      <c r="TV13" s="148"/>
      <c r="TW13" s="148"/>
      <c r="TX13" s="148"/>
      <c r="TY13" s="148"/>
      <c r="TZ13" s="148"/>
      <c r="UA13" s="148"/>
      <c r="UB13" s="148"/>
      <c r="UC13" s="148"/>
      <c r="UD13" s="148"/>
      <c r="UE13" s="148"/>
      <c r="UF13" s="148"/>
      <c r="UG13" s="148"/>
      <c r="UH13" s="148"/>
      <c r="UI13" s="148"/>
      <c r="UJ13" s="148"/>
      <c r="UK13" s="148"/>
      <c r="UL13" s="148"/>
      <c r="UM13" s="148"/>
      <c r="UN13" s="148"/>
      <c r="UO13" s="148"/>
      <c r="UP13" s="148"/>
      <c r="UQ13" s="148"/>
      <c r="UR13" s="148"/>
      <c r="US13" s="148"/>
      <c r="UT13" s="148"/>
      <c r="UU13" s="148"/>
      <c r="UV13" s="148"/>
      <c r="UW13" s="148"/>
      <c r="UX13" s="148"/>
      <c r="UY13" s="148"/>
      <c r="UZ13" s="148"/>
      <c r="VA13" s="148"/>
      <c r="VB13" s="148"/>
      <c r="VC13" s="148"/>
      <c r="VD13" s="148"/>
      <c r="VE13" s="148"/>
      <c r="VF13" s="148"/>
      <c r="VG13" s="148"/>
      <c r="VH13" s="148"/>
      <c r="VI13" s="148"/>
      <c r="VJ13" s="148"/>
      <c r="VK13" s="148"/>
      <c r="VL13" s="148"/>
      <c r="VM13" s="148"/>
      <c r="VN13" s="148"/>
      <c r="VO13" s="148"/>
      <c r="VP13" s="148"/>
      <c r="VQ13" s="148"/>
      <c r="VR13" s="148"/>
      <c r="VS13" s="148"/>
      <c r="VT13" s="148"/>
      <c r="VU13" s="148"/>
      <c r="VV13" s="148"/>
      <c r="VW13" s="148"/>
      <c r="VX13" s="148"/>
      <c r="VY13" s="148"/>
      <c r="VZ13" s="148"/>
      <c r="WA13" s="148"/>
      <c r="WB13" s="148"/>
      <c r="WC13" s="148"/>
      <c r="WD13" s="148"/>
      <c r="WE13" s="148"/>
      <c r="WF13" s="148"/>
      <c r="WG13" s="148"/>
      <c r="WH13" s="148"/>
      <c r="WI13" s="148"/>
      <c r="WJ13" s="148"/>
      <c r="WK13" s="148"/>
      <c r="WL13" s="148"/>
      <c r="WM13" s="148"/>
      <c r="WN13" s="148"/>
      <c r="WO13" s="148"/>
      <c r="WP13" s="148"/>
      <c r="WQ13" s="148"/>
      <c r="WR13" s="148"/>
      <c r="WS13" s="148"/>
      <c r="WT13" s="148"/>
      <c r="WU13" s="148"/>
      <c r="WV13" s="148"/>
      <c r="WW13" s="148"/>
      <c r="WX13" s="148"/>
      <c r="WY13" s="148"/>
      <c r="WZ13" s="148"/>
      <c r="XA13" s="148"/>
      <c r="XB13" s="148"/>
      <c r="XC13" s="148"/>
      <c r="XD13" s="148"/>
      <c r="XE13" s="148"/>
      <c r="XF13" s="148"/>
      <c r="XG13" s="148"/>
      <c r="XH13" s="148"/>
      <c r="XI13" s="148"/>
      <c r="XJ13" s="148"/>
      <c r="XK13" s="148"/>
      <c r="XL13" s="148"/>
      <c r="XM13" s="148"/>
      <c r="XN13" s="148"/>
      <c r="XO13" s="148"/>
      <c r="XP13" s="148"/>
      <c r="XQ13" s="148"/>
      <c r="XR13" s="148"/>
      <c r="XS13" s="148"/>
      <c r="XT13" s="148"/>
      <c r="XU13" s="148"/>
      <c r="XV13" s="148"/>
      <c r="XW13" s="148"/>
      <c r="XX13" s="148"/>
      <c r="XY13" s="148"/>
      <c r="XZ13" s="148"/>
      <c r="YA13" s="148"/>
      <c r="YB13" s="148"/>
      <c r="YC13" s="148"/>
      <c r="YD13" s="148"/>
      <c r="YE13" s="148"/>
      <c r="YF13" s="148"/>
      <c r="YG13" s="148"/>
      <c r="YH13" s="148"/>
      <c r="YI13" s="148"/>
      <c r="YJ13" s="148"/>
      <c r="YK13" s="148"/>
      <c r="YL13" s="148"/>
      <c r="YM13" s="148"/>
      <c r="YN13" s="148"/>
      <c r="YO13" s="148"/>
      <c r="YP13" s="148"/>
      <c r="YQ13" s="148"/>
      <c r="YR13" s="148"/>
      <c r="YS13" s="148"/>
      <c r="YT13" s="148"/>
      <c r="YU13" s="148"/>
      <c r="YV13" s="148"/>
      <c r="YW13" s="148"/>
      <c r="YX13" s="148"/>
      <c r="YY13" s="148"/>
      <c r="YZ13" s="148"/>
      <c r="ZA13" s="148"/>
      <c r="ZB13" s="148"/>
      <c r="ZC13" s="148"/>
      <c r="ZD13" s="148"/>
      <c r="ZE13" s="148"/>
      <c r="ZF13" s="148"/>
      <c r="ZG13" s="148"/>
      <c r="ZH13" s="148"/>
      <c r="ZI13" s="148"/>
      <c r="ZJ13" s="148"/>
      <c r="ZK13" s="148"/>
      <c r="ZL13" s="148"/>
      <c r="ZM13" s="148"/>
      <c r="ZN13" s="148"/>
      <c r="ZO13" s="148"/>
      <c r="ZP13" s="148"/>
      <c r="ZQ13" s="148"/>
      <c r="ZR13" s="148"/>
      <c r="ZS13" s="148"/>
      <c r="ZT13" s="148"/>
      <c r="ZU13" s="148"/>
      <c r="ZV13" s="148"/>
      <c r="ZW13" s="148"/>
      <c r="ZX13" s="148"/>
      <c r="ZY13" s="148"/>
      <c r="ZZ13" s="148"/>
      <c r="AAA13" s="148"/>
      <c r="AAB13" s="148"/>
      <c r="AAC13" s="148"/>
      <c r="AAD13" s="148"/>
      <c r="AAE13" s="148"/>
      <c r="AAF13" s="148"/>
      <c r="AAG13" s="148"/>
      <c r="AAH13" s="148"/>
      <c r="AAI13" s="148"/>
      <c r="AAJ13" s="148"/>
      <c r="AAK13" s="148"/>
      <c r="AAL13" s="148"/>
      <c r="AAM13" s="148"/>
      <c r="AAN13" s="148"/>
      <c r="AAO13" s="148"/>
      <c r="AAP13" s="148"/>
      <c r="AAQ13" s="148"/>
      <c r="AAR13" s="148"/>
      <c r="AAS13" s="148"/>
      <c r="AAT13" s="148"/>
      <c r="AAU13" s="148"/>
      <c r="AAV13" s="148"/>
      <c r="AAW13" s="148"/>
      <c r="AAX13" s="148"/>
      <c r="AAY13" s="148"/>
      <c r="AAZ13" s="148"/>
      <c r="ABA13" s="148"/>
      <c r="ABB13" s="148"/>
      <c r="ABC13" s="148"/>
      <c r="ABD13" s="148"/>
      <c r="ABE13" s="148"/>
      <c r="ABF13" s="148"/>
      <c r="ABG13" s="148"/>
      <c r="ABH13" s="148"/>
      <c r="ABI13" s="148"/>
      <c r="ABJ13" s="148"/>
      <c r="ABK13" s="148"/>
      <c r="ABL13" s="148"/>
      <c r="ABM13" s="148"/>
      <c r="ABN13" s="148"/>
      <c r="ABO13" s="148"/>
      <c r="ABP13" s="148"/>
      <c r="ABQ13" s="148"/>
      <c r="ABR13" s="148"/>
      <c r="ABS13" s="148"/>
      <c r="ABT13" s="148"/>
      <c r="ABU13" s="148"/>
      <c r="ABV13" s="148"/>
      <c r="ABW13" s="148"/>
      <c r="ABX13" s="148"/>
      <c r="ABY13" s="148"/>
      <c r="ABZ13" s="148"/>
      <c r="ACA13" s="148"/>
      <c r="ACB13" s="148"/>
      <c r="ACC13" s="148"/>
      <c r="ACD13" s="148"/>
      <c r="ACE13" s="148"/>
      <c r="ACF13" s="148"/>
      <c r="ACG13" s="148"/>
      <c r="ACH13" s="148"/>
      <c r="ACI13" s="148"/>
      <c r="ACJ13" s="148"/>
      <c r="ACK13" s="148"/>
      <c r="ACL13" s="148"/>
      <c r="ACM13" s="148"/>
      <c r="ACN13" s="148"/>
      <c r="ACO13" s="148"/>
      <c r="ACP13" s="148"/>
      <c r="ACQ13" s="148"/>
      <c r="ACR13" s="148"/>
      <c r="ACS13" s="148"/>
      <c r="ACT13" s="148"/>
      <c r="ACU13" s="148"/>
      <c r="ACV13" s="148"/>
      <c r="ACW13" s="148"/>
      <c r="ACX13" s="148"/>
      <c r="ACY13" s="148"/>
      <c r="ACZ13" s="148"/>
      <c r="ADA13" s="148"/>
      <c r="ADB13" s="148"/>
      <c r="ADC13" s="148"/>
      <c r="ADD13" s="148"/>
      <c r="ADE13" s="148"/>
      <c r="ADF13" s="148"/>
      <c r="ADG13" s="148"/>
      <c r="ADH13" s="148"/>
      <c r="ADI13" s="148"/>
      <c r="ADJ13" s="148"/>
      <c r="ADK13" s="148"/>
      <c r="ADL13" s="148"/>
      <c r="ADM13" s="148"/>
      <c r="ADN13" s="148"/>
      <c r="ADO13" s="148"/>
      <c r="ADP13" s="148"/>
      <c r="ADQ13" s="148"/>
      <c r="ADR13" s="148"/>
      <c r="ADS13" s="148"/>
      <c r="ADT13" s="148"/>
      <c r="ADU13" s="148"/>
      <c r="ADV13" s="148"/>
      <c r="ADW13" s="148"/>
      <c r="ADX13" s="148"/>
      <c r="ADY13" s="148"/>
      <c r="ADZ13" s="148"/>
      <c r="AEA13" s="148"/>
      <c r="AEB13" s="148"/>
      <c r="AEC13" s="148"/>
      <c r="AED13" s="148"/>
      <c r="AEE13" s="148"/>
      <c r="AEF13" s="148"/>
      <c r="AEG13" s="148"/>
      <c r="AEH13" s="148"/>
      <c r="AEI13" s="148"/>
      <c r="AEJ13" s="148"/>
      <c r="AEK13" s="148"/>
      <c r="AEL13" s="148"/>
      <c r="AEM13" s="148"/>
      <c r="AEN13" s="148"/>
      <c r="AEO13" s="148"/>
      <c r="AEP13" s="148"/>
      <c r="AEQ13" s="148"/>
      <c r="AER13" s="148"/>
      <c r="AES13" s="148"/>
      <c r="AET13" s="148"/>
      <c r="AEU13" s="148"/>
      <c r="AEV13" s="148"/>
      <c r="AEW13" s="148"/>
      <c r="AEX13" s="148"/>
      <c r="AEY13" s="148"/>
      <c r="AEZ13" s="148"/>
      <c r="AFA13" s="148"/>
      <c r="AFB13" s="148"/>
      <c r="AFC13" s="148"/>
      <c r="AFD13" s="148"/>
      <c r="AFE13" s="148"/>
      <c r="AFF13" s="148"/>
      <c r="AFG13" s="148"/>
      <c r="AFH13" s="148"/>
      <c r="AFI13" s="148"/>
      <c r="AFJ13" s="148"/>
      <c r="AFK13" s="148"/>
      <c r="AFL13" s="148"/>
      <c r="AFM13" s="148"/>
      <c r="AFN13" s="148"/>
      <c r="AFO13" s="148"/>
      <c r="AFP13" s="148"/>
      <c r="AFQ13" s="148"/>
      <c r="AFR13" s="148"/>
      <c r="AFS13" s="148"/>
      <c r="AFT13" s="148"/>
      <c r="AFU13" s="148"/>
      <c r="AFV13" s="148"/>
      <c r="AFW13" s="148"/>
      <c r="AFX13" s="148"/>
      <c r="AFY13" s="148"/>
      <c r="AFZ13" s="148"/>
      <c r="AGA13" s="148"/>
      <c r="AGB13" s="148"/>
      <c r="AGC13" s="148"/>
      <c r="AGD13" s="148"/>
      <c r="AGE13" s="148"/>
      <c r="AGF13" s="148"/>
      <c r="AGG13" s="148"/>
      <c r="AGH13" s="148"/>
      <c r="AGI13" s="148"/>
      <c r="AGJ13" s="148"/>
      <c r="AGK13" s="148"/>
      <c r="AGL13" s="148"/>
      <c r="AGM13" s="148"/>
      <c r="AGN13" s="148"/>
      <c r="AGO13" s="148"/>
      <c r="AGP13" s="148"/>
      <c r="AGQ13" s="148"/>
      <c r="AGR13" s="148"/>
      <c r="AGS13" s="148"/>
      <c r="AGT13" s="148"/>
      <c r="AGU13" s="148"/>
      <c r="AGV13" s="148"/>
      <c r="AGW13" s="148"/>
      <c r="AGX13" s="148"/>
      <c r="AGY13" s="148"/>
      <c r="AGZ13" s="148"/>
      <c r="AHA13" s="148"/>
      <c r="AHB13" s="148"/>
      <c r="AHC13" s="148"/>
      <c r="AHD13" s="148"/>
      <c r="AHE13" s="148"/>
      <c r="AHF13" s="148"/>
      <c r="AHG13" s="148"/>
      <c r="AHH13" s="148"/>
      <c r="AHI13" s="148"/>
      <c r="AHJ13" s="148"/>
      <c r="AHK13" s="148"/>
      <c r="AHL13" s="148"/>
      <c r="AHM13" s="148"/>
      <c r="AHN13" s="148"/>
      <c r="AHO13" s="148"/>
      <c r="AHP13" s="148"/>
      <c r="AHQ13" s="148"/>
      <c r="AHR13" s="148"/>
      <c r="AHS13" s="148"/>
      <c r="AHT13" s="148"/>
      <c r="AHU13" s="148"/>
      <c r="AHV13" s="148"/>
      <c r="AHW13" s="148"/>
      <c r="AHX13" s="148"/>
      <c r="AHY13" s="148"/>
      <c r="AHZ13" s="148"/>
      <c r="AIA13" s="148"/>
      <c r="AIB13" s="148"/>
      <c r="AIC13" s="148"/>
      <c r="AID13" s="148"/>
      <c r="AIE13" s="148"/>
      <c r="AIF13" s="148"/>
      <c r="AIG13" s="148"/>
      <c r="AIH13" s="148"/>
      <c r="AII13" s="148"/>
      <c r="AIJ13" s="148"/>
      <c r="AIK13" s="148"/>
      <c r="AIL13" s="148"/>
      <c r="AIM13" s="148"/>
      <c r="AIN13" s="148"/>
      <c r="AIO13" s="148"/>
      <c r="AIP13" s="148"/>
      <c r="AIQ13" s="148"/>
      <c r="AIR13" s="148"/>
      <c r="AIS13" s="148"/>
      <c r="AIT13" s="148"/>
      <c r="AIU13" s="148"/>
      <c r="AIV13" s="148"/>
      <c r="AIW13" s="148"/>
      <c r="AIX13" s="148"/>
      <c r="AIY13" s="148"/>
      <c r="AIZ13" s="148"/>
      <c r="AJA13" s="148"/>
      <c r="AJB13" s="148"/>
      <c r="AJC13" s="148"/>
      <c r="AJD13" s="148"/>
      <c r="AJE13" s="148"/>
      <c r="AJF13" s="148"/>
      <c r="AJG13" s="148"/>
      <c r="AJH13" s="148"/>
      <c r="AJI13" s="148"/>
      <c r="AJJ13" s="148"/>
      <c r="AJK13" s="148"/>
      <c r="AJL13" s="148"/>
      <c r="AJM13" s="148"/>
      <c r="AJN13" s="148"/>
      <c r="AJO13" s="148"/>
      <c r="AJP13" s="148"/>
      <c r="AJQ13" s="148"/>
      <c r="AJR13" s="148"/>
      <c r="AJS13" s="148"/>
      <c r="AJT13" s="148"/>
      <c r="AJU13" s="148"/>
      <c r="AJV13" s="148"/>
      <c r="AJW13" s="148"/>
      <c r="AJX13" s="148"/>
      <c r="AJY13" s="148"/>
      <c r="AJZ13" s="148"/>
      <c r="AKA13" s="148"/>
      <c r="AKB13" s="148"/>
      <c r="AKC13" s="148"/>
      <c r="AKD13" s="148"/>
      <c r="AKE13" s="148"/>
      <c r="AKF13" s="148"/>
      <c r="AKG13" s="148"/>
      <c r="AKH13" s="148"/>
      <c r="AKI13" s="148"/>
      <c r="AKJ13" s="148"/>
      <c r="AKK13" s="148"/>
      <c r="AKL13" s="148"/>
      <c r="AKM13" s="148"/>
      <c r="AKN13" s="148"/>
      <c r="AKO13" s="148"/>
      <c r="AKP13" s="148"/>
      <c r="AKQ13" s="148"/>
      <c r="AKR13" s="148"/>
      <c r="AKS13" s="148"/>
      <c r="AKT13" s="148"/>
      <c r="AKU13" s="148"/>
      <c r="AKV13" s="148"/>
      <c r="AKW13" s="148"/>
      <c r="AKX13" s="148"/>
      <c r="AKY13" s="148"/>
      <c r="AKZ13" s="148"/>
      <c r="ALA13" s="148"/>
      <c r="ALB13" s="148"/>
      <c r="ALC13" s="148"/>
      <c r="ALD13" s="148"/>
      <c r="ALE13" s="148"/>
      <c r="ALF13" s="148"/>
      <c r="ALG13" s="148"/>
      <c r="ALH13" s="148"/>
      <c r="ALI13" s="148"/>
      <c r="ALJ13" s="148"/>
      <c r="ALK13" s="148"/>
      <c r="ALL13" s="148"/>
      <c r="ALM13" s="148"/>
      <c r="ALN13" s="148"/>
      <c r="ALO13" s="148"/>
      <c r="ALP13" s="148"/>
      <c r="ALQ13" s="148"/>
      <c r="ALR13" s="148"/>
      <c r="ALS13" s="148"/>
      <c r="ALT13" s="148"/>
      <c r="ALU13" s="148"/>
      <c r="ALV13" s="148"/>
      <c r="ALW13" s="148"/>
      <c r="ALX13" s="148"/>
      <c r="ALY13" s="148"/>
      <c r="ALZ13" s="148"/>
      <c r="AMA13" s="148"/>
      <c r="AMB13" s="148"/>
      <c r="AMC13" s="148"/>
      <c r="AMD13" s="148"/>
      <c r="AME13" s="148"/>
      <c r="AMF13" s="148"/>
      <c r="AMG13" s="148"/>
      <c r="AMH13" s="148"/>
      <c r="AMI13" s="148"/>
      <c r="AMJ13" s="148"/>
      <c r="AMK13" s="148"/>
    </row>
    <row r="14" spans="1:1025" s="148" customFormat="1">
      <c r="A14" s="148" t="str">
        <f t="shared" si="0"/>
        <v>LOAN.BM_RETURN</v>
      </c>
      <c r="B14" s="154">
        <f t="shared" si="3"/>
        <v>110010</v>
      </c>
      <c r="C14" s="154">
        <v>0</v>
      </c>
      <c r="D14" s="154">
        <v>1</v>
      </c>
      <c r="E14" s="155">
        <f t="shared" si="4"/>
        <v>100000</v>
      </c>
      <c r="F14" s="155">
        <v>10000</v>
      </c>
      <c r="G14" s="155" t="s">
        <v>34</v>
      </c>
      <c r="H14" s="155">
        <v>100000</v>
      </c>
      <c r="I14" s="157" t="s">
        <v>505</v>
      </c>
      <c r="J14" s="155">
        <f>VLOOKUP(I14,T_FSM_TYPE!$A:$B,2,0)</f>
        <v>110000</v>
      </c>
      <c r="K14" s="142" t="s">
        <v>508</v>
      </c>
      <c r="L14" s="160"/>
      <c r="M14" s="133" t="str">
        <f t="shared" si="2"/>
        <v>INSERT INTO T_FSM_ACTION VALUES(110010, 0, 1, 100000, 10000, GETDATE(), 100000, 110000, 'BM_RETURN', '' )</v>
      </c>
    </row>
    <row r="15" spans="1:1025" s="131" customFormat="1">
      <c r="A15" s="145" t="str">
        <f t="shared" si="0"/>
        <v>LOAN.BOM_RECOMMEND</v>
      </c>
      <c r="B15" s="154">
        <f t="shared" si="3"/>
        <v>110011</v>
      </c>
      <c r="C15" s="134">
        <v>0</v>
      </c>
      <c r="D15" s="134">
        <v>1</v>
      </c>
      <c r="E15" s="146">
        <f t="shared" si="4"/>
        <v>100000</v>
      </c>
      <c r="F15" s="146">
        <v>10000</v>
      </c>
      <c r="G15" s="146" t="s">
        <v>34</v>
      </c>
      <c r="H15" s="146">
        <v>100000</v>
      </c>
      <c r="I15" s="158" t="s">
        <v>505</v>
      </c>
      <c r="J15" s="146">
        <f>VLOOKUP(I15,T_FSM_TYPE!$A:$B,2,0)</f>
        <v>110000</v>
      </c>
      <c r="K15" s="131" t="s">
        <v>509</v>
      </c>
      <c r="L15" s="159"/>
      <c r="M15" s="133" t="str">
        <f t="shared" si="2"/>
        <v>INSERT INTO T_FSM_ACTION VALUES(110011, 0, 1, 100000, 10000, GETDATE(), 100000, 110000, 'BOM_RECOMMEND', '' )</v>
      </c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  <c r="CT15" s="145"/>
      <c r="CU15" s="145"/>
      <c r="CV15" s="145"/>
      <c r="CW15" s="145"/>
      <c r="CX15" s="145"/>
      <c r="CY15" s="145"/>
      <c r="CZ15" s="145"/>
      <c r="DA15" s="145"/>
      <c r="DB15" s="145"/>
      <c r="DC15" s="145"/>
      <c r="DD15" s="145"/>
      <c r="DE15" s="145"/>
      <c r="DF15" s="145"/>
      <c r="DG15" s="145"/>
      <c r="DH15" s="145"/>
      <c r="DI15" s="145"/>
      <c r="DJ15" s="145"/>
      <c r="DK15" s="145"/>
      <c r="DL15" s="145"/>
      <c r="DM15" s="145"/>
      <c r="DN15" s="145"/>
      <c r="DO15" s="145"/>
      <c r="DP15" s="145"/>
      <c r="DQ15" s="145"/>
      <c r="DR15" s="145"/>
      <c r="DS15" s="145"/>
      <c r="DT15" s="145"/>
      <c r="DU15" s="145"/>
      <c r="DV15" s="145"/>
      <c r="DW15" s="145"/>
      <c r="DX15" s="145"/>
      <c r="DY15" s="145"/>
      <c r="DZ15" s="145"/>
      <c r="EA15" s="145"/>
      <c r="EB15" s="145"/>
      <c r="EC15" s="145"/>
      <c r="ED15" s="145"/>
      <c r="EE15" s="145"/>
      <c r="EF15" s="145"/>
      <c r="EG15" s="145"/>
      <c r="EH15" s="145"/>
      <c r="EI15" s="145"/>
      <c r="EJ15" s="145"/>
      <c r="EK15" s="145"/>
      <c r="EL15" s="145"/>
      <c r="EM15" s="145"/>
      <c r="EN15" s="145"/>
      <c r="EO15" s="145"/>
      <c r="EP15" s="145"/>
      <c r="EQ15" s="145"/>
      <c r="ER15" s="145"/>
      <c r="ES15" s="145"/>
      <c r="ET15" s="145"/>
      <c r="EU15" s="145"/>
      <c r="EV15" s="145"/>
      <c r="EW15" s="145"/>
      <c r="EX15" s="145"/>
      <c r="EY15" s="145"/>
      <c r="EZ15" s="145"/>
      <c r="FA15" s="145"/>
      <c r="FB15" s="145"/>
      <c r="FC15" s="145"/>
      <c r="FD15" s="145"/>
      <c r="FE15" s="145"/>
      <c r="FF15" s="145"/>
      <c r="FG15" s="145"/>
      <c r="FH15" s="145"/>
      <c r="FI15" s="145"/>
      <c r="FJ15" s="145"/>
      <c r="FK15" s="145"/>
      <c r="FL15" s="145"/>
      <c r="FM15" s="145"/>
      <c r="FN15" s="145"/>
      <c r="FO15" s="145"/>
      <c r="FP15" s="145"/>
      <c r="FQ15" s="145"/>
      <c r="FR15" s="145"/>
      <c r="FS15" s="145"/>
      <c r="FT15" s="145"/>
      <c r="FU15" s="145"/>
      <c r="FV15" s="145"/>
      <c r="FW15" s="145"/>
      <c r="FX15" s="145"/>
      <c r="FY15" s="145"/>
      <c r="FZ15" s="145"/>
      <c r="GA15" s="145"/>
      <c r="GB15" s="145"/>
      <c r="GC15" s="145"/>
      <c r="GD15" s="145"/>
      <c r="GE15" s="145"/>
      <c r="GF15" s="145"/>
      <c r="GG15" s="145"/>
      <c r="GH15" s="145"/>
      <c r="GI15" s="145"/>
      <c r="GJ15" s="145"/>
      <c r="GK15" s="145"/>
      <c r="GL15" s="145"/>
      <c r="GM15" s="145"/>
      <c r="GN15" s="145"/>
      <c r="GO15" s="145"/>
      <c r="GP15" s="145"/>
      <c r="GQ15" s="145"/>
      <c r="GR15" s="145"/>
      <c r="GS15" s="145"/>
      <c r="GT15" s="145"/>
      <c r="GU15" s="145"/>
      <c r="GV15" s="145"/>
      <c r="GW15" s="145"/>
      <c r="GX15" s="145"/>
      <c r="GY15" s="145"/>
      <c r="GZ15" s="145"/>
      <c r="HA15" s="145"/>
      <c r="HB15" s="145"/>
      <c r="HC15" s="145"/>
      <c r="HD15" s="145"/>
      <c r="HE15" s="145"/>
      <c r="HF15" s="145"/>
      <c r="HG15" s="145"/>
      <c r="HH15" s="145"/>
      <c r="HI15" s="145"/>
      <c r="HJ15" s="145"/>
      <c r="HK15" s="145"/>
      <c r="HL15" s="145"/>
      <c r="HM15" s="145"/>
      <c r="HN15" s="145"/>
      <c r="HO15" s="145"/>
      <c r="HP15" s="145"/>
      <c r="HQ15" s="145"/>
      <c r="HR15" s="145"/>
      <c r="HS15" s="145"/>
      <c r="HT15" s="145"/>
      <c r="HU15" s="145"/>
      <c r="HV15" s="145"/>
      <c r="HW15" s="145"/>
      <c r="HX15" s="145"/>
      <c r="HY15" s="145"/>
      <c r="HZ15" s="145"/>
      <c r="IA15" s="145"/>
      <c r="IB15" s="145"/>
      <c r="IC15" s="145"/>
      <c r="ID15" s="145"/>
      <c r="IE15" s="145"/>
      <c r="IF15" s="145"/>
      <c r="IG15" s="145"/>
      <c r="IH15" s="145"/>
      <c r="II15" s="145"/>
      <c r="IJ15" s="145"/>
      <c r="IK15" s="145"/>
      <c r="IL15" s="145"/>
      <c r="IM15" s="145"/>
      <c r="IN15" s="145"/>
      <c r="IO15" s="145"/>
      <c r="IP15" s="145"/>
      <c r="IQ15" s="145"/>
      <c r="IR15" s="145"/>
      <c r="IS15" s="145"/>
      <c r="IT15" s="145"/>
      <c r="IU15" s="145"/>
      <c r="IV15" s="145"/>
      <c r="IW15" s="145"/>
      <c r="IX15" s="145"/>
      <c r="IY15" s="145"/>
      <c r="IZ15" s="145"/>
      <c r="JA15" s="145"/>
      <c r="JB15" s="145"/>
      <c r="JC15" s="145"/>
      <c r="JD15" s="145"/>
      <c r="JE15" s="145"/>
      <c r="JF15" s="145"/>
      <c r="JG15" s="145"/>
      <c r="JH15" s="145"/>
      <c r="JI15" s="145"/>
      <c r="JJ15" s="145"/>
      <c r="JK15" s="145"/>
      <c r="JL15" s="145"/>
      <c r="JM15" s="145"/>
      <c r="JN15" s="145"/>
      <c r="JO15" s="145"/>
      <c r="JP15" s="145"/>
      <c r="JQ15" s="145"/>
      <c r="JR15" s="145"/>
      <c r="JS15" s="145"/>
      <c r="JT15" s="145"/>
      <c r="JU15" s="145"/>
      <c r="JV15" s="145"/>
      <c r="JW15" s="145"/>
      <c r="JX15" s="145"/>
      <c r="JY15" s="145"/>
      <c r="JZ15" s="145"/>
      <c r="KA15" s="145"/>
      <c r="KB15" s="145"/>
      <c r="KC15" s="145"/>
      <c r="KD15" s="145"/>
      <c r="KE15" s="145"/>
      <c r="KF15" s="145"/>
      <c r="KG15" s="145"/>
      <c r="KH15" s="145"/>
      <c r="KI15" s="145"/>
      <c r="KJ15" s="145"/>
      <c r="KK15" s="145"/>
      <c r="KL15" s="145"/>
      <c r="KM15" s="145"/>
      <c r="KN15" s="145"/>
      <c r="KO15" s="145"/>
      <c r="KP15" s="145"/>
      <c r="KQ15" s="145"/>
      <c r="KR15" s="145"/>
      <c r="KS15" s="145"/>
      <c r="KT15" s="145"/>
      <c r="KU15" s="145"/>
      <c r="KV15" s="145"/>
      <c r="KW15" s="145"/>
      <c r="KX15" s="145"/>
      <c r="KY15" s="145"/>
      <c r="KZ15" s="145"/>
      <c r="LA15" s="145"/>
      <c r="LB15" s="145"/>
      <c r="LC15" s="145"/>
      <c r="LD15" s="145"/>
      <c r="LE15" s="145"/>
      <c r="LF15" s="145"/>
      <c r="LG15" s="145"/>
      <c r="LH15" s="145"/>
      <c r="LI15" s="145"/>
      <c r="LJ15" s="145"/>
      <c r="LK15" s="145"/>
      <c r="LL15" s="145"/>
      <c r="LM15" s="145"/>
      <c r="LN15" s="145"/>
      <c r="LO15" s="145"/>
      <c r="LP15" s="145"/>
      <c r="LQ15" s="145"/>
      <c r="LR15" s="145"/>
      <c r="LS15" s="145"/>
      <c r="LT15" s="145"/>
      <c r="LU15" s="145"/>
      <c r="LV15" s="145"/>
      <c r="LW15" s="145"/>
      <c r="LX15" s="145"/>
      <c r="LY15" s="145"/>
      <c r="LZ15" s="145"/>
      <c r="MA15" s="145"/>
      <c r="MB15" s="145"/>
      <c r="MC15" s="145"/>
      <c r="MD15" s="145"/>
      <c r="ME15" s="145"/>
      <c r="MF15" s="145"/>
      <c r="MG15" s="145"/>
      <c r="MH15" s="145"/>
      <c r="MI15" s="145"/>
      <c r="MJ15" s="145"/>
      <c r="MK15" s="145"/>
      <c r="ML15" s="145"/>
      <c r="MM15" s="145"/>
      <c r="MN15" s="145"/>
      <c r="MO15" s="145"/>
      <c r="MP15" s="145"/>
      <c r="MQ15" s="145"/>
      <c r="MR15" s="145"/>
      <c r="MS15" s="145"/>
      <c r="MT15" s="145"/>
      <c r="MU15" s="145"/>
      <c r="MV15" s="145"/>
      <c r="MW15" s="145"/>
      <c r="MX15" s="145"/>
      <c r="MY15" s="145"/>
      <c r="MZ15" s="145"/>
      <c r="NA15" s="145"/>
      <c r="NB15" s="145"/>
      <c r="NC15" s="145"/>
      <c r="ND15" s="145"/>
      <c r="NE15" s="145"/>
      <c r="NF15" s="145"/>
      <c r="NG15" s="145"/>
      <c r="NH15" s="145"/>
      <c r="NI15" s="145"/>
      <c r="NJ15" s="145"/>
      <c r="NK15" s="145"/>
      <c r="NL15" s="145"/>
      <c r="NM15" s="145"/>
      <c r="NN15" s="145"/>
      <c r="NO15" s="145"/>
      <c r="NP15" s="145"/>
      <c r="NQ15" s="145"/>
      <c r="NR15" s="145"/>
      <c r="NS15" s="145"/>
      <c r="NT15" s="145"/>
      <c r="NU15" s="145"/>
      <c r="NV15" s="145"/>
      <c r="NW15" s="145"/>
      <c r="NX15" s="145"/>
      <c r="NY15" s="145"/>
      <c r="NZ15" s="145"/>
      <c r="OA15" s="145"/>
      <c r="OB15" s="145"/>
      <c r="OC15" s="145"/>
      <c r="OD15" s="145"/>
      <c r="OE15" s="145"/>
      <c r="OF15" s="145"/>
      <c r="OG15" s="145"/>
      <c r="OH15" s="145"/>
      <c r="OI15" s="145"/>
      <c r="OJ15" s="145"/>
      <c r="OK15" s="145"/>
      <c r="OL15" s="145"/>
      <c r="OM15" s="145"/>
      <c r="ON15" s="145"/>
      <c r="OO15" s="145"/>
      <c r="OP15" s="145"/>
      <c r="OQ15" s="145"/>
      <c r="OR15" s="145"/>
      <c r="OS15" s="145"/>
      <c r="OT15" s="145"/>
      <c r="OU15" s="145"/>
      <c r="OV15" s="145"/>
      <c r="OW15" s="145"/>
      <c r="OX15" s="145"/>
      <c r="OY15" s="145"/>
      <c r="OZ15" s="145"/>
      <c r="PA15" s="145"/>
      <c r="PB15" s="145"/>
      <c r="PC15" s="145"/>
      <c r="PD15" s="145"/>
      <c r="PE15" s="145"/>
      <c r="PF15" s="145"/>
      <c r="PG15" s="145"/>
      <c r="PH15" s="145"/>
      <c r="PI15" s="145"/>
      <c r="PJ15" s="145"/>
      <c r="PK15" s="145"/>
      <c r="PL15" s="145"/>
      <c r="PM15" s="145"/>
      <c r="PN15" s="145"/>
      <c r="PO15" s="145"/>
      <c r="PP15" s="145"/>
      <c r="PQ15" s="145"/>
      <c r="PR15" s="145"/>
      <c r="PS15" s="145"/>
      <c r="PT15" s="145"/>
      <c r="PU15" s="145"/>
      <c r="PV15" s="145"/>
      <c r="PW15" s="145"/>
      <c r="PX15" s="145"/>
      <c r="PY15" s="145"/>
      <c r="PZ15" s="145"/>
      <c r="QA15" s="145"/>
      <c r="QB15" s="145"/>
      <c r="QC15" s="145"/>
      <c r="QD15" s="145"/>
      <c r="QE15" s="145"/>
      <c r="QF15" s="145"/>
      <c r="QG15" s="145"/>
      <c r="QH15" s="145"/>
      <c r="QI15" s="145"/>
      <c r="QJ15" s="145"/>
      <c r="QK15" s="145"/>
      <c r="QL15" s="145"/>
      <c r="QM15" s="145"/>
      <c r="QN15" s="145"/>
      <c r="QO15" s="145"/>
      <c r="QP15" s="145"/>
      <c r="QQ15" s="145"/>
      <c r="QR15" s="145"/>
      <c r="QS15" s="145"/>
      <c r="QT15" s="145"/>
      <c r="QU15" s="145"/>
      <c r="QV15" s="145"/>
      <c r="QW15" s="145"/>
      <c r="QX15" s="145"/>
      <c r="QY15" s="145"/>
      <c r="QZ15" s="145"/>
      <c r="RA15" s="145"/>
      <c r="RB15" s="145"/>
      <c r="RC15" s="145"/>
      <c r="RD15" s="145"/>
      <c r="RE15" s="145"/>
      <c r="RF15" s="145"/>
      <c r="RG15" s="145"/>
      <c r="RH15" s="145"/>
      <c r="RI15" s="145"/>
      <c r="RJ15" s="145"/>
      <c r="RK15" s="145"/>
      <c r="RL15" s="145"/>
      <c r="RM15" s="145"/>
      <c r="RN15" s="145"/>
      <c r="RO15" s="145"/>
      <c r="RP15" s="145"/>
      <c r="RQ15" s="145"/>
      <c r="RR15" s="145"/>
      <c r="RS15" s="145"/>
      <c r="RT15" s="145"/>
      <c r="RU15" s="145"/>
      <c r="RV15" s="145"/>
      <c r="RW15" s="145"/>
      <c r="RX15" s="145"/>
      <c r="RY15" s="145"/>
      <c r="RZ15" s="145"/>
      <c r="SA15" s="145"/>
      <c r="SB15" s="145"/>
      <c r="SC15" s="145"/>
      <c r="SD15" s="145"/>
      <c r="SE15" s="145"/>
      <c r="SF15" s="145"/>
      <c r="SG15" s="145"/>
      <c r="SH15" s="145"/>
      <c r="SI15" s="145"/>
      <c r="SJ15" s="145"/>
      <c r="SK15" s="145"/>
      <c r="SL15" s="145"/>
      <c r="SM15" s="145"/>
      <c r="SN15" s="145"/>
      <c r="SO15" s="145"/>
      <c r="SP15" s="145"/>
      <c r="SQ15" s="145"/>
      <c r="SR15" s="145"/>
      <c r="SS15" s="145"/>
      <c r="ST15" s="145"/>
      <c r="SU15" s="145"/>
      <c r="SV15" s="145"/>
      <c r="SW15" s="145"/>
      <c r="SX15" s="145"/>
      <c r="SY15" s="145"/>
      <c r="SZ15" s="145"/>
      <c r="TA15" s="145"/>
      <c r="TB15" s="145"/>
      <c r="TC15" s="145"/>
      <c r="TD15" s="145"/>
      <c r="TE15" s="145"/>
      <c r="TF15" s="145"/>
      <c r="TG15" s="145"/>
      <c r="TH15" s="145"/>
      <c r="TI15" s="145"/>
      <c r="TJ15" s="145"/>
      <c r="TK15" s="145"/>
      <c r="TL15" s="145"/>
      <c r="TM15" s="145"/>
      <c r="TN15" s="145"/>
      <c r="TO15" s="145"/>
      <c r="TP15" s="145"/>
      <c r="TQ15" s="145"/>
      <c r="TR15" s="145"/>
      <c r="TS15" s="145"/>
      <c r="TT15" s="145"/>
      <c r="TU15" s="145"/>
      <c r="TV15" s="145"/>
      <c r="TW15" s="145"/>
      <c r="TX15" s="145"/>
      <c r="TY15" s="145"/>
      <c r="TZ15" s="145"/>
      <c r="UA15" s="145"/>
      <c r="UB15" s="145"/>
      <c r="UC15" s="145"/>
      <c r="UD15" s="145"/>
      <c r="UE15" s="145"/>
      <c r="UF15" s="145"/>
      <c r="UG15" s="145"/>
      <c r="UH15" s="145"/>
      <c r="UI15" s="145"/>
      <c r="UJ15" s="145"/>
      <c r="UK15" s="145"/>
      <c r="UL15" s="145"/>
      <c r="UM15" s="145"/>
      <c r="UN15" s="145"/>
      <c r="UO15" s="145"/>
      <c r="UP15" s="145"/>
      <c r="UQ15" s="145"/>
      <c r="UR15" s="145"/>
      <c r="US15" s="145"/>
      <c r="UT15" s="145"/>
      <c r="UU15" s="145"/>
      <c r="UV15" s="145"/>
      <c r="UW15" s="145"/>
      <c r="UX15" s="145"/>
      <c r="UY15" s="145"/>
      <c r="UZ15" s="145"/>
      <c r="VA15" s="145"/>
      <c r="VB15" s="145"/>
      <c r="VC15" s="145"/>
      <c r="VD15" s="145"/>
      <c r="VE15" s="145"/>
      <c r="VF15" s="145"/>
      <c r="VG15" s="145"/>
      <c r="VH15" s="145"/>
      <c r="VI15" s="145"/>
      <c r="VJ15" s="145"/>
      <c r="VK15" s="145"/>
      <c r="VL15" s="145"/>
      <c r="VM15" s="145"/>
      <c r="VN15" s="145"/>
      <c r="VO15" s="145"/>
      <c r="VP15" s="145"/>
      <c r="VQ15" s="145"/>
      <c r="VR15" s="145"/>
      <c r="VS15" s="145"/>
      <c r="VT15" s="145"/>
      <c r="VU15" s="145"/>
      <c r="VV15" s="145"/>
      <c r="VW15" s="145"/>
      <c r="VX15" s="145"/>
      <c r="VY15" s="145"/>
      <c r="VZ15" s="145"/>
      <c r="WA15" s="145"/>
      <c r="WB15" s="145"/>
      <c r="WC15" s="145"/>
      <c r="WD15" s="145"/>
      <c r="WE15" s="145"/>
      <c r="WF15" s="145"/>
      <c r="WG15" s="145"/>
      <c r="WH15" s="145"/>
      <c r="WI15" s="145"/>
      <c r="WJ15" s="145"/>
      <c r="WK15" s="145"/>
      <c r="WL15" s="145"/>
      <c r="WM15" s="145"/>
      <c r="WN15" s="145"/>
      <c r="WO15" s="145"/>
      <c r="WP15" s="145"/>
      <c r="WQ15" s="145"/>
      <c r="WR15" s="145"/>
      <c r="WS15" s="145"/>
      <c r="WT15" s="145"/>
      <c r="WU15" s="145"/>
      <c r="WV15" s="145"/>
      <c r="WW15" s="145"/>
      <c r="WX15" s="145"/>
      <c r="WY15" s="145"/>
      <c r="WZ15" s="145"/>
      <c r="XA15" s="145"/>
      <c r="XB15" s="145"/>
      <c r="XC15" s="145"/>
      <c r="XD15" s="145"/>
      <c r="XE15" s="145"/>
      <c r="XF15" s="145"/>
      <c r="XG15" s="145"/>
      <c r="XH15" s="145"/>
      <c r="XI15" s="145"/>
      <c r="XJ15" s="145"/>
      <c r="XK15" s="145"/>
      <c r="XL15" s="145"/>
      <c r="XM15" s="145"/>
      <c r="XN15" s="145"/>
      <c r="XO15" s="145"/>
      <c r="XP15" s="145"/>
      <c r="XQ15" s="145"/>
      <c r="XR15" s="145"/>
      <c r="XS15" s="145"/>
      <c r="XT15" s="145"/>
      <c r="XU15" s="145"/>
      <c r="XV15" s="145"/>
      <c r="XW15" s="145"/>
      <c r="XX15" s="145"/>
      <c r="XY15" s="145"/>
      <c r="XZ15" s="145"/>
      <c r="YA15" s="145"/>
      <c r="YB15" s="145"/>
      <c r="YC15" s="145"/>
      <c r="YD15" s="145"/>
      <c r="YE15" s="145"/>
      <c r="YF15" s="145"/>
      <c r="YG15" s="145"/>
      <c r="YH15" s="145"/>
      <c r="YI15" s="145"/>
      <c r="YJ15" s="145"/>
      <c r="YK15" s="145"/>
      <c r="YL15" s="145"/>
      <c r="YM15" s="145"/>
      <c r="YN15" s="145"/>
      <c r="YO15" s="145"/>
      <c r="YP15" s="145"/>
      <c r="YQ15" s="145"/>
      <c r="YR15" s="145"/>
      <c r="YS15" s="145"/>
      <c r="YT15" s="145"/>
      <c r="YU15" s="145"/>
      <c r="YV15" s="145"/>
      <c r="YW15" s="145"/>
      <c r="YX15" s="145"/>
      <c r="YY15" s="145"/>
      <c r="YZ15" s="145"/>
      <c r="ZA15" s="145"/>
      <c r="ZB15" s="145"/>
      <c r="ZC15" s="145"/>
      <c r="ZD15" s="145"/>
      <c r="ZE15" s="145"/>
      <c r="ZF15" s="145"/>
      <c r="ZG15" s="145"/>
      <c r="ZH15" s="145"/>
      <c r="ZI15" s="145"/>
      <c r="ZJ15" s="145"/>
      <c r="ZK15" s="145"/>
      <c r="ZL15" s="145"/>
      <c r="ZM15" s="145"/>
      <c r="ZN15" s="145"/>
      <c r="ZO15" s="145"/>
      <c r="ZP15" s="145"/>
      <c r="ZQ15" s="145"/>
      <c r="ZR15" s="145"/>
      <c r="ZS15" s="145"/>
      <c r="ZT15" s="145"/>
      <c r="ZU15" s="145"/>
      <c r="ZV15" s="145"/>
      <c r="ZW15" s="145"/>
      <c r="ZX15" s="145"/>
      <c r="ZY15" s="145"/>
      <c r="ZZ15" s="145"/>
      <c r="AAA15" s="145"/>
      <c r="AAB15" s="145"/>
      <c r="AAC15" s="145"/>
      <c r="AAD15" s="145"/>
      <c r="AAE15" s="145"/>
      <c r="AAF15" s="145"/>
      <c r="AAG15" s="145"/>
      <c r="AAH15" s="145"/>
      <c r="AAI15" s="145"/>
      <c r="AAJ15" s="145"/>
      <c r="AAK15" s="145"/>
      <c r="AAL15" s="145"/>
      <c r="AAM15" s="145"/>
      <c r="AAN15" s="145"/>
      <c r="AAO15" s="145"/>
      <c r="AAP15" s="145"/>
      <c r="AAQ15" s="145"/>
      <c r="AAR15" s="145"/>
      <c r="AAS15" s="145"/>
      <c r="AAT15" s="145"/>
      <c r="AAU15" s="145"/>
      <c r="AAV15" s="145"/>
      <c r="AAW15" s="145"/>
      <c r="AAX15" s="145"/>
      <c r="AAY15" s="145"/>
      <c r="AAZ15" s="145"/>
      <c r="ABA15" s="145"/>
      <c r="ABB15" s="145"/>
      <c r="ABC15" s="145"/>
      <c r="ABD15" s="145"/>
      <c r="ABE15" s="145"/>
      <c r="ABF15" s="145"/>
      <c r="ABG15" s="145"/>
      <c r="ABH15" s="145"/>
      <c r="ABI15" s="145"/>
      <c r="ABJ15" s="145"/>
      <c r="ABK15" s="145"/>
      <c r="ABL15" s="145"/>
      <c r="ABM15" s="145"/>
      <c r="ABN15" s="145"/>
      <c r="ABO15" s="145"/>
      <c r="ABP15" s="145"/>
      <c r="ABQ15" s="145"/>
      <c r="ABR15" s="145"/>
      <c r="ABS15" s="145"/>
      <c r="ABT15" s="145"/>
      <c r="ABU15" s="145"/>
      <c r="ABV15" s="145"/>
      <c r="ABW15" s="145"/>
      <c r="ABX15" s="145"/>
      <c r="ABY15" s="145"/>
      <c r="ABZ15" s="145"/>
      <c r="ACA15" s="145"/>
      <c r="ACB15" s="145"/>
      <c r="ACC15" s="145"/>
      <c r="ACD15" s="145"/>
      <c r="ACE15" s="145"/>
      <c r="ACF15" s="145"/>
      <c r="ACG15" s="145"/>
      <c r="ACH15" s="145"/>
      <c r="ACI15" s="145"/>
      <c r="ACJ15" s="145"/>
      <c r="ACK15" s="145"/>
      <c r="ACL15" s="145"/>
      <c r="ACM15" s="145"/>
      <c r="ACN15" s="145"/>
      <c r="ACO15" s="145"/>
      <c r="ACP15" s="145"/>
      <c r="ACQ15" s="145"/>
      <c r="ACR15" s="145"/>
      <c r="ACS15" s="145"/>
      <c r="ACT15" s="145"/>
      <c r="ACU15" s="145"/>
      <c r="ACV15" s="145"/>
      <c r="ACW15" s="145"/>
      <c r="ACX15" s="145"/>
      <c r="ACY15" s="145"/>
      <c r="ACZ15" s="145"/>
      <c r="ADA15" s="145"/>
      <c r="ADB15" s="145"/>
      <c r="ADC15" s="145"/>
      <c r="ADD15" s="145"/>
      <c r="ADE15" s="145"/>
      <c r="ADF15" s="145"/>
      <c r="ADG15" s="145"/>
      <c r="ADH15" s="145"/>
      <c r="ADI15" s="145"/>
      <c r="ADJ15" s="145"/>
      <c r="ADK15" s="145"/>
      <c r="ADL15" s="145"/>
      <c r="ADM15" s="145"/>
      <c r="ADN15" s="145"/>
      <c r="ADO15" s="145"/>
      <c r="ADP15" s="145"/>
      <c r="ADQ15" s="145"/>
      <c r="ADR15" s="145"/>
      <c r="ADS15" s="145"/>
      <c r="ADT15" s="145"/>
      <c r="ADU15" s="145"/>
      <c r="ADV15" s="145"/>
      <c r="ADW15" s="145"/>
      <c r="ADX15" s="145"/>
      <c r="ADY15" s="145"/>
      <c r="ADZ15" s="145"/>
      <c r="AEA15" s="145"/>
      <c r="AEB15" s="145"/>
      <c r="AEC15" s="145"/>
      <c r="AED15" s="145"/>
      <c r="AEE15" s="145"/>
      <c r="AEF15" s="145"/>
      <c r="AEG15" s="145"/>
      <c r="AEH15" s="145"/>
      <c r="AEI15" s="145"/>
      <c r="AEJ15" s="145"/>
      <c r="AEK15" s="145"/>
      <c r="AEL15" s="145"/>
      <c r="AEM15" s="145"/>
      <c r="AEN15" s="145"/>
      <c r="AEO15" s="145"/>
      <c r="AEP15" s="145"/>
      <c r="AEQ15" s="145"/>
      <c r="AER15" s="145"/>
      <c r="AES15" s="145"/>
      <c r="AET15" s="145"/>
      <c r="AEU15" s="145"/>
      <c r="AEV15" s="145"/>
      <c r="AEW15" s="145"/>
      <c r="AEX15" s="145"/>
      <c r="AEY15" s="145"/>
      <c r="AEZ15" s="145"/>
      <c r="AFA15" s="145"/>
      <c r="AFB15" s="145"/>
      <c r="AFC15" s="145"/>
      <c r="AFD15" s="145"/>
      <c r="AFE15" s="145"/>
      <c r="AFF15" s="145"/>
      <c r="AFG15" s="145"/>
      <c r="AFH15" s="145"/>
      <c r="AFI15" s="145"/>
      <c r="AFJ15" s="145"/>
      <c r="AFK15" s="145"/>
      <c r="AFL15" s="145"/>
      <c r="AFM15" s="145"/>
      <c r="AFN15" s="145"/>
      <c r="AFO15" s="145"/>
      <c r="AFP15" s="145"/>
      <c r="AFQ15" s="145"/>
      <c r="AFR15" s="145"/>
      <c r="AFS15" s="145"/>
      <c r="AFT15" s="145"/>
      <c r="AFU15" s="145"/>
      <c r="AFV15" s="145"/>
      <c r="AFW15" s="145"/>
      <c r="AFX15" s="145"/>
      <c r="AFY15" s="145"/>
      <c r="AFZ15" s="145"/>
      <c r="AGA15" s="145"/>
      <c r="AGB15" s="145"/>
      <c r="AGC15" s="145"/>
      <c r="AGD15" s="145"/>
      <c r="AGE15" s="145"/>
      <c r="AGF15" s="145"/>
      <c r="AGG15" s="145"/>
      <c r="AGH15" s="145"/>
      <c r="AGI15" s="145"/>
      <c r="AGJ15" s="145"/>
      <c r="AGK15" s="145"/>
      <c r="AGL15" s="145"/>
      <c r="AGM15" s="145"/>
      <c r="AGN15" s="145"/>
      <c r="AGO15" s="145"/>
      <c r="AGP15" s="145"/>
      <c r="AGQ15" s="145"/>
      <c r="AGR15" s="145"/>
      <c r="AGS15" s="145"/>
      <c r="AGT15" s="145"/>
      <c r="AGU15" s="145"/>
      <c r="AGV15" s="145"/>
      <c r="AGW15" s="145"/>
      <c r="AGX15" s="145"/>
      <c r="AGY15" s="145"/>
      <c r="AGZ15" s="145"/>
      <c r="AHA15" s="145"/>
      <c r="AHB15" s="145"/>
      <c r="AHC15" s="145"/>
      <c r="AHD15" s="145"/>
      <c r="AHE15" s="145"/>
      <c r="AHF15" s="145"/>
      <c r="AHG15" s="145"/>
      <c r="AHH15" s="145"/>
      <c r="AHI15" s="145"/>
      <c r="AHJ15" s="145"/>
      <c r="AHK15" s="145"/>
      <c r="AHL15" s="145"/>
      <c r="AHM15" s="145"/>
      <c r="AHN15" s="145"/>
      <c r="AHO15" s="145"/>
      <c r="AHP15" s="145"/>
      <c r="AHQ15" s="145"/>
      <c r="AHR15" s="145"/>
      <c r="AHS15" s="145"/>
      <c r="AHT15" s="145"/>
      <c r="AHU15" s="145"/>
      <c r="AHV15" s="145"/>
      <c r="AHW15" s="145"/>
      <c r="AHX15" s="145"/>
      <c r="AHY15" s="145"/>
      <c r="AHZ15" s="145"/>
      <c r="AIA15" s="145"/>
      <c r="AIB15" s="145"/>
      <c r="AIC15" s="145"/>
      <c r="AID15" s="145"/>
      <c r="AIE15" s="145"/>
      <c r="AIF15" s="145"/>
      <c r="AIG15" s="145"/>
      <c r="AIH15" s="145"/>
      <c r="AII15" s="145"/>
      <c r="AIJ15" s="145"/>
      <c r="AIK15" s="145"/>
      <c r="AIL15" s="145"/>
      <c r="AIM15" s="145"/>
      <c r="AIN15" s="145"/>
      <c r="AIO15" s="145"/>
      <c r="AIP15" s="145"/>
      <c r="AIQ15" s="145"/>
      <c r="AIR15" s="145"/>
      <c r="AIS15" s="145"/>
      <c r="AIT15" s="145"/>
      <c r="AIU15" s="145"/>
      <c r="AIV15" s="145"/>
      <c r="AIW15" s="145"/>
      <c r="AIX15" s="145"/>
      <c r="AIY15" s="145"/>
      <c r="AIZ15" s="145"/>
      <c r="AJA15" s="145"/>
      <c r="AJB15" s="145"/>
      <c r="AJC15" s="145"/>
      <c r="AJD15" s="145"/>
      <c r="AJE15" s="145"/>
      <c r="AJF15" s="145"/>
      <c r="AJG15" s="145"/>
      <c r="AJH15" s="145"/>
      <c r="AJI15" s="145"/>
      <c r="AJJ15" s="145"/>
      <c r="AJK15" s="145"/>
      <c r="AJL15" s="145"/>
      <c r="AJM15" s="145"/>
      <c r="AJN15" s="145"/>
      <c r="AJO15" s="145"/>
      <c r="AJP15" s="145"/>
      <c r="AJQ15" s="145"/>
      <c r="AJR15" s="145"/>
      <c r="AJS15" s="145"/>
      <c r="AJT15" s="145"/>
      <c r="AJU15" s="145"/>
      <c r="AJV15" s="145"/>
      <c r="AJW15" s="145"/>
      <c r="AJX15" s="145"/>
      <c r="AJY15" s="145"/>
      <c r="AJZ15" s="145"/>
      <c r="AKA15" s="145"/>
      <c r="AKB15" s="145"/>
      <c r="AKC15" s="145"/>
      <c r="AKD15" s="145"/>
      <c r="AKE15" s="145"/>
      <c r="AKF15" s="145"/>
      <c r="AKG15" s="145"/>
      <c r="AKH15" s="145"/>
      <c r="AKI15" s="145"/>
      <c r="AKJ15" s="145"/>
      <c r="AKK15" s="145"/>
      <c r="AKL15" s="145"/>
      <c r="AKM15" s="145"/>
      <c r="AKN15" s="145"/>
      <c r="AKO15" s="145"/>
      <c r="AKP15" s="145"/>
      <c r="AKQ15" s="145"/>
      <c r="AKR15" s="145"/>
      <c r="AKS15" s="145"/>
      <c r="AKT15" s="145"/>
      <c r="AKU15" s="145"/>
      <c r="AKV15" s="145"/>
      <c r="AKW15" s="145"/>
      <c r="AKX15" s="145"/>
      <c r="AKY15" s="145"/>
      <c r="AKZ15" s="145"/>
      <c r="ALA15" s="145"/>
      <c r="ALB15" s="145"/>
      <c r="ALC15" s="145"/>
      <c r="ALD15" s="145"/>
      <c r="ALE15" s="145"/>
      <c r="ALF15" s="145"/>
      <c r="ALG15" s="145"/>
      <c r="ALH15" s="145"/>
      <c r="ALI15" s="145"/>
      <c r="ALJ15" s="145"/>
      <c r="ALK15" s="145"/>
      <c r="ALL15" s="145"/>
      <c r="ALM15" s="145"/>
      <c r="ALN15" s="145"/>
      <c r="ALO15" s="145"/>
      <c r="ALP15" s="145"/>
      <c r="ALQ15" s="145"/>
      <c r="ALR15" s="145"/>
      <c r="ALS15" s="145"/>
      <c r="ALT15" s="145"/>
      <c r="ALU15" s="145"/>
      <c r="ALV15" s="145"/>
      <c r="ALW15" s="145"/>
      <c r="ALX15" s="145"/>
      <c r="ALY15" s="145"/>
      <c r="ALZ15" s="145"/>
      <c r="AMA15" s="145"/>
      <c r="AMB15" s="145"/>
      <c r="AMC15" s="145"/>
      <c r="AMD15" s="145"/>
      <c r="AME15" s="145"/>
      <c r="AMF15" s="145"/>
      <c r="AMG15" s="145"/>
      <c r="AMH15" s="145"/>
      <c r="AMI15" s="145"/>
      <c r="AMJ15" s="145"/>
      <c r="AMK15" s="145"/>
    </row>
    <row r="16" spans="1:1025" s="131" customFormat="1">
      <c r="A16" s="145" t="str">
        <f t="shared" si="0"/>
        <v>LOAN.BOM_RETURN</v>
      </c>
      <c r="B16" s="154">
        <f t="shared" si="3"/>
        <v>110012</v>
      </c>
      <c r="C16" s="134">
        <v>0</v>
      </c>
      <c r="D16" s="134">
        <v>1</v>
      </c>
      <c r="E16" s="146">
        <f t="shared" si="4"/>
        <v>100000</v>
      </c>
      <c r="F16" s="146">
        <v>10000</v>
      </c>
      <c r="G16" s="146" t="s">
        <v>34</v>
      </c>
      <c r="H16" s="146">
        <v>100000</v>
      </c>
      <c r="I16" s="158" t="s">
        <v>505</v>
      </c>
      <c r="J16" s="146">
        <f>VLOOKUP(I16,T_FSM_TYPE!$A:$B,2,0)</f>
        <v>110000</v>
      </c>
      <c r="K16" s="131" t="s">
        <v>510</v>
      </c>
      <c r="L16" s="159"/>
      <c r="M16" s="133" t="str">
        <f t="shared" si="2"/>
        <v>INSERT INTO T_FSM_ACTION VALUES(110012, 0, 1, 100000, 10000, GETDATE(), 100000, 110000, 'BOM_RETURN', '' )</v>
      </c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BZ16" s="145"/>
      <c r="CA16" s="145"/>
      <c r="CB16" s="145"/>
      <c r="CC16" s="145"/>
      <c r="CD16" s="145"/>
      <c r="CE16" s="145"/>
      <c r="CF16" s="145"/>
      <c r="CG16" s="145"/>
      <c r="CH16" s="145"/>
      <c r="CI16" s="145"/>
      <c r="CJ16" s="145"/>
      <c r="CK16" s="145"/>
      <c r="CL16" s="145"/>
      <c r="CM16" s="145"/>
      <c r="CN16" s="145"/>
      <c r="CO16" s="145"/>
      <c r="CP16" s="145"/>
      <c r="CQ16" s="145"/>
      <c r="CR16" s="145"/>
      <c r="CS16" s="145"/>
      <c r="CT16" s="145"/>
      <c r="CU16" s="145"/>
      <c r="CV16" s="145"/>
      <c r="CW16" s="145"/>
      <c r="CX16" s="145"/>
      <c r="CY16" s="145"/>
      <c r="CZ16" s="145"/>
      <c r="DA16" s="145"/>
      <c r="DB16" s="145"/>
      <c r="DC16" s="145"/>
      <c r="DD16" s="145"/>
      <c r="DE16" s="145"/>
      <c r="DF16" s="145"/>
      <c r="DG16" s="145"/>
      <c r="DH16" s="145"/>
      <c r="DI16" s="145"/>
      <c r="DJ16" s="145"/>
      <c r="DK16" s="145"/>
      <c r="DL16" s="145"/>
      <c r="DM16" s="145"/>
      <c r="DN16" s="145"/>
      <c r="DO16" s="145"/>
      <c r="DP16" s="145"/>
      <c r="DQ16" s="145"/>
      <c r="DR16" s="145"/>
      <c r="DS16" s="145"/>
      <c r="DT16" s="145"/>
      <c r="DU16" s="145"/>
      <c r="DV16" s="145"/>
      <c r="DW16" s="145"/>
      <c r="DX16" s="145"/>
      <c r="DY16" s="145"/>
      <c r="DZ16" s="145"/>
      <c r="EA16" s="145"/>
      <c r="EB16" s="145"/>
      <c r="EC16" s="145"/>
      <c r="ED16" s="145"/>
      <c r="EE16" s="145"/>
      <c r="EF16" s="145"/>
      <c r="EG16" s="145"/>
      <c r="EH16" s="145"/>
      <c r="EI16" s="145"/>
      <c r="EJ16" s="145"/>
      <c r="EK16" s="145"/>
      <c r="EL16" s="145"/>
      <c r="EM16" s="145"/>
      <c r="EN16" s="145"/>
      <c r="EO16" s="145"/>
      <c r="EP16" s="145"/>
      <c r="EQ16" s="145"/>
      <c r="ER16" s="145"/>
      <c r="ES16" s="145"/>
      <c r="ET16" s="145"/>
      <c r="EU16" s="145"/>
      <c r="EV16" s="145"/>
      <c r="EW16" s="145"/>
      <c r="EX16" s="145"/>
      <c r="EY16" s="145"/>
      <c r="EZ16" s="145"/>
      <c r="FA16" s="145"/>
      <c r="FB16" s="145"/>
      <c r="FC16" s="145"/>
      <c r="FD16" s="145"/>
      <c r="FE16" s="145"/>
      <c r="FF16" s="145"/>
      <c r="FG16" s="145"/>
      <c r="FH16" s="145"/>
      <c r="FI16" s="145"/>
      <c r="FJ16" s="145"/>
      <c r="FK16" s="145"/>
      <c r="FL16" s="145"/>
      <c r="FM16" s="145"/>
      <c r="FN16" s="145"/>
      <c r="FO16" s="145"/>
      <c r="FP16" s="145"/>
      <c r="FQ16" s="145"/>
      <c r="FR16" s="145"/>
      <c r="FS16" s="145"/>
      <c r="FT16" s="145"/>
      <c r="FU16" s="145"/>
      <c r="FV16" s="145"/>
      <c r="FW16" s="145"/>
      <c r="FX16" s="145"/>
      <c r="FY16" s="145"/>
      <c r="FZ16" s="145"/>
      <c r="GA16" s="145"/>
      <c r="GB16" s="145"/>
      <c r="GC16" s="145"/>
      <c r="GD16" s="145"/>
      <c r="GE16" s="145"/>
      <c r="GF16" s="145"/>
      <c r="GG16" s="145"/>
      <c r="GH16" s="145"/>
      <c r="GI16" s="145"/>
      <c r="GJ16" s="145"/>
      <c r="GK16" s="145"/>
      <c r="GL16" s="145"/>
      <c r="GM16" s="145"/>
      <c r="GN16" s="145"/>
      <c r="GO16" s="145"/>
      <c r="GP16" s="145"/>
      <c r="GQ16" s="145"/>
      <c r="GR16" s="145"/>
      <c r="GS16" s="145"/>
      <c r="GT16" s="145"/>
      <c r="GU16" s="145"/>
      <c r="GV16" s="145"/>
      <c r="GW16" s="145"/>
      <c r="GX16" s="145"/>
      <c r="GY16" s="145"/>
      <c r="GZ16" s="145"/>
      <c r="HA16" s="145"/>
      <c r="HB16" s="145"/>
      <c r="HC16" s="145"/>
      <c r="HD16" s="145"/>
      <c r="HE16" s="145"/>
      <c r="HF16" s="145"/>
      <c r="HG16" s="145"/>
      <c r="HH16" s="145"/>
      <c r="HI16" s="145"/>
      <c r="HJ16" s="145"/>
      <c r="HK16" s="145"/>
      <c r="HL16" s="145"/>
      <c r="HM16" s="145"/>
      <c r="HN16" s="145"/>
      <c r="HO16" s="145"/>
      <c r="HP16" s="145"/>
      <c r="HQ16" s="145"/>
      <c r="HR16" s="145"/>
      <c r="HS16" s="145"/>
      <c r="HT16" s="145"/>
      <c r="HU16" s="145"/>
      <c r="HV16" s="145"/>
      <c r="HW16" s="145"/>
      <c r="HX16" s="145"/>
      <c r="HY16" s="145"/>
      <c r="HZ16" s="145"/>
      <c r="IA16" s="145"/>
      <c r="IB16" s="145"/>
      <c r="IC16" s="145"/>
      <c r="ID16" s="145"/>
      <c r="IE16" s="145"/>
      <c r="IF16" s="145"/>
      <c r="IG16" s="145"/>
      <c r="IH16" s="145"/>
      <c r="II16" s="145"/>
      <c r="IJ16" s="145"/>
      <c r="IK16" s="145"/>
      <c r="IL16" s="145"/>
      <c r="IM16" s="145"/>
      <c r="IN16" s="145"/>
      <c r="IO16" s="145"/>
      <c r="IP16" s="145"/>
      <c r="IQ16" s="145"/>
      <c r="IR16" s="145"/>
      <c r="IS16" s="145"/>
      <c r="IT16" s="145"/>
      <c r="IU16" s="145"/>
      <c r="IV16" s="145"/>
      <c r="IW16" s="145"/>
      <c r="IX16" s="145"/>
      <c r="IY16" s="145"/>
      <c r="IZ16" s="145"/>
      <c r="JA16" s="145"/>
      <c r="JB16" s="145"/>
      <c r="JC16" s="145"/>
      <c r="JD16" s="145"/>
      <c r="JE16" s="145"/>
      <c r="JF16" s="145"/>
      <c r="JG16" s="145"/>
      <c r="JH16" s="145"/>
      <c r="JI16" s="145"/>
      <c r="JJ16" s="145"/>
      <c r="JK16" s="145"/>
      <c r="JL16" s="145"/>
      <c r="JM16" s="145"/>
      <c r="JN16" s="145"/>
      <c r="JO16" s="145"/>
      <c r="JP16" s="145"/>
      <c r="JQ16" s="145"/>
      <c r="JR16" s="145"/>
      <c r="JS16" s="145"/>
      <c r="JT16" s="145"/>
      <c r="JU16" s="145"/>
      <c r="JV16" s="145"/>
      <c r="JW16" s="145"/>
      <c r="JX16" s="145"/>
      <c r="JY16" s="145"/>
      <c r="JZ16" s="145"/>
      <c r="KA16" s="145"/>
      <c r="KB16" s="145"/>
      <c r="KC16" s="145"/>
      <c r="KD16" s="145"/>
      <c r="KE16" s="145"/>
      <c r="KF16" s="145"/>
      <c r="KG16" s="145"/>
      <c r="KH16" s="145"/>
      <c r="KI16" s="145"/>
      <c r="KJ16" s="145"/>
      <c r="KK16" s="145"/>
      <c r="KL16" s="145"/>
      <c r="KM16" s="145"/>
      <c r="KN16" s="145"/>
      <c r="KO16" s="145"/>
      <c r="KP16" s="145"/>
      <c r="KQ16" s="145"/>
      <c r="KR16" s="145"/>
      <c r="KS16" s="145"/>
      <c r="KT16" s="145"/>
      <c r="KU16" s="145"/>
      <c r="KV16" s="145"/>
      <c r="KW16" s="145"/>
      <c r="KX16" s="145"/>
      <c r="KY16" s="145"/>
      <c r="KZ16" s="145"/>
      <c r="LA16" s="145"/>
      <c r="LB16" s="145"/>
      <c r="LC16" s="145"/>
      <c r="LD16" s="145"/>
      <c r="LE16" s="145"/>
      <c r="LF16" s="145"/>
      <c r="LG16" s="145"/>
      <c r="LH16" s="145"/>
      <c r="LI16" s="145"/>
      <c r="LJ16" s="145"/>
      <c r="LK16" s="145"/>
      <c r="LL16" s="145"/>
      <c r="LM16" s="145"/>
      <c r="LN16" s="145"/>
      <c r="LO16" s="145"/>
      <c r="LP16" s="145"/>
      <c r="LQ16" s="145"/>
      <c r="LR16" s="145"/>
      <c r="LS16" s="145"/>
      <c r="LT16" s="145"/>
      <c r="LU16" s="145"/>
      <c r="LV16" s="145"/>
      <c r="LW16" s="145"/>
      <c r="LX16" s="145"/>
      <c r="LY16" s="145"/>
      <c r="LZ16" s="145"/>
      <c r="MA16" s="145"/>
      <c r="MB16" s="145"/>
      <c r="MC16" s="145"/>
      <c r="MD16" s="145"/>
      <c r="ME16" s="145"/>
      <c r="MF16" s="145"/>
      <c r="MG16" s="145"/>
      <c r="MH16" s="145"/>
      <c r="MI16" s="145"/>
      <c r="MJ16" s="145"/>
      <c r="MK16" s="145"/>
      <c r="ML16" s="145"/>
      <c r="MM16" s="145"/>
      <c r="MN16" s="145"/>
      <c r="MO16" s="145"/>
      <c r="MP16" s="145"/>
      <c r="MQ16" s="145"/>
      <c r="MR16" s="145"/>
      <c r="MS16" s="145"/>
      <c r="MT16" s="145"/>
      <c r="MU16" s="145"/>
      <c r="MV16" s="145"/>
      <c r="MW16" s="145"/>
      <c r="MX16" s="145"/>
      <c r="MY16" s="145"/>
      <c r="MZ16" s="145"/>
      <c r="NA16" s="145"/>
      <c r="NB16" s="145"/>
      <c r="NC16" s="145"/>
      <c r="ND16" s="145"/>
      <c r="NE16" s="145"/>
      <c r="NF16" s="145"/>
      <c r="NG16" s="145"/>
      <c r="NH16" s="145"/>
      <c r="NI16" s="145"/>
      <c r="NJ16" s="145"/>
      <c r="NK16" s="145"/>
      <c r="NL16" s="145"/>
      <c r="NM16" s="145"/>
      <c r="NN16" s="145"/>
      <c r="NO16" s="145"/>
      <c r="NP16" s="145"/>
      <c r="NQ16" s="145"/>
      <c r="NR16" s="145"/>
      <c r="NS16" s="145"/>
      <c r="NT16" s="145"/>
      <c r="NU16" s="145"/>
      <c r="NV16" s="145"/>
      <c r="NW16" s="145"/>
      <c r="NX16" s="145"/>
      <c r="NY16" s="145"/>
      <c r="NZ16" s="145"/>
      <c r="OA16" s="145"/>
      <c r="OB16" s="145"/>
      <c r="OC16" s="145"/>
      <c r="OD16" s="145"/>
      <c r="OE16" s="145"/>
      <c r="OF16" s="145"/>
      <c r="OG16" s="145"/>
      <c r="OH16" s="145"/>
      <c r="OI16" s="145"/>
      <c r="OJ16" s="145"/>
      <c r="OK16" s="145"/>
      <c r="OL16" s="145"/>
      <c r="OM16" s="145"/>
      <c r="ON16" s="145"/>
      <c r="OO16" s="145"/>
      <c r="OP16" s="145"/>
      <c r="OQ16" s="145"/>
      <c r="OR16" s="145"/>
      <c r="OS16" s="145"/>
      <c r="OT16" s="145"/>
      <c r="OU16" s="145"/>
      <c r="OV16" s="145"/>
      <c r="OW16" s="145"/>
      <c r="OX16" s="145"/>
      <c r="OY16" s="145"/>
      <c r="OZ16" s="145"/>
      <c r="PA16" s="145"/>
      <c r="PB16" s="145"/>
      <c r="PC16" s="145"/>
      <c r="PD16" s="145"/>
      <c r="PE16" s="145"/>
      <c r="PF16" s="145"/>
      <c r="PG16" s="145"/>
      <c r="PH16" s="145"/>
      <c r="PI16" s="145"/>
      <c r="PJ16" s="145"/>
      <c r="PK16" s="145"/>
      <c r="PL16" s="145"/>
      <c r="PM16" s="145"/>
      <c r="PN16" s="145"/>
      <c r="PO16" s="145"/>
      <c r="PP16" s="145"/>
      <c r="PQ16" s="145"/>
      <c r="PR16" s="145"/>
      <c r="PS16" s="145"/>
      <c r="PT16" s="145"/>
      <c r="PU16" s="145"/>
      <c r="PV16" s="145"/>
      <c r="PW16" s="145"/>
      <c r="PX16" s="145"/>
      <c r="PY16" s="145"/>
      <c r="PZ16" s="145"/>
      <c r="QA16" s="145"/>
      <c r="QB16" s="145"/>
      <c r="QC16" s="145"/>
      <c r="QD16" s="145"/>
      <c r="QE16" s="145"/>
      <c r="QF16" s="145"/>
      <c r="QG16" s="145"/>
      <c r="QH16" s="145"/>
      <c r="QI16" s="145"/>
      <c r="QJ16" s="145"/>
      <c r="QK16" s="145"/>
      <c r="QL16" s="145"/>
      <c r="QM16" s="145"/>
      <c r="QN16" s="145"/>
      <c r="QO16" s="145"/>
      <c r="QP16" s="145"/>
      <c r="QQ16" s="145"/>
      <c r="QR16" s="145"/>
      <c r="QS16" s="145"/>
      <c r="QT16" s="145"/>
      <c r="QU16" s="145"/>
      <c r="QV16" s="145"/>
      <c r="QW16" s="145"/>
      <c r="QX16" s="145"/>
      <c r="QY16" s="145"/>
      <c r="QZ16" s="145"/>
      <c r="RA16" s="145"/>
      <c r="RB16" s="145"/>
      <c r="RC16" s="145"/>
      <c r="RD16" s="145"/>
      <c r="RE16" s="145"/>
      <c r="RF16" s="145"/>
      <c r="RG16" s="145"/>
      <c r="RH16" s="145"/>
      <c r="RI16" s="145"/>
      <c r="RJ16" s="145"/>
      <c r="RK16" s="145"/>
      <c r="RL16" s="145"/>
      <c r="RM16" s="145"/>
      <c r="RN16" s="145"/>
      <c r="RO16" s="145"/>
      <c r="RP16" s="145"/>
      <c r="RQ16" s="145"/>
      <c r="RR16" s="145"/>
      <c r="RS16" s="145"/>
      <c r="RT16" s="145"/>
      <c r="RU16" s="145"/>
      <c r="RV16" s="145"/>
      <c r="RW16" s="145"/>
      <c r="RX16" s="145"/>
      <c r="RY16" s="145"/>
      <c r="RZ16" s="145"/>
      <c r="SA16" s="145"/>
      <c r="SB16" s="145"/>
      <c r="SC16" s="145"/>
      <c r="SD16" s="145"/>
      <c r="SE16" s="145"/>
      <c r="SF16" s="145"/>
      <c r="SG16" s="145"/>
      <c r="SH16" s="145"/>
      <c r="SI16" s="145"/>
      <c r="SJ16" s="145"/>
      <c r="SK16" s="145"/>
      <c r="SL16" s="145"/>
      <c r="SM16" s="145"/>
      <c r="SN16" s="145"/>
      <c r="SO16" s="145"/>
      <c r="SP16" s="145"/>
      <c r="SQ16" s="145"/>
      <c r="SR16" s="145"/>
      <c r="SS16" s="145"/>
      <c r="ST16" s="145"/>
      <c r="SU16" s="145"/>
      <c r="SV16" s="145"/>
      <c r="SW16" s="145"/>
      <c r="SX16" s="145"/>
      <c r="SY16" s="145"/>
      <c r="SZ16" s="145"/>
      <c r="TA16" s="145"/>
      <c r="TB16" s="145"/>
      <c r="TC16" s="145"/>
      <c r="TD16" s="145"/>
      <c r="TE16" s="145"/>
      <c r="TF16" s="145"/>
      <c r="TG16" s="145"/>
      <c r="TH16" s="145"/>
      <c r="TI16" s="145"/>
      <c r="TJ16" s="145"/>
      <c r="TK16" s="145"/>
      <c r="TL16" s="145"/>
      <c r="TM16" s="145"/>
      <c r="TN16" s="145"/>
      <c r="TO16" s="145"/>
      <c r="TP16" s="145"/>
      <c r="TQ16" s="145"/>
      <c r="TR16" s="145"/>
      <c r="TS16" s="145"/>
      <c r="TT16" s="145"/>
      <c r="TU16" s="145"/>
      <c r="TV16" s="145"/>
      <c r="TW16" s="145"/>
      <c r="TX16" s="145"/>
      <c r="TY16" s="145"/>
      <c r="TZ16" s="145"/>
      <c r="UA16" s="145"/>
      <c r="UB16" s="145"/>
      <c r="UC16" s="145"/>
      <c r="UD16" s="145"/>
      <c r="UE16" s="145"/>
      <c r="UF16" s="145"/>
      <c r="UG16" s="145"/>
      <c r="UH16" s="145"/>
      <c r="UI16" s="145"/>
      <c r="UJ16" s="145"/>
      <c r="UK16" s="145"/>
      <c r="UL16" s="145"/>
      <c r="UM16" s="145"/>
      <c r="UN16" s="145"/>
      <c r="UO16" s="145"/>
      <c r="UP16" s="145"/>
      <c r="UQ16" s="145"/>
      <c r="UR16" s="145"/>
      <c r="US16" s="145"/>
      <c r="UT16" s="145"/>
      <c r="UU16" s="145"/>
      <c r="UV16" s="145"/>
      <c r="UW16" s="145"/>
      <c r="UX16" s="145"/>
      <c r="UY16" s="145"/>
      <c r="UZ16" s="145"/>
      <c r="VA16" s="145"/>
      <c r="VB16" s="145"/>
      <c r="VC16" s="145"/>
      <c r="VD16" s="145"/>
      <c r="VE16" s="145"/>
      <c r="VF16" s="145"/>
      <c r="VG16" s="145"/>
      <c r="VH16" s="145"/>
      <c r="VI16" s="145"/>
      <c r="VJ16" s="145"/>
      <c r="VK16" s="145"/>
      <c r="VL16" s="145"/>
      <c r="VM16" s="145"/>
      <c r="VN16" s="145"/>
      <c r="VO16" s="145"/>
      <c r="VP16" s="145"/>
      <c r="VQ16" s="145"/>
      <c r="VR16" s="145"/>
      <c r="VS16" s="145"/>
      <c r="VT16" s="145"/>
      <c r="VU16" s="145"/>
      <c r="VV16" s="145"/>
      <c r="VW16" s="145"/>
      <c r="VX16" s="145"/>
      <c r="VY16" s="145"/>
      <c r="VZ16" s="145"/>
      <c r="WA16" s="145"/>
      <c r="WB16" s="145"/>
      <c r="WC16" s="145"/>
      <c r="WD16" s="145"/>
      <c r="WE16" s="145"/>
      <c r="WF16" s="145"/>
      <c r="WG16" s="145"/>
      <c r="WH16" s="145"/>
      <c r="WI16" s="145"/>
      <c r="WJ16" s="145"/>
      <c r="WK16" s="145"/>
      <c r="WL16" s="145"/>
      <c r="WM16" s="145"/>
      <c r="WN16" s="145"/>
      <c r="WO16" s="145"/>
      <c r="WP16" s="145"/>
      <c r="WQ16" s="145"/>
      <c r="WR16" s="145"/>
      <c r="WS16" s="145"/>
      <c r="WT16" s="145"/>
      <c r="WU16" s="145"/>
      <c r="WV16" s="145"/>
      <c r="WW16" s="145"/>
      <c r="WX16" s="145"/>
      <c r="WY16" s="145"/>
      <c r="WZ16" s="145"/>
      <c r="XA16" s="145"/>
      <c r="XB16" s="145"/>
      <c r="XC16" s="145"/>
      <c r="XD16" s="145"/>
      <c r="XE16" s="145"/>
      <c r="XF16" s="145"/>
      <c r="XG16" s="145"/>
      <c r="XH16" s="145"/>
      <c r="XI16" s="145"/>
      <c r="XJ16" s="145"/>
      <c r="XK16" s="145"/>
      <c r="XL16" s="145"/>
      <c r="XM16" s="145"/>
      <c r="XN16" s="145"/>
      <c r="XO16" s="145"/>
      <c r="XP16" s="145"/>
      <c r="XQ16" s="145"/>
      <c r="XR16" s="145"/>
      <c r="XS16" s="145"/>
      <c r="XT16" s="145"/>
      <c r="XU16" s="145"/>
      <c r="XV16" s="145"/>
      <c r="XW16" s="145"/>
      <c r="XX16" s="145"/>
      <c r="XY16" s="145"/>
      <c r="XZ16" s="145"/>
      <c r="YA16" s="145"/>
      <c r="YB16" s="145"/>
      <c r="YC16" s="145"/>
      <c r="YD16" s="145"/>
      <c r="YE16" s="145"/>
      <c r="YF16" s="145"/>
      <c r="YG16" s="145"/>
      <c r="YH16" s="145"/>
      <c r="YI16" s="145"/>
      <c r="YJ16" s="145"/>
      <c r="YK16" s="145"/>
      <c r="YL16" s="145"/>
      <c r="YM16" s="145"/>
      <c r="YN16" s="145"/>
      <c r="YO16" s="145"/>
      <c r="YP16" s="145"/>
      <c r="YQ16" s="145"/>
      <c r="YR16" s="145"/>
      <c r="YS16" s="145"/>
      <c r="YT16" s="145"/>
      <c r="YU16" s="145"/>
      <c r="YV16" s="145"/>
      <c r="YW16" s="145"/>
      <c r="YX16" s="145"/>
      <c r="YY16" s="145"/>
      <c r="YZ16" s="145"/>
      <c r="ZA16" s="145"/>
      <c r="ZB16" s="145"/>
      <c r="ZC16" s="145"/>
      <c r="ZD16" s="145"/>
      <c r="ZE16" s="145"/>
      <c r="ZF16" s="145"/>
      <c r="ZG16" s="145"/>
      <c r="ZH16" s="145"/>
      <c r="ZI16" s="145"/>
      <c r="ZJ16" s="145"/>
      <c r="ZK16" s="145"/>
      <c r="ZL16" s="145"/>
      <c r="ZM16" s="145"/>
      <c r="ZN16" s="145"/>
      <c r="ZO16" s="145"/>
      <c r="ZP16" s="145"/>
      <c r="ZQ16" s="145"/>
      <c r="ZR16" s="145"/>
      <c r="ZS16" s="145"/>
      <c r="ZT16" s="145"/>
      <c r="ZU16" s="145"/>
      <c r="ZV16" s="145"/>
      <c r="ZW16" s="145"/>
      <c r="ZX16" s="145"/>
      <c r="ZY16" s="145"/>
      <c r="ZZ16" s="145"/>
      <c r="AAA16" s="145"/>
      <c r="AAB16" s="145"/>
      <c r="AAC16" s="145"/>
      <c r="AAD16" s="145"/>
      <c r="AAE16" s="145"/>
      <c r="AAF16" s="145"/>
      <c r="AAG16" s="145"/>
      <c r="AAH16" s="145"/>
      <c r="AAI16" s="145"/>
      <c r="AAJ16" s="145"/>
      <c r="AAK16" s="145"/>
      <c r="AAL16" s="145"/>
      <c r="AAM16" s="145"/>
      <c r="AAN16" s="145"/>
      <c r="AAO16" s="145"/>
      <c r="AAP16" s="145"/>
      <c r="AAQ16" s="145"/>
      <c r="AAR16" s="145"/>
      <c r="AAS16" s="145"/>
      <c r="AAT16" s="145"/>
      <c r="AAU16" s="145"/>
      <c r="AAV16" s="145"/>
      <c r="AAW16" s="145"/>
      <c r="AAX16" s="145"/>
      <c r="AAY16" s="145"/>
      <c r="AAZ16" s="145"/>
      <c r="ABA16" s="145"/>
      <c r="ABB16" s="145"/>
      <c r="ABC16" s="145"/>
      <c r="ABD16" s="145"/>
      <c r="ABE16" s="145"/>
      <c r="ABF16" s="145"/>
      <c r="ABG16" s="145"/>
      <c r="ABH16" s="145"/>
      <c r="ABI16" s="145"/>
      <c r="ABJ16" s="145"/>
      <c r="ABK16" s="145"/>
      <c r="ABL16" s="145"/>
      <c r="ABM16" s="145"/>
      <c r="ABN16" s="145"/>
      <c r="ABO16" s="145"/>
      <c r="ABP16" s="145"/>
      <c r="ABQ16" s="145"/>
      <c r="ABR16" s="145"/>
      <c r="ABS16" s="145"/>
      <c r="ABT16" s="145"/>
      <c r="ABU16" s="145"/>
      <c r="ABV16" s="145"/>
      <c r="ABW16" s="145"/>
      <c r="ABX16" s="145"/>
      <c r="ABY16" s="145"/>
      <c r="ABZ16" s="145"/>
      <c r="ACA16" s="145"/>
      <c r="ACB16" s="145"/>
      <c r="ACC16" s="145"/>
      <c r="ACD16" s="145"/>
      <c r="ACE16" s="145"/>
      <c r="ACF16" s="145"/>
      <c r="ACG16" s="145"/>
      <c r="ACH16" s="145"/>
      <c r="ACI16" s="145"/>
      <c r="ACJ16" s="145"/>
      <c r="ACK16" s="145"/>
      <c r="ACL16" s="145"/>
      <c r="ACM16" s="145"/>
      <c r="ACN16" s="145"/>
      <c r="ACO16" s="145"/>
      <c r="ACP16" s="145"/>
      <c r="ACQ16" s="145"/>
      <c r="ACR16" s="145"/>
      <c r="ACS16" s="145"/>
      <c r="ACT16" s="145"/>
      <c r="ACU16" s="145"/>
      <c r="ACV16" s="145"/>
      <c r="ACW16" s="145"/>
      <c r="ACX16" s="145"/>
      <c r="ACY16" s="145"/>
      <c r="ACZ16" s="145"/>
      <c r="ADA16" s="145"/>
      <c r="ADB16" s="145"/>
      <c r="ADC16" s="145"/>
      <c r="ADD16" s="145"/>
      <c r="ADE16" s="145"/>
      <c r="ADF16" s="145"/>
      <c r="ADG16" s="145"/>
      <c r="ADH16" s="145"/>
      <c r="ADI16" s="145"/>
      <c r="ADJ16" s="145"/>
      <c r="ADK16" s="145"/>
      <c r="ADL16" s="145"/>
      <c r="ADM16" s="145"/>
      <c r="ADN16" s="145"/>
      <c r="ADO16" s="145"/>
      <c r="ADP16" s="145"/>
      <c r="ADQ16" s="145"/>
      <c r="ADR16" s="145"/>
      <c r="ADS16" s="145"/>
      <c r="ADT16" s="145"/>
      <c r="ADU16" s="145"/>
      <c r="ADV16" s="145"/>
      <c r="ADW16" s="145"/>
      <c r="ADX16" s="145"/>
      <c r="ADY16" s="145"/>
      <c r="ADZ16" s="145"/>
      <c r="AEA16" s="145"/>
      <c r="AEB16" s="145"/>
      <c r="AEC16" s="145"/>
      <c r="AED16" s="145"/>
      <c r="AEE16" s="145"/>
      <c r="AEF16" s="145"/>
      <c r="AEG16" s="145"/>
      <c r="AEH16" s="145"/>
      <c r="AEI16" s="145"/>
      <c r="AEJ16" s="145"/>
      <c r="AEK16" s="145"/>
      <c r="AEL16" s="145"/>
      <c r="AEM16" s="145"/>
      <c r="AEN16" s="145"/>
      <c r="AEO16" s="145"/>
      <c r="AEP16" s="145"/>
      <c r="AEQ16" s="145"/>
      <c r="AER16" s="145"/>
      <c r="AES16" s="145"/>
      <c r="AET16" s="145"/>
      <c r="AEU16" s="145"/>
      <c r="AEV16" s="145"/>
      <c r="AEW16" s="145"/>
      <c r="AEX16" s="145"/>
      <c r="AEY16" s="145"/>
      <c r="AEZ16" s="145"/>
      <c r="AFA16" s="145"/>
      <c r="AFB16" s="145"/>
      <c r="AFC16" s="145"/>
      <c r="AFD16" s="145"/>
      <c r="AFE16" s="145"/>
      <c r="AFF16" s="145"/>
      <c r="AFG16" s="145"/>
      <c r="AFH16" s="145"/>
      <c r="AFI16" s="145"/>
      <c r="AFJ16" s="145"/>
      <c r="AFK16" s="145"/>
      <c r="AFL16" s="145"/>
      <c r="AFM16" s="145"/>
      <c r="AFN16" s="145"/>
      <c r="AFO16" s="145"/>
      <c r="AFP16" s="145"/>
      <c r="AFQ16" s="145"/>
      <c r="AFR16" s="145"/>
      <c r="AFS16" s="145"/>
      <c r="AFT16" s="145"/>
      <c r="AFU16" s="145"/>
      <c r="AFV16" s="145"/>
      <c r="AFW16" s="145"/>
      <c r="AFX16" s="145"/>
      <c r="AFY16" s="145"/>
      <c r="AFZ16" s="145"/>
      <c r="AGA16" s="145"/>
      <c r="AGB16" s="145"/>
      <c r="AGC16" s="145"/>
      <c r="AGD16" s="145"/>
      <c r="AGE16" s="145"/>
      <c r="AGF16" s="145"/>
      <c r="AGG16" s="145"/>
      <c r="AGH16" s="145"/>
      <c r="AGI16" s="145"/>
      <c r="AGJ16" s="145"/>
      <c r="AGK16" s="145"/>
      <c r="AGL16" s="145"/>
      <c r="AGM16" s="145"/>
      <c r="AGN16" s="145"/>
      <c r="AGO16" s="145"/>
      <c r="AGP16" s="145"/>
      <c r="AGQ16" s="145"/>
      <c r="AGR16" s="145"/>
      <c r="AGS16" s="145"/>
      <c r="AGT16" s="145"/>
      <c r="AGU16" s="145"/>
      <c r="AGV16" s="145"/>
      <c r="AGW16" s="145"/>
      <c r="AGX16" s="145"/>
      <c r="AGY16" s="145"/>
      <c r="AGZ16" s="145"/>
      <c r="AHA16" s="145"/>
      <c r="AHB16" s="145"/>
      <c r="AHC16" s="145"/>
      <c r="AHD16" s="145"/>
      <c r="AHE16" s="145"/>
      <c r="AHF16" s="145"/>
      <c r="AHG16" s="145"/>
      <c r="AHH16" s="145"/>
      <c r="AHI16" s="145"/>
      <c r="AHJ16" s="145"/>
      <c r="AHK16" s="145"/>
      <c r="AHL16" s="145"/>
      <c r="AHM16" s="145"/>
      <c r="AHN16" s="145"/>
      <c r="AHO16" s="145"/>
      <c r="AHP16" s="145"/>
      <c r="AHQ16" s="145"/>
      <c r="AHR16" s="145"/>
      <c r="AHS16" s="145"/>
      <c r="AHT16" s="145"/>
      <c r="AHU16" s="145"/>
      <c r="AHV16" s="145"/>
      <c r="AHW16" s="145"/>
      <c r="AHX16" s="145"/>
      <c r="AHY16" s="145"/>
      <c r="AHZ16" s="145"/>
      <c r="AIA16" s="145"/>
      <c r="AIB16" s="145"/>
      <c r="AIC16" s="145"/>
      <c r="AID16" s="145"/>
      <c r="AIE16" s="145"/>
      <c r="AIF16" s="145"/>
      <c r="AIG16" s="145"/>
      <c r="AIH16" s="145"/>
      <c r="AII16" s="145"/>
      <c r="AIJ16" s="145"/>
      <c r="AIK16" s="145"/>
      <c r="AIL16" s="145"/>
      <c r="AIM16" s="145"/>
      <c r="AIN16" s="145"/>
      <c r="AIO16" s="145"/>
      <c r="AIP16" s="145"/>
      <c r="AIQ16" s="145"/>
      <c r="AIR16" s="145"/>
      <c r="AIS16" s="145"/>
      <c r="AIT16" s="145"/>
      <c r="AIU16" s="145"/>
      <c r="AIV16" s="145"/>
      <c r="AIW16" s="145"/>
      <c r="AIX16" s="145"/>
      <c r="AIY16" s="145"/>
      <c r="AIZ16" s="145"/>
      <c r="AJA16" s="145"/>
      <c r="AJB16" s="145"/>
      <c r="AJC16" s="145"/>
      <c r="AJD16" s="145"/>
      <c r="AJE16" s="145"/>
      <c r="AJF16" s="145"/>
      <c r="AJG16" s="145"/>
      <c r="AJH16" s="145"/>
      <c r="AJI16" s="145"/>
      <c r="AJJ16" s="145"/>
      <c r="AJK16" s="145"/>
      <c r="AJL16" s="145"/>
      <c r="AJM16" s="145"/>
      <c r="AJN16" s="145"/>
      <c r="AJO16" s="145"/>
      <c r="AJP16" s="145"/>
      <c r="AJQ16" s="145"/>
      <c r="AJR16" s="145"/>
      <c r="AJS16" s="145"/>
      <c r="AJT16" s="145"/>
      <c r="AJU16" s="145"/>
      <c r="AJV16" s="145"/>
      <c r="AJW16" s="145"/>
      <c r="AJX16" s="145"/>
      <c r="AJY16" s="145"/>
      <c r="AJZ16" s="145"/>
      <c r="AKA16" s="145"/>
      <c r="AKB16" s="145"/>
      <c r="AKC16" s="145"/>
      <c r="AKD16" s="145"/>
      <c r="AKE16" s="145"/>
      <c r="AKF16" s="145"/>
      <c r="AKG16" s="145"/>
      <c r="AKH16" s="145"/>
      <c r="AKI16" s="145"/>
      <c r="AKJ16" s="145"/>
      <c r="AKK16" s="145"/>
      <c r="AKL16" s="145"/>
      <c r="AKM16" s="145"/>
      <c r="AKN16" s="145"/>
      <c r="AKO16" s="145"/>
      <c r="AKP16" s="145"/>
      <c r="AKQ16" s="145"/>
      <c r="AKR16" s="145"/>
      <c r="AKS16" s="145"/>
      <c r="AKT16" s="145"/>
      <c r="AKU16" s="145"/>
      <c r="AKV16" s="145"/>
      <c r="AKW16" s="145"/>
      <c r="AKX16" s="145"/>
      <c r="AKY16" s="145"/>
      <c r="AKZ16" s="145"/>
      <c r="ALA16" s="145"/>
      <c r="ALB16" s="145"/>
      <c r="ALC16" s="145"/>
      <c r="ALD16" s="145"/>
      <c r="ALE16" s="145"/>
      <c r="ALF16" s="145"/>
      <c r="ALG16" s="145"/>
      <c r="ALH16" s="145"/>
      <c r="ALI16" s="145"/>
      <c r="ALJ16" s="145"/>
      <c r="ALK16" s="145"/>
      <c r="ALL16" s="145"/>
      <c r="ALM16" s="145"/>
      <c r="ALN16" s="145"/>
      <c r="ALO16" s="145"/>
      <c r="ALP16" s="145"/>
      <c r="ALQ16" s="145"/>
      <c r="ALR16" s="145"/>
      <c r="ALS16" s="145"/>
      <c r="ALT16" s="145"/>
      <c r="ALU16" s="145"/>
      <c r="ALV16" s="145"/>
      <c r="ALW16" s="145"/>
      <c r="ALX16" s="145"/>
      <c r="ALY16" s="145"/>
      <c r="ALZ16" s="145"/>
      <c r="AMA16" s="145"/>
      <c r="AMB16" s="145"/>
      <c r="AMC16" s="145"/>
      <c r="AMD16" s="145"/>
      <c r="AME16" s="145"/>
      <c r="AMF16" s="145"/>
      <c r="AMG16" s="145"/>
      <c r="AMH16" s="145"/>
      <c r="AMI16" s="145"/>
      <c r="AMJ16" s="145"/>
      <c r="AMK16" s="145"/>
    </row>
    <row r="17" spans="1:1025" s="142" customFormat="1">
      <c r="A17" s="148" t="str">
        <f t="shared" si="0"/>
        <v>LOAN.PPC_RECOMMEND</v>
      </c>
      <c r="B17" s="154">
        <f t="shared" si="3"/>
        <v>110013</v>
      </c>
      <c r="C17" s="154">
        <v>0</v>
      </c>
      <c r="D17" s="154">
        <v>1</v>
      </c>
      <c r="E17" s="155">
        <f t="shared" si="4"/>
        <v>100000</v>
      </c>
      <c r="F17" s="155">
        <v>10000</v>
      </c>
      <c r="G17" s="155" t="s">
        <v>34</v>
      </c>
      <c r="H17" s="155">
        <v>100000</v>
      </c>
      <c r="I17" s="157" t="s">
        <v>505</v>
      </c>
      <c r="J17" s="155">
        <f>VLOOKUP(I17,T_FSM_TYPE!$A:$B,2,0)</f>
        <v>110000</v>
      </c>
      <c r="K17" s="142" t="s">
        <v>551</v>
      </c>
      <c r="L17" s="160"/>
      <c r="M17" s="133" t="str">
        <f t="shared" si="2"/>
        <v>INSERT INTO T_FSM_ACTION VALUES(110013, 0, 1, 100000, 10000, GETDATE(), 100000, 110000, 'PPC_RECOMMEND', '' )</v>
      </c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148"/>
      <c r="CB17" s="148"/>
      <c r="CC17" s="148"/>
      <c r="CD17" s="148"/>
      <c r="CE17" s="148"/>
      <c r="CF17" s="148"/>
      <c r="CG17" s="148"/>
      <c r="CH17" s="148"/>
      <c r="CI17" s="148"/>
      <c r="CJ17" s="148"/>
      <c r="CK17" s="148"/>
      <c r="CL17" s="148"/>
      <c r="CM17" s="148"/>
      <c r="CN17" s="148"/>
      <c r="CO17" s="148"/>
      <c r="CP17" s="148"/>
      <c r="CQ17" s="148"/>
      <c r="CR17" s="148"/>
      <c r="CS17" s="148"/>
      <c r="CT17" s="148"/>
      <c r="CU17" s="148"/>
      <c r="CV17" s="148"/>
      <c r="CW17" s="148"/>
      <c r="CX17" s="148"/>
      <c r="CY17" s="148"/>
      <c r="CZ17" s="148"/>
      <c r="DA17" s="148"/>
      <c r="DB17" s="148"/>
      <c r="DC17" s="148"/>
      <c r="DD17" s="148"/>
      <c r="DE17" s="148"/>
      <c r="DF17" s="148"/>
      <c r="DG17" s="148"/>
      <c r="DH17" s="148"/>
      <c r="DI17" s="148"/>
      <c r="DJ17" s="148"/>
      <c r="DK17" s="148"/>
      <c r="DL17" s="148"/>
      <c r="DM17" s="148"/>
      <c r="DN17" s="148"/>
      <c r="DO17" s="148"/>
      <c r="DP17" s="148"/>
      <c r="DQ17" s="148"/>
      <c r="DR17" s="148"/>
      <c r="DS17" s="148"/>
      <c r="DT17" s="148"/>
      <c r="DU17" s="148"/>
      <c r="DV17" s="148"/>
      <c r="DW17" s="148"/>
      <c r="DX17" s="148"/>
      <c r="DY17" s="148"/>
      <c r="DZ17" s="148"/>
      <c r="EA17" s="148"/>
      <c r="EB17" s="148"/>
      <c r="EC17" s="148"/>
      <c r="ED17" s="148"/>
      <c r="EE17" s="148"/>
      <c r="EF17" s="148"/>
      <c r="EG17" s="148"/>
      <c r="EH17" s="148"/>
      <c r="EI17" s="148"/>
      <c r="EJ17" s="148"/>
      <c r="EK17" s="148"/>
      <c r="EL17" s="148"/>
      <c r="EM17" s="148"/>
      <c r="EN17" s="148"/>
      <c r="EO17" s="148"/>
      <c r="EP17" s="148"/>
      <c r="EQ17" s="148"/>
      <c r="ER17" s="148"/>
      <c r="ES17" s="148"/>
      <c r="ET17" s="148"/>
      <c r="EU17" s="148"/>
      <c r="EV17" s="148"/>
      <c r="EW17" s="148"/>
      <c r="EX17" s="148"/>
      <c r="EY17" s="148"/>
      <c r="EZ17" s="148"/>
      <c r="FA17" s="148"/>
      <c r="FB17" s="148"/>
      <c r="FC17" s="148"/>
      <c r="FD17" s="148"/>
      <c r="FE17" s="148"/>
      <c r="FF17" s="148"/>
      <c r="FG17" s="148"/>
      <c r="FH17" s="148"/>
      <c r="FI17" s="148"/>
      <c r="FJ17" s="148"/>
      <c r="FK17" s="148"/>
      <c r="FL17" s="148"/>
      <c r="FM17" s="148"/>
      <c r="FN17" s="148"/>
      <c r="FO17" s="148"/>
      <c r="FP17" s="148"/>
      <c r="FQ17" s="148"/>
      <c r="FR17" s="148"/>
      <c r="FS17" s="148"/>
      <c r="FT17" s="148"/>
      <c r="FU17" s="148"/>
      <c r="FV17" s="148"/>
      <c r="FW17" s="148"/>
      <c r="FX17" s="148"/>
      <c r="FY17" s="148"/>
      <c r="FZ17" s="148"/>
      <c r="GA17" s="148"/>
      <c r="GB17" s="148"/>
      <c r="GC17" s="148"/>
      <c r="GD17" s="148"/>
      <c r="GE17" s="148"/>
      <c r="GF17" s="148"/>
      <c r="GG17" s="148"/>
      <c r="GH17" s="148"/>
      <c r="GI17" s="148"/>
      <c r="GJ17" s="148"/>
      <c r="GK17" s="148"/>
      <c r="GL17" s="148"/>
      <c r="GM17" s="148"/>
      <c r="GN17" s="148"/>
      <c r="GO17" s="148"/>
      <c r="GP17" s="148"/>
      <c r="GQ17" s="148"/>
      <c r="GR17" s="148"/>
      <c r="GS17" s="148"/>
      <c r="GT17" s="148"/>
      <c r="GU17" s="148"/>
      <c r="GV17" s="148"/>
      <c r="GW17" s="148"/>
      <c r="GX17" s="148"/>
      <c r="GY17" s="148"/>
      <c r="GZ17" s="148"/>
      <c r="HA17" s="148"/>
      <c r="HB17" s="148"/>
      <c r="HC17" s="148"/>
      <c r="HD17" s="148"/>
      <c r="HE17" s="148"/>
      <c r="HF17" s="148"/>
      <c r="HG17" s="148"/>
      <c r="HH17" s="148"/>
      <c r="HI17" s="148"/>
      <c r="HJ17" s="148"/>
      <c r="HK17" s="148"/>
      <c r="HL17" s="148"/>
      <c r="HM17" s="148"/>
      <c r="HN17" s="148"/>
      <c r="HO17" s="148"/>
      <c r="HP17" s="148"/>
      <c r="HQ17" s="148"/>
      <c r="HR17" s="148"/>
      <c r="HS17" s="148"/>
      <c r="HT17" s="148"/>
      <c r="HU17" s="148"/>
      <c r="HV17" s="148"/>
      <c r="HW17" s="148"/>
      <c r="HX17" s="148"/>
      <c r="HY17" s="148"/>
      <c r="HZ17" s="148"/>
      <c r="IA17" s="148"/>
      <c r="IB17" s="148"/>
      <c r="IC17" s="148"/>
      <c r="ID17" s="148"/>
      <c r="IE17" s="148"/>
      <c r="IF17" s="148"/>
      <c r="IG17" s="148"/>
      <c r="IH17" s="148"/>
      <c r="II17" s="148"/>
      <c r="IJ17" s="148"/>
      <c r="IK17" s="148"/>
      <c r="IL17" s="148"/>
      <c r="IM17" s="148"/>
      <c r="IN17" s="148"/>
      <c r="IO17" s="148"/>
      <c r="IP17" s="148"/>
      <c r="IQ17" s="148"/>
      <c r="IR17" s="148"/>
      <c r="IS17" s="148"/>
      <c r="IT17" s="148"/>
      <c r="IU17" s="148"/>
      <c r="IV17" s="148"/>
      <c r="IW17" s="148"/>
      <c r="IX17" s="148"/>
      <c r="IY17" s="148"/>
      <c r="IZ17" s="148"/>
      <c r="JA17" s="148"/>
      <c r="JB17" s="148"/>
      <c r="JC17" s="148"/>
      <c r="JD17" s="148"/>
      <c r="JE17" s="148"/>
      <c r="JF17" s="148"/>
      <c r="JG17" s="148"/>
      <c r="JH17" s="148"/>
      <c r="JI17" s="148"/>
      <c r="JJ17" s="148"/>
      <c r="JK17" s="148"/>
      <c r="JL17" s="148"/>
      <c r="JM17" s="148"/>
      <c r="JN17" s="148"/>
      <c r="JO17" s="148"/>
      <c r="JP17" s="148"/>
      <c r="JQ17" s="148"/>
      <c r="JR17" s="148"/>
      <c r="JS17" s="148"/>
      <c r="JT17" s="148"/>
      <c r="JU17" s="148"/>
      <c r="JV17" s="148"/>
      <c r="JW17" s="148"/>
      <c r="JX17" s="148"/>
      <c r="JY17" s="148"/>
      <c r="JZ17" s="148"/>
      <c r="KA17" s="148"/>
      <c r="KB17" s="148"/>
      <c r="KC17" s="148"/>
      <c r="KD17" s="148"/>
      <c r="KE17" s="148"/>
      <c r="KF17" s="148"/>
      <c r="KG17" s="148"/>
      <c r="KH17" s="148"/>
      <c r="KI17" s="148"/>
      <c r="KJ17" s="148"/>
      <c r="KK17" s="148"/>
      <c r="KL17" s="148"/>
      <c r="KM17" s="148"/>
      <c r="KN17" s="148"/>
      <c r="KO17" s="148"/>
      <c r="KP17" s="148"/>
      <c r="KQ17" s="148"/>
      <c r="KR17" s="148"/>
      <c r="KS17" s="148"/>
      <c r="KT17" s="148"/>
      <c r="KU17" s="148"/>
      <c r="KV17" s="148"/>
      <c r="KW17" s="148"/>
      <c r="KX17" s="148"/>
      <c r="KY17" s="148"/>
      <c r="KZ17" s="148"/>
      <c r="LA17" s="148"/>
      <c r="LB17" s="148"/>
      <c r="LC17" s="148"/>
      <c r="LD17" s="148"/>
      <c r="LE17" s="148"/>
      <c r="LF17" s="148"/>
      <c r="LG17" s="148"/>
      <c r="LH17" s="148"/>
      <c r="LI17" s="148"/>
      <c r="LJ17" s="148"/>
      <c r="LK17" s="148"/>
      <c r="LL17" s="148"/>
      <c r="LM17" s="148"/>
      <c r="LN17" s="148"/>
      <c r="LO17" s="148"/>
      <c r="LP17" s="148"/>
      <c r="LQ17" s="148"/>
      <c r="LR17" s="148"/>
      <c r="LS17" s="148"/>
      <c r="LT17" s="148"/>
      <c r="LU17" s="148"/>
      <c r="LV17" s="148"/>
      <c r="LW17" s="148"/>
      <c r="LX17" s="148"/>
      <c r="LY17" s="148"/>
      <c r="LZ17" s="148"/>
      <c r="MA17" s="148"/>
      <c r="MB17" s="148"/>
      <c r="MC17" s="148"/>
      <c r="MD17" s="148"/>
      <c r="ME17" s="148"/>
      <c r="MF17" s="148"/>
      <c r="MG17" s="148"/>
      <c r="MH17" s="148"/>
      <c r="MI17" s="148"/>
      <c r="MJ17" s="148"/>
      <c r="MK17" s="148"/>
      <c r="ML17" s="148"/>
      <c r="MM17" s="148"/>
      <c r="MN17" s="148"/>
      <c r="MO17" s="148"/>
      <c r="MP17" s="148"/>
      <c r="MQ17" s="148"/>
      <c r="MR17" s="148"/>
      <c r="MS17" s="148"/>
      <c r="MT17" s="148"/>
      <c r="MU17" s="148"/>
      <c r="MV17" s="148"/>
      <c r="MW17" s="148"/>
      <c r="MX17" s="148"/>
      <c r="MY17" s="148"/>
      <c r="MZ17" s="148"/>
      <c r="NA17" s="148"/>
      <c r="NB17" s="148"/>
      <c r="NC17" s="148"/>
      <c r="ND17" s="148"/>
      <c r="NE17" s="148"/>
      <c r="NF17" s="148"/>
      <c r="NG17" s="148"/>
      <c r="NH17" s="148"/>
      <c r="NI17" s="148"/>
      <c r="NJ17" s="148"/>
      <c r="NK17" s="148"/>
      <c r="NL17" s="148"/>
      <c r="NM17" s="148"/>
      <c r="NN17" s="148"/>
      <c r="NO17" s="148"/>
      <c r="NP17" s="148"/>
      <c r="NQ17" s="148"/>
      <c r="NR17" s="148"/>
      <c r="NS17" s="148"/>
      <c r="NT17" s="148"/>
      <c r="NU17" s="148"/>
      <c r="NV17" s="148"/>
      <c r="NW17" s="148"/>
      <c r="NX17" s="148"/>
      <c r="NY17" s="148"/>
      <c r="NZ17" s="148"/>
      <c r="OA17" s="148"/>
      <c r="OB17" s="148"/>
      <c r="OC17" s="148"/>
      <c r="OD17" s="148"/>
      <c r="OE17" s="148"/>
      <c r="OF17" s="148"/>
      <c r="OG17" s="148"/>
      <c r="OH17" s="148"/>
      <c r="OI17" s="148"/>
      <c r="OJ17" s="148"/>
      <c r="OK17" s="148"/>
      <c r="OL17" s="148"/>
      <c r="OM17" s="148"/>
      <c r="ON17" s="148"/>
      <c r="OO17" s="148"/>
      <c r="OP17" s="148"/>
      <c r="OQ17" s="148"/>
      <c r="OR17" s="148"/>
      <c r="OS17" s="148"/>
      <c r="OT17" s="148"/>
      <c r="OU17" s="148"/>
      <c r="OV17" s="148"/>
      <c r="OW17" s="148"/>
      <c r="OX17" s="148"/>
      <c r="OY17" s="148"/>
      <c r="OZ17" s="148"/>
      <c r="PA17" s="148"/>
      <c r="PB17" s="148"/>
      <c r="PC17" s="148"/>
      <c r="PD17" s="148"/>
      <c r="PE17" s="148"/>
      <c r="PF17" s="148"/>
      <c r="PG17" s="148"/>
      <c r="PH17" s="148"/>
      <c r="PI17" s="148"/>
      <c r="PJ17" s="148"/>
      <c r="PK17" s="148"/>
      <c r="PL17" s="148"/>
      <c r="PM17" s="148"/>
      <c r="PN17" s="148"/>
      <c r="PO17" s="148"/>
      <c r="PP17" s="148"/>
      <c r="PQ17" s="148"/>
      <c r="PR17" s="148"/>
      <c r="PS17" s="148"/>
      <c r="PT17" s="148"/>
      <c r="PU17" s="148"/>
      <c r="PV17" s="148"/>
      <c r="PW17" s="148"/>
      <c r="PX17" s="148"/>
      <c r="PY17" s="148"/>
      <c r="PZ17" s="148"/>
      <c r="QA17" s="148"/>
      <c r="QB17" s="148"/>
      <c r="QC17" s="148"/>
      <c r="QD17" s="148"/>
      <c r="QE17" s="148"/>
      <c r="QF17" s="148"/>
      <c r="QG17" s="148"/>
      <c r="QH17" s="148"/>
      <c r="QI17" s="148"/>
      <c r="QJ17" s="148"/>
      <c r="QK17" s="148"/>
      <c r="QL17" s="148"/>
      <c r="QM17" s="148"/>
      <c r="QN17" s="148"/>
      <c r="QO17" s="148"/>
      <c r="QP17" s="148"/>
      <c r="QQ17" s="148"/>
      <c r="QR17" s="148"/>
      <c r="QS17" s="148"/>
      <c r="QT17" s="148"/>
      <c r="QU17" s="148"/>
      <c r="QV17" s="148"/>
      <c r="QW17" s="148"/>
      <c r="QX17" s="148"/>
      <c r="QY17" s="148"/>
      <c r="QZ17" s="148"/>
      <c r="RA17" s="148"/>
      <c r="RB17" s="148"/>
      <c r="RC17" s="148"/>
      <c r="RD17" s="148"/>
      <c r="RE17" s="148"/>
      <c r="RF17" s="148"/>
      <c r="RG17" s="148"/>
      <c r="RH17" s="148"/>
      <c r="RI17" s="148"/>
      <c r="RJ17" s="148"/>
      <c r="RK17" s="148"/>
      <c r="RL17" s="148"/>
      <c r="RM17" s="148"/>
      <c r="RN17" s="148"/>
      <c r="RO17" s="148"/>
      <c r="RP17" s="148"/>
      <c r="RQ17" s="148"/>
      <c r="RR17" s="148"/>
      <c r="RS17" s="148"/>
      <c r="RT17" s="148"/>
      <c r="RU17" s="148"/>
      <c r="RV17" s="148"/>
      <c r="RW17" s="148"/>
      <c r="RX17" s="148"/>
      <c r="RY17" s="148"/>
      <c r="RZ17" s="148"/>
      <c r="SA17" s="148"/>
      <c r="SB17" s="148"/>
      <c r="SC17" s="148"/>
      <c r="SD17" s="148"/>
      <c r="SE17" s="148"/>
      <c r="SF17" s="148"/>
      <c r="SG17" s="148"/>
      <c r="SH17" s="148"/>
      <c r="SI17" s="148"/>
      <c r="SJ17" s="148"/>
      <c r="SK17" s="148"/>
      <c r="SL17" s="148"/>
      <c r="SM17" s="148"/>
      <c r="SN17" s="148"/>
      <c r="SO17" s="148"/>
      <c r="SP17" s="148"/>
      <c r="SQ17" s="148"/>
      <c r="SR17" s="148"/>
      <c r="SS17" s="148"/>
      <c r="ST17" s="148"/>
      <c r="SU17" s="148"/>
      <c r="SV17" s="148"/>
      <c r="SW17" s="148"/>
      <c r="SX17" s="148"/>
      <c r="SY17" s="148"/>
      <c r="SZ17" s="148"/>
      <c r="TA17" s="148"/>
      <c r="TB17" s="148"/>
      <c r="TC17" s="148"/>
      <c r="TD17" s="148"/>
      <c r="TE17" s="148"/>
      <c r="TF17" s="148"/>
      <c r="TG17" s="148"/>
      <c r="TH17" s="148"/>
      <c r="TI17" s="148"/>
      <c r="TJ17" s="148"/>
      <c r="TK17" s="148"/>
      <c r="TL17" s="148"/>
      <c r="TM17" s="148"/>
      <c r="TN17" s="148"/>
      <c r="TO17" s="148"/>
      <c r="TP17" s="148"/>
      <c r="TQ17" s="148"/>
      <c r="TR17" s="148"/>
      <c r="TS17" s="148"/>
      <c r="TT17" s="148"/>
      <c r="TU17" s="148"/>
      <c r="TV17" s="148"/>
      <c r="TW17" s="148"/>
      <c r="TX17" s="148"/>
      <c r="TY17" s="148"/>
      <c r="TZ17" s="148"/>
      <c r="UA17" s="148"/>
      <c r="UB17" s="148"/>
      <c r="UC17" s="148"/>
      <c r="UD17" s="148"/>
      <c r="UE17" s="148"/>
      <c r="UF17" s="148"/>
      <c r="UG17" s="148"/>
      <c r="UH17" s="148"/>
      <c r="UI17" s="148"/>
      <c r="UJ17" s="148"/>
      <c r="UK17" s="148"/>
      <c r="UL17" s="148"/>
      <c r="UM17" s="148"/>
      <c r="UN17" s="148"/>
      <c r="UO17" s="148"/>
      <c r="UP17" s="148"/>
      <c r="UQ17" s="148"/>
      <c r="UR17" s="148"/>
      <c r="US17" s="148"/>
      <c r="UT17" s="148"/>
      <c r="UU17" s="148"/>
      <c r="UV17" s="148"/>
      <c r="UW17" s="148"/>
      <c r="UX17" s="148"/>
      <c r="UY17" s="148"/>
      <c r="UZ17" s="148"/>
      <c r="VA17" s="148"/>
      <c r="VB17" s="148"/>
      <c r="VC17" s="148"/>
      <c r="VD17" s="148"/>
      <c r="VE17" s="148"/>
      <c r="VF17" s="148"/>
      <c r="VG17" s="148"/>
      <c r="VH17" s="148"/>
      <c r="VI17" s="148"/>
      <c r="VJ17" s="148"/>
      <c r="VK17" s="148"/>
      <c r="VL17" s="148"/>
      <c r="VM17" s="148"/>
      <c r="VN17" s="148"/>
      <c r="VO17" s="148"/>
      <c r="VP17" s="148"/>
      <c r="VQ17" s="148"/>
      <c r="VR17" s="148"/>
      <c r="VS17" s="148"/>
      <c r="VT17" s="148"/>
      <c r="VU17" s="148"/>
      <c r="VV17" s="148"/>
      <c r="VW17" s="148"/>
      <c r="VX17" s="148"/>
      <c r="VY17" s="148"/>
      <c r="VZ17" s="148"/>
      <c r="WA17" s="148"/>
      <c r="WB17" s="148"/>
      <c r="WC17" s="148"/>
      <c r="WD17" s="148"/>
      <c r="WE17" s="148"/>
      <c r="WF17" s="148"/>
      <c r="WG17" s="148"/>
      <c r="WH17" s="148"/>
      <c r="WI17" s="148"/>
      <c r="WJ17" s="148"/>
      <c r="WK17" s="148"/>
      <c r="WL17" s="148"/>
      <c r="WM17" s="148"/>
      <c r="WN17" s="148"/>
      <c r="WO17" s="148"/>
      <c r="WP17" s="148"/>
      <c r="WQ17" s="148"/>
      <c r="WR17" s="148"/>
      <c r="WS17" s="148"/>
      <c r="WT17" s="148"/>
      <c r="WU17" s="148"/>
      <c r="WV17" s="148"/>
      <c r="WW17" s="148"/>
      <c r="WX17" s="148"/>
      <c r="WY17" s="148"/>
      <c r="WZ17" s="148"/>
      <c r="XA17" s="148"/>
      <c r="XB17" s="148"/>
      <c r="XC17" s="148"/>
      <c r="XD17" s="148"/>
      <c r="XE17" s="148"/>
      <c r="XF17" s="148"/>
      <c r="XG17" s="148"/>
      <c r="XH17" s="148"/>
      <c r="XI17" s="148"/>
      <c r="XJ17" s="148"/>
      <c r="XK17" s="148"/>
      <c r="XL17" s="148"/>
      <c r="XM17" s="148"/>
      <c r="XN17" s="148"/>
      <c r="XO17" s="148"/>
      <c r="XP17" s="148"/>
      <c r="XQ17" s="148"/>
      <c r="XR17" s="148"/>
      <c r="XS17" s="148"/>
      <c r="XT17" s="148"/>
      <c r="XU17" s="148"/>
      <c r="XV17" s="148"/>
      <c r="XW17" s="148"/>
      <c r="XX17" s="148"/>
      <c r="XY17" s="148"/>
      <c r="XZ17" s="148"/>
      <c r="YA17" s="148"/>
      <c r="YB17" s="148"/>
      <c r="YC17" s="148"/>
      <c r="YD17" s="148"/>
      <c r="YE17" s="148"/>
      <c r="YF17" s="148"/>
      <c r="YG17" s="148"/>
      <c r="YH17" s="148"/>
      <c r="YI17" s="148"/>
      <c r="YJ17" s="148"/>
      <c r="YK17" s="148"/>
      <c r="YL17" s="148"/>
      <c r="YM17" s="148"/>
      <c r="YN17" s="148"/>
      <c r="YO17" s="148"/>
      <c r="YP17" s="148"/>
      <c r="YQ17" s="148"/>
      <c r="YR17" s="148"/>
      <c r="YS17" s="148"/>
      <c r="YT17" s="148"/>
      <c r="YU17" s="148"/>
      <c r="YV17" s="148"/>
      <c r="YW17" s="148"/>
      <c r="YX17" s="148"/>
      <c r="YY17" s="148"/>
      <c r="YZ17" s="148"/>
      <c r="ZA17" s="148"/>
      <c r="ZB17" s="148"/>
      <c r="ZC17" s="148"/>
      <c r="ZD17" s="148"/>
      <c r="ZE17" s="148"/>
      <c r="ZF17" s="148"/>
      <c r="ZG17" s="148"/>
      <c r="ZH17" s="148"/>
      <c r="ZI17" s="148"/>
      <c r="ZJ17" s="148"/>
      <c r="ZK17" s="148"/>
      <c r="ZL17" s="148"/>
      <c r="ZM17" s="148"/>
      <c r="ZN17" s="148"/>
      <c r="ZO17" s="148"/>
      <c r="ZP17" s="148"/>
      <c r="ZQ17" s="148"/>
      <c r="ZR17" s="148"/>
      <c r="ZS17" s="148"/>
      <c r="ZT17" s="148"/>
      <c r="ZU17" s="148"/>
      <c r="ZV17" s="148"/>
      <c r="ZW17" s="148"/>
      <c r="ZX17" s="148"/>
      <c r="ZY17" s="148"/>
      <c r="ZZ17" s="148"/>
      <c r="AAA17" s="148"/>
      <c r="AAB17" s="148"/>
      <c r="AAC17" s="148"/>
      <c r="AAD17" s="148"/>
      <c r="AAE17" s="148"/>
      <c r="AAF17" s="148"/>
      <c r="AAG17" s="148"/>
      <c r="AAH17" s="148"/>
      <c r="AAI17" s="148"/>
      <c r="AAJ17" s="148"/>
      <c r="AAK17" s="148"/>
      <c r="AAL17" s="148"/>
      <c r="AAM17" s="148"/>
      <c r="AAN17" s="148"/>
      <c r="AAO17" s="148"/>
      <c r="AAP17" s="148"/>
      <c r="AAQ17" s="148"/>
      <c r="AAR17" s="148"/>
      <c r="AAS17" s="148"/>
      <c r="AAT17" s="148"/>
      <c r="AAU17" s="148"/>
      <c r="AAV17" s="148"/>
      <c r="AAW17" s="148"/>
      <c r="AAX17" s="148"/>
      <c r="AAY17" s="148"/>
      <c r="AAZ17" s="148"/>
      <c r="ABA17" s="148"/>
      <c r="ABB17" s="148"/>
      <c r="ABC17" s="148"/>
      <c r="ABD17" s="148"/>
      <c r="ABE17" s="148"/>
      <c r="ABF17" s="148"/>
      <c r="ABG17" s="148"/>
      <c r="ABH17" s="148"/>
      <c r="ABI17" s="148"/>
      <c r="ABJ17" s="148"/>
      <c r="ABK17" s="148"/>
      <c r="ABL17" s="148"/>
      <c r="ABM17" s="148"/>
      <c r="ABN17" s="148"/>
      <c r="ABO17" s="148"/>
      <c r="ABP17" s="148"/>
      <c r="ABQ17" s="148"/>
      <c r="ABR17" s="148"/>
      <c r="ABS17" s="148"/>
      <c r="ABT17" s="148"/>
      <c r="ABU17" s="148"/>
      <c r="ABV17" s="148"/>
      <c r="ABW17" s="148"/>
      <c r="ABX17" s="148"/>
      <c r="ABY17" s="148"/>
      <c r="ABZ17" s="148"/>
      <c r="ACA17" s="148"/>
      <c r="ACB17" s="148"/>
      <c r="ACC17" s="148"/>
      <c r="ACD17" s="148"/>
      <c r="ACE17" s="148"/>
      <c r="ACF17" s="148"/>
      <c r="ACG17" s="148"/>
      <c r="ACH17" s="148"/>
      <c r="ACI17" s="148"/>
      <c r="ACJ17" s="148"/>
      <c r="ACK17" s="148"/>
      <c r="ACL17" s="148"/>
      <c r="ACM17" s="148"/>
      <c r="ACN17" s="148"/>
      <c r="ACO17" s="148"/>
      <c r="ACP17" s="148"/>
      <c r="ACQ17" s="148"/>
      <c r="ACR17" s="148"/>
      <c r="ACS17" s="148"/>
      <c r="ACT17" s="148"/>
      <c r="ACU17" s="148"/>
      <c r="ACV17" s="148"/>
      <c r="ACW17" s="148"/>
      <c r="ACX17" s="148"/>
      <c r="ACY17" s="148"/>
      <c r="ACZ17" s="148"/>
      <c r="ADA17" s="148"/>
      <c r="ADB17" s="148"/>
      <c r="ADC17" s="148"/>
      <c r="ADD17" s="148"/>
      <c r="ADE17" s="148"/>
      <c r="ADF17" s="148"/>
      <c r="ADG17" s="148"/>
      <c r="ADH17" s="148"/>
      <c r="ADI17" s="148"/>
      <c r="ADJ17" s="148"/>
      <c r="ADK17" s="148"/>
      <c r="ADL17" s="148"/>
      <c r="ADM17" s="148"/>
      <c r="ADN17" s="148"/>
      <c r="ADO17" s="148"/>
      <c r="ADP17" s="148"/>
      <c r="ADQ17" s="148"/>
      <c r="ADR17" s="148"/>
      <c r="ADS17" s="148"/>
      <c r="ADT17" s="148"/>
      <c r="ADU17" s="148"/>
      <c r="ADV17" s="148"/>
      <c r="ADW17" s="148"/>
      <c r="ADX17" s="148"/>
      <c r="ADY17" s="148"/>
      <c r="ADZ17" s="148"/>
      <c r="AEA17" s="148"/>
      <c r="AEB17" s="148"/>
      <c r="AEC17" s="148"/>
      <c r="AED17" s="148"/>
      <c r="AEE17" s="148"/>
      <c r="AEF17" s="148"/>
      <c r="AEG17" s="148"/>
      <c r="AEH17" s="148"/>
      <c r="AEI17" s="148"/>
      <c r="AEJ17" s="148"/>
      <c r="AEK17" s="148"/>
      <c r="AEL17" s="148"/>
      <c r="AEM17" s="148"/>
      <c r="AEN17" s="148"/>
      <c r="AEO17" s="148"/>
      <c r="AEP17" s="148"/>
      <c r="AEQ17" s="148"/>
      <c r="AER17" s="148"/>
      <c r="AES17" s="148"/>
      <c r="AET17" s="148"/>
      <c r="AEU17" s="148"/>
      <c r="AEV17" s="148"/>
      <c r="AEW17" s="148"/>
      <c r="AEX17" s="148"/>
      <c r="AEY17" s="148"/>
      <c r="AEZ17" s="148"/>
      <c r="AFA17" s="148"/>
      <c r="AFB17" s="148"/>
      <c r="AFC17" s="148"/>
      <c r="AFD17" s="148"/>
      <c r="AFE17" s="148"/>
      <c r="AFF17" s="148"/>
      <c r="AFG17" s="148"/>
      <c r="AFH17" s="148"/>
      <c r="AFI17" s="148"/>
      <c r="AFJ17" s="148"/>
      <c r="AFK17" s="148"/>
      <c r="AFL17" s="148"/>
      <c r="AFM17" s="148"/>
      <c r="AFN17" s="148"/>
      <c r="AFO17" s="148"/>
      <c r="AFP17" s="148"/>
      <c r="AFQ17" s="148"/>
      <c r="AFR17" s="148"/>
      <c r="AFS17" s="148"/>
      <c r="AFT17" s="148"/>
      <c r="AFU17" s="148"/>
      <c r="AFV17" s="148"/>
      <c r="AFW17" s="148"/>
      <c r="AFX17" s="148"/>
      <c r="AFY17" s="148"/>
      <c r="AFZ17" s="148"/>
      <c r="AGA17" s="148"/>
      <c r="AGB17" s="148"/>
      <c r="AGC17" s="148"/>
      <c r="AGD17" s="148"/>
      <c r="AGE17" s="148"/>
      <c r="AGF17" s="148"/>
      <c r="AGG17" s="148"/>
      <c r="AGH17" s="148"/>
      <c r="AGI17" s="148"/>
      <c r="AGJ17" s="148"/>
      <c r="AGK17" s="148"/>
      <c r="AGL17" s="148"/>
      <c r="AGM17" s="148"/>
      <c r="AGN17" s="148"/>
      <c r="AGO17" s="148"/>
      <c r="AGP17" s="148"/>
      <c r="AGQ17" s="148"/>
      <c r="AGR17" s="148"/>
      <c r="AGS17" s="148"/>
      <c r="AGT17" s="148"/>
      <c r="AGU17" s="148"/>
      <c r="AGV17" s="148"/>
      <c r="AGW17" s="148"/>
      <c r="AGX17" s="148"/>
      <c r="AGY17" s="148"/>
      <c r="AGZ17" s="148"/>
      <c r="AHA17" s="148"/>
      <c r="AHB17" s="148"/>
      <c r="AHC17" s="148"/>
      <c r="AHD17" s="148"/>
      <c r="AHE17" s="148"/>
      <c r="AHF17" s="148"/>
      <c r="AHG17" s="148"/>
      <c r="AHH17" s="148"/>
      <c r="AHI17" s="148"/>
      <c r="AHJ17" s="148"/>
      <c r="AHK17" s="148"/>
      <c r="AHL17" s="148"/>
      <c r="AHM17" s="148"/>
      <c r="AHN17" s="148"/>
      <c r="AHO17" s="148"/>
      <c r="AHP17" s="148"/>
      <c r="AHQ17" s="148"/>
      <c r="AHR17" s="148"/>
      <c r="AHS17" s="148"/>
      <c r="AHT17" s="148"/>
      <c r="AHU17" s="148"/>
      <c r="AHV17" s="148"/>
      <c r="AHW17" s="148"/>
      <c r="AHX17" s="148"/>
      <c r="AHY17" s="148"/>
      <c r="AHZ17" s="148"/>
      <c r="AIA17" s="148"/>
      <c r="AIB17" s="148"/>
      <c r="AIC17" s="148"/>
      <c r="AID17" s="148"/>
      <c r="AIE17" s="148"/>
      <c r="AIF17" s="148"/>
      <c r="AIG17" s="148"/>
      <c r="AIH17" s="148"/>
      <c r="AII17" s="148"/>
      <c r="AIJ17" s="148"/>
      <c r="AIK17" s="148"/>
      <c r="AIL17" s="148"/>
      <c r="AIM17" s="148"/>
      <c r="AIN17" s="148"/>
      <c r="AIO17" s="148"/>
      <c r="AIP17" s="148"/>
      <c r="AIQ17" s="148"/>
      <c r="AIR17" s="148"/>
      <c r="AIS17" s="148"/>
      <c r="AIT17" s="148"/>
      <c r="AIU17" s="148"/>
      <c r="AIV17" s="148"/>
      <c r="AIW17" s="148"/>
      <c r="AIX17" s="148"/>
      <c r="AIY17" s="148"/>
      <c r="AIZ17" s="148"/>
      <c r="AJA17" s="148"/>
      <c r="AJB17" s="148"/>
      <c r="AJC17" s="148"/>
      <c r="AJD17" s="148"/>
      <c r="AJE17" s="148"/>
      <c r="AJF17" s="148"/>
      <c r="AJG17" s="148"/>
      <c r="AJH17" s="148"/>
      <c r="AJI17" s="148"/>
      <c r="AJJ17" s="148"/>
      <c r="AJK17" s="148"/>
      <c r="AJL17" s="148"/>
      <c r="AJM17" s="148"/>
      <c r="AJN17" s="148"/>
      <c r="AJO17" s="148"/>
      <c r="AJP17" s="148"/>
      <c r="AJQ17" s="148"/>
      <c r="AJR17" s="148"/>
      <c r="AJS17" s="148"/>
      <c r="AJT17" s="148"/>
      <c r="AJU17" s="148"/>
      <c r="AJV17" s="148"/>
      <c r="AJW17" s="148"/>
      <c r="AJX17" s="148"/>
      <c r="AJY17" s="148"/>
      <c r="AJZ17" s="148"/>
      <c r="AKA17" s="148"/>
      <c r="AKB17" s="148"/>
      <c r="AKC17" s="148"/>
      <c r="AKD17" s="148"/>
      <c r="AKE17" s="148"/>
      <c r="AKF17" s="148"/>
      <c r="AKG17" s="148"/>
      <c r="AKH17" s="148"/>
      <c r="AKI17" s="148"/>
      <c r="AKJ17" s="148"/>
      <c r="AKK17" s="148"/>
      <c r="AKL17" s="148"/>
      <c r="AKM17" s="148"/>
      <c r="AKN17" s="148"/>
      <c r="AKO17" s="148"/>
      <c r="AKP17" s="148"/>
      <c r="AKQ17" s="148"/>
      <c r="AKR17" s="148"/>
      <c r="AKS17" s="148"/>
      <c r="AKT17" s="148"/>
      <c r="AKU17" s="148"/>
      <c r="AKV17" s="148"/>
      <c r="AKW17" s="148"/>
      <c r="AKX17" s="148"/>
      <c r="AKY17" s="148"/>
      <c r="AKZ17" s="148"/>
      <c r="ALA17" s="148"/>
      <c r="ALB17" s="148"/>
      <c r="ALC17" s="148"/>
      <c r="ALD17" s="148"/>
      <c r="ALE17" s="148"/>
      <c r="ALF17" s="148"/>
      <c r="ALG17" s="148"/>
      <c r="ALH17" s="148"/>
      <c r="ALI17" s="148"/>
      <c r="ALJ17" s="148"/>
      <c r="ALK17" s="148"/>
      <c r="ALL17" s="148"/>
      <c r="ALM17" s="148"/>
      <c r="ALN17" s="148"/>
      <c r="ALO17" s="148"/>
      <c r="ALP17" s="148"/>
      <c r="ALQ17" s="148"/>
      <c r="ALR17" s="148"/>
      <c r="ALS17" s="148"/>
      <c r="ALT17" s="148"/>
      <c r="ALU17" s="148"/>
      <c r="ALV17" s="148"/>
      <c r="ALW17" s="148"/>
      <c r="ALX17" s="148"/>
      <c r="ALY17" s="148"/>
      <c r="ALZ17" s="148"/>
      <c r="AMA17" s="148"/>
      <c r="AMB17" s="148"/>
      <c r="AMC17" s="148"/>
      <c r="AMD17" s="148"/>
      <c r="AME17" s="148"/>
      <c r="AMF17" s="148"/>
      <c r="AMG17" s="148"/>
      <c r="AMH17" s="148"/>
      <c r="AMI17" s="148"/>
      <c r="AMJ17" s="148"/>
      <c r="AMK17" s="148"/>
    </row>
    <row r="18" spans="1:1025" s="142" customFormat="1">
      <c r="A18" s="148" t="str">
        <f t="shared" si="0"/>
        <v>LOAN.PPC_RETURN</v>
      </c>
      <c r="B18" s="154">
        <f t="shared" si="3"/>
        <v>110014</v>
      </c>
      <c r="C18" s="154">
        <v>0</v>
      </c>
      <c r="D18" s="154">
        <v>1</v>
      </c>
      <c r="E18" s="155">
        <f t="shared" si="4"/>
        <v>100000</v>
      </c>
      <c r="F18" s="155">
        <v>10000</v>
      </c>
      <c r="G18" s="155" t="s">
        <v>34</v>
      </c>
      <c r="H18" s="155">
        <v>100000</v>
      </c>
      <c r="I18" s="157" t="s">
        <v>505</v>
      </c>
      <c r="J18" s="155">
        <f>VLOOKUP(I18,T_FSM_TYPE!$A:$B,2,0)</f>
        <v>110000</v>
      </c>
      <c r="K18" s="142" t="s">
        <v>552</v>
      </c>
      <c r="L18" s="160"/>
      <c r="M18" s="133" t="str">
        <f t="shared" si="2"/>
        <v>INSERT INTO T_FSM_ACTION VALUES(110014, 0, 1, 100000, 10000, GETDATE(), 100000, 110000, 'PPC_RETURN', '' )</v>
      </c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8"/>
      <c r="CB18" s="148"/>
      <c r="CC18" s="148"/>
      <c r="CD18" s="148"/>
      <c r="CE18" s="148"/>
      <c r="CF18" s="148"/>
      <c r="CG18" s="148"/>
      <c r="CH18" s="148"/>
      <c r="CI18" s="148"/>
      <c r="CJ18" s="148"/>
      <c r="CK18" s="148"/>
      <c r="CL18" s="148"/>
      <c r="CM18" s="148"/>
      <c r="CN18" s="148"/>
      <c r="CO18" s="148"/>
      <c r="CP18" s="148"/>
      <c r="CQ18" s="148"/>
      <c r="CR18" s="148"/>
      <c r="CS18" s="148"/>
      <c r="CT18" s="148"/>
      <c r="CU18" s="148"/>
      <c r="CV18" s="148"/>
      <c r="CW18" s="148"/>
      <c r="CX18" s="148"/>
      <c r="CY18" s="148"/>
      <c r="CZ18" s="148"/>
      <c r="DA18" s="148"/>
      <c r="DB18" s="148"/>
      <c r="DC18" s="148"/>
      <c r="DD18" s="148"/>
      <c r="DE18" s="148"/>
      <c r="DF18" s="148"/>
      <c r="DG18" s="148"/>
      <c r="DH18" s="148"/>
      <c r="DI18" s="148"/>
      <c r="DJ18" s="148"/>
      <c r="DK18" s="148"/>
      <c r="DL18" s="148"/>
      <c r="DM18" s="148"/>
      <c r="DN18" s="148"/>
      <c r="DO18" s="148"/>
      <c r="DP18" s="148"/>
      <c r="DQ18" s="148"/>
      <c r="DR18" s="148"/>
      <c r="DS18" s="148"/>
      <c r="DT18" s="148"/>
      <c r="DU18" s="148"/>
      <c r="DV18" s="148"/>
      <c r="DW18" s="148"/>
      <c r="DX18" s="148"/>
      <c r="DY18" s="148"/>
      <c r="DZ18" s="148"/>
      <c r="EA18" s="148"/>
      <c r="EB18" s="148"/>
      <c r="EC18" s="148"/>
      <c r="ED18" s="148"/>
      <c r="EE18" s="148"/>
      <c r="EF18" s="148"/>
      <c r="EG18" s="148"/>
      <c r="EH18" s="148"/>
      <c r="EI18" s="148"/>
      <c r="EJ18" s="148"/>
      <c r="EK18" s="148"/>
      <c r="EL18" s="148"/>
      <c r="EM18" s="148"/>
      <c r="EN18" s="148"/>
      <c r="EO18" s="148"/>
      <c r="EP18" s="148"/>
      <c r="EQ18" s="148"/>
      <c r="ER18" s="148"/>
      <c r="ES18" s="148"/>
      <c r="ET18" s="148"/>
      <c r="EU18" s="148"/>
      <c r="EV18" s="148"/>
      <c r="EW18" s="148"/>
      <c r="EX18" s="148"/>
      <c r="EY18" s="148"/>
      <c r="EZ18" s="148"/>
      <c r="FA18" s="148"/>
      <c r="FB18" s="148"/>
      <c r="FC18" s="148"/>
      <c r="FD18" s="148"/>
      <c r="FE18" s="148"/>
      <c r="FF18" s="148"/>
      <c r="FG18" s="148"/>
      <c r="FH18" s="148"/>
      <c r="FI18" s="148"/>
      <c r="FJ18" s="148"/>
      <c r="FK18" s="148"/>
      <c r="FL18" s="148"/>
      <c r="FM18" s="148"/>
      <c r="FN18" s="148"/>
      <c r="FO18" s="148"/>
      <c r="FP18" s="148"/>
      <c r="FQ18" s="148"/>
      <c r="FR18" s="148"/>
      <c r="FS18" s="148"/>
      <c r="FT18" s="148"/>
      <c r="FU18" s="148"/>
      <c r="FV18" s="148"/>
      <c r="FW18" s="148"/>
      <c r="FX18" s="148"/>
      <c r="FY18" s="148"/>
      <c r="FZ18" s="148"/>
      <c r="GA18" s="148"/>
      <c r="GB18" s="148"/>
      <c r="GC18" s="148"/>
      <c r="GD18" s="148"/>
      <c r="GE18" s="148"/>
      <c r="GF18" s="148"/>
      <c r="GG18" s="148"/>
      <c r="GH18" s="148"/>
      <c r="GI18" s="148"/>
      <c r="GJ18" s="148"/>
      <c r="GK18" s="148"/>
      <c r="GL18" s="148"/>
      <c r="GM18" s="148"/>
      <c r="GN18" s="148"/>
      <c r="GO18" s="148"/>
      <c r="GP18" s="148"/>
      <c r="GQ18" s="148"/>
      <c r="GR18" s="148"/>
      <c r="GS18" s="148"/>
      <c r="GT18" s="148"/>
      <c r="GU18" s="148"/>
      <c r="GV18" s="148"/>
      <c r="GW18" s="148"/>
      <c r="GX18" s="148"/>
      <c r="GY18" s="148"/>
      <c r="GZ18" s="148"/>
      <c r="HA18" s="148"/>
      <c r="HB18" s="148"/>
      <c r="HC18" s="148"/>
      <c r="HD18" s="148"/>
      <c r="HE18" s="148"/>
      <c r="HF18" s="148"/>
      <c r="HG18" s="148"/>
      <c r="HH18" s="148"/>
      <c r="HI18" s="148"/>
      <c r="HJ18" s="148"/>
      <c r="HK18" s="148"/>
      <c r="HL18" s="148"/>
      <c r="HM18" s="148"/>
      <c r="HN18" s="148"/>
      <c r="HO18" s="148"/>
      <c r="HP18" s="148"/>
      <c r="HQ18" s="148"/>
      <c r="HR18" s="148"/>
      <c r="HS18" s="148"/>
      <c r="HT18" s="148"/>
      <c r="HU18" s="148"/>
      <c r="HV18" s="148"/>
      <c r="HW18" s="148"/>
      <c r="HX18" s="148"/>
      <c r="HY18" s="148"/>
      <c r="HZ18" s="148"/>
      <c r="IA18" s="148"/>
      <c r="IB18" s="148"/>
      <c r="IC18" s="148"/>
      <c r="ID18" s="148"/>
      <c r="IE18" s="148"/>
      <c r="IF18" s="148"/>
      <c r="IG18" s="148"/>
      <c r="IH18" s="148"/>
      <c r="II18" s="148"/>
      <c r="IJ18" s="148"/>
      <c r="IK18" s="148"/>
      <c r="IL18" s="148"/>
      <c r="IM18" s="148"/>
      <c r="IN18" s="148"/>
      <c r="IO18" s="148"/>
      <c r="IP18" s="148"/>
      <c r="IQ18" s="148"/>
      <c r="IR18" s="148"/>
      <c r="IS18" s="148"/>
      <c r="IT18" s="148"/>
      <c r="IU18" s="148"/>
      <c r="IV18" s="148"/>
      <c r="IW18" s="148"/>
      <c r="IX18" s="148"/>
      <c r="IY18" s="148"/>
      <c r="IZ18" s="148"/>
      <c r="JA18" s="148"/>
      <c r="JB18" s="148"/>
      <c r="JC18" s="148"/>
      <c r="JD18" s="148"/>
      <c r="JE18" s="148"/>
      <c r="JF18" s="148"/>
      <c r="JG18" s="148"/>
      <c r="JH18" s="148"/>
      <c r="JI18" s="148"/>
      <c r="JJ18" s="148"/>
      <c r="JK18" s="148"/>
      <c r="JL18" s="148"/>
      <c r="JM18" s="148"/>
      <c r="JN18" s="148"/>
      <c r="JO18" s="148"/>
      <c r="JP18" s="148"/>
      <c r="JQ18" s="148"/>
      <c r="JR18" s="148"/>
      <c r="JS18" s="148"/>
      <c r="JT18" s="148"/>
      <c r="JU18" s="148"/>
      <c r="JV18" s="148"/>
      <c r="JW18" s="148"/>
      <c r="JX18" s="148"/>
      <c r="JY18" s="148"/>
      <c r="JZ18" s="148"/>
      <c r="KA18" s="148"/>
      <c r="KB18" s="148"/>
      <c r="KC18" s="148"/>
      <c r="KD18" s="148"/>
      <c r="KE18" s="148"/>
      <c r="KF18" s="148"/>
      <c r="KG18" s="148"/>
      <c r="KH18" s="148"/>
      <c r="KI18" s="148"/>
      <c r="KJ18" s="148"/>
      <c r="KK18" s="148"/>
      <c r="KL18" s="148"/>
      <c r="KM18" s="148"/>
      <c r="KN18" s="148"/>
      <c r="KO18" s="148"/>
      <c r="KP18" s="148"/>
      <c r="KQ18" s="148"/>
      <c r="KR18" s="148"/>
      <c r="KS18" s="148"/>
      <c r="KT18" s="148"/>
      <c r="KU18" s="148"/>
      <c r="KV18" s="148"/>
      <c r="KW18" s="148"/>
      <c r="KX18" s="148"/>
      <c r="KY18" s="148"/>
      <c r="KZ18" s="148"/>
      <c r="LA18" s="148"/>
      <c r="LB18" s="148"/>
      <c r="LC18" s="148"/>
      <c r="LD18" s="148"/>
      <c r="LE18" s="148"/>
      <c r="LF18" s="148"/>
      <c r="LG18" s="148"/>
      <c r="LH18" s="148"/>
      <c r="LI18" s="148"/>
      <c r="LJ18" s="148"/>
      <c r="LK18" s="148"/>
      <c r="LL18" s="148"/>
      <c r="LM18" s="148"/>
      <c r="LN18" s="148"/>
      <c r="LO18" s="148"/>
      <c r="LP18" s="148"/>
      <c r="LQ18" s="148"/>
      <c r="LR18" s="148"/>
      <c r="LS18" s="148"/>
      <c r="LT18" s="148"/>
      <c r="LU18" s="148"/>
      <c r="LV18" s="148"/>
      <c r="LW18" s="148"/>
      <c r="LX18" s="148"/>
      <c r="LY18" s="148"/>
      <c r="LZ18" s="148"/>
      <c r="MA18" s="148"/>
      <c r="MB18" s="148"/>
      <c r="MC18" s="148"/>
      <c r="MD18" s="148"/>
      <c r="ME18" s="148"/>
      <c r="MF18" s="148"/>
      <c r="MG18" s="148"/>
      <c r="MH18" s="148"/>
      <c r="MI18" s="148"/>
      <c r="MJ18" s="148"/>
      <c r="MK18" s="148"/>
      <c r="ML18" s="148"/>
      <c r="MM18" s="148"/>
      <c r="MN18" s="148"/>
      <c r="MO18" s="148"/>
      <c r="MP18" s="148"/>
      <c r="MQ18" s="148"/>
      <c r="MR18" s="148"/>
      <c r="MS18" s="148"/>
      <c r="MT18" s="148"/>
      <c r="MU18" s="148"/>
      <c r="MV18" s="148"/>
      <c r="MW18" s="148"/>
      <c r="MX18" s="148"/>
      <c r="MY18" s="148"/>
      <c r="MZ18" s="148"/>
      <c r="NA18" s="148"/>
      <c r="NB18" s="148"/>
      <c r="NC18" s="148"/>
      <c r="ND18" s="148"/>
      <c r="NE18" s="148"/>
      <c r="NF18" s="148"/>
      <c r="NG18" s="148"/>
      <c r="NH18" s="148"/>
      <c r="NI18" s="148"/>
      <c r="NJ18" s="148"/>
      <c r="NK18" s="148"/>
      <c r="NL18" s="148"/>
      <c r="NM18" s="148"/>
      <c r="NN18" s="148"/>
      <c r="NO18" s="148"/>
      <c r="NP18" s="148"/>
      <c r="NQ18" s="148"/>
      <c r="NR18" s="148"/>
      <c r="NS18" s="148"/>
      <c r="NT18" s="148"/>
      <c r="NU18" s="148"/>
      <c r="NV18" s="148"/>
      <c r="NW18" s="148"/>
      <c r="NX18" s="148"/>
      <c r="NY18" s="148"/>
      <c r="NZ18" s="148"/>
      <c r="OA18" s="148"/>
      <c r="OB18" s="148"/>
      <c r="OC18" s="148"/>
      <c r="OD18" s="148"/>
      <c r="OE18" s="148"/>
      <c r="OF18" s="148"/>
      <c r="OG18" s="148"/>
      <c r="OH18" s="148"/>
      <c r="OI18" s="148"/>
      <c r="OJ18" s="148"/>
      <c r="OK18" s="148"/>
      <c r="OL18" s="148"/>
      <c r="OM18" s="148"/>
      <c r="ON18" s="148"/>
      <c r="OO18" s="148"/>
      <c r="OP18" s="148"/>
      <c r="OQ18" s="148"/>
      <c r="OR18" s="148"/>
      <c r="OS18" s="148"/>
      <c r="OT18" s="148"/>
      <c r="OU18" s="148"/>
      <c r="OV18" s="148"/>
      <c r="OW18" s="148"/>
      <c r="OX18" s="148"/>
      <c r="OY18" s="148"/>
      <c r="OZ18" s="148"/>
      <c r="PA18" s="148"/>
      <c r="PB18" s="148"/>
      <c r="PC18" s="148"/>
      <c r="PD18" s="148"/>
      <c r="PE18" s="148"/>
      <c r="PF18" s="148"/>
      <c r="PG18" s="148"/>
      <c r="PH18" s="148"/>
      <c r="PI18" s="148"/>
      <c r="PJ18" s="148"/>
      <c r="PK18" s="148"/>
      <c r="PL18" s="148"/>
      <c r="PM18" s="148"/>
      <c r="PN18" s="148"/>
      <c r="PO18" s="148"/>
      <c r="PP18" s="148"/>
      <c r="PQ18" s="148"/>
      <c r="PR18" s="148"/>
      <c r="PS18" s="148"/>
      <c r="PT18" s="148"/>
      <c r="PU18" s="148"/>
      <c r="PV18" s="148"/>
      <c r="PW18" s="148"/>
      <c r="PX18" s="148"/>
      <c r="PY18" s="148"/>
      <c r="PZ18" s="148"/>
      <c r="QA18" s="148"/>
      <c r="QB18" s="148"/>
      <c r="QC18" s="148"/>
      <c r="QD18" s="148"/>
      <c r="QE18" s="148"/>
      <c r="QF18" s="148"/>
      <c r="QG18" s="148"/>
      <c r="QH18" s="148"/>
      <c r="QI18" s="148"/>
      <c r="QJ18" s="148"/>
      <c r="QK18" s="148"/>
      <c r="QL18" s="148"/>
      <c r="QM18" s="148"/>
      <c r="QN18" s="148"/>
      <c r="QO18" s="148"/>
      <c r="QP18" s="148"/>
      <c r="QQ18" s="148"/>
      <c r="QR18" s="148"/>
      <c r="QS18" s="148"/>
      <c r="QT18" s="148"/>
      <c r="QU18" s="148"/>
      <c r="QV18" s="148"/>
      <c r="QW18" s="148"/>
      <c r="QX18" s="148"/>
      <c r="QY18" s="148"/>
      <c r="QZ18" s="148"/>
      <c r="RA18" s="148"/>
      <c r="RB18" s="148"/>
      <c r="RC18" s="148"/>
      <c r="RD18" s="148"/>
      <c r="RE18" s="148"/>
      <c r="RF18" s="148"/>
      <c r="RG18" s="148"/>
      <c r="RH18" s="148"/>
      <c r="RI18" s="148"/>
      <c r="RJ18" s="148"/>
      <c r="RK18" s="148"/>
      <c r="RL18" s="148"/>
      <c r="RM18" s="148"/>
      <c r="RN18" s="148"/>
      <c r="RO18" s="148"/>
      <c r="RP18" s="148"/>
      <c r="RQ18" s="148"/>
      <c r="RR18" s="148"/>
      <c r="RS18" s="148"/>
      <c r="RT18" s="148"/>
      <c r="RU18" s="148"/>
      <c r="RV18" s="148"/>
      <c r="RW18" s="148"/>
      <c r="RX18" s="148"/>
      <c r="RY18" s="148"/>
      <c r="RZ18" s="148"/>
      <c r="SA18" s="148"/>
      <c r="SB18" s="148"/>
      <c r="SC18" s="148"/>
      <c r="SD18" s="148"/>
      <c r="SE18" s="148"/>
      <c r="SF18" s="148"/>
      <c r="SG18" s="148"/>
      <c r="SH18" s="148"/>
      <c r="SI18" s="148"/>
      <c r="SJ18" s="148"/>
      <c r="SK18" s="148"/>
      <c r="SL18" s="148"/>
      <c r="SM18" s="148"/>
      <c r="SN18" s="148"/>
      <c r="SO18" s="148"/>
      <c r="SP18" s="148"/>
      <c r="SQ18" s="148"/>
      <c r="SR18" s="148"/>
      <c r="SS18" s="148"/>
      <c r="ST18" s="148"/>
      <c r="SU18" s="148"/>
      <c r="SV18" s="148"/>
      <c r="SW18" s="148"/>
      <c r="SX18" s="148"/>
      <c r="SY18" s="148"/>
      <c r="SZ18" s="148"/>
      <c r="TA18" s="148"/>
      <c r="TB18" s="148"/>
      <c r="TC18" s="148"/>
      <c r="TD18" s="148"/>
      <c r="TE18" s="148"/>
      <c r="TF18" s="148"/>
      <c r="TG18" s="148"/>
      <c r="TH18" s="148"/>
      <c r="TI18" s="148"/>
      <c r="TJ18" s="148"/>
      <c r="TK18" s="148"/>
      <c r="TL18" s="148"/>
      <c r="TM18" s="148"/>
      <c r="TN18" s="148"/>
      <c r="TO18" s="148"/>
      <c r="TP18" s="148"/>
      <c r="TQ18" s="148"/>
      <c r="TR18" s="148"/>
      <c r="TS18" s="148"/>
      <c r="TT18" s="148"/>
      <c r="TU18" s="148"/>
      <c r="TV18" s="148"/>
      <c r="TW18" s="148"/>
      <c r="TX18" s="148"/>
      <c r="TY18" s="148"/>
      <c r="TZ18" s="148"/>
      <c r="UA18" s="148"/>
      <c r="UB18" s="148"/>
      <c r="UC18" s="148"/>
      <c r="UD18" s="148"/>
      <c r="UE18" s="148"/>
      <c r="UF18" s="148"/>
      <c r="UG18" s="148"/>
      <c r="UH18" s="148"/>
      <c r="UI18" s="148"/>
      <c r="UJ18" s="148"/>
      <c r="UK18" s="148"/>
      <c r="UL18" s="148"/>
      <c r="UM18" s="148"/>
      <c r="UN18" s="148"/>
      <c r="UO18" s="148"/>
      <c r="UP18" s="148"/>
      <c r="UQ18" s="148"/>
      <c r="UR18" s="148"/>
      <c r="US18" s="148"/>
      <c r="UT18" s="148"/>
      <c r="UU18" s="148"/>
      <c r="UV18" s="148"/>
      <c r="UW18" s="148"/>
      <c r="UX18" s="148"/>
      <c r="UY18" s="148"/>
      <c r="UZ18" s="148"/>
      <c r="VA18" s="148"/>
      <c r="VB18" s="148"/>
      <c r="VC18" s="148"/>
      <c r="VD18" s="148"/>
      <c r="VE18" s="148"/>
      <c r="VF18" s="148"/>
      <c r="VG18" s="148"/>
      <c r="VH18" s="148"/>
      <c r="VI18" s="148"/>
      <c r="VJ18" s="148"/>
      <c r="VK18" s="148"/>
      <c r="VL18" s="148"/>
      <c r="VM18" s="148"/>
      <c r="VN18" s="148"/>
      <c r="VO18" s="148"/>
      <c r="VP18" s="148"/>
      <c r="VQ18" s="148"/>
      <c r="VR18" s="148"/>
      <c r="VS18" s="148"/>
      <c r="VT18" s="148"/>
      <c r="VU18" s="148"/>
      <c r="VV18" s="148"/>
      <c r="VW18" s="148"/>
      <c r="VX18" s="148"/>
      <c r="VY18" s="148"/>
      <c r="VZ18" s="148"/>
      <c r="WA18" s="148"/>
      <c r="WB18" s="148"/>
      <c r="WC18" s="148"/>
      <c r="WD18" s="148"/>
      <c r="WE18" s="148"/>
      <c r="WF18" s="148"/>
      <c r="WG18" s="148"/>
      <c r="WH18" s="148"/>
      <c r="WI18" s="148"/>
      <c r="WJ18" s="148"/>
      <c r="WK18" s="148"/>
      <c r="WL18" s="148"/>
      <c r="WM18" s="148"/>
      <c r="WN18" s="148"/>
      <c r="WO18" s="148"/>
      <c r="WP18" s="148"/>
      <c r="WQ18" s="148"/>
      <c r="WR18" s="148"/>
      <c r="WS18" s="148"/>
      <c r="WT18" s="148"/>
      <c r="WU18" s="148"/>
      <c r="WV18" s="148"/>
      <c r="WW18" s="148"/>
      <c r="WX18" s="148"/>
      <c r="WY18" s="148"/>
      <c r="WZ18" s="148"/>
      <c r="XA18" s="148"/>
      <c r="XB18" s="148"/>
      <c r="XC18" s="148"/>
      <c r="XD18" s="148"/>
      <c r="XE18" s="148"/>
      <c r="XF18" s="148"/>
      <c r="XG18" s="148"/>
      <c r="XH18" s="148"/>
      <c r="XI18" s="148"/>
      <c r="XJ18" s="148"/>
      <c r="XK18" s="148"/>
      <c r="XL18" s="148"/>
      <c r="XM18" s="148"/>
      <c r="XN18" s="148"/>
      <c r="XO18" s="148"/>
      <c r="XP18" s="148"/>
      <c r="XQ18" s="148"/>
      <c r="XR18" s="148"/>
      <c r="XS18" s="148"/>
      <c r="XT18" s="148"/>
      <c r="XU18" s="148"/>
      <c r="XV18" s="148"/>
      <c r="XW18" s="148"/>
      <c r="XX18" s="148"/>
      <c r="XY18" s="148"/>
      <c r="XZ18" s="148"/>
      <c r="YA18" s="148"/>
      <c r="YB18" s="148"/>
      <c r="YC18" s="148"/>
      <c r="YD18" s="148"/>
      <c r="YE18" s="148"/>
      <c r="YF18" s="148"/>
      <c r="YG18" s="148"/>
      <c r="YH18" s="148"/>
      <c r="YI18" s="148"/>
      <c r="YJ18" s="148"/>
      <c r="YK18" s="148"/>
      <c r="YL18" s="148"/>
      <c r="YM18" s="148"/>
      <c r="YN18" s="148"/>
      <c r="YO18" s="148"/>
      <c r="YP18" s="148"/>
      <c r="YQ18" s="148"/>
      <c r="YR18" s="148"/>
      <c r="YS18" s="148"/>
      <c r="YT18" s="148"/>
      <c r="YU18" s="148"/>
      <c r="YV18" s="148"/>
      <c r="YW18" s="148"/>
      <c r="YX18" s="148"/>
      <c r="YY18" s="148"/>
      <c r="YZ18" s="148"/>
      <c r="ZA18" s="148"/>
      <c r="ZB18" s="148"/>
      <c r="ZC18" s="148"/>
      <c r="ZD18" s="148"/>
      <c r="ZE18" s="148"/>
      <c r="ZF18" s="148"/>
      <c r="ZG18" s="148"/>
      <c r="ZH18" s="148"/>
      <c r="ZI18" s="148"/>
      <c r="ZJ18" s="148"/>
      <c r="ZK18" s="148"/>
      <c r="ZL18" s="148"/>
      <c r="ZM18" s="148"/>
      <c r="ZN18" s="148"/>
      <c r="ZO18" s="148"/>
      <c r="ZP18" s="148"/>
      <c r="ZQ18" s="148"/>
      <c r="ZR18" s="148"/>
      <c r="ZS18" s="148"/>
      <c r="ZT18" s="148"/>
      <c r="ZU18" s="148"/>
      <c r="ZV18" s="148"/>
      <c r="ZW18" s="148"/>
      <c r="ZX18" s="148"/>
      <c r="ZY18" s="148"/>
      <c r="ZZ18" s="148"/>
      <c r="AAA18" s="148"/>
      <c r="AAB18" s="148"/>
      <c r="AAC18" s="148"/>
      <c r="AAD18" s="148"/>
      <c r="AAE18" s="148"/>
      <c r="AAF18" s="148"/>
      <c r="AAG18" s="148"/>
      <c r="AAH18" s="148"/>
      <c r="AAI18" s="148"/>
      <c r="AAJ18" s="148"/>
      <c r="AAK18" s="148"/>
      <c r="AAL18" s="148"/>
      <c r="AAM18" s="148"/>
      <c r="AAN18" s="148"/>
      <c r="AAO18" s="148"/>
      <c r="AAP18" s="148"/>
      <c r="AAQ18" s="148"/>
      <c r="AAR18" s="148"/>
      <c r="AAS18" s="148"/>
      <c r="AAT18" s="148"/>
      <c r="AAU18" s="148"/>
      <c r="AAV18" s="148"/>
      <c r="AAW18" s="148"/>
      <c r="AAX18" s="148"/>
      <c r="AAY18" s="148"/>
      <c r="AAZ18" s="148"/>
      <c r="ABA18" s="148"/>
      <c r="ABB18" s="148"/>
      <c r="ABC18" s="148"/>
      <c r="ABD18" s="148"/>
      <c r="ABE18" s="148"/>
      <c r="ABF18" s="148"/>
      <c r="ABG18" s="148"/>
      <c r="ABH18" s="148"/>
      <c r="ABI18" s="148"/>
      <c r="ABJ18" s="148"/>
      <c r="ABK18" s="148"/>
      <c r="ABL18" s="148"/>
      <c r="ABM18" s="148"/>
      <c r="ABN18" s="148"/>
      <c r="ABO18" s="148"/>
      <c r="ABP18" s="148"/>
      <c r="ABQ18" s="148"/>
      <c r="ABR18" s="148"/>
      <c r="ABS18" s="148"/>
      <c r="ABT18" s="148"/>
      <c r="ABU18" s="148"/>
      <c r="ABV18" s="148"/>
      <c r="ABW18" s="148"/>
      <c r="ABX18" s="148"/>
      <c r="ABY18" s="148"/>
      <c r="ABZ18" s="148"/>
      <c r="ACA18" s="148"/>
      <c r="ACB18" s="148"/>
      <c r="ACC18" s="148"/>
      <c r="ACD18" s="148"/>
      <c r="ACE18" s="148"/>
      <c r="ACF18" s="148"/>
      <c r="ACG18" s="148"/>
      <c r="ACH18" s="148"/>
      <c r="ACI18" s="148"/>
      <c r="ACJ18" s="148"/>
      <c r="ACK18" s="148"/>
      <c r="ACL18" s="148"/>
      <c r="ACM18" s="148"/>
      <c r="ACN18" s="148"/>
      <c r="ACO18" s="148"/>
      <c r="ACP18" s="148"/>
      <c r="ACQ18" s="148"/>
      <c r="ACR18" s="148"/>
      <c r="ACS18" s="148"/>
      <c r="ACT18" s="148"/>
      <c r="ACU18" s="148"/>
      <c r="ACV18" s="148"/>
      <c r="ACW18" s="148"/>
      <c r="ACX18" s="148"/>
      <c r="ACY18" s="148"/>
      <c r="ACZ18" s="148"/>
      <c r="ADA18" s="148"/>
      <c r="ADB18" s="148"/>
      <c r="ADC18" s="148"/>
      <c r="ADD18" s="148"/>
      <c r="ADE18" s="148"/>
      <c r="ADF18" s="148"/>
      <c r="ADG18" s="148"/>
      <c r="ADH18" s="148"/>
      <c r="ADI18" s="148"/>
      <c r="ADJ18" s="148"/>
      <c r="ADK18" s="148"/>
      <c r="ADL18" s="148"/>
      <c r="ADM18" s="148"/>
      <c r="ADN18" s="148"/>
      <c r="ADO18" s="148"/>
      <c r="ADP18" s="148"/>
      <c r="ADQ18" s="148"/>
      <c r="ADR18" s="148"/>
      <c r="ADS18" s="148"/>
      <c r="ADT18" s="148"/>
      <c r="ADU18" s="148"/>
      <c r="ADV18" s="148"/>
      <c r="ADW18" s="148"/>
      <c r="ADX18" s="148"/>
      <c r="ADY18" s="148"/>
      <c r="ADZ18" s="148"/>
      <c r="AEA18" s="148"/>
      <c r="AEB18" s="148"/>
      <c r="AEC18" s="148"/>
      <c r="AED18" s="148"/>
      <c r="AEE18" s="148"/>
      <c r="AEF18" s="148"/>
      <c r="AEG18" s="148"/>
      <c r="AEH18" s="148"/>
      <c r="AEI18" s="148"/>
      <c r="AEJ18" s="148"/>
      <c r="AEK18" s="148"/>
      <c r="AEL18" s="148"/>
      <c r="AEM18" s="148"/>
      <c r="AEN18" s="148"/>
      <c r="AEO18" s="148"/>
      <c r="AEP18" s="148"/>
      <c r="AEQ18" s="148"/>
      <c r="AER18" s="148"/>
      <c r="AES18" s="148"/>
      <c r="AET18" s="148"/>
      <c r="AEU18" s="148"/>
      <c r="AEV18" s="148"/>
      <c r="AEW18" s="148"/>
      <c r="AEX18" s="148"/>
      <c r="AEY18" s="148"/>
      <c r="AEZ18" s="148"/>
      <c r="AFA18" s="148"/>
      <c r="AFB18" s="148"/>
      <c r="AFC18" s="148"/>
      <c r="AFD18" s="148"/>
      <c r="AFE18" s="148"/>
      <c r="AFF18" s="148"/>
      <c r="AFG18" s="148"/>
      <c r="AFH18" s="148"/>
      <c r="AFI18" s="148"/>
      <c r="AFJ18" s="148"/>
      <c r="AFK18" s="148"/>
      <c r="AFL18" s="148"/>
      <c r="AFM18" s="148"/>
      <c r="AFN18" s="148"/>
      <c r="AFO18" s="148"/>
      <c r="AFP18" s="148"/>
      <c r="AFQ18" s="148"/>
      <c r="AFR18" s="148"/>
      <c r="AFS18" s="148"/>
      <c r="AFT18" s="148"/>
      <c r="AFU18" s="148"/>
      <c r="AFV18" s="148"/>
      <c r="AFW18" s="148"/>
      <c r="AFX18" s="148"/>
      <c r="AFY18" s="148"/>
      <c r="AFZ18" s="148"/>
      <c r="AGA18" s="148"/>
      <c r="AGB18" s="148"/>
      <c r="AGC18" s="148"/>
      <c r="AGD18" s="148"/>
      <c r="AGE18" s="148"/>
      <c r="AGF18" s="148"/>
      <c r="AGG18" s="148"/>
      <c r="AGH18" s="148"/>
      <c r="AGI18" s="148"/>
      <c r="AGJ18" s="148"/>
      <c r="AGK18" s="148"/>
      <c r="AGL18" s="148"/>
      <c r="AGM18" s="148"/>
      <c r="AGN18" s="148"/>
      <c r="AGO18" s="148"/>
      <c r="AGP18" s="148"/>
      <c r="AGQ18" s="148"/>
      <c r="AGR18" s="148"/>
      <c r="AGS18" s="148"/>
      <c r="AGT18" s="148"/>
      <c r="AGU18" s="148"/>
      <c r="AGV18" s="148"/>
      <c r="AGW18" s="148"/>
      <c r="AGX18" s="148"/>
      <c r="AGY18" s="148"/>
      <c r="AGZ18" s="148"/>
      <c r="AHA18" s="148"/>
      <c r="AHB18" s="148"/>
      <c r="AHC18" s="148"/>
      <c r="AHD18" s="148"/>
      <c r="AHE18" s="148"/>
      <c r="AHF18" s="148"/>
      <c r="AHG18" s="148"/>
      <c r="AHH18" s="148"/>
      <c r="AHI18" s="148"/>
      <c r="AHJ18" s="148"/>
      <c r="AHK18" s="148"/>
      <c r="AHL18" s="148"/>
      <c r="AHM18" s="148"/>
      <c r="AHN18" s="148"/>
      <c r="AHO18" s="148"/>
      <c r="AHP18" s="148"/>
      <c r="AHQ18" s="148"/>
      <c r="AHR18" s="148"/>
      <c r="AHS18" s="148"/>
      <c r="AHT18" s="148"/>
      <c r="AHU18" s="148"/>
      <c r="AHV18" s="148"/>
      <c r="AHW18" s="148"/>
      <c r="AHX18" s="148"/>
      <c r="AHY18" s="148"/>
      <c r="AHZ18" s="148"/>
      <c r="AIA18" s="148"/>
      <c r="AIB18" s="148"/>
      <c r="AIC18" s="148"/>
      <c r="AID18" s="148"/>
      <c r="AIE18" s="148"/>
      <c r="AIF18" s="148"/>
      <c r="AIG18" s="148"/>
      <c r="AIH18" s="148"/>
      <c r="AII18" s="148"/>
      <c r="AIJ18" s="148"/>
      <c r="AIK18" s="148"/>
      <c r="AIL18" s="148"/>
      <c r="AIM18" s="148"/>
      <c r="AIN18" s="148"/>
      <c r="AIO18" s="148"/>
      <c r="AIP18" s="148"/>
      <c r="AIQ18" s="148"/>
      <c r="AIR18" s="148"/>
      <c r="AIS18" s="148"/>
      <c r="AIT18" s="148"/>
      <c r="AIU18" s="148"/>
      <c r="AIV18" s="148"/>
      <c r="AIW18" s="148"/>
      <c r="AIX18" s="148"/>
      <c r="AIY18" s="148"/>
      <c r="AIZ18" s="148"/>
      <c r="AJA18" s="148"/>
      <c r="AJB18" s="148"/>
      <c r="AJC18" s="148"/>
      <c r="AJD18" s="148"/>
      <c r="AJE18" s="148"/>
      <c r="AJF18" s="148"/>
      <c r="AJG18" s="148"/>
      <c r="AJH18" s="148"/>
      <c r="AJI18" s="148"/>
      <c r="AJJ18" s="148"/>
      <c r="AJK18" s="148"/>
      <c r="AJL18" s="148"/>
      <c r="AJM18" s="148"/>
      <c r="AJN18" s="148"/>
      <c r="AJO18" s="148"/>
      <c r="AJP18" s="148"/>
      <c r="AJQ18" s="148"/>
      <c r="AJR18" s="148"/>
      <c r="AJS18" s="148"/>
      <c r="AJT18" s="148"/>
      <c r="AJU18" s="148"/>
      <c r="AJV18" s="148"/>
      <c r="AJW18" s="148"/>
      <c r="AJX18" s="148"/>
      <c r="AJY18" s="148"/>
      <c r="AJZ18" s="148"/>
      <c r="AKA18" s="148"/>
      <c r="AKB18" s="148"/>
      <c r="AKC18" s="148"/>
      <c r="AKD18" s="148"/>
      <c r="AKE18" s="148"/>
      <c r="AKF18" s="148"/>
      <c r="AKG18" s="148"/>
      <c r="AKH18" s="148"/>
      <c r="AKI18" s="148"/>
      <c r="AKJ18" s="148"/>
      <c r="AKK18" s="148"/>
      <c r="AKL18" s="148"/>
      <c r="AKM18" s="148"/>
      <c r="AKN18" s="148"/>
      <c r="AKO18" s="148"/>
      <c r="AKP18" s="148"/>
      <c r="AKQ18" s="148"/>
      <c r="AKR18" s="148"/>
      <c r="AKS18" s="148"/>
      <c r="AKT18" s="148"/>
      <c r="AKU18" s="148"/>
      <c r="AKV18" s="148"/>
      <c r="AKW18" s="148"/>
      <c r="AKX18" s="148"/>
      <c r="AKY18" s="148"/>
      <c r="AKZ18" s="148"/>
      <c r="ALA18" s="148"/>
      <c r="ALB18" s="148"/>
      <c r="ALC18" s="148"/>
      <c r="ALD18" s="148"/>
      <c r="ALE18" s="148"/>
      <c r="ALF18" s="148"/>
      <c r="ALG18" s="148"/>
      <c r="ALH18" s="148"/>
      <c r="ALI18" s="148"/>
      <c r="ALJ18" s="148"/>
      <c r="ALK18" s="148"/>
      <c r="ALL18" s="148"/>
      <c r="ALM18" s="148"/>
      <c r="ALN18" s="148"/>
      <c r="ALO18" s="148"/>
      <c r="ALP18" s="148"/>
      <c r="ALQ18" s="148"/>
      <c r="ALR18" s="148"/>
      <c r="ALS18" s="148"/>
      <c r="ALT18" s="148"/>
      <c r="ALU18" s="148"/>
      <c r="ALV18" s="148"/>
      <c r="ALW18" s="148"/>
      <c r="ALX18" s="148"/>
      <c r="ALY18" s="148"/>
      <c r="ALZ18" s="148"/>
      <c r="AMA18" s="148"/>
      <c r="AMB18" s="148"/>
      <c r="AMC18" s="148"/>
      <c r="AMD18" s="148"/>
      <c r="AME18" s="148"/>
      <c r="AMF18" s="148"/>
      <c r="AMG18" s="148"/>
      <c r="AMH18" s="148"/>
      <c r="AMI18" s="148"/>
      <c r="AMJ18" s="148"/>
      <c r="AMK18" s="148"/>
    </row>
    <row r="19" spans="1:1025" s="131" customFormat="1">
      <c r="A19" s="145" t="str">
        <f t="shared" si="0"/>
        <v>LOAN.MIS_RECEIVE</v>
      </c>
      <c r="B19" s="154">
        <f t="shared" si="3"/>
        <v>110015</v>
      </c>
      <c r="C19" s="134">
        <v>0</v>
      </c>
      <c r="D19" s="134">
        <v>1</v>
      </c>
      <c r="E19" s="146">
        <f t="shared" si="4"/>
        <v>100000</v>
      </c>
      <c r="F19" s="146">
        <v>10000</v>
      </c>
      <c r="G19" s="146" t="s">
        <v>34</v>
      </c>
      <c r="H19" s="146">
        <v>100000</v>
      </c>
      <c r="I19" s="158" t="s">
        <v>505</v>
      </c>
      <c r="J19" s="146">
        <f>VLOOKUP(I19,T_FSM_TYPE!$A:$B,2,0)</f>
        <v>110000</v>
      </c>
      <c r="K19" s="131" t="s">
        <v>511</v>
      </c>
      <c r="L19" s="159"/>
      <c r="M19" s="133" t="str">
        <f t="shared" si="2"/>
        <v>INSERT INTO T_FSM_ACTION VALUES(110015, 0, 1, 100000, 10000, GETDATE(), 100000, 110000, 'MIS_RECEIVE', '' )</v>
      </c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  <c r="CS19" s="145"/>
      <c r="CT19" s="145"/>
      <c r="CU19" s="145"/>
      <c r="CV19" s="145"/>
      <c r="CW19" s="145"/>
      <c r="CX19" s="145"/>
      <c r="CY19" s="145"/>
      <c r="CZ19" s="145"/>
      <c r="DA19" s="145"/>
      <c r="DB19" s="145"/>
      <c r="DC19" s="145"/>
      <c r="DD19" s="145"/>
      <c r="DE19" s="145"/>
      <c r="DF19" s="145"/>
      <c r="DG19" s="145"/>
      <c r="DH19" s="145"/>
      <c r="DI19" s="145"/>
      <c r="DJ19" s="145"/>
      <c r="DK19" s="145"/>
      <c r="DL19" s="145"/>
      <c r="DM19" s="145"/>
      <c r="DN19" s="145"/>
      <c r="DO19" s="145"/>
      <c r="DP19" s="145"/>
      <c r="DQ19" s="145"/>
      <c r="DR19" s="145"/>
      <c r="DS19" s="145"/>
      <c r="DT19" s="145"/>
      <c r="DU19" s="145"/>
      <c r="DV19" s="145"/>
      <c r="DW19" s="145"/>
      <c r="DX19" s="145"/>
      <c r="DY19" s="145"/>
      <c r="DZ19" s="145"/>
      <c r="EA19" s="145"/>
      <c r="EB19" s="145"/>
      <c r="EC19" s="145"/>
      <c r="ED19" s="145"/>
      <c r="EE19" s="145"/>
      <c r="EF19" s="145"/>
      <c r="EG19" s="145"/>
      <c r="EH19" s="145"/>
      <c r="EI19" s="145"/>
      <c r="EJ19" s="145"/>
      <c r="EK19" s="145"/>
      <c r="EL19" s="145"/>
      <c r="EM19" s="145"/>
      <c r="EN19" s="145"/>
      <c r="EO19" s="145"/>
      <c r="EP19" s="145"/>
      <c r="EQ19" s="145"/>
      <c r="ER19" s="145"/>
      <c r="ES19" s="145"/>
      <c r="ET19" s="145"/>
      <c r="EU19" s="145"/>
      <c r="EV19" s="145"/>
      <c r="EW19" s="145"/>
      <c r="EX19" s="145"/>
      <c r="EY19" s="145"/>
      <c r="EZ19" s="145"/>
      <c r="FA19" s="145"/>
      <c r="FB19" s="145"/>
      <c r="FC19" s="145"/>
      <c r="FD19" s="145"/>
      <c r="FE19" s="145"/>
      <c r="FF19" s="145"/>
      <c r="FG19" s="145"/>
      <c r="FH19" s="145"/>
      <c r="FI19" s="145"/>
      <c r="FJ19" s="145"/>
      <c r="FK19" s="145"/>
      <c r="FL19" s="145"/>
      <c r="FM19" s="145"/>
      <c r="FN19" s="145"/>
      <c r="FO19" s="145"/>
      <c r="FP19" s="145"/>
      <c r="FQ19" s="145"/>
      <c r="FR19" s="145"/>
      <c r="FS19" s="145"/>
      <c r="FT19" s="145"/>
      <c r="FU19" s="145"/>
      <c r="FV19" s="145"/>
      <c r="FW19" s="145"/>
      <c r="FX19" s="145"/>
      <c r="FY19" s="145"/>
      <c r="FZ19" s="145"/>
      <c r="GA19" s="145"/>
      <c r="GB19" s="145"/>
      <c r="GC19" s="145"/>
      <c r="GD19" s="145"/>
      <c r="GE19" s="145"/>
      <c r="GF19" s="145"/>
      <c r="GG19" s="145"/>
      <c r="GH19" s="145"/>
      <c r="GI19" s="145"/>
      <c r="GJ19" s="145"/>
      <c r="GK19" s="145"/>
      <c r="GL19" s="145"/>
      <c r="GM19" s="145"/>
      <c r="GN19" s="145"/>
      <c r="GO19" s="145"/>
      <c r="GP19" s="145"/>
      <c r="GQ19" s="145"/>
      <c r="GR19" s="145"/>
      <c r="GS19" s="145"/>
      <c r="GT19" s="145"/>
      <c r="GU19" s="145"/>
      <c r="GV19" s="145"/>
      <c r="GW19" s="145"/>
      <c r="GX19" s="145"/>
      <c r="GY19" s="145"/>
      <c r="GZ19" s="145"/>
      <c r="HA19" s="145"/>
      <c r="HB19" s="145"/>
      <c r="HC19" s="145"/>
      <c r="HD19" s="145"/>
      <c r="HE19" s="145"/>
      <c r="HF19" s="145"/>
      <c r="HG19" s="145"/>
      <c r="HH19" s="145"/>
      <c r="HI19" s="145"/>
      <c r="HJ19" s="145"/>
      <c r="HK19" s="145"/>
      <c r="HL19" s="145"/>
      <c r="HM19" s="145"/>
      <c r="HN19" s="145"/>
      <c r="HO19" s="145"/>
      <c r="HP19" s="145"/>
      <c r="HQ19" s="145"/>
      <c r="HR19" s="145"/>
      <c r="HS19" s="145"/>
      <c r="HT19" s="145"/>
      <c r="HU19" s="145"/>
      <c r="HV19" s="145"/>
      <c r="HW19" s="145"/>
      <c r="HX19" s="145"/>
      <c r="HY19" s="145"/>
      <c r="HZ19" s="145"/>
      <c r="IA19" s="145"/>
      <c r="IB19" s="145"/>
      <c r="IC19" s="145"/>
      <c r="ID19" s="145"/>
      <c r="IE19" s="145"/>
      <c r="IF19" s="145"/>
      <c r="IG19" s="145"/>
      <c r="IH19" s="145"/>
      <c r="II19" s="145"/>
      <c r="IJ19" s="145"/>
      <c r="IK19" s="145"/>
      <c r="IL19" s="145"/>
      <c r="IM19" s="145"/>
      <c r="IN19" s="145"/>
      <c r="IO19" s="145"/>
      <c r="IP19" s="145"/>
      <c r="IQ19" s="145"/>
      <c r="IR19" s="145"/>
      <c r="IS19" s="145"/>
      <c r="IT19" s="145"/>
      <c r="IU19" s="145"/>
      <c r="IV19" s="145"/>
      <c r="IW19" s="145"/>
      <c r="IX19" s="145"/>
      <c r="IY19" s="145"/>
      <c r="IZ19" s="145"/>
      <c r="JA19" s="145"/>
      <c r="JB19" s="145"/>
      <c r="JC19" s="145"/>
      <c r="JD19" s="145"/>
      <c r="JE19" s="145"/>
      <c r="JF19" s="145"/>
      <c r="JG19" s="145"/>
      <c r="JH19" s="145"/>
      <c r="JI19" s="145"/>
      <c r="JJ19" s="145"/>
      <c r="JK19" s="145"/>
      <c r="JL19" s="145"/>
      <c r="JM19" s="145"/>
      <c r="JN19" s="145"/>
      <c r="JO19" s="145"/>
      <c r="JP19" s="145"/>
      <c r="JQ19" s="145"/>
      <c r="JR19" s="145"/>
      <c r="JS19" s="145"/>
      <c r="JT19" s="145"/>
      <c r="JU19" s="145"/>
      <c r="JV19" s="145"/>
      <c r="JW19" s="145"/>
      <c r="JX19" s="145"/>
      <c r="JY19" s="145"/>
      <c r="JZ19" s="145"/>
      <c r="KA19" s="145"/>
      <c r="KB19" s="145"/>
      <c r="KC19" s="145"/>
      <c r="KD19" s="145"/>
      <c r="KE19" s="145"/>
      <c r="KF19" s="145"/>
      <c r="KG19" s="145"/>
      <c r="KH19" s="145"/>
      <c r="KI19" s="145"/>
      <c r="KJ19" s="145"/>
      <c r="KK19" s="145"/>
      <c r="KL19" s="145"/>
      <c r="KM19" s="145"/>
      <c r="KN19" s="145"/>
      <c r="KO19" s="145"/>
      <c r="KP19" s="145"/>
      <c r="KQ19" s="145"/>
      <c r="KR19" s="145"/>
      <c r="KS19" s="145"/>
      <c r="KT19" s="145"/>
      <c r="KU19" s="145"/>
      <c r="KV19" s="145"/>
      <c r="KW19" s="145"/>
      <c r="KX19" s="145"/>
      <c r="KY19" s="145"/>
      <c r="KZ19" s="145"/>
      <c r="LA19" s="145"/>
      <c r="LB19" s="145"/>
      <c r="LC19" s="145"/>
      <c r="LD19" s="145"/>
      <c r="LE19" s="145"/>
      <c r="LF19" s="145"/>
      <c r="LG19" s="145"/>
      <c r="LH19" s="145"/>
      <c r="LI19" s="145"/>
      <c r="LJ19" s="145"/>
      <c r="LK19" s="145"/>
      <c r="LL19" s="145"/>
      <c r="LM19" s="145"/>
      <c r="LN19" s="145"/>
      <c r="LO19" s="145"/>
      <c r="LP19" s="145"/>
      <c r="LQ19" s="145"/>
      <c r="LR19" s="145"/>
      <c r="LS19" s="145"/>
      <c r="LT19" s="145"/>
      <c r="LU19" s="145"/>
      <c r="LV19" s="145"/>
      <c r="LW19" s="145"/>
      <c r="LX19" s="145"/>
      <c r="LY19" s="145"/>
      <c r="LZ19" s="145"/>
      <c r="MA19" s="145"/>
      <c r="MB19" s="145"/>
      <c r="MC19" s="145"/>
      <c r="MD19" s="145"/>
      <c r="ME19" s="145"/>
      <c r="MF19" s="145"/>
      <c r="MG19" s="145"/>
      <c r="MH19" s="145"/>
      <c r="MI19" s="145"/>
      <c r="MJ19" s="145"/>
      <c r="MK19" s="145"/>
      <c r="ML19" s="145"/>
      <c r="MM19" s="145"/>
      <c r="MN19" s="145"/>
      <c r="MO19" s="145"/>
      <c r="MP19" s="145"/>
      <c r="MQ19" s="145"/>
      <c r="MR19" s="145"/>
      <c r="MS19" s="145"/>
      <c r="MT19" s="145"/>
      <c r="MU19" s="145"/>
      <c r="MV19" s="145"/>
      <c r="MW19" s="145"/>
      <c r="MX19" s="145"/>
      <c r="MY19" s="145"/>
      <c r="MZ19" s="145"/>
      <c r="NA19" s="145"/>
      <c r="NB19" s="145"/>
      <c r="NC19" s="145"/>
      <c r="ND19" s="145"/>
      <c r="NE19" s="145"/>
      <c r="NF19" s="145"/>
      <c r="NG19" s="145"/>
      <c r="NH19" s="145"/>
      <c r="NI19" s="145"/>
      <c r="NJ19" s="145"/>
      <c r="NK19" s="145"/>
      <c r="NL19" s="145"/>
      <c r="NM19" s="145"/>
      <c r="NN19" s="145"/>
      <c r="NO19" s="145"/>
      <c r="NP19" s="145"/>
      <c r="NQ19" s="145"/>
      <c r="NR19" s="145"/>
      <c r="NS19" s="145"/>
      <c r="NT19" s="145"/>
      <c r="NU19" s="145"/>
      <c r="NV19" s="145"/>
      <c r="NW19" s="145"/>
      <c r="NX19" s="145"/>
      <c r="NY19" s="145"/>
      <c r="NZ19" s="145"/>
      <c r="OA19" s="145"/>
      <c r="OB19" s="145"/>
      <c r="OC19" s="145"/>
      <c r="OD19" s="145"/>
      <c r="OE19" s="145"/>
      <c r="OF19" s="145"/>
      <c r="OG19" s="145"/>
      <c r="OH19" s="145"/>
      <c r="OI19" s="145"/>
      <c r="OJ19" s="145"/>
      <c r="OK19" s="145"/>
      <c r="OL19" s="145"/>
      <c r="OM19" s="145"/>
      <c r="ON19" s="145"/>
      <c r="OO19" s="145"/>
      <c r="OP19" s="145"/>
      <c r="OQ19" s="145"/>
      <c r="OR19" s="145"/>
      <c r="OS19" s="145"/>
      <c r="OT19" s="145"/>
      <c r="OU19" s="145"/>
      <c r="OV19" s="145"/>
      <c r="OW19" s="145"/>
      <c r="OX19" s="145"/>
      <c r="OY19" s="145"/>
      <c r="OZ19" s="145"/>
      <c r="PA19" s="145"/>
      <c r="PB19" s="145"/>
      <c r="PC19" s="145"/>
      <c r="PD19" s="145"/>
      <c r="PE19" s="145"/>
      <c r="PF19" s="145"/>
      <c r="PG19" s="145"/>
      <c r="PH19" s="145"/>
      <c r="PI19" s="145"/>
      <c r="PJ19" s="145"/>
      <c r="PK19" s="145"/>
      <c r="PL19" s="145"/>
      <c r="PM19" s="145"/>
      <c r="PN19" s="145"/>
      <c r="PO19" s="145"/>
      <c r="PP19" s="145"/>
      <c r="PQ19" s="145"/>
      <c r="PR19" s="145"/>
      <c r="PS19" s="145"/>
      <c r="PT19" s="145"/>
      <c r="PU19" s="145"/>
      <c r="PV19" s="145"/>
      <c r="PW19" s="145"/>
      <c r="PX19" s="145"/>
      <c r="PY19" s="145"/>
      <c r="PZ19" s="145"/>
      <c r="QA19" s="145"/>
      <c r="QB19" s="145"/>
      <c r="QC19" s="145"/>
      <c r="QD19" s="145"/>
      <c r="QE19" s="145"/>
      <c r="QF19" s="145"/>
      <c r="QG19" s="145"/>
      <c r="QH19" s="145"/>
      <c r="QI19" s="145"/>
      <c r="QJ19" s="145"/>
      <c r="QK19" s="145"/>
      <c r="QL19" s="145"/>
      <c r="QM19" s="145"/>
      <c r="QN19" s="145"/>
      <c r="QO19" s="145"/>
      <c r="QP19" s="145"/>
      <c r="QQ19" s="145"/>
      <c r="QR19" s="145"/>
      <c r="QS19" s="145"/>
      <c r="QT19" s="145"/>
      <c r="QU19" s="145"/>
      <c r="QV19" s="145"/>
      <c r="QW19" s="145"/>
      <c r="QX19" s="145"/>
      <c r="QY19" s="145"/>
      <c r="QZ19" s="145"/>
      <c r="RA19" s="145"/>
      <c r="RB19" s="145"/>
      <c r="RC19" s="145"/>
      <c r="RD19" s="145"/>
      <c r="RE19" s="145"/>
      <c r="RF19" s="145"/>
      <c r="RG19" s="145"/>
      <c r="RH19" s="145"/>
      <c r="RI19" s="145"/>
      <c r="RJ19" s="145"/>
      <c r="RK19" s="145"/>
      <c r="RL19" s="145"/>
      <c r="RM19" s="145"/>
      <c r="RN19" s="145"/>
      <c r="RO19" s="145"/>
      <c r="RP19" s="145"/>
      <c r="RQ19" s="145"/>
      <c r="RR19" s="145"/>
      <c r="RS19" s="145"/>
      <c r="RT19" s="145"/>
      <c r="RU19" s="145"/>
      <c r="RV19" s="145"/>
      <c r="RW19" s="145"/>
      <c r="RX19" s="145"/>
      <c r="RY19" s="145"/>
      <c r="RZ19" s="145"/>
      <c r="SA19" s="145"/>
      <c r="SB19" s="145"/>
      <c r="SC19" s="145"/>
      <c r="SD19" s="145"/>
      <c r="SE19" s="145"/>
      <c r="SF19" s="145"/>
      <c r="SG19" s="145"/>
      <c r="SH19" s="145"/>
      <c r="SI19" s="145"/>
      <c r="SJ19" s="145"/>
      <c r="SK19" s="145"/>
      <c r="SL19" s="145"/>
      <c r="SM19" s="145"/>
      <c r="SN19" s="145"/>
      <c r="SO19" s="145"/>
      <c r="SP19" s="145"/>
      <c r="SQ19" s="145"/>
      <c r="SR19" s="145"/>
      <c r="SS19" s="145"/>
      <c r="ST19" s="145"/>
      <c r="SU19" s="145"/>
      <c r="SV19" s="145"/>
      <c r="SW19" s="145"/>
      <c r="SX19" s="145"/>
      <c r="SY19" s="145"/>
      <c r="SZ19" s="145"/>
      <c r="TA19" s="145"/>
      <c r="TB19" s="145"/>
      <c r="TC19" s="145"/>
      <c r="TD19" s="145"/>
      <c r="TE19" s="145"/>
      <c r="TF19" s="145"/>
      <c r="TG19" s="145"/>
      <c r="TH19" s="145"/>
      <c r="TI19" s="145"/>
      <c r="TJ19" s="145"/>
      <c r="TK19" s="145"/>
      <c r="TL19" s="145"/>
      <c r="TM19" s="145"/>
      <c r="TN19" s="145"/>
      <c r="TO19" s="145"/>
      <c r="TP19" s="145"/>
      <c r="TQ19" s="145"/>
      <c r="TR19" s="145"/>
      <c r="TS19" s="145"/>
      <c r="TT19" s="145"/>
      <c r="TU19" s="145"/>
      <c r="TV19" s="145"/>
      <c r="TW19" s="145"/>
      <c r="TX19" s="145"/>
      <c r="TY19" s="145"/>
      <c r="TZ19" s="145"/>
      <c r="UA19" s="145"/>
      <c r="UB19" s="145"/>
      <c r="UC19" s="145"/>
      <c r="UD19" s="145"/>
      <c r="UE19" s="145"/>
      <c r="UF19" s="145"/>
      <c r="UG19" s="145"/>
      <c r="UH19" s="145"/>
      <c r="UI19" s="145"/>
      <c r="UJ19" s="145"/>
      <c r="UK19" s="145"/>
      <c r="UL19" s="145"/>
      <c r="UM19" s="145"/>
      <c r="UN19" s="145"/>
      <c r="UO19" s="145"/>
      <c r="UP19" s="145"/>
      <c r="UQ19" s="145"/>
      <c r="UR19" s="145"/>
      <c r="US19" s="145"/>
      <c r="UT19" s="145"/>
      <c r="UU19" s="145"/>
      <c r="UV19" s="145"/>
      <c r="UW19" s="145"/>
      <c r="UX19" s="145"/>
      <c r="UY19" s="145"/>
      <c r="UZ19" s="145"/>
      <c r="VA19" s="145"/>
      <c r="VB19" s="145"/>
      <c r="VC19" s="145"/>
      <c r="VD19" s="145"/>
      <c r="VE19" s="145"/>
      <c r="VF19" s="145"/>
      <c r="VG19" s="145"/>
      <c r="VH19" s="145"/>
      <c r="VI19" s="145"/>
      <c r="VJ19" s="145"/>
      <c r="VK19" s="145"/>
      <c r="VL19" s="145"/>
      <c r="VM19" s="145"/>
      <c r="VN19" s="145"/>
      <c r="VO19" s="145"/>
      <c r="VP19" s="145"/>
      <c r="VQ19" s="145"/>
      <c r="VR19" s="145"/>
      <c r="VS19" s="145"/>
      <c r="VT19" s="145"/>
      <c r="VU19" s="145"/>
      <c r="VV19" s="145"/>
      <c r="VW19" s="145"/>
      <c r="VX19" s="145"/>
      <c r="VY19" s="145"/>
      <c r="VZ19" s="145"/>
      <c r="WA19" s="145"/>
      <c r="WB19" s="145"/>
      <c r="WC19" s="145"/>
      <c r="WD19" s="145"/>
      <c r="WE19" s="145"/>
      <c r="WF19" s="145"/>
      <c r="WG19" s="145"/>
      <c r="WH19" s="145"/>
      <c r="WI19" s="145"/>
      <c r="WJ19" s="145"/>
      <c r="WK19" s="145"/>
      <c r="WL19" s="145"/>
      <c r="WM19" s="145"/>
      <c r="WN19" s="145"/>
      <c r="WO19" s="145"/>
      <c r="WP19" s="145"/>
      <c r="WQ19" s="145"/>
      <c r="WR19" s="145"/>
      <c r="WS19" s="145"/>
      <c r="WT19" s="145"/>
      <c r="WU19" s="145"/>
      <c r="WV19" s="145"/>
      <c r="WW19" s="145"/>
      <c r="WX19" s="145"/>
      <c r="WY19" s="145"/>
      <c r="WZ19" s="145"/>
      <c r="XA19" s="145"/>
      <c r="XB19" s="145"/>
      <c r="XC19" s="145"/>
      <c r="XD19" s="145"/>
      <c r="XE19" s="145"/>
      <c r="XF19" s="145"/>
      <c r="XG19" s="145"/>
      <c r="XH19" s="145"/>
      <c r="XI19" s="145"/>
      <c r="XJ19" s="145"/>
      <c r="XK19" s="145"/>
      <c r="XL19" s="145"/>
      <c r="XM19" s="145"/>
      <c r="XN19" s="145"/>
      <c r="XO19" s="145"/>
      <c r="XP19" s="145"/>
      <c r="XQ19" s="145"/>
      <c r="XR19" s="145"/>
      <c r="XS19" s="145"/>
      <c r="XT19" s="145"/>
      <c r="XU19" s="145"/>
      <c r="XV19" s="145"/>
      <c r="XW19" s="145"/>
      <c r="XX19" s="145"/>
      <c r="XY19" s="145"/>
      <c r="XZ19" s="145"/>
      <c r="YA19" s="145"/>
      <c r="YB19" s="145"/>
      <c r="YC19" s="145"/>
      <c r="YD19" s="145"/>
      <c r="YE19" s="145"/>
      <c r="YF19" s="145"/>
      <c r="YG19" s="145"/>
      <c r="YH19" s="145"/>
      <c r="YI19" s="145"/>
      <c r="YJ19" s="145"/>
      <c r="YK19" s="145"/>
      <c r="YL19" s="145"/>
      <c r="YM19" s="145"/>
      <c r="YN19" s="145"/>
      <c r="YO19" s="145"/>
      <c r="YP19" s="145"/>
      <c r="YQ19" s="145"/>
      <c r="YR19" s="145"/>
      <c r="YS19" s="145"/>
      <c r="YT19" s="145"/>
      <c r="YU19" s="145"/>
      <c r="YV19" s="145"/>
      <c r="YW19" s="145"/>
      <c r="YX19" s="145"/>
      <c r="YY19" s="145"/>
      <c r="YZ19" s="145"/>
      <c r="ZA19" s="145"/>
      <c r="ZB19" s="145"/>
      <c r="ZC19" s="145"/>
      <c r="ZD19" s="145"/>
      <c r="ZE19" s="145"/>
      <c r="ZF19" s="145"/>
      <c r="ZG19" s="145"/>
      <c r="ZH19" s="145"/>
      <c r="ZI19" s="145"/>
      <c r="ZJ19" s="145"/>
      <c r="ZK19" s="145"/>
      <c r="ZL19" s="145"/>
      <c r="ZM19" s="145"/>
      <c r="ZN19" s="145"/>
      <c r="ZO19" s="145"/>
      <c r="ZP19" s="145"/>
      <c r="ZQ19" s="145"/>
      <c r="ZR19" s="145"/>
      <c r="ZS19" s="145"/>
      <c r="ZT19" s="145"/>
      <c r="ZU19" s="145"/>
      <c r="ZV19" s="145"/>
      <c r="ZW19" s="145"/>
      <c r="ZX19" s="145"/>
      <c r="ZY19" s="145"/>
      <c r="ZZ19" s="145"/>
      <c r="AAA19" s="145"/>
      <c r="AAB19" s="145"/>
      <c r="AAC19" s="145"/>
      <c r="AAD19" s="145"/>
      <c r="AAE19" s="145"/>
      <c r="AAF19" s="145"/>
      <c r="AAG19" s="145"/>
      <c r="AAH19" s="145"/>
      <c r="AAI19" s="145"/>
      <c r="AAJ19" s="145"/>
      <c r="AAK19" s="145"/>
      <c r="AAL19" s="145"/>
      <c r="AAM19" s="145"/>
      <c r="AAN19" s="145"/>
      <c r="AAO19" s="145"/>
      <c r="AAP19" s="145"/>
      <c r="AAQ19" s="145"/>
      <c r="AAR19" s="145"/>
      <c r="AAS19" s="145"/>
      <c r="AAT19" s="145"/>
      <c r="AAU19" s="145"/>
      <c r="AAV19" s="145"/>
      <c r="AAW19" s="145"/>
      <c r="AAX19" s="145"/>
      <c r="AAY19" s="145"/>
      <c r="AAZ19" s="145"/>
      <c r="ABA19" s="145"/>
      <c r="ABB19" s="145"/>
      <c r="ABC19" s="145"/>
      <c r="ABD19" s="145"/>
      <c r="ABE19" s="145"/>
      <c r="ABF19" s="145"/>
      <c r="ABG19" s="145"/>
      <c r="ABH19" s="145"/>
      <c r="ABI19" s="145"/>
      <c r="ABJ19" s="145"/>
      <c r="ABK19" s="145"/>
      <c r="ABL19" s="145"/>
      <c r="ABM19" s="145"/>
      <c r="ABN19" s="145"/>
      <c r="ABO19" s="145"/>
      <c r="ABP19" s="145"/>
      <c r="ABQ19" s="145"/>
      <c r="ABR19" s="145"/>
      <c r="ABS19" s="145"/>
      <c r="ABT19" s="145"/>
      <c r="ABU19" s="145"/>
      <c r="ABV19" s="145"/>
      <c r="ABW19" s="145"/>
      <c r="ABX19" s="145"/>
      <c r="ABY19" s="145"/>
      <c r="ABZ19" s="145"/>
      <c r="ACA19" s="145"/>
      <c r="ACB19" s="145"/>
      <c r="ACC19" s="145"/>
      <c r="ACD19" s="145"/>
      <c r="ACE19" s="145"/>
      <c r="ACF19" s="145"/>
      <c r="ACG19" s="145"/>
      <c r="ACH19" s="145"/>
      <c r="ACI19" s="145"/>
      <c r="ACJ19" s="145"/>
      <c r="ACK19" s="145"/>
      <c r="ACL19" s="145"/>
      <c r="ACM19" s="145"/>
      <c r="ACN19" s="145"/>
      <c r="ACO19" s="145"/>
      <c r="ACP19" s="145"/>
      <c r="ACQ19" s="145"/>
      <c r="ACR19" s="145"/>
      <c r="ACS19" s="145"/>
      <c r="ACT19" s="145"/>
      <c r="ACU19" s="145"/>
      <c r="ACV19" s="145"/>
      <c r="ACW19" s="145"/>
      <c r="ACX19" s="145"/>
      <c r="ACY19" s="145"/>
      <c r="ACZ19" s="145"/>
      <c r="ADA19" s="145"/>
      <c r="ADB19" s="145"/>
      <c r="ADC19" s="145"/>
      <c r="ADD19" s="145"/>
      <c r="ADE19" s="145"/>
      <c r="ADF19" s="145"/>
      <c r="ADG19" s="145"/>
      <c r="ADH19" s="145"/>
      <c r="ADI19" s="145"/>
      <c r="ADJ19" s="145"/>
      <c r="ADK19" s="145"/>
      <c r="ADL19" s="145"/>
      <c r="ADM19" s="145"/>
      <c r="ADN19" s="145"/>
      <c r="ADO19" s="145"/>
      <c r="ADP19" s="145"/>
      <c r="ADQ19" s="145"/>
      <c r="ADR19" s="145"/>
      <c r="ADS19" s="145"/>
      <c r="ADT19" s="145"/>
      <c r="ADU19" s="145"/>
      <c r="ADV19" s="145"/>
      <c r="ADW19" s="145"/>
      <c r="ADX19" s="145"/>
      <c r="ADY19" s="145"/>
      <c r="ADZ19" s="145"/>
      <c r="AEA19" s="145"/>
      <c r="AEB19" s="145"/>
      <c r="AEC19" s="145"/>
      <c r="AED19" s="145"/>
      <c r="AEE19" s="145"/>
      <c r="AEF19" s="145"/>
      <c r="AEG19" s="145"/>
      <c r="AEH19" s="145"/>
      <c r="AEI19" s="145"/>
      <c r="AEJ19" s="145"/>
      <c r="AEK19" s="145"/>
      <c r="AEL19" s="145"/>
      <c r="AEM19" s="145"/>
      <c r="AEN19" s="145"/>
      <c r="AEO19" s="145"/>
      <c r="AEP19" s="145"/>
      <c r="AEQ19" s="145"/>
      <c r="AER19" s="145"/>
      <c r="AES19" s="145"/>
      <c r="AET19" s="145"/>
      <c r="AEU19" s="145"/>
      <c r="AEV19" s="145"/>
      <c r="AEW19" s="145"/>
      <c r="AEX19" s="145"/>
      <c r="AEY19" s="145"/>
      <c r="AEZ19" s="145"/>
      <c r="AFA19" s="145"/>
      <c r="AFB19" s="145"/>
      <c r="AFC19" s="145"/>
      <c r="AFD19" s="145"/>
      <c r="AFE19" s="145"/>
      <c r="AFF19" s="145"/>
      <c r="AFG19" s="145"/>
      <c r="AFH19" s="145"/>
      <c r="AFI19" s="145"/>
      <c r="AFJ19" s="145"/>
      <c r="AFK19" s="145"/>
      <c r="AFL19" s="145"/>
      <c r="AFM19" s="145"/>
      <c r="AFN19" s="145"/>
      <c r="AFO19" s="145"/>
      <c r="AFP19" s="145"/>
      <c r="AFQ19" s="145"/>
      <c r="AFR19" s="145"/>
      <c r="AFS19" s="145"/>
      <c r="AFT19" s="145"/>
      <c r="AFU19" s="145"/>
      <c r="AFV19" s="145"/>
      <c r="AFW19" s="145"/>
      <c r="AFX19" s="145"/>
      <c r="AFY19" s="145"/>
      <c r="AFZ19" s="145"/>
      <c r="AGA19" s="145"/>
      <c r="AGB19" s="145"/>
      <c r="AGC19" s="145"/>
      <c r="AGD19" s="145"/>
      <c r="AGE19" s="145"/>
      <c r="AGF19" s="145"/>
      <c r="AGG19" s="145"/>
      <c r="AGH19" s="145"/>
      <c r="AGI19" s="145"/>
      <c r="AGJ19" s="145"/>
      <c r="AGK19" s="145"/>
      <c r="AGL19" s="145"/>
      <c r="AGM19" s="145"/>
      <c r="AGN19" s="145"/>
      <c r="AGO19" s="145"/>
      <c r="AGP19" s="145"/>
      <c r="AGQ19" s="145"/>
      <c r="AGR19" s="145"/>
      <c r="AGS19" s="145"/>
      <c r="AGT19" s="145"/>
      <c r="AGU19" s="145"/>
      <c r="AGV19" s="145"/>
      <c r="AGW19" s="145"/>
      <c r="AGX19" s="145"/>
      <c r="AGY19" s="145"/>
      <c r="AGZ19" s="145"/>
      <c r="AHA19" s="145"/>
      <c r="AHB19" s="145"/>
      <c r="AHC19" s="145"/>
      <c r="AHD19" s="145"/>
      <c r="AHE19" s="145"/>
      <c r="AHF19" s="145"/>
      <c r="AHG19" s="145"/>
      <c r="AHH19" s="145"/>
      <c r="AHI19" s="145"/>
      <c r="AHJ19" s="145"/>
      <c r="AHK19" s="145"/>
      <c r="AHL19" s="145"/>
      <c r="AHM19" s="145"/>
      <c r="AHN19" s="145"/>
      <c r="AHO19" s="145"/>
      <c r="AHP19" s="145"/>
      <c r="AHQ19" s="145"/>
      <c r="AHR19" s="145"/>
      <c r="AHS19" s="145"/>
      <c r="AHT19" s="145"/>
      <c r="AHU19" s="145"/>
      <c r="AHV19" s="145"/>
      <c r="AHW19" s="145"/>
      <c r="AHX19" s="145"/>
      <c r="AHY19" s="145"/>
      <c r="AHZ19" s="145"/>
      <c r="AIA19" s="145"/>
      <c r="AIB19" s="145"/>
      <c r="AIC19" s="145"/>
      <c r="AID19" s="145"/>
      <c r="AIE19" s="145"/>
      <c r="AIF19" s="145"/>
      <c r="AIG19" s="145"/>
      <c r="AIH19" s="145"/>
      <c r="AII19" s="145"/>
      <c r="AIJ19" s="145"/>
      <c r="AIK19" s="145"/>
      <c r="AIL19" s="145"/>
      <c r="AIM19" s="145"/>
      <c r="AIN19" s="145"/>
      <c r="AIO19" s="145"/>
      <c r="AIP19" s="145"/>
      <c r="AIQ19" s="145"/>
      <c r="AIR19" s="145"/>
      <c r="AIS19" s="145"/>
      <c r="AIT19" s="145"/>
      <c r="AIU19" s="145"/>
      <c r="AIV19" s="145"/>
      <c r="AIW19" s="145"/>
      <c r="AIX19" s="145"/>
      <c r="AIY19" s="145"/>
      <c r="AIZ19" s="145"/>
      <c r="AJA19" s="145"/>
      <c r="AJB19" s="145"/>
      <c r="AJC19" s="145"/>
      <c r="AJD19" s="145"/>
      <c r="AJE19" s="145"/>
      <c r="AJF19" s="145"/>
      <c r="AJG19" s="145"/>
      <c r="AJH19" s="145"/>
      <c r="AJI19" s="145"/>
      <c r="AJJ19" s="145"/>
      <c r="AJK19" s="145"/>
      <c r="AJL19" s="145"/>
      <c r="AJM19" s="145"/>
      <c r="AJN19" s="145"/>
      <c r="AJO19" s="145"/>
      <c r="AJP19" s="145"/>
      <c r="AJQ19" s="145"/>
      <c r="AJR19" s="145"/>
      <c r="AJS19" s="145"/>
      <c r="AJT19" s="145"/>
      <c r="AJU19" s="145"/>
      <c r="AJV19" s="145"/>
      <c r="AJW19" s="145"/>
      <c r="AJX19" s="145"/>
      <c r="AJY19" s="145"/>
      <c r="AJZ19" s="145"/>
      <c r="AKA19" s="145"/>
      <c r="AKB19" s="145"/>
      <c r="AKC19" s="145"/>
      <c r="AKD19" s="145"/>
      <c r="AKE19" s="145"/>
      <c r="AKF19" s="145"/>
      <c r="AKG19" s="145"/>
      <c r="AKH19" s="145"/>
      <c r="AKI19" s="145"/>
      <c r="AKJ19" s="145"/>
      <c r="AKK19" s="145"/>
      <c r="AKL19" s="145"/>
      <c r="AKM19" s="145"/>
      <c r="AKN19" s="145"/>
      <c r="AKO19" s="145"/>
      <c r="AKP19" s="145"/>
      <c r="AKQ19" s="145"/>
      <c r="AKR19" s="145"/>
      <c r="AKS19" s="145"/>
      <c r="AKT19" s="145"/>
      <c r="AKU19" s="145"/>
      <c r="AKV19" s="145"/>
      <c r="AKW19" s="145"/>
      <c r="AKX19" s="145"/>
      <c r="AKY19" s="145"/>
      <c r="AKZ19" s="145"/>
      <c r="ALA19" s="145"/>
      <c r="ALB19" s="145"/>
      <c r="ALC19" s="145"/>
      <c r="ALD19" s="145"/>
      <c r="ALE19" s="145"/>
      <c r="ALF19" s="145"/>
      <c r="ALG19" s="145"/>
      <c r="ALH19" s="145"/>
      <c r="ALI19" s="145"/>
      <c r="ALJ19" s="145"/>
      <c r="ALK19" s="145"/>
      <c r="ALL19" s="145"/>
      <c r="ALM19" s="145"/>
      <c r="ALN19" s="145"/>
      <c r="ALO19" s="145"/>
      <c r="ALP19" s="145"/>
      <c r="ALQ19" s="145"/>
      <c r="ALR19" s="145"/>
      <c r="ALS19" s="145"/>
      <c r="ALT19" s="145"/>
      <c r="ALU19" s="145"/>
      <c r="ALV19" s="145"/>
      <c r="ALW19" s="145"/>
      <c r="ALX19" s="145"/>
      <c r="ALY19" s="145"/>
      <c r="ALZ19" s="145"/>
      <c r="AMA19" s="145"/>
      <c r="AMB19" s="145"/>
      <c r="AMC19" s="145"/>
      <c r="AMD19" s="145"/>
      <c r="AME19" s="145"/>
      <c r="AMF19" s="145"/>
      <c r="AMG19" s="145"/>
      <c r="AMH19" s="145"/>
      <c r="AMI19" s="145"/>
      <c r="AMJ19" s="145"/>
      <c r="AMK19" s="145"/>
    </row>
    <row r="20" spans="1:1025" s="131" customFormat="1">
      <c r="A20" s="145" t="str">
        <f t="shared" si="0"/>
        <v>LOAN.MIS_UPDATE</v>
      </c>
      <c r="B20" s="154">
        <f t="shared" si="3"/>
        <v>110016</v>
      </c>
      <c r="C20" s="134">
        <v>0</v>
      </c>
      <c r="D20" s="134">
        <v>1</v>
      </c>
      <c r="E20" s="146">
        <f t="shared" si="4"/>
        <v>100000</v>
      </c>
      <c r="F20" s="146">
        <v>10000</v>
      </c>
      <c r="G20" s="146" t="s">
        <v>34</v>
      </c>
      <c r="H20" s="146">
        <v>100000</v>
      </c>
      <c r="I20" s="158" t="s">
        <v>505</v>
      </c>
      <c r="J20" s="146">
        <f>VLOOKUP(I20,T_FSM_TYPE!$A:$B,2,0)</f>
        <v>110000</v>
      </c>
      <c r="K20" s="131" t="s">
        <v>512</v>
      </c>
      <c r="L20" s="159"/>
      <c r="M20" s="133" t="str">
        <f t="shared" si="2"/>
        <v>INSERT INTO T_FSM_ACTION VALUES(110016, 0, 1, 100000, 10000, GETDATE(), 100000, 110000, 'MIS_UPDATE', '' )</v>
      </c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145"/>
      <c r="CA20" s="145"/>
      <c r="CB20" s="145"/>
      <c r="CC20" s="145"/>
      <c r="CD20" s="145"/>
      <c r="CE20" s="145"/>
      <c r="CF20" s="145"/>
      <c r="CG20" s="145"/>
      <c r="CH20" s="145"/>
      <c r="CI20" s="145"/>
      <c r="CJ20" s="145"/>
      <c r="CK20" s="145"/>
      <c r="CL20" s="145"/>
      <c r="CM20" s="145"/>
      <c r="CN20" s="145"/>
      <c r="CO20" s="145"/>
      <c r="CP20" s="145"/>
      <c r="CQ20" s="145"/>
      <c r="CR20" s="145"/>
      <c r="CS20" s="145"/>
      <c r="CT20" s="145"/>
      <c r="CU20" s="145"/>
      <c r="CV20" s="145"/>
      <c r="CW20" s="145"/>
      <c r="CX20" s="145"/>
      <c r="CY20" s="145"/>
      <c r="CZ20" s="145"/>
      <c r="DA20" s="145"/>
      <c r="DB20" s="145"/>
      <c r="DC20" s="145"/>
      <c r="DD20" s="145"/>
      <c r="DE20" s="145"/>
      <c r="DF20" s="145"/>
      <c r="DG20" s="145"/>
      <c r="DH20" s="145"/>
      <c r="DI20" s="145"/>
      <c r="DJ20" s="145"/>
      <c r="DK20" s="145"/>
      <c r="DL20" s="145"/>
      <c r="DM20" s="145"/>
      <c r="DN20" s="145"/>
      <c r="DO20" s="145"/>
      <c r="DP20" s="145"/>
      <c r="DQ20" s="145"/>
      <c r="DR20" s="145"/>
      <c r="DS20" s="145"/>
      <c r="DT20" s="145"/>
      <c r="DU20" s="145"/>
      <c r="DV20" s="145"/>
      <c r="DW20" s="145"/>
      <c r="DX20" s="145"/>
      <c r="DY20" s="145"/>
      <c r="DZ20" s="145"/>
      <c r="EA20" s="145"/>
      <c r="EB20" s="145"/>
      <c r="EC20" s="145"/>
      <c r="ED20" s="145"/>
      <c r="EE20" s="145"/>
      <c r="EF20" s="145"/>
      <c r="EG20" s="145"/>
      <c r="EH20" s="145"/>
      <c r="EI20" s="145"/>
      <c r="EJ20" s="145"/>
      <c r="EK20" s="145"/>
      <c r="EL20" s="145"/>
      <c r="EM20" s="145"/>
      <c r="EN20" s="145"/>
      <c r="EO20" s="145"/>
      <c r="EP20" s="145"/>
      <c r="EQ20" s="145"/>
      <c r="ER20" s="145"/>
      <c r="ES20" s="145"/>
      <c r="ET20" s="145"/>
      <c r="EU20" s="145"/>
      <c r="EV20" s="145"/>
      <c r="EW20" s="145"/>
      <c r="EX20" s="145"/>
      <c r="EY20" s="145"/>
      <c r="EZ20" s="145"/>
      <c r="FA20" s="145"/>
      <c r="FB20" s="145"/>
      <c r="FC20" s="145"/>
      <c r="FD20" s="145"/>
      <c r="FE20" s="145"/>
      <c r="FF20" s="145"/>
      <c r="FG20" s="145"/>
      <c r="FH20" s="145"/>
      <c r="FI20" s="145"/>
      <c r="FJ20" s="145"/>
      <c r="FK20" s="145"/>
      <c r="FL20" s="145"/>
      <c r="FM20" s="145"/>
      <c r="FN20" s="145"/>
      <c r="FO20" s="145"/>
      <c r="FP20" s="145"/>
      <c r="FQ20" s="145"/>
      <c r="FR20" s="145"/>
      <c r="FS20" s="145"/>
      <c r="FT20" s="145"/>
      <c r="FU20" s="145"/>
      <c r="FV20" s="145"/>
      <c r="FW20" s="145"/>
      <c r="FX20" s="145"/>
      <c r="FY20" s="145"/>
      <c r="FZ20" s="145"/>
      <c r="GA20" s="145"/>
      <c r="GB20" s="145"/>
      <c r="GC20" s="145"/>
      <c r="GD20" s="145"/>
      <c r="GE20" s="145"/>
      <c r="GF20" s="145"/>
      <c r="GG20" s="145"/>
      <c r="GH20" s="145"/>
      <c r="GI20" s="145"/>
      <c r="GJ20" s="145"/>
      <c r="GK20" s="145"/>
      <c r="GL20" s="145"/>
      <c r="GM20" s="145"/>
      <c r="GN20" s="145"/>
      <c r="GO20" s="145"/>
      <c r="GP20" s="145"/>
      <c r="GQ20" s="145"/>
      <c r="GR20" s="145"/>
      <c r="GS20" s="145"/>
      <c r="GT20" s="145"/>
      <c r="GU20" s="145"/>
      <c r="GV20" s="145"/>
      <c r="GW20" s="145"/>
      <c r="GX20" s="145"/>
      <c r="GY20" s="145"/>
      <c r="GZ20" s="145"/>
      <c r="HA20" s="145"/>
      <c r="HB20" s="145"/>
      <c r="HC20" s="145"/>
      <c r="HD20" s="145"/>
      <c r="HE20" s="145"/>
      <c r="HF20" s="145"/>
      <c r="HG20" s="145"/>
      <c r="HH20" s="145"/>
      <c r="HI20" s="145"/>
      <c r="HJ20" s="145"/>
      <c r="HK20" s="145"/>
      <c r="HL20" s="145"/>
      <c r="HM20" s="145"/>
      <c r="HN20" s="145"/>
      <c r="HO20" s="145"/>
      <c r="HP20" s="145"/>
      <c r="HQ20" s="145"/>
      <c r="HR20" s="145"/>
      <c r="HS20" s="145"/>
      <c r="HT20" s="145"/>
      <c r="HU20" s="145"/>
      <c r="HV20" s="145"/>
      <c r="HW20" s="145"/>
      <c r="HX20" s="145"/>
      <c r="HY20" s="145"/>
      <c r="HZ20" s="145"/>
      <c r="IA20" s="145"/>
      <c r="IB20" s="145"/>
      <c r="IC20" s="145"/>
      <c r="ID20" s="145"/>
      <c r="IE20" s="145"/>
      <c r="IF20" s="145"/>
      <c r="IG20" s="145"/>
      <c r="IH20" s="145"/>
      <c r="II20" s="145"/>
      <c r="IJ20" s="145"/>
      <c r="IK20" s="145"/>
      <c r="IL20" s="145"/>
      <c r="IM20" s="145"/>
      <c r="IN20" s="145"/>
      <c r="IO20" s="145"/>
      <c r="IP20" s="145"/>
      <c r="IQ20" s="145"/>
      <c r="IR20" s="145"/>
      <c r="IS20" s="145"/>
      <c r="IT20" s="145"/>
      <c r="IU20" s="145"/>
      <c r="IV20" s="145"/>
      <c r="IW20" s="145"/>
      <c r="IX20" s="145"/>
      <c r="IY20" s="145"/>
      <c r="IZ20" s="145"/>
      <c r="JA20" s="145"/>
      <c r="JB20" s="145"/>
      <c r="JC20" s="145"/>
      <c r="JD20" s="145"/>
      <c r="JE20" s="145"/>
      <c r="JF20" s="145"/>
      <c r="JG20" s="145"/>
      <c r="JH20" s="145"/>
      <c r="JI20" s="145"/>
      <c r="JJ20" s="145"/>
      <c r="JK20" s="145"/>
      <c r="JL20" s="145"/>
      <c r="JM20" s="145"/>
      <c r="JN20" s="145"/>
      <c r="JO20" s="145"/>
      <c r="JP20" s="145"/>
      <c r="JQ20" s="145"/>
      <c r="JR20" s="145"/>
      <c r="JS20" s="145"/>
      <c r="JT20" s="145"/>
      <c r="JU20" s="145"/>
      <c r="JV20" s="145"/>
      <c r="JW20" s="145"/>
      <c r="JX20" s="145"/>
      <c r="JY20" s="145"/>
      <c r="JZ20" s="145"/>
      <c r="KA20" s="145"/>
      <c r="KB20" s="145"/>
      <c r="KC20" s="145"/>
      <c r="KD20" s="145"/>
      <c r="KE20" s="145"/>
      <c r="KF20" s="145"/>
      <c r="KG20" s="145"/>
      <c r="KH20" s="145"/>
      <c r="KI20" s="145"/>
      <c r="KJ20" s="145"/>
      <c r="KK20" s="145"/>
      <c r="KL20" s="145"/>
      <c r="KM20" s="145"/>
      <c r="KN20" s="145"/>
      <c r="KO20" s="145"/>
      <c r="KP20" s="145"/>
      <c r="KQ20" s="145"/>
      <c r="KR20" s="145"/>
      <c r="KS20" s="145"/>
      <c r="KT20" s="145"/>
      <c r="KU20" s="145"/>
      <c r="KV20" s="145"/>
      <c r="KW20" s="145"/>
      <c r="KX20" s="145"/>
      <c r="KY20" s="145"/>
      <c r="KZ20" s="145"/>
      <c r="LA20" s="145"/>
      <c r="LB20" s="145"/>
      <c r="LC20" s="145"/>
      <c r="LD20" s="145"/>
      <c r="LE20" s="145"/>
      <c r="LF20" s="145"/>
      <c r="LG20" s="145"/>
      <c r="LH20" s="145"/>
      <c r="LI20" s="145"/>
      <c r="LJ20" s="145"/>
      <c r="LK20" s="145"/>
      <c r="LL20" s="145"/>
      <c r="LM20" s="145"/>
      <c r="LN20" s="145"/>
      <c r="LO20" s="145"/>
      <c r="LP20" s="145"/>
      <c r="LQ20" s="145"/>
      <c r="LR20" s="145"/>
      <c r="LS20" s="145"/>
      <c r="LT20" s="145"/>
      <c r="LU20" s="145"/>
      <c r="LV20" s="145"/>
      <c r="LW20" s="145"/>
      <c r="LX20" s="145"/>
      <c r="LY20" s="145"/>
      <c r="LZ20" s="145"/>
      <c r="MA20" s="145"/>
      <c r="MB20" s="145"/>
      <c r="MC20" s="145"/>
      <c r="MD20" s="145"/>
      <c r="ME20" s="145"/>
      <c r="MF20" s="145"/>
      <c r="MG20" s="145"/>
      <c r="MH20" s="145"/>
      <c r="MI20" s="145"/>
      <c r="MJ20" s="145"/>
      <c r="MK20" s="145"/>
      <c r="ML20" s="145"/>
      <c r="MM20" s="145"/>
      <c r="MN20" s="145"/>
      <c r="MO20" s="145"/>
      <c r="MP20" s="145"/>
      <c r="MQ20" s="145"/>
      <c r="MR20" s="145"/>
      <c r="MS20" s="145"/>
      <c r="MT20" s="145"/>
      <c r="MU20" s="145"/>
      <c r="MV20" s="145"/>
      <c r="MW20" s="145"/>
      <c r="MX20" s="145"/>
      <c r="MY20" s="145"/>
      <c r="MZ20" s="145"/>
      <c r="NA20" s="145"/>
      <c r="NB20" s="145"/>
      <c r="NC20" s="145"/>
      <c r="ND20" s="145"/>
      <c r="NE20" s="145"/>
      <c r="NF20" s="145"/>
      <c r="NG20" s="145"/>
      <c r="NH20" s="145"/>
      <c r="NI20" s="145"/>
      <c r="NJ20" s="145"/>
      <c r="NK20" s="145"/>
      <c r="NL20" s="145"/>
      <c r="NM20" s="145"/>
      <c r="NN20" s="145"/>
      <c r="NO20" s="145"/>
      <c r="NP20" s="145"/>
      <c r="NQ20" s="145"/>
      <c r="NR20" s="145"/>
      <c r="NS20" s="145"/>
      <c r="NT20" s="145"/>
      <c r="NU20" s="145"/>
      <c r="NV20" s="145"/>
      <c r="NW20" s="145"/>
      <c r="NX20" s="145"/>
      <c r="NY20" s="145"/>
      <c r="NZ20" s="145"/>
      <c r="OA20" s="145"/>
      <c r="OB20" s="145"/>
      <c r="OC20" s="145"/>
      <c r="OD20" s="145"/>
      <c r="OE20" s="145"/>
      <c r="OF20" s="145"/>
      <c r="OG20" s="145"/>
      <c r="OH20" s="145"/>
      <c r="OI20" s="145"/>
      <c r="OJ20" s="145"/>
      <c r="OK20" s="145"/>
      <c r="OL20" s="145"/>
      <c r="OM20" s="145"/>
      <c r="ON20" s="145"/>
      <c r="OO20" s="145"/>
      <c r="OP20" s="145"/>
      <c r="OQ20" s="145"/>
      <c r="OR20" s="145"/>
      <c r="OS20" s="145"/>
      <c r="OT20" s="145"/>
      <c r="OU20" s="145"/>
      <c r="OV20" s="145"/>
      <c r="OW20" s="145"/>
      <c r="OX20" s="145"/>
      <c r="OY20" s="145"/>
      <c r="OZ20" s="145"/>
      <c r="PA20" s="145"/>
      <c r="PB20" s="145"/>
      <c r="PC20" s="145"/>
      <c r="PD20" s="145"/>
      <c r="PE20" s="145"/>
      <c r="PF20" s="145"/>
      <c r="PG20" s="145"/>
      <c r="PH20" s="145"/>
      <c r="PI20" s="145"/>
      <c r="PJ20" s="145"/>
      <c r="PK20" s="145"/>
      <c r="PL20" s="145"/>
      <c r="PM20" s="145"/>
      <c r="PN20" s="145"/>
      <c r="PO20" s="145"/>
      <c r="PP20" s="145"/>
      <c r="PQ20" s="145"/>
      <c r="PR20" s="145"/>
      <c r="PS20" s="145"/>
      <c r="PT20" s="145"/>
      <c r="PU20" s="145"/>
      <c r="PV20" s="145"/>
      <c r="PW20" s="145"/>
      <c r="PX20" s="145"/>
      <c r="PY20" s="145"/>
      <c r="PZ20" s="145"/>
      <c r="QA20" s="145"/>
      <c r="QB20" s="145"/>
      <c r="QC20" s="145"/>
      <c r="QD20" s="145"/>
      <c r="QE20" s="145"/>
      <c r="QF20" s="145"/>
      <c r="QG20" s="145"/>
      <c r="QH20" s="145"/>
      <c r="QI20" s="145"/>
      <c r="QJ20" s="145"/>
      <c r="QK20" s="145"/>
      <c r="QL20" s="145"/>
      <c r="QM20" s="145"/>
      <c r="QN20" s="145"/>
      <c r="QO20" s="145"/>
      <c r="QP20" s="145"/>
      <c r="QQ20" s="145"/>
      <c r="QR20" s="145"/>
      <c r="QS20" s="145"/>
      <c r="QT20" s="145"/>
      <c r="QU20" s="145"/>
      <c r="QV20" s="145"/>
      <c r="QW20" s="145"/>
      <c r="QX20" s="145"/>
      <c r="QY20" s="145"/>
      <c r="QZ20" s="145"/>
      <c r="RA20" s="145"/>
      <c r="RB20" s="145"/>
      <c r="RC20" s="145"/>
      <c r="RD20" s="145"/>
      <c r="RE20" s="145"/>
      <c r="RF20" s="145"/>
      <c r="RG20" s="145"/>
      <c r="RH20" s="145"/>
      <c r="RI20" s="145"/>
      <c r="RJ20" s="145"/>
      <c r="RK20" s="145"/>
      <c r="RL20" s="145"/>
      <c r="RM20" s="145"/>
      <c r="RN20" s="145"/>
      <c r="RO20" s="145"/>
      <c r="RP20" s="145"/>
      <c r="RQ20" s="145"/>
      <c r="RR20" s="145"/>
      <c r="RS20" s="145"/>
      <c r="RT20" s="145"/>
      <c r="RU20" s="145"/>
      <c r="RV20" s="145"/>
      <c r="RW20" s="145"/>
      <c r="RX20" s="145"/>
      <c r="RY20" s="145"/>
      <c r="RZ20" s="145"/>
      <c r="SA20" s="145"/>
      <c r="SB20" s="145"/>
      <c r="SC20" s="145"/>
      <c r="SD20" s="145"/>
      <c r="SE20" s="145"/>
      <c r="SF20" s="145"/>
      <c r="SG20" s="145"/>
      <c r="SH20" s="145"/>
      <c r="SI20" s="145"/>
      <c r="SJ20" s="145"/>
      <c r="SK20" s="145"/>
      <c r="SL20" s="145"/>
      <c r="SM20" s="145"/>
      <c r="SN20" s="145"/>
      <c r="SO20" s="145"/>
      <c r="SP20" s="145"/>
      <c r="SQ20" s="145"/>
      <c r="SR20" s="145"/>
      <c r="SS20" s="145"/>
      <c r="ST20" s="145"/>
      <c r="SU20" s="145"/>
      <c r="SV20" s="145"/>
      <c r="SW20" s="145"/>
      <c r="SX20" s="145"/>
      <c r="SY20" s="145"/>
      <c r="SZ20" s="145"/>
      <c r="TA20" s="145"/>
      <c r="TB20" s="145"/>
      <c r="TC20" s="145"/>
      <c r="TD20" s="145"/>
      <c r="TE20" s="145"/>
      <c r="TF20" s="145"/>
      <c r="TG20" s="145"/>
      <c r="TH20" s="145"/>
      <c r="TI20" s="145"/>
      <c r="TJ20" s="145"/>
      <c r="TK20" s="145"/>
      <c r="TL20" s="145"/>
      <c r="TM20" s="145"/>
      <c r="TN20" s="145"/>
      <c r="TO20" s="145"/>
      <c r="TP20" s="145"/>
      <c r="TQ20" s="145"/>
      <c r="TR20" s="145"/>
      <c r="TS20" s="145"/>
      <c r="TT20" s="145"/>
      <c r="TU20" s="145"/>
      <c r="TV20" s="145"/>
      <c r="TW20" s="145"/>
      <c r="TX20" s="145"/>
      <c r="TY20" s="145"/>
      <c r="TZ20" s="145"/>
      <c r="UA20" s="145"/>
      <c r="UB20" s="145"/>
      <c r="UC20" s="145"/>
      <c r="UD20" s="145"/>
      <c r="UE20" s="145"/>
      <c r="UF20" s="145"/>
      <c r="UG20" s="145"/>
      <c r="UH20" s="145"/>
      <c r="UI20" s="145"/>
      <c r="UJ20" s="145"/>
      <c r="UK20" s="145"/>
      <c r="UL20" s="145"/>
      <c r="UM20" s="145"/>
      <c r="UN20" s="145"/>
      <c r="UO20" s="145"/>
      <c r="UP20" s="145"/>
      <c r="UQ20" s="145"/>
      <c r="UR20" s="145"/>
      <c r="US20" s="145"/>
      <c r="UT20" s="145"/>
      <c r="UU20" s="145"/>
      <c r="UV20" s="145"/>
      <c r="UW20" s="145"/>
      <c r="UX20" s="145"/>
      <c r="UY20" s="145"/>
      <c r="UZ20" s="145"/>
      <c r="VA20" s="145"/>
      <c r="VB20" s="145"/>
      <c r="VC20" s="145"/>
      <c r="VD20" s="145"/>
      <c r="VE20" s="145"/>
      <c r="VF20" s="145"/>
      <c r="VG20" s="145"/>
      <c r="VH20" s="145"/>
      <c r="VI20" s="145"/>
      <c r="VJ20" s="145"/>
      <c r="VK20" s="145"/>
      <c r="VL20" s="145"/>
      <c r="VM20" s="145"/>
      <c r="VN20" s="145"/>
      <c r="VO20" s="145"/>
      <c r="VP20" s="145"/>
      <c r="VQ20" s="145"/>
      <c r="VR20" s="145"/>
      <c r="VS20" s="145"/>
      <c r="VT20" s="145"/>
      <c r="VU20" s="145"/>
      <c r="VV20" s="145"/>
      <c r="VW20" s="145"/>
      <c r="VX20" s="145"/>
      <c r="VY20" s="145"/>
      <c r="VZ20" s="145"/>
      <c r="WA20" s="145"/>
      <c r="WB20" s="145"/>
      <c r="WC20" s="145"/>
      <c r="WD20" s="145"/>
      <c r="WE20" s="145"/>
      <c r="WF20" s="145"/>
      <c r="WG20" s="145"/>
      <c r="WH20" s="145"/>
      <c r="WI20" s="145"/>
      <c r="WJ20" s="145"/>
      <c r="WK20" s="145"/>
      <c r="WL20" s="145"/>
      <c r="WM20" s="145"/>
      <c r="WN20" s="145"/>
      <c r="WO20" s="145"/>
      <c r="WP20" s="145"/>
      <c r="WQ20" s="145"/>
      <c r="WR20" s="145"/>
      <c r="WS20" s="145"/>
      <c r="WT20" s="145"/>
      <c r="WU20" s="145"/>
      <c r="WV20" s="145"/>
      <c r="WW20" s="145"/>
      <c r="WX20" s="145"/>
      <c r="WY20" s="145"/>
      <c r="WZ20" s="145"/>
      <c r="XA20" s="145"/>
      <c r="XB20" s="145"/>
      <c r="XC20" s="145"/>
      <c r="XD20" s="145"/>
      <c r="XE20" s="145"/>
      <c r="XF20" s="145"/>
      <c r="XG20" s="145"/>
      <c r="XH20" s="145"/>
      <c r="XI20" s="145"/>
      <c r="XJ20" s="145"/>
      <c r="XK20" s="145"/>
      <c r="XL20" s="145"/>
      <c r="XM20" s="145"/>
      <c r="XN20" s="145"/>
      <c r="XO20" s="145"/>
      <c r="XP20" s="145"/>
      <c r="XQ20" s="145"/>
      <c r="XR20" s="145"/>
      <c r="XS20" s="145"/>
      <c r="XT20" s="145"/>
      <c r="XU20" s="145"/>
      <c r="XV20" s="145"/>
      <c r="XW20" s="145"/>
      <c r="XX20" s="145"/>
      <c r="XY20" s="145"/>
      <c r="XZ20" s="145"/>
      <c r="YA20" s="145"/>
      <c r="YB20" s="145"/>
      <c r="YC20" s="145"/>
      <c r="YD20" s="145"/>
      <c r="YE20" s="145"/>
      <c r="YF20" s="145"/>
      <c r="YG20" s="145"/>
      <c r="YH20" s="145"/>
      <c r="YI20" s="145"/>
      <c r="YJ20" s="145"/>
      <c r="YK20" s="145"/>
      <c r="YL20" s="145"/>
      <c r="YM20" s="145"/>
      <c r="YN20" s="145"/>
      <c r="YO20" s="145"/>
      <c r="YP20" s="145"/>
      <c r="YQ20" s="145"/>
      <c r="YR20" s="145"/>
      <c r="YS20" s="145"/>
      <c r="YT20" s="145"/>
      <c r="YU20" s="145"/>
      <c r="YV20" s="145"/>
      <c r="YW20" s="145"/>
      <c r="YX20" s="145"/>
      <c r="YY20" s="145"/>
      <c r="YZ20" s="145"/>
      <c r="ZA20" s="145"/>
      <c r="ZB20" s="145"/>
      <c r="ZC20" s="145"/>
      <c r="ZD20" s="145"/>
      <c r="ZE20" s="145"/>
      <c r="ZF20" s="145"/>
      <c r="ZG20" s="145"/>
      <c r="ZH20" s="145"/>
      <c r="ZI20" s="145"/>
      <c r="ZJ20" s="145"/>
      <c r="ZK20" s="145"/>
      <c r="ZL20" s="145"/>
      <c r="ZM20" s="145"/>
      <c r="ZN20" s="145"/>
      <c r="ZO20" s="145"/>
      <c r="ZP20" s="145"/>
      <c r="ZQ20" s="145"/>
      <c r="ZR20" s="145"/>
      <c r="ZS20" s="145"/>
      <c r="ZT20" s="145"/>
      <c r="ZU20" s="145"/>
      <c r="ZV20" s="145"/>
      <c r="ZW20" s="145"/>
      <c r="ZX20" s="145"/>
      <c r="ZY20" s="145"/>
      <c r="ZZ20" s="145"/>
      <c r="AAA20" s="145"/>
      <c r="AAB20" s="145"/>
      <c r="AAC20" s="145"/>
      <c r="AAD20" s="145"/>
      <c r="AAE20" s="145"/>
      <c r="AAF20" s="145"/>
      <c r="AAG20" s="145"/>
      <c r="AAH20" s="145"/>
      <c r="AAI20" s="145"/>
      <c r="AAJ20" s="145"/>
      <c r="AAK20" s="145"/>
      <c r="AAL20" s="145"/>
      <c r="AAM20" s="145"/>
      <c r="AAN20" s="145"/>
      <c r="AAO20" s="145"/>
      <c r="AAP20" s="145"/>
      <c r="AAQ20" s="145"/>
      <c r="AAR20" s="145"/>
      <c r="AAS20" s="145"/>
      <c r="AAT20" s="145"/>
      <c r="AAU20" s="145"/>
      <c r="AAV20" s="145"/>
      <c r="AAW20" s="145"/>
      <c r="AAX20" s="145"/>
      <c r="AAY20" s="145"/>
      <c r="AAZ20" s="145"/>
      <c r="ABA20" s="145"/>
      <c r="ABB20" s="145"/>
      <c r="ABC20" s="145"/>
      <c r="ABD20" s="145"/>
      <c r="ABE20" s="145"/>
      <c r="ABF20" s="145"/>
      <c r="ABG20" s="145"/>
      <c r="ABH20" s="145"/>
      <c r="ABI20" s="145"/>
      <c r="ABJ20" s="145"/>
      <c r="ABK20" s="145"/>
      <c r="ABL20" s="145"/>
      <c r="ABM20" s="145"/>
      <c r="ABN20" s="145"/>
      <c r="ABO20" s="145"/>
      <c r="ABP20" s="145"/>
      <c r="ABQ20" s="145"/>
      <c r="ABR20" s="145"/>
      <c r="ABS20" s="145"/>
      <c r="ABT20" s="145"/>
      <c r="ABU20" s="145"/>
      <c r="ABV20" s="145"/>
      <c r="ABW20" s="145"/>
      <c r="ABX20" s="145"/>
      <c r="ABY20" s="145"/>
      <c r="ABZ20" s="145"/>
      <c r="ACA20" s="145"/>
      <c r="ACB20" s="145"/>
      <c r="ACC20" s="145"/>
      <c r="ACD20" s="145"/>
      <c r="ACE20" s="145"/>
      <c r="ACF20" s="145"/>
      <c r="ACG20" s="145"/>
      <c r="ACH20" s="145"/>
      <c r="ACI20" s="145"/>
      <c r="ACJ20" s="145"/>
      <c r="ACK20" s="145"/>
      <c r="ACL20" s="145"/>
      <c r="ACM20" s="145"/>
      <c r="ACN20" s="145"/>
      <c r="ACO20" s="145"/>
      <c r="ACP20" s="145"/>
      <c r="ACQ20" s="145"/>
      <c r="ACR20" s="145"/>
      <c r="ACS20" s="145"/>
      <c r="ACT20" s="145"/>
      <c r="ACU20" s="145"/>
      <c r="ACV20" s="145"/>
      <c r="ACW20" s="145"/>
      <c r="ACX20" s="145"/>
      <c r="ACY20" s="145"/>
      <c r="ACZ20" s="145"/>
      <c r="ADA20" s="145"/>
      <c r="ADB20" s="145"/>
      <c r="ADC20" s="145"/>
      <c r="ADD20" s="145"/>
      <c r="ADE20" s="145"/>
      <c r="ADF20" s="145"/>
      <c r="ADG20" s="145"/>
      <c r="ADH20" s="145"/>
      <c r="ADI20" s="145"/>
      <c r="ADJ20" s="145"/>
      <c r="ADK20" s="145"/>
      <c r="ADL20" s="145"/>
      <c r="ADM20" s="145"/>
      <c r="ADN20" s="145"/>
      <c r="ADO20" s="145"/>
      <c r="ADP20" s="145"/>
      <c r="ADQ20" s="145"/>
      <c r="ADR20" s="145"/>
      <c r="ADS20" s="145"/>
      <c r="ADT20" s="145"/>
      <c r="ADU20" s="145"/>
      <c r="ADV20" s="145"/>
      <c r="ADW20" s="145"/>
      <c r="ADX20" s="145"/>
      <c r="ADY20" s="145"/>
      <c r="ADZ20" s="145"/>
      <c r="AEA20" s="145"/>
      <c r="AEB20" s="145"/>
      <c r="AEC20" s="145"/>
      <c r="AED20" s="145"/>
      <c r="AEE20" s="145"/>
      <c r="AEF20" s="145"/>
      <c r="AEG20" s="145"/>
      <c r="AEH20" s="145"/>
      <c r="AEI20" s="145"/>
      <c r="AEJ20" s="145"/>
      <c r="AEK20" s="145"/>
      <c r="AEL20" s="145"/>
      <c r="AEM20" s="145"/>
      <c r="AEN20" s="145"/>
      <c r="AEO20" s="145"/>
      <c r="AEP20" s="145"/>
      <c r="AEQ20" s="145"/>
      <c r="AER20" s="145"/>
      <c r="AES20" s="145"/>
      <c r="AET20" s="145"/>
      <c r="AEU20" s="145"/>
      <c r="AEV20" s="145"/>
      <c r="AEW20" s="145"/>
      <c r="AEX20" s="145"/>
      <c r="AEY20" s="145"/>
      <c r="AEZ20" s="145"/>
      <c r="AFA20" s="145"/>
      <c r="AFB20" s="145"/>
      <c r="AFC20" s="145"/>
      <c r="AFD20" s="145"/>
      <c r="AFE20" s="145"/>
      <c r="AFF20" s="145"/>
      <c r="AFG20" s="145"/>
      <c r="AFH20" s="145"/>
      <c r="AFI20" s="145"/>
      <c r="AFJ20" s="145"/>
      <c r="AFK20" s="145"/>
      <c r="AFL20" s="145"/>
      <c r="AFM20" s="145"/>
      <c r="AFN20" s="145"/>
      <c r="AFO20" s="145"/>
      <c r="AFP20" s="145"/>
      <c r="AFQ20" s="145"/>
      <c r="AFR20" s="145"/>
      <c r="AFS20" s="145"/>
      <c r="AFT20" s="145"/>
      <c r="AFU20" s="145"/>
      <c r="AFV20" s="145"/>
      <c r="AFW20" s="145"/>
      <c r="AFX20" s="145"/>
      <c r="AFY20" s="145"/>
      <c r="AFZ20" s="145"/>
      <c r="AGA20" s="145"/>
      <c r="AGB20" s="145"/>
      <c r="AGC20" s="145"/>
      <c r="AGD20" s="145"/>
      <c r="AGE20" s="145"/>
      <c r="AGF20" s="145"/>
      <c r="AGG20" s="145"/>
      <c r="AGH20" s="145"/>
      <c r="AGI20" s="145"/>
      <c r="AGJ20" s="145"/>
      <c r="AGK20" s="145"/>
      <c r="AGL20" s="145"/>
      <c r="AGM20" s="145"/>
      <c r="AGN20" s="145"/>
      <c r="AGO20" s="145"/>
      <c r="AGP20" s="145"/>
      <c r="AGQ20" s="145"/>
      <c r="AGR20" s="145"/>
      <c r="AGS20" s="145"/>
      <c r="AGT20" s="145"/>
      <c r="AGU20" s="145"/>
      <c r="AGV20" s="145"/>
      <c r="AGW20" s="145"/>
      <c r="AGX20" s="145"/>
      <c r="AGY20" s="145"/>
      <c r="AGZ20" s="145"/>
      <c r="AHA20" s="145"/>
      <c r="AHB20" s="145"/>
      <c r="AHC20" s="145"/>
      <c r="AHD20" s="145"/>
      <c r="AHE20" s="145"/>
      <c r="AHF20" s="145"/>
      <c r="AHG20" s="145"/>
      <c r="AHH20" s="145"/>
      <c r="AHI20" s="145"/>
      <c r="AHJ20" s="145"/>
      <c r="AHK20" s="145"/>
      <c r="AHL20" s="145"/>
      <c r="AHM20" s="145"/>
      <c r="AHN20" s="145"/>
      <c r="AHO20" s="145"/>
      <c r="AHP20" s="145"/>
      <c r="AHQ20" s="145"/>
      <c r="AHR20" s="145"/>
      <c r="AHS20" s="145"/>
      <c r="AHT20" s="145"/>
      <c r="AHU20" s="145"/>
      <c r="AHV20" s="145"/>
      <c r="AHW20" s="145"/>
      <c r="AHX20" s="145"/>
      <c r="AHY20" s="145"/>
      <c r="AHZ20" s="145"/>
      <c r="AIA20" s="145"/>
      <c r="AIB20" s="145"/>
      <c r="AIC20" s="145"/>
      <c r="AID20" s="145"/>
      <c r="AIE20" s="145"/>
      <c r="AIF20" s="145"/>
      <c r="AIG20" s="145"/>
      <c r="AIH20" s="145"/>
      <c r="AII20" s="145"/>
      <c r="AIJ20" s="145"/>
      <c r="AIK20" s="145"/>
      <c r="AIL20" s="145"/>
      <c r="AIM20" s="145"/>
      <c r="AIN20" s="145"/>
      <c r="AIO20" s="145"/>
      <c r="AIP20" s="145"/>
      <c r="AIQ20" s="145"/>
      <c r="AIR20" s="145"/>
      <c r="AIS20" s="145"/>
      <c r="AIT20" s="145"/>
      <c r="AIU20" s="145"/>
      <c r="AIV20" s="145"/>
      <c r="AIW20" s="145"/>
      <c r="AIX20" s="145"/>
      <c r="AIY20" s="145"/>
      <c r="AIZ20" s="145"/>
      <c r="AJA20" s="145"/>
      <c r="AJB20" s="145"/>
      <c r="AJC20" s="145"/>
      <c r="AJD20" s="145"/>
      <c r="AJE20" s="145"/>
      <c r="AJF20" s="145"/>
      <c r="AJG20" s="145"/>
      <c r="AJH20" s="145"/>
      <c r="AJI20" s="145"/>
      <c r="AJJ20" s="145"/>
      <c r="AJK20" s="145"/>
      <c r="AJL20" s="145"/>
      <c r="AJM20" s="145"/>
      <c r="AJN20" s="145"/>
      <c r="AJO20" s="145"/>
      <c r="AJP20" s="145"/>
      <c r="AJQ20" s="145"/>
      <c r="AJR20" s="145"/>
      <c r="AJS20" s="145"/>
      <c r="AJT20" s="145"/>
      <c r="AJU20" s="145"/>
      <c r="AJV20" s="145"/>
      <c r="AJW20" s="145"/>
      <c r="AJX20" s="145"/>
      <c r="AJY20" s="145"/>
      <c r="AJZ20" s="145"/>
      <c r="AKA20" s="145"/>
      <c r="AKB20" s="145"/>
      <c r="AKC20" s="145"/>
      <c r="AKD20" s="145"/>
      <c r="AKE20" s="145"/>
      <c r="AKF20" s="145"/>
      <c r="AKG20" s="145"/>
      <c r="AKH20" s="145"/>
      <c r="AKI20" s="145"/>
      <c r="AKJ20" s="145"/>
      <c r="AKK20" s="145"/>
      <c r="AKL20" s="145"/>
      <c r="AKM20" s="145"/>
      <c r="AKN20" s="145"/>
      <c r="AKO20" s="145"/>
      <c r="AKP20" s="145"/>
      <c r="AKQ20" s="145"/>
      <c r="AKR20" s="145"/>
      <c r="AKS20" s="145"/>
      <c r="AKT20" s="145"/>
      <c r="AKU20" s="145"/>
      <c r="AKV20" s="145"/>
      <c r="AKW20" s="145"/>
      <c r="AKX20" s="145"/>
      <c r="AKY20" s="145"/>
      <c r="AKZ20" s="145"/>
      <c r="ALA20" s="145"/>
      <c r="ALB20" s="145"/>
      <c r="ALC20" s="145"/>
      <c r="ALD20" s="145"/>
      <c r="ALE20" s="145"/>
      <c r="ALF20" s="145"/>
      <c r="ALG20" s="145"/>
      <c r="ALH20" s="145"/>
      <c r="ALI20" s="145"/>
      <c r="ALJ20" s="145"/>
      <c r="ALK20" s="145"/>
      <c r="ALL20" s="145"/>
      <c r="ALM20" s="145"/>
      <c r="ALN20" s="145"/>
      <c r="ALO20" s="145"/>
      <c r="ALP20" s="145"/>
      <c r="ALQ20" s="145"/>
      <c r="ALR20" s="145"/>
      <c r="ALS20" s="145"/>
      <c r="ALT20" s="145"/>
      <c r="ALU20" s="145"/>
      <c r="ALV20" s="145"/>
      <c r="ALW20" s="145"/>
      <c r="ALX20" s="145"/>
      <c r="ALY20" s="145"/>
      <c r="ALZ20" s="145"/>
      <c r="AMA20" s="145"/>
      <c r="AMB20" s="145"/>
      <c r="AMC20" s="145"/>
      <c r="AMD20" s="145"/>
      <c r="AME20" s="145"/>
      <c r="AMF20" s="145"/>
      <c r="AMG20" s="145"/>
      <c r="AMH20" s="145"/>
      <c r="AMI20" s="145"/>
      <c r="AMJ20" s="145"/>
      <c r="AMK20" s="145"/>
    </row>
    <row r="21" spans="1:1025" s="131" customFormat="1">
      <c r="A21" s="145" t="str">
        <f t="shared" si="0"/>
        <v>LOAN.MIS_ALLOCATE</v>
      </c>
      <c r="B21" s="154">
        <f t="shared" si="3"/>
        <v>110017</v>
      </c>
      <c r="C21" s="134">
        <v>0</v>
      </c>
      <c r="D21" s="134">
        <v>1</v>
      </c>
      <c r="E21" s="146">
        <f t="shared" si="4"/>
        <v>100000</v>
      </c>
      <c r="F21" s="146">
        <v>10000</v>
      </c>
      <c r="G21" s="146" t="s">
        <v>34</v>
      </c>
      <c r="H21" s="146">
        <v>100000</v>
      </c>
      <c r="I21" s="158" t="s">
        <v>505</v>
      </c>
      <c r="J21" s="146">
        <f>VLOOKUP(I21,T_FSM_TYPE!$A:$B,2,0)</f>
        <v>110000</v>
      </c>
      <c r="K21" s="131" t="s">
        <v>631</v>
      </c>
      <c r="L21" s="159"/>
      <c r="M21" s="133" t="str">
        <f t="shared" si="2"/>
        <v>INSERT INTO T_FSM_ACTION VALUES(110017, 0, 1, 100000, 10000, GETDATE(), 100000, 110000, 'MIS_ALLOCATE', '' )</v>
      </c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5"/>
      <c r="DH21" s="145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5"/>
      <c r="DU21" s="145"/>
      <c r="DV21" s="145"/>
      <c r="DW21" s="145"/>
      <c r="DX21" s="145"/>
      <c r="DY21" s="145"/>
      <c r="DZ21" s="145"/>
      <c r="EA21" s="145"/>
      <c r="EB21" s="145"/>
      <c r="EC21" s="145"/>
      <c r="ED21" s="145"/>
      <c r="EE21" s="145"/>
      <c r="EF21" s="145"/>
      <c r="EG21" s="145"/>
      <c r="EH21" s="145"/>
      <c r="EI21" s="145"/>
      <c r="EJ21" s="145"/>
      <c r="EK21" s="145"/>
      <c r="EL21" s="145"/>
      <c r="EM21" s="145"/>
      <c r="EN21" s="145"/>
      <c r="EO21" s="145"/>
      <c r="EP21" s="145"/>
      <c r="EQ21" s="145"/>
      <c r="ER21" s="145"/>
      <c r="ES21" s="145"/>
      <c r="ET21" s="145"/>
      <c r="EU21" s="145"/>
      <c r="EV21" s="145"/>
      <c r="EW21" s="145"/>
      <c r="EX21" s="145"/>
      <c r="EY21" s="145"/>
      <c r="EZ21" s="145"/>
      <c r="FA21" s="145"/>
      <c r="FB21" s="145"/>
      <c r="FC21" s="145"/>
      <c r="FD21" s="145"/>
      <c r="FE21" s="145"/>
      <c r="FF21" s="145"/>
      <c r="FG21" s="145"/>
      <c r="FH21" s="145"/>
      <c r="FI21" s="145"/>
      <c r="FJ21" s="145"/>
      <c r="FK21" s="145"/>
      <c r="FL21" s="145"/>
      <c r="FM21" s="145"/>
      <c r="FN21" s="145"/>
      <c r="FO21" s="145"/>
      <c r="FP21" s="145"/>
      <c r="FQ21" s="145"/>
      <c r="FR21" s="145"/>
      <c r="FS21" s="145"/>
      <c r="FT21" s="145"/>
      <c r="FU21" s="145"/>
      <c r="FV21" s="145"/>
      <c r="FW21" s="145"/>
      <c r="FX21" s="145"/>
      <c r="FY21" s="145"/>
      <c r="FZ21" s="145"/>
      <c r="GA21" s="145"/>
      <c r="GB21" s="145"/>
      <c r="GC21" s="145"/>
      <c r="GD21" s="145"/>
      <c r="GE21" s="145"/>
      <c r="GF21" s="145"/>
      <c r="GG21" s="145"/>
      <c r="GH21" s="145"/>
      <c r="GI21" s="145"/>
      <c r="GJ21" s="145"/>
      <c r="GK21" s="145"/>
      <c r="GL21" s="145"/>
      <c r="GM21" s="145"/>
      <c r="GN21" s="145"/>
      <c r="GO21" s="145"/>
      <c r="GP21" s="145"/>
      <c r="GQ21" s="145"/>
      <c r="GR21" s="145"/>
      <c r="GS21" s="145"/>
      <c r="GT21" s="145"/>
      <c r="GU21" s="145"/>
      <c r="GV21" s="145"/>
      <c r="GW21" s="145"/>
      <c r="GX21" s="145"/>
      <c r="GY21" s="145"/>
      <c r="GZ21" s="145"/>
      <c r="HA21" s="145"/>
      <c r="HB21" s="145"/>
      <c r="HC21" s="145"/>
      <c r="HD21" s="145"/>
      <c r="HE21" s="145"/>
      <c r="HF21" s="145"/>
      <c r="HG21" s="145"/>
      <c r="HH21" s="145"/>
      <c r="HI21" s="145"/>
      <c r="HJ21" s="145"/>
      <c r="HK21" s="145"/>
      <c r="HL21" s="145"/>
      <c r="HM21" s="145"/>
      <c r="HN21" s="145"/>
      <c r="HO21" s="145"/>
      <c r="HP21" s="145"/>
      <c r="HQ21" s="145"/>
      <c r="HR21" s="145"/>
      <c r="HS21" s="145"/>
      <c r="HT21" s="145"/>
      <c r="HU21" s="145"/>
      <c r="HV21" s="145"/>
      <c r="HW21" s="145"/>
      <c r="HX21" s="145"/>
      <c r="HY21" s="145"/>
      <c r="HZ21" s="145"/>
      <c r="IA21" s="145"/>
      <c r="IB21" s="145"/>
      <c r="IC21" s="145"/>
      <c r="ID21" s="145"/>
      <c r="IE21" s="145"/>
      <c r="IF21" s="145"/>
      <c r="IG21" s="145"/>
      <c r="IH21" s="145"/>
      <c r="II21" s="145"/>
      <c r="IJ21" s="145"/>
      <c r="IK21" s="145"/>
      <c r="IL21" s="145"/>
      <c r="IM21" s="145"/>
      <c r="IN21" s="145"/>
      <c r="IO21" s="145"/>
      <c r="IP21" s="145"/>
      <c r="IQ21" s="145"/>
      <c r="IR21" s="145"/>
      <c r="IS21" s="145"/>
      <c r="IT21" s="145"/>
      <c r="IU21" s="145"/>
      <c r="IV21" s="145"/>
      <c r="IW21" s="145"/>
      <c r="IX21" s="145"/>
      <c r="IY21" s="145"/>
      <c r="IZ21" s="145"/>
      <c r="JA21" s="145"/>
      <c r="JB21" s="145"/>
      <c r="JC21" s="145"/>
      <c r="JD21" s="145"/>
      <c r="JE21" s="145"/>
      <c r="JF21" s="145"/>
      <c r="JG21" s="145"/>
      <c r="JH21" s="145"/>
      <c r="JI21" s="145"/>
      <c r="JJ21" s="145"/>
      <c r="JK21" s="145"/>
      <c r="JL21" s="145"/>
      <c r="JM21" s="145"/>
      <c r="JN21" s="145"/>
      <c r="JO21" s="145"/>
      <c r="JP21" s="145"/>
      <c r="JQ21" s="145"/>
      <c r="JR21" s="145"/>
      <c r="JS21" s="145"/>
      <c r="JT21" s="145"/>
      <c r="JU21" s="145"/>
      <c r="JV21" s="145"/>
      <c r="JW21" s="145"/>
      <c r="JX21" s="145"/>
      <c r="JY21" s="145"/>
      <c r="JZ21" s="145"/>
      <c r="KA21" s="145"/>
      <c r="KB21" s="145"/>
      <c r="KC21" s="145"/>
      <c r="KD21" s="145"/>
      <c r="KE21" s="145"/>
      <c r="KF21" s="145"/>
      <c r="KG21" s="145"/>
      <c r="KH21" s="145"/>
      <c r="KI21" s="145"/>
      <c r="KJ21" s="145"/>
      <c r="KK21" s="145"/>
      <c r="KL21" s="145"/>
      <c r="KM21" s="145"/>
      <c r="KN21" s="145"/>
      <c r="KO21" s="145"/>
      <c r="KP21" s="145"/>
      <c r="KQ21" s="145"/>
      <c r="KR21" s="145"/>
      <c r="KS21" s="145"/>
      <c r="KT21" s="145"/>
      <c r="KU21" s="145"/>
      <c r="KV21" s="145"/>
      <c r="KW21" s="145"/>
      <c r="KX21" s="145"/>
      <c r="KY21" s="145"/>
      <c r="KZ21" s="145"/>
      <c r="LA21" s="145"/>
      <c r="LB21" s="145"/>
      <c r="LC21" s="145"/>
      <c r="LD21" s="145"/>
      <c r="LE21" s="145"/>
      <c r="LF21" s="145"/>
      <c r="LG21" s="145"/>
      <c r="LH21" s="145"/>
      <c r="LI21" s="145"/>
      <c r="LJ21" s="145"/>
      <c r="LK21" s="145"/>
      <c r="LL21" s="145"/>
      <c r="LM21" s="145"/>
      <c r="LN21" s="145"/>
      <c r="LO21" s="145"/>
      <c r="LP21" s="145"/>
      <c r="LQ21" s="145"/>
      <c r="LR21" s="145"/>
      <c r="LS21" s="145"/>
      <c r="LT21" s="145"/>
      <c r="LU21" s="145"/>
      <c r="LV21" s="145"/>
      <c r="LW21" s="145"/>
      <c r="LX21" s="145"/>
      <c r="LY21" s="145"/>
      <c r="LZ21" s="145"/>
      <c r="MA21" s="145"/>
      <c r="MB21" s="145"/>
      <c r="MC21" s="145"/>
      <c r="MD21" s="145"/>
      <c r="ME21" s="145"/>
      <c r="MF21" s="145"/>
      <c r="MG21" s="145"/>
      <c r="MH21" s="145"/>
      <c r="MI21" s="145"/>
      <c r="MJ21" s="145"/>
      <c r="MK21" s="145"/>
      <c r="ML21" s="145"/>
      <c r="MM21" s="145"/>
      <c r="MN21" s="145"/>
      <c r="MO21" s="145"/>
      <c r="MP21" s="145"/>
      <c r="MQ21" s="145"/>
      <c r="MR21" s="145"/>
      <c r="MS21" s="145"/>
      <c r="MT21" s="145"/>
      <c r="MU21" s="145"/>
      <c r="MV21" s="145"/>
      <c r="MW21" s="145"/>
      <c r="MX21" s="145"/>
      <c r="MY21" s="145"/>
      <c r="MZ21" s="145"/>
      <c r="NA21" s="145"/>
      <c r="NB21" s="145"/>
      <c r="NC21" s="145"/>
      <c r="ND21" s="145"/>
      <c r="NE21" s="145"/>
      <c r="NF21" s="145"/>
      <c r="NG21" s="145"/>
      <c r="NH21" s="145"/>
      <c r="NI21" s="145"/>
      <c r="NJ21" s="145"/>
      <c r="NK21" s="145"/>
      <c r="NL21" s="145"/>
      <c r="NM21" s="145"/>
      <c r="NN21" s="145"/>
      <c r="NO21" s="145"/>
      <c r="NP21" s="145"/>
      <c r="NQ21" s="145"/>
      <c r="NR21" s="145"/>
      <c r="NS21" s="145"/>
      <c r="NT21" s="145"/>
      <c r="NU21" s="145"/>
      <c r="NV21" s="145"/>
      <c r="NW21" s="145"/>
      <c r="NX21" s="145"/>
      <c r="NY21" s="145"/>
      <c r="NZ21" s="145"/>
      <c r="OA21" s="145"/>
      <c r="OB21" s="145"/>
      <c r="OC21" s="145"/>
      <c r="OD21" s="145"/>
      <c r="OE21" s="145"/>
      <c r="OF21" s="145"/>
      <c r="OG21" s="145"/>
      <c r="OH21" s="145"/>
      <c r="OI21" s="145"/>
      <c r="OJ21" s="145"/>
      <c r="OK21" s="145"/>
      <c r="OL21" s="145"/>
      <c r="OM21" s="145"/>
      <c r="ON21" s="145"/>
      <c r="OO21" s="145"/>
      <c r="OP21" s="145"/>
      <c r="OQ21" s="145"/>
      <c r="OR21" s="145"/>
      <c r="OS21" s="145"/>
      <c r="OT21" s="145"/>
      <c r="OU21" s="145"/>
      <c r="OV21" s="145"/>
      <c r="OW21" s="145"/>
      <c r="OX21" s="145"/>
      <c r="OY21" s="145"/>
      <c r="OZ21" s="145"/>
      <c r="PA21" s="145"/>
      <c r="PB21" s="145"/>
      <c r="PC21" s="145"/>
      <c r="PD21" s="145"/>
      <c r="PE21" s="145"/>
      <c r="PF21" s="145"/>
      <c r="PG21" s="145"/>
      <c r="PH21" s="145"/>
      <c r="PI21" s="145"/>
      <c r="PJ21" s="145"/>
      <c r="PK21" s="145"/>
      <c r="PL21" s="145"/>
      <c r="PM21" s="145"/>
      <c r="PN21" s="145"/>
      <c r="PO21" s="145"/>
      <c r="PP21" s="145"/>
      <c r="PQ21" s="145"/>
      <c r="PR21" s="145"/>
      <c r="PS21" s="145"/>
      <c r="PT21" s="145"/>
      <c r="PU21" s="145"/>
      <c r="PV21" s="145"/>
      <c r="PW21" s="145"/>
      <c r="PX21" s="145"/>
      <c r="PY21" s="145"/>
      <c r="PZ21" s="145"/>
      <c r="QA21" s="145"/>
      <c r="QB21" s="145"/>
      <c r="QC21" s="145"/>
      <c r="QD21" s="145"/>
      <c r="QE21" s="145"/>
      <c r="QF21" s="145"/>
      <c r="QG21" s="145"/>
      <c r="QH21" s="145"/>
      <c r="QI21" s="145"/>
      <c r="QJ21" s="145"/>
      <c r="QK21" s="145"/>
      <c r="QL21" s="145"/>
      <c r="QM21" s="145"/>
      <c r="QN21" s="145"/>
      <c r="QO21" s="145"/>
      <c r="QP21" s="145"/>
      <c r="QQ21" s="145"/>
      <c r="QR21" s="145"/>
      <c r="QS21" s="145"/>
      <c r="QT21" s="145"/>
      <c r="QU21" s="145"/>
      <c r="QV21" s="145"/>
      <c r="QW21" s="145"/>
      <c r="QX21" s="145"/>
      <c r="QY21" s="145"/>
      <c r="QZ21" s="145"/>
      <c r="RA21" s="145"/>
      <c r="RB21" s="145"/>
      <c r="RC21" s="145"/>
      <c r="RD21" s="145"/>
      <c r="RE21" s="145"/>
      <c r="RF21" s="145"/>
      <c r="RG21" s="145"/>
      <c r="RH21" s="145"/>
      <c r="RI21" s="145"/>
      <c r="RJ21" s="145"/>
      <c r="RK21" s="145"/>
      <c r="RL21" s="145"/>
      <c r="RM21" s="145"/>
      <c r="RN21" s="145"/>
      <c r="RO21" s="145"/>
      <c r="RP21" s="145"/>
      <c r="RQ21" s="145"/>
      <c r="RR21" s="145"/>
      <c r="RS21" s="145"/>
      <c r="RT21" s="145"/>
      <c r="RU21" s="145"/>
      <c r="RV21" s="145"/>
      <c r="RW21" s="145"/>
      <c r="RX21" s="145"/>
      <c r="RY21" s="145"/>
      <c r="RZ21" s="145"/>
      <c r="SA21" s="145"/>
      <c r="SB21" s="145"/>
      <c r="SC21" s="145"/>
      <c r="SD21" s="145"/>
      <c r="SE21" s="145"/>
      <c r="SF21" s="145"/>
      <c r="SG21" s="145"/>
      <c r="SH21" s="145"/>
      <c r="SI21" s="145"/>
      <c r="SJ21" s="145"/>
      <c r="SK21" s="145"/>
      <c r="SL21" s="145"/>
      <c r="SM21" s="145"/>
      <c r="SN21" s="145"/>
      <c r="SO21" s="145"/>
      <c r="SP21" s="145"/>
      <c r="SQ21" s="145"/>
      <c r="SR21" s="145"/>
      <c r="SS21" s="145"/>
      <c r="ST21" s="145"/>
      <c r="SU21" s="145"/>
      <c r="SV21" s="145"/>
      <c r="SW21" s="145"/>
      <c r="SX21" s="145"/>
      <c r="SY21" s="145"/>
      <c r="SZ21" s="145"/>
      <c r="TA21" s="145"/>
      <c r="TB21" s="145"/>
      <c r="TC21" s="145"/>
      <c r="TD21" s="145"/>
      <c r="TE21" s="145"/>
      <c r="TF21" s="145"/>
      <c r="TG21" s="145"/>
      <c r="TH21" s="145"/>
      <c r="TI21" s="145"/>
      <c r="TJ21" s="145"/>
      <c r="TK21" s="145"/>
      <c r="TL21" s="145"/>
      <c r="TM21" s="145"/>
      <c r="TN21" s="145"/>
      <c r="TO21" s="145"/>
      <c r="TP21" s="145"/>
      <c r="TQ21" s="145"/>
      <c r="TR21" s="145"/>
      <c r="TS21" s="145"/>
      <c r="TT21" s="145"/>
      <c r="TU21" s="145"/>
      <c r="TV21" s="145"/>
      <c r="TW21" s="145"/>
      <c r="TX21" s="145"/>
      <c r="TY21" s="145"/>
      <c r="TZ21" s="145"/>
      <c r="UA21" s="145"/>
      <c r="UB21" s="145"/>
      <c r="UC21" s="145"/>
      <c r="UD21" s="145"/>
      <c r="UE21" s="145"/>
      <c r="UF21" s="145"/>
      <c r="UG21" s="145"/>
      <c r="UH21" s="145"/>
      <c r="UI21" s="145"/>
      <c r="UJ21" s="145"/>
      <c r="UK21" s="145"/>
      <c r="UL21" s="145"/>
      <c r="UM21" s="145"/>
      <c r="UN21" s="145"/>
      <c r="UO21" s="145"/>
      <c r="UP21" s="145"/>
      <c r="UQ21" s="145"/>
      <c r="UR21" s="145"/>
      <c r="US21" s="145"/>
      <c r="UT21" s="145"/>
      <c r="UU21" s="145"/>
      <c r="UV21" s="145"/>
      <c r="UW21" s="145"/>
      <c r="UX21" s="145"/>
      <c r="UY21" s="145"/>
      <c r="UZ21" s="145"/>
      <c r="VA21" s="145"/>
      <c r="VB21" s="145"/>
      <c r="VC21" s="145"/>
      <c r="VD21" s="145"/>
      <c r="VE21" s="145"/>
      <c r="VF21" s="145"/>
      <c r="VG21" s="145"/>
      <c r="VH21" s="145"/>
      <c r="VI21" s="145"/>
      <c r="VJ21" s="145"/>
      <c r="VK21" s="145"/>
      <c r="VL21" s="145"/>
      <c r="VM21" s="145"/>
      <c r="VN21" s="145"/>
      <c r="VO21" s="145"/>
      <c r="VP21" s="145"/>
      <c r="VQ21" s="145"/>
      <c r="VR21" s="145"/>
      <c r="VS21" s="145"/>
      <c r="VT21" s="145"/>
      <c r="VU21" s="145"/>
      <c r="VV21" s="145"/>
      <c r="VW21" s="145"/>
      <c r="VX21" s="145"/>
      <c r="VY21" s="145"/>
      <c r="VZ21" s="145"/>
      <c r="WA21" s="145"/>
      <c r="WB21" s="145"/>
      <c r="WC21" s="145"/>
      <c r="WD21" s="145"/>
      <c r="WE21" s="145"/>
      <c r="WF21" s="145"/>
      <c r="WG21" s="145"/>
      <c r="WH21" s="145"/>
      <c r="WI21" s="145"/>
      <c r="WJ21" s="145"/>
      <c r="WK21" s="145"/>
      <c r="WL21" s="145"/>
      <c r="WM21" s="145"/>
      <c r="WN21" s="145"/>
      <c r="WO21" s="145"/>
      <c r="WP21" s="145"/>
      <c r="WQ21" s="145"/>
      <c r="WR21" s="145"/>
      <c r="WS21" s="145"/>
      <c r="WT21" s="145"/>
      <c r="WU21" s="145"/>
      <c r="WV21" s="145"/>
      <c r="WW21" s="145"/>
      <c r="WX21" s="145"/>
      <c r="WY21" s="145"/>
      <c r="WZ21" s="145"/>
      <c r="XA21" s="145"/>
      <c r="XB21" s="145"/>
      <c r="XC21" s="145"/>
      <c r="XD21" s="145"/>
      <c r="XE21" s="145"/>
      <c r="XF21" s="145"/>
      <c r="XG21" s="145"/>
      <c r="XH21" s="145"/>
      <c r="XI21" s="145"/>
      <c r="XJ21" s="145"/>
      <c r="XK21" s="145"/>
      <c r="XL21" s="145"/>
      <c r="XM21" s="145"/>
      <c r="XN21" s="145"/>
      <c r="XO21" s="145"/>
      <c r="XP21" s="145"/>
      <c r="XQ21" s="145"/>
      <c r="XR21" s="145"/>
      <c r="XS21" s="145"/>
      <c r="XT21" s="145"/>
      <c r="XU21" s="145"/>
      <c r="XV21" s="145"/>
      <c r="XW21" s="145"/>
      <c r="XX21" s="145"/>
      <c r="XY21" s="145"/>
      <c r="XZ21" s="145"/>
      <c r="YA21" s="145"/>
      <c r="YB21" s="145"/>
      <c r="YC21" s="145"/>
      <c r="YD21" s="145"/>
      <c r="YE21" s="145"/>
      <c r="YF21" s="145"/>
      <c r="YG21" s="145"/>
      <c r="YH21" s="145"/>
      <c r="YI21" s="145"/>
      <c r="YJ21" s="145"/>
      <c r="YK21" s="145"/>
      <c r="YL21" s="145"/>
      <c r="YM21" s="145"/>
      <c r="YN21" s="145"/>
      <c r="YO21" s="145"/>
      <c r="YP21" s="145"/>
      <c r="YQ21" s="145"/>
      <c r="YR21" s="145"/>
      <c r="YS21" s="145"/>
      <c r="YT21" s="145"/>
      <c r="YU21" s="145"/>
      <c r="YV21" s="145"/>
      <c r="YW21" s="145"/>
      <c r="YX21" s="145"/>
      <c r="YY21" s="145"/>
      <c r="YZ21" s="145"/>
      <c r="ZA21" s="145"/>
      <c r="ZB21" s="145"/>
      <c r="ZC21" s="145"/>
      <c r="ZD21" s="145"/>
      <c r="ZE21" s="145"/>
      <c r="ZF21" s="145"/>
      <c r="ZG21" s="145"/>
      <c r="ZH21" s="145"/>
      <c r="ZI21" s="145"/>
      <c r="ZJ21" s="145"/>
      <c r="ZK21" s="145"/>
      <c r="ZL21" s="145"/>
      <c r="ZM21" s="145"/>
      <c r="ZN21" s="145"/>
      <c r="ZO21" s="145"/>
      <c r="ZP21" s="145"/>
      <c r="ZQ21" s="145"/>
      <c r="ZR21" s="145"/>
      <c r="ZS21" s="145"/>
      <c r="ZT21" s="145"/>
      <c r="ZU21" s="145"/>
      <c r="ZV21" s="145"/>
      <c r="ZW21" s="145"/>
      <c r="ZX21" s="145"/>
      <c r="ZY21" s="145"/>
      <c r="ZZ21" s="145"/>
      <c r="AAA21" s="145"/>
      <c r="AAB21" s="145"/>
      <c r="AAC21" s="145"/>
      <c r="AAD21" s="145"/>
      <c r="AAE21" s="145"/>
      <c r="AAF21" s="145"/>
      <c r="AAG21" s="145"/>
      <c r="AAH21" s="145"/>
      <c r="AAI21" s="145"/>
      <c r="AAJ21" s="145"/>
      <c r="AAK21" s="145"/>
      <c r="AAL21" s="145"/>
      <c r="AAM21" s="145"/>
      <c r="AAN21" s="145"/>
      <c r="AAO21" s="145"/>
      <c r="AAP21" s="145"/>
      <c r="AAQ21" s="145"/>
      <c r="AAR21" s="145"/>
      <c r="AAS21" s="145"/>
      <c r="AAT21" s="145"/>
      <c r="AAU21" s="145"/>
      <c r="AAV21" s="145"/>
      <c r="AAW21" s="145"/>
      <c r="AAX21" s="145"/>
      <c r="AAY21" s="145"/>
      <c r="AAZ21" s="145"/>
      <c r="ABA21" s="145"/>
      <c r="ABB21" s="145"/>
      <c r="ABC21" s="145"/>
      <c r="ABD21" s="145"/>
      <c r="ABE21" s="145"/>
      <c r="ABF21" s="145"/>
      <c r="ABG21" s="145"/>
      <c r="ABH21" s="145"/>
      <c r="ABI21" s="145"/>
      <c r="ABJ21" s="145"/>
      <c r="ABK21" s="145"/>
      <c r="ABL21" s="145"/>
      <c r="ABM21" s="145"/>
      <c r="ABN21" s="145"/>
      <c r="ABO21" s="145"/>
      <c r="ABP21" s="145"/>
      <c r="ABQ21" s="145"/>
      <c r="ABR21" s="145"/>
      <c r="ABS21" s="145"/>
      <c r="ABT21" s="145"/>
      <c r="ABU21" s="145"/>
      <c r="ABV21" s="145"/>
      <c r="ABW21" s="145"/>
      <c r="ABX21" s="145"/>
      <c r="ABY21" s="145"/>
      <c r="ABZ21" s="145"/>
      <c r="ACA21" s="145"/>
      <c r="ACB21" s="145"/>
      <c r="ACC21" s="145"/>
      <c r="ACD21" s="145"/>
      <c r="ACE21" s="145"/>
      <c r="ACF21" s="145"/>
      <c r="ACG21" s="145"/>
      <c r="ACH21" s="145"/>
      <c r="ACI21" s="145"/>
      <c r="ACJ21" s="145"/>
      <c r="ACK21" s="145"/>
      <c r="ACL21" s="145"/>
      <c r="ACM21" s="145"/>
      <c r="ACN21" s="145"/>
      <c r="ACO21" s="145"/>
      <c r="ACP21" s="145"/>
      <c r="ACQ21" s="145"/>
      <c r="ACR21" s="145"/>
      <c r="ACS21" s="145"/>
      <c r="ACT21" s="145"/>
      <c r="ACU21" s="145"/>
      <c r="ACV21" s="145"/>
      <c r="ACW21" s="145"/>
      <c r="ACX21" s="145"/>
      <c r="ACY21" s="145"/>
      <c r="ACZ21" s="145"/>
      <c r="ADA21" s="145"/>
      <c r="ADB21" s="145"/>
      <c r="ADC21" s="145"/>
      <c r="ADD21" s="145"/>
      <c r="ADE21" s="145"/>
      <c r="ADF21" s="145"/>
      <c r="ADG21" s="145"/>
      <c r="ADH21" s="145"/>
      <c r="ADI21" s="145"/>
      <c r="ADJ21" s="145"/>
      <c r="ADK21" s="145"/>
      <c r="ADL21" s="145"/>
      <c r="ADM21" s="145"/>
      <c r="ADN21" s="145"/>
      <c r="ADO21" s="145"/>
      <c r="ADP21" s="145"/>
      <c r="ADQ21" s="145"/>
      <c r="ADR21" s="145"/>
      <c r="ADS21" s="145"/>
      <c r="ADT21" s="145"/>
      <c r="ADU21" s="145"/>
      <c r="ADV21" s="145"/>
      <c r="ADW21" s="145"/>
      <c r="ADX21" s="145"/>
      <c r="ADY21" s="145"/>
      <c r="ADZ21" s="145"/>
      <c r="AEA21" s="145"/>
      <c r="AEB21" s="145"/>
      <c r="AEC21" s="145"/>
      <c r="AED21" s="145"/>
      <c r="AEE21" s="145"/>
      <c r="AEF21" s="145"/>
      <c r="AEG21" s="145"/>
      <c r="AEH21" s="145"/>
      <c r="AEI21" s="145"/>
      <c r="AEJ21" s="145"/>
      <c r="AEK21" s="145"/>
      <c r="AEL21" s="145"/>
      <c r="AEM21" s="145"/>
      <c r="AEN21" s="145"/>
      <c r="AEO21" s="145"/>
      <c r="AEP21" s="145"/>
      <c r="AEQ21" s="145"/>
      <c r="AER21" s="145"/>
      <c r="AES21" s="145"/>
      <c r="AET21" s="145"/>
      <c r="AEU21" s="145"/>
      <c r="AEV21" s="145"/>
      <c r="AEW21" s="145"/>
      <c r="AEX21" s="145"/>
      <c r="AEY21" s="145"/>
      <c r="AEZ21" s="145"/>
      <c r="AFA21" s="145"/>
      <c r="AFB21" s="145"/>
      <c r="AFC21" s="145"/>
      <c r="AFD21" s="145"/>
      <c r="AFE21" s="145"/>
      <c r="AFF21" s="145"/>
      <c r="AFG21" s="145"/>
      <c r="AFH21" s="145"/>
      <c r="AFI21" s="145"/>
      <c r="AFJ21" s="145"/>
      <c r="AFK21" s="145"/>
      <c r="AFL21" s="145"/>
      <c r="AFM21" s="145"/>
      <c r="AFN21" s="145"/>
      <c r="AFO21" s="145"/>
      <c r="AFP21" s="145"/>
      <c r="AFQ21" s="145"/>
      <c r="AFR21" s="145"/>
      <c r="AFS21" s="145"/>
      <c r="AFT21" s="145"/>
      <c r="AFU21" s="145"/>
      <c r="AFV21" s="145"/>
      <c r="AFW21" s="145"/>
      <c r="AFX21" s="145"/>
      <c r="AFY21" s="145"/>
      <c r="AFZ21" s="145"/>
      <c r="AGA21" s="145"/>
      <c r="AGB21" s="145"/>
      <c r="AGC21" s="145"/>
      <c r="AGD21" s="145"/>
      <c r="AGE21" s="145"/>
      <c r="AGF21" s="145"/>
      <c r="AGG21" s="145"/>
      <c r="AGH21" s="145"/>
      <c r="AGI21" s="145"/>
      <c r="AGJ21" s="145"/>
      <c r="AGK21" s="145"/>
      <c r="AGL21" s="145"/>
      <c r="AGM21" s="145"/>
      <c r="AGN21" s="145"/>
      <c r="AGO21" s="145"/>
      <c r="AGP21" s="145"/>
      <c r="AGQ21" s="145"/>
      <c r="AGR21" s="145"/>
      <c r="AGS21" s="145"/>
      <c r="AGT21" s="145"/>
      <c r="AGU21" s="145"/>
      <c r="AGV21" s="145"/>
      <c r="AGW21" s="145"/>
      <c r="AGX21" s="145"/>
      <c r="AGY21" s="145"/>
      <c r="AGZ21" s="145"/>
      <c r="AHA21" s="145"/>
      <c r="AHB21" s="145"/>
      <c r="AHC21" s="145"/>
      <c r="AHD21" s="145"/>
      <c r="AHE21" s="145"/>
      <c r="AHF21" s="145"/>
      <c r="AHG21" s="145"/>
      <c r="AHH21" s="145"/>
      <c r="AHI21" s="145"/>
      <c r="AHJ21" s="145"/>
      <c r="AHK21" s="145"/>
      <c r="AHL21" s="145"/>
      <c r="AHM21" s="145"/>
      <c r="AHN21" s="145"/>
      <c r="AHO21" s="145"/>
      <c r="AHP21" s="145"/>
      <c r="AHQ21" s="145"/>
      <c r="AHR21" s="145"/>
      <c r="AHS21" s="145"/>
      <c r="AHT21" s="145"/>
      <c r="AHU21" s="145"/>
      <c r="AHV21" s="145"/>
      <c r="AHW21" s="145"/>
      <c r="AHX21" s="145"/>
      <c r="AHY21" s="145"/>
      <c r="AHZ21" s="145"/>
      <c r="AIA21" s="145"/>
      <c r="AIB21" s="145"/>
      <c r="AIC21" s="145"/>
      <c r="AID21" s="145"/>
      <c r="AIE21" s="145"/>
      <c r="AIF21" s="145"/>
      <c r="AIG21" s="145"/>
      <c r="AIH21" s="145"/>
      <c r="AII21" s="145"/>
      <c r="AIJ21" s="145"/>
      <c r="AIK21" s="145"/>
      <c r="AIL21" s="145"/>
      <c r="AIM21" s="145"/>
      <c r="AIN21" s="145"/>
      <c r="AIO21" s="145"/>
      <c r="AIP21" s="145"/>
      <c r="AIQ21" s="145"/>
      <c r="AIR21" s="145"/>
      <c r="AIS21" s="145"/>
      <c r="AIT21" s="145"/>
      <c r="AIU21" s="145"/>
      <c r="AIV21" s="145"/>
      <c r="AIW21" s="145"/>
      <c r="AIX21" s="145"/>
      <c r="AIY21" s="145"/>
      <c r="AIZ21" s="145"/>
      <c r="AJA21" s="145"/>
      <c r="AJB21" s="145"/>
      <c r="AJC21" s="145"/>
      <c r="AJD21" s="145"/>
      <c r="AJE21" s="145"/>
      <c r="AJF21" s="145"/>
      <c r="AJG21" s="145"/>
      <c r="AJH21" s="145"/>
      <c r="AJI21" s="145"/>
      <c r="AJJ21" s="145"/>
      <c r="AJK21" s="145"/>
      <c r="AJL21" s="145"/>
      <c r="AJM21" s="145"/>
      <c r="AJN21" s="145"/>
      <c r="AJO21" s="145"/>
      <c r="AJP21" s="145"/>
      <c r="AJQ21" s="145"/>
      <c r="AJR21" s="145"/>
      <c r="AJS21" s="145"/>
      <c r="AJT21" s="145"/>
      <c r="AJU21" s="145"/>
      <c r="AJV21" s="145"/>
      <c r="AJW21" s="145"/>
      <c r="AJX21" s="145"/>
      <c r="AJY21" s="145"/>
      <c r="AJZ21" s="145"/>
      <c r="AKA21" s="145"/>
      <c r="AKB21" s="145"/>
      <c r="AKC21" s="145"/>
      <c r="AKD21" s="145"/>
      <c r="AKE21" s="145"/>
      <c r="AKF21" s="145"/>
      <c r="AKG21" s="145"/>
      <c r="AKH21" s="145"/>
      <c r="AKI21" s="145"/>
      <c r="AKJ21" s="145"/>
      <c r="AKK21" s="145"/>
      <c r="AKL21" s="145"/>
      <c r="AKM21" s="145"/>
      <c r="AKN21" s="145"/>
      <c r="AKO21" s="145"/>
      <c r="AKP21" s="145"/>
      <c r="AKQ21" s="145"/>
      <c r="AKR21" s="145"/>
      <c r="AKS21" s="145"/>
      <c r="AKT21" s="145"/>
      <c r="AKU21" s="145"/>
      <c r="AKV21" s="145"/>
      <c r="AKW21" s="145"/>
      <c r="AKX21" s="145"/>
      <c r="AKY21" s="145"/>
      <c r="AKZ21" s="145"/>
      <c r="ALA21" s="145"/>
      <c r="ALB21" s="145"/>
      <c r="ALC21" s="145"/>
      <c r="ALD21" s="145"/>
      <c r="ALE21" s="145"/>
      <c r="ALF21" s="145"/>
      <c r="ALG21" s="145"/>
      <c r="ALH21" s="145"/>
      <c r="ALI21" s="145"/>
      <c r="ALJ21" s="145"/>
      <c r="ALK21" s="145"/>
      <c r="ALL21" s="145"/>
      <c r="ALM21" s="145"/>
      <c r="ALN21" s="145"/>
      <c r="ALO21" s="145"/>
      <c r="ALP21" s="145"/>
      <c r="ALQ21" s="145"/>
      <c r="ALR21" s="145"/>
      <c r="ALS21" s="145"/>
      <c r="ALT21" s="145"/>
      <c r="ALU21" s="145"/>
      <c r="ALV21" s="145"/>
      <c r="ALW21" s="145"/>
      <c r="ALX21" s="145"/>
      <c r="ALY21" s="145"/>
      <c r="ALZ21" s="145"/>
      <c r="AMA21" s="145"/>
      <c r="AMB21" s="145"/>
      <c r="AMC21" s="145"/>
      <c r="AMD21" s="145"/>
      <c r="AME21" s="145"/>
      <c r="AMF21" s="145"/>
      <c r="AMG21" s="145"/>
      <c r="AMH21" s="145"/>
      <c r="AMI21" s="145"/>
      <c r="AMJ21" s="145"/>
      <c r="AMK21" s="145"/>
    </row>
    <row r="22" spans="1:1025" s="131" customFormat="1">
      <c r="A22" s="145" t="str">
        <f t="shared" si="0"/>
        <v>LOAN.MIS_RE_ALLOCATE</v>
      </c>
      <c r="B22" s="154">
        <f t="shared" si="3"/>
        <v>110018</v>
      </c>
      <c r="C22" s="134">
        <v>0</v>
      </c>
      <c r="D22" s="134">
        <v>1</v>
      </c>
      <c r="E22" s="146">
        <f t="shared" si="4"/>
        <v>100000</v>
      </c>
      <c r="F22" s="146">
        <v>10000</v>
      </c>
      <c r="G22" s="146" t="s">
        <v>34</v>
      </c>
      <c r="H22" s="146">
        <v>100000</v>
      </c>
      <c r="I22" s="158" t="s">
        <v>505</v>
      </c>
      <c r="J22" s="146">
        <f>VLOOKUP(I22,T_FSM_TYPE!$A:$B,2,0)</f>
        <v>110000</v>
      </c>
      <c r="K22" s="131" t="s">
        <v>632</v>
      </c>
      <c r="L22" s="159"/>
      <c r="M22" s="133" t="str">
        <f t="shared" si="2"/>
        <v>INSERT INTO T_FSM_ACTION VALUES(110018, 0, 1, 100000, 10000, GETDATE(), 100000, 110000, 'MIS_RE_ALLOCATE', '' )</v>
      </c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5"/>
      <c r="CY22" s="145"/>
      <c r="CZ22" s="145"/>
      <c r="DA22" s="145"/>
      <c r="DB22" s="145"/>
      <c r="DC22" s="145"/>
      <c r="DD22" s="145"/>
      <c r="DE22" s="145"/>
      <c r="DF22" s="145"/>
      <c r="DG22" s="145"/>
      <c r="DH22" s="145"/>
      <c r="DI22" s="145"/>
      <c r="DJ22" s="145"/>
      <c r="DK22" s="145"/>
      <c r="DL22" s="145"/>
      <c r="DM22" s="145"/>
      <c r="DN22" s="145"/>
      <c r="DO22" s="145"/>
      <c r="DP22" s="145"/>
      <c r="DQ22" s="145"/>
      <c r="DR22" s="145"/>
      <c r="DS22" s="145"/>
      <c r="DT22" s="145"/>
      <c r="DU22" s="145"/>
      <c r="DV22" s="145"/>
      <c r="DW22" s="145"/>
      <c r="DX22" s="145"/>
      <c r="DY22" s="145"/>
      <c r="DZ22" s="145"/>
      <c r="EA22" s="145"/>
      <c r="EB22" s="145"/>
      <c r="EC22" s="145"/>
      <c r="ED22" s="145"/>
      <c r="EE22" s="145"/>
      <c r="EF22" s="145"/>
      <c r="EG22" s="145"/>
      <c r="EH22" s="145"/>
      <c r="EI22" s="145"/>
      <c r="EJ22" s="145"/>
      <c r="EK22" s="145"/>
      <c r="EL22" s="145"/>
      <c r="EM22" s="145"/>
      <c r="EN22" s="145"/>
      <c r="EO22" s="145"/>
      <c r="EP22" s="145"/>
      <c r="EQ22" s="145"/>
      <c r="ER22" s="145"/>
      <c r="ES22" s="145"/>
      <c r="ET22" s="145"/>
      <c r="EU22" s="145"/>
      <c r="EV22" s="145"/>
      <c r="EW22" s="145"/>
      <c r="EX22" s="145"/>
      <c r="EY22" s="145"/>
      <c r="EZ22" s="145"/>
      <c r="FA22" s="145"/>
      <c r="FB22" s="145"/>
      <c r="FC22" s="145"/>
      <c r="FD22" s="145"/>
      <c r="FE22" s="145"/>
      <c r="FF22" s="145"/>
      <c r="FG22" s="145"/>
      <c r="FH22" s="145"/>
      <c r="FI22" s="145"/>
      <c r="FJ22" s="145"/>
      <c r="FK22" s="145"/>
      <c r="FL22" s="145"/>
      <c r="FM22" s="145"/>
      <c r="FN22" s="145"/>
      <c r="FO22" s="145"/>
      <c r="FP22" s="145"/>
      <c r="FQ22" s="145"/>
      <c r="FR22" s="145"/>
      <c r="FS22" s="145"/>
      <c r="FT22" s="145"/>
      <c r="FU22" s="145"/>
      <c r="FV22" s="145"/>
      <c r="FW22" s="145"/>
      <c r="FX22" s="145"/>
      <c r="FY22" s="145"/>
      <c r="FZ22" s="145"/>
      <c r="GA22" s="145"/>
      <c r="GB22" s="145"/>
      <c r="GC22" s="145"/>
      <c r="GD22" s="145"/>
      <c r="GE22" s="145"/>
      <c r="GF22" s="145"/>
      <c r="GG22" s="145"/>
      <c r="GH22" s="145"/>
      <c r="GI22" s="145"/>
      <c r="GJ22" s="145"/>
      <c r="GK22" s="145"/>
      <c r="GL22" s="145"/>
      <c r="GM22" s="145"/>
      <c r="GN22" s="145"/>
      <c r="GO22" s="145"/>
      <c r="GP22" s="145"/>
      <c r="GQ22" s="145"/>
      <c r="GR22" s="145"/>
      <c r="GS22" s="145"/>
      <c r="GT22" s="145"/>
      <c r="GU22" s="145"/>
      <c r="GV22" s="145"/>
      <c r="GW22" s="145"/>
      <c r="GX22" s="145"/>
      <c r="GY22" s="145"/>
      <c r="GZ22" s="145"/>
      <c r="HA22" s="145"/>
      <c r="HB22" s="145"/>
      <c r="HC22" s="145"/>
      <c r="HD22" s="145"/>
      <c r="HE22" s="145"/>
      <c r="HF22" s="145"/>
      <c r="HG22" s="145"/>
      <c r="HH22" s="145"/>
      <c r="HI22" s="145"/>
      <c r="HJ22" s="145"/>
      <c r="HK22" s="145"/>
      <c r="HL22" s="145"/>
      <c r="HM22" s="145"/>
      <c r="HN22" s="145"/>
      <c r="HO22" s="145"/>
      <c r="HP22" s="145"/>
      <c r="HQ22" s="145"/>
      <c r="HR22" s="145"/>
      <c r="HS22" s="145"/>
      <c r="HT22" s="145"/>
      <c r="HU22" s="145"/>
      <c r="HV22" s="145"/>
      <c r="HW22" s="145"/>
      <c r="HX22" s="145"/>
      <c r="HY22" s="145"/>
      <c r="HZ22" s="145"/>
      <c r="IA22" s="145"/>
      <c r="IB22" s="145"/>
      <c r="IC22" s="145"/>
      <c r="ID22" s="145"/>
      <c r="IE22" s="145"/>
      <c r="IF22" s="145"/>
      <c r="IG22" s="145"/>
      <c r="IH22" s="145"/>
      <c r="II22" s="145"/>
      <c r="IJ22" s="145"/>
      <c r="IK22" s="145"/>
      <c r="IL22" s="145"/>
      <c r="IM22" s="145"/>
      <c r="IN22" s="145"/>
      <c r="IO22" s="145"/>
      <c r="IP22" s="145"/>
      <c r="IQ22" s="145"/>
      <c r="IR22" s="145"/>
      <c r="IS22" s="145"/>
      <c r="IT22" s="145"/>
      <c r="IU22" s="145"/>
      <c r="IV22" s="145"/>
      <c r="IW22" s="145"/>
      <c r="IX22" s="145"/>
      <c r="IY22" s="145"/>
      <c r="IZ22" s="145"/>
      <c r="JA22" s="145"/>
      <c r="JB22" s="145"/>
      <c r="JC22" s="145"/>
      <c r="JD22" s="145"/>
      <c r="JE22" s="145"/>
      <c r="JF22" s="145"/>
      <c r="JG22" s="145"/>
      <c r="JH22" s="145"/>
      <c r="JI22" s="145"/>
      <c r="JJ22" s="145"/>
      <c r="JK22" s="145"/>
      <c r="JL22" s="145"/>
      <c r="JM22" s="145"/>
      <c r="JN22" s="145"/>
      <c r="JO22" s="145"/>
      <c r="JP22" s="145"/>
      <c r="JQ22" s="145"/>
      <c r="JR22" s="145"/>
      <c r="JS22" s="145"/>
      <c r="JT22" s="145"/>
      <c r="JU22" s="145"/>
      <c r="JV22" s="145"/>
      <c r="JW22" s="145"/>
      <c r="JX22" s="145"/>
      <c r="JY22" s="145"/>
      <c r="JZ22" s="145"/>
      <c r="KA22" s="145"/>
      <c r="KB22" s="145"/>
      <c r="KC22" s="145"/>
      <c r="KD22" s="145"/>
      <c r="KE22" s="145"/>
      <c r="KF22" s="145"/>
      <c r="KG22" s="145"/>
      <c r="KH22" s="145"/>
      <c r="KI22" s="145"/>
      <c r="KJ22" s="145"/>
      <c r="KK22" s="145"/>
      <c r="KL22" s="145"/>
      <c r="KM22" s="145"/>
      <c r="KN22" s="145"/>
      <c r="KO22" s="145"/>
      <c r="KP22" s="145"/>
      <c r="KQ22" s="145"/>
      <c r="KR22" s="145"/>
      <c r="KS22" s="145"/>
      <c r="KT22" s="145"/>
      <c r="KU22" s="145"/>
      <c r="KV22" s="145"/>
      <c r="KW22" s="145"/>
      <c r="KX22" s="145"/>
      <c r="KY22" s="145"/>
      <c r="KZ22" s="145"/>
      <c r="LA22" s="145"/>
      <c r="LB22" s="145"/>
      <c r="LC22" s="145"/>
      <c r="LD22" s="145"/>
      <c r="LE22" s="145"/>
      <c r="LF22" s="145"/>
      <c r="LG22" s="145"/>
      <c r="LH22" s="145"/>
      <c r="LI22" s="145"/>
      <c r="LJ22" s="145"/>
      <c r="LK22" s="145"/>
      <c r="LL22" s="145"/>
      <c r="LM22" s="145"/>
      <c r="LN22" s="145"/>
      <c r="LO22" s="145"/>
      <c r="LP22" s="145"/>
      <c r="LQ22" s="145"/>
      <c r="LR22" s="145"/>
      <c r="LS22" s="145"/>
      <c r="LT22" s="145"/>
      <c r="LU22" s="145"/>
      <c r="LV22" s="145"/>
      <c r="LW22" s="145"/>
      <c r="LX22" s="145"/>
      <c r="LY22" s="145"/>
      <c r="LZ22" s="145"/>
      <c r="MA22" s="145"/>
      <c r="MB22" s="145"/>
      <c r="MC22" s="145"/>
      <c r="MD22" s="145"/>
      <c r="ME22" s="145"/>
      <c r="MF22" s="145"/>
      <c r="MG22" s="145"/>
      <c r="MH22" s="145"/>
      <c r="MI22" s="145"/>
      <c r="MJ22" s="145"/>
      <c r="MK22" s="145"/>
      <c r="ML22" s="145"/>
      <c r="MM22" s="145"/>
      <c r="MN22" s="145"/>
      <c r="MO22" s="145"/>
      <c r="MP22" s="145"/>
      <c r="MQ22" s="145"/>
      <c r="MR22" s="145"/>
      <c r="MS22" s="145"/>
      <c r="MT22" s="145"/>
      <c r="MU22" s="145"/>
      <c r="MV22" s="145"/>
      <c r="MW22" s="145"/>
      <c r="MX22" s="145"/>
      <c r="MY22" s="145"/>
      <c r="MZ22" s="145"/>
      <c r="NA22" s="145"/>
      <c r="NB22" s="145"/>
      <c r="NC22" s="145"/>
      <c r="ND22" s="145"/>
      <c r="NE22" s="145"/>
      <c r="NF22" s="145"/>
      <c r="NG22" s="145"/>
      <c r="NH22" s="145"/>
      <c r="NI22" s="145"/>
      <c r="NJ22" s="145"/>
      <c r="NK22" s="145"/>
      <c r="NL22" s="145"/>
      <c r="NM22" s="145"/>
      <c r="NN22" s="145"/>
      <c r="NO22" s="145"/>
      <c r="NP22" s="145"/>
      <c r="NQ22" s="145"/>
      <c r="NR22" s="145"/>
      <c r="NS22" s="145"/>
      <c r="NT22" s="145"/>
      <c r="NU22" s="145"/>
      <c r="NV22" s="145"/>
      <c r="NW22" s="145"/>
      <c r="NX22" s="145"/>
      <c r="NY22" s="145"/>
      <c r="NZ22" s="145"/>
      <c r="OA22" s="145"/>
      <c r="OB22" s="145"/>
      <c r="OC22" s="145"/>
      <c r="OD22" s="145"/>
      <c r="OE22" s="145"/>
      <c r="OF22" s="145"/>
      <c r="OG22" s="145"/>
      <c r="OH22" s="145"/>
      <c r="OI22" s="145"/>
      <c r="OJ22" s="145"/>
      <c r="OK22" s="145"/>
      <c r="OL22" s="145"/>
      <c r="OM22" s="145"/>
      <c r="ON22" s="145"/>
      <c r="OO22" s="145"/>
      <c r="OP22" s="145"/>
      <c r="OQ22" s="145"/>
      <c r="OR22" s="145"/>
      <c r="OS22" s="145"/>
      <c r="OT22" s="145"/>
      <c r="OU22" s="145"/>
      <c r="OV22" s="145"/>
      <c r="OW22" s="145"/>
      <c r="OX22" s="145"/>
      <c r="OY22" s="145"/>
      <c r="OZ22" s="145"/>
      <c r="PA22" s="145"/>
      <c r="PB22" s="145"/>
      <c r="PC22" s="145"/>
      <c r="PD22" s="145"/>
      <c r="PE22" s="145"/>
      <c r="PF22" s="145"/>
      <c r="PG22" s="145"/>
      <c r="PH22" s="145"/>
      <c r="PI22" s="145"/>
      <c r="PJ22" s="145"/>
      <c r="PK22" s="145"/>
      <c r="PL22" s="145"/>
      <c r="PM22" s="145"/>
      <c r="PN22" s="145"/>
      <c r="PO22" s="145"/>
      <c r="PP22" s="145"/>
      <c r="PQ22" s="145"/>
      <c r="PR22" s="145"/>
      <c r="PS22" s="145"/>
      <c r="PT22" s="145"/>
      <c r="PU22" s="145"/>
      <c r="PV22" s="145"/>
      <c r="PW22" s="145"/>
      <c r="PX22" s="145"/>
      <c r="PY22" s="145"/>
      <c r="PZ22" s="145"/>
      <c r="QA22" s="145"/>
      <c r="QB22" s="145"/>
      <c r="QC22" s="145"/>
      <c r="QD22" s="145"/>
      <c r="QE22" s="145"/>
      <c r="QF22" s="145"/>
      <c r="QG22" s="145"/>
      <c r="QH22" s="145"/>
      <c r="QI22" s="145"/>
      <c r="QJ22" s="145"/>
      <c r="QK22" s="145"/>
      <c r="QL22" s="145"/>
      <c r="QM22" s="145"/>
      <c r="QN22" s="145"/>
      <c r="QO22" s="145"/>
      <c r="QP22" s="145"/>
      <c r="QQ22" s="145"/>
      <c r="QR22" s="145"/>
      <c r="QS22" s="145"/>
      <c r="QT22" s="145"/>
      <c r="QU22" s="145"/>
      <c r="QV22" s="145"/>
      <c r="QW22" s="145"/>
      <c r="QX22" s="145"/>
      <c r="QY22" s="145"/>
      <c r="QZ22" s="145"/>
      <c r="RA22" s="145"/>
      <c r="RB22" s="145"/>
      <c r="RC22" s="145"/>
      <c r="RD22" s="145"/>
      <c r="RE22" s="145"/>
      <c r="RF22" s="145"/>
      <c r="RG22" s="145"/>
      <c r="RH22" s="145"/>
      <c r="RI22" s="145"/>
      <c r="RJ22" s="145"/>
      <c r="RK22" s="145"/>
      <c r="RL22" s="145"/>
      <c r="RM22" s="145"/>
      <c r="RN22" s="145"/>
      <c r="RO22" s="145"/>
      <c r="RP22" s="145"/>
      <c r="RQ22" s="145"/>
      <c r="RR22" s="145"/>
      <c r="RS22" s="145"/>
      <c r="RT22" s="145"/>
      <c r="RU22" s="145"/>
      <c r="RV22" s="145"/>
      <c r="RW22" s="145"/>
      <c r="RX22" s="145"/>
      <c r="RY22" s="145"/>
      <c r="RZ22" s="145"/>
      <c r="SA22" s="145"/>
      <c r="SB22" s="145"/>
      <c r="SC22" s="145"/>
      <c r="SD22" s="145"/>
      <c r="SE22" s="145"/>
      <c r="SF22" s="145"/>
      <c r="SG22" s="145"/>
      <c r="SH22" s="145"/>
      <c r="SI22" s="145"/>
      <c r="SJ22" s="145"/>
      <c r="SK22" s="145"/>
      <c r="SL22" s="145"/>
      <c r="SM22" s="145"/>
      <c r="SN22" s="145"/>
      <c r="SO22" s="145"/>
      <c r="SP22" s="145"/>
      <c r="SQ22" s="145"/>
      <c r="SR22" s="145"/>
      <c r="SS22" s="145"/>
      <c r="ST22" s="145"/>
      <c r="SU22" s="145"/>
      <c r="SV22" s="145"/>
      <c r="SW22" s="145"/>
      <c r="SX22" s="145"/>
      <c r="SY22" s="145"/>
      <c r="SZ22" s="145"/>
      <c r="TA22" s="145"/>
      <c r="TB22" s="145"/>
      <c r="TC22" s="145"/>
      <c r="TD22" s="145"/>
      <c r="TE22" s="145"/>
      <c r="TF22" s="145"/>
      <c r="TG22" s="145"/>
      <c r="TH22" s="145"/>
      <c r="TI22" s="145"/>
      <c r="TJ22" s="145"/>
      <c r="TK22" s="145"/>
      <c r="TL22" s="145"/>
      <c r="TM22" s="145"/>
      <c r="TN22" s="145"/>
      <c r="TO22" s="145"/>
      <c r="TP22" s="145"/>
      <c r="TQ22" s="145"/>
      <c r="TR22" s="145"/>
      <c r="TS22" s="145"/>
      <c r="TT22" s="145"/>
      <c r="TU22" s="145"/>
      <c r="TV22" s="145"/>
      <c r="TW22" s="145"/>
      <c r="TX22" s="145"/>
      <c r="TY22" s="145"/>
      <c r="TZ22" s="145"/>
      <c r="UA22" s="145"/>
      <c r="UB22" s="145"/>
      <c r="UC22" s="145"/>
      <c r="UD22" s="145"/>
      <c r="UE22" s="145"/>
      <c r="UF22" s="145"/>
      <c r="UG22" s="145"/>
      <c r="UH22" s="145"/>
      <c r="UI22" s="145"/>
      <c r="UJ22" s="145"/>
      <c r="UK22" s="145"/>
      <c r="UL22" s="145"/>
      <c r="UM22" s="145"/>
      <c r="UN22" s="145"/>
      <c r="UO22" s="145"/>
      <c r="UP22" s="145"/>
      <c r="UQ22" s="145"/>
      <c r="UR22" s="145"/>
      <c r="US22" s="145"/>
      <c r="UT22" s="145"/>
      <c r="UU22" s="145"/>
      <c r="UV22" s="145"/>
      <c r="UW22" s="145"/>
      <c r="UX22" s="145"/>
      <c r="UY22" s="145"/>
      <c r="UZ22" s="145"/>
      <c r="VA22" s="145"/>
      <c r="VB22" s="145"/>
      <c r="VC22" s="145"/>
      <c r="VD22" s="145"/>
      <c r="VE22" s="145"/>
      <c r="VF22" s="145"/>
      <c r="VG22" s="145"/>
      <c r="VH22" s="145"/>
      <c r="VI22" s="145"/>
      <c r="VJ22" s="145"/>
      <c r="VK22" s="145"/>
      <c r="VL22" s="145"/>
      <c r="VM22" s="145"/>
      <c r="VN22" s="145"/>
      <c r="VO22" s="145"/>
      <c r="VP22" s="145"/>
      <c r="VQ22" s="145"/>
      <c r="VR22" s="145"/>
      <c r="VS22" s="145"/>
      <c r="VT22" s="145"/>
      <c r="VU22" s="145"/>
      <c r="VV22" s="145"/>
      <c r="VW22" s="145"/>
      <c r="VX22" s="145"/>
      <c r="VY22" s="145"/>
      <c r="VZ22" s="145"/>
      <c r="WA22" s="145"/>
      <c r="WB22" s="145"/>
      <c r="WC22" s="145"/>
      <c r="WD22" s="145"/>
      <c r="WE22" s="145"/>
      <c r="WF22" s="145"/>
      <c r="WG22" s="145"/>
      <c r="WH22" s="145"/>
      <c r="WI22" s="145"/>
      <c r="WJ22" s="145"/>
      <c r="WK22" s="145"/>
      <c r="WL22" s="145"/>
      <c r="WM22" s="145"/>
      <c r="WN22" s="145"/>
      <c r="WO22" s="145"/>
      <c r="WP22" s="145"/>
      <c r="WQ22" s="145"/>
      <c r="WR22" s="145"/>
      <c r="WS22" s="145"/>
      <c r="WT22" s="145"/>
      <c r="WU22" s="145"/>
      <c r="WV22" s="145"/>
      <c r="WW22" s="145"/>
      <c r="WX22" s="145"/>
      <c r="WY22" s="145"/>
      <c r="WZ22" s="145"/>
      <c r="XA22" s="145"/>
      <c r="XB22" s="145"/>
      <c r="XC22" s="145"/>
      <c r="XD22" s="145"/>
      <c r="XE22" s="145"/>
      <c r="XF22" s="145"/>
      <c r="XG22" s="145"/>
      <c r="XH22" s="145"/>
      <c r="XI22" s="145"/>
      <c r="XJ22" s="145"/>
      <c r="XK22" s="145"/>
      <c r="XL22" s="145"/>
      <c r="XM22" s="145"/>
      <c r="XN22" s="145"/>
      <c r="XO22" s="145"/>
      <c r="XP22" s="145"/>
      <c r="XQ22" s="145"/>
      <c r="XR22" s="145"/>
      <c r="XS22" s="145"/>
      <c r="XT22" s="145"/>
      <c r="XU22" s="145"/>
      <c r="XV22" s="145"/>
      <c r="XW22" s="145"/>
      <c r="XX22" s="145"/>
      <c r="XY22" s="145"/>
      <c r="XZ22" s="145"/>
      <c r="YA22" s="145"/>
      <c r="YB22" s="145"/>
      <c r="YC22" s="145"/>
      <c r="YD22" s="145"/>
      <c r="YE22" s="145"/>
      <c r="YF22" s="145"/>
      <c r="YG22" s="145"/>
      <c r="YH22" s="145"/>
      <c r="YI22" s="145"/>
      <c r="YJ22" s="145"/>
      <c r="YK22" s="145"/>
      <c r="YL22" s="145"/>
      <c r="YM22" s="145"/>
      <c r="YN22" s="145"/>
      <c r="YO22" s="145"/>
      <c r="YP22" s="145"/>
      <c r="YQ22" s="145"/>
      <c r="YR22" s="145"/>
      <c r="YS22" s="145"/>
      <c r="YT22" s="145"/>
      <c r="YU22" s="145"/>
      <c r="YV22" s="145"/>
      <c r="YW22" s="145"/>
      <c r="YX22" s="145"/>
      <c r="YY22" s="145"/>
      <c r="YZ22" s="145"/>
      <c r="ZA22" s="145"/>
      <c r="ZB22" s="145"/>
      <c r="ZC22" s="145"/>
      <c r="ZD22" s="145"/>
      <c r="ZE22" s="145"/>
      <c r="ZF22" s="145"/>
      <c r="ZG22" s="145"/>
      <c r="ZH22" s="145"/>
      <c r="ZI22" s="145"/>
      <c r="ZJ22" s="145"/>
      <c r="ZK22" s="145"/>
      <c r="ZL22" s="145"/>
      <c r="ZM22" s="145"/>
      <c r="ZN22" s="145"/>
      <c r="ZO22" s="145"/>
      <c r="ZP22" s="145"/>
      <c r="ZQ22" s="145"/>
      <c r="ZR22" s="145"/>
      <c r="ZS22" s="145"/>
      <c r="ZT22" s="145"/>
      <c r="ZU22" s="145"/>
      <c r="ZV22" s="145"/>
      <c r="ZW22" s="145"/>
      <c r="ZX22" s="145"/>
      <c r="ZY22" s="145"/>
      <c r="ZZ22" s="145"/>
      <c r="AAA22" s="145"/>
      <c r="AAB22" s="145"/>
      <c r="AAC22" s="145"/>
      <c r="AAD22" s="145"/>
      <c r="AAE22" s="145"/>
      <c r="AAF22" s="145"/>
      <c r="AAG22" s="145"/>
      <c r="AAH22" s="145"/>
      <c r="AAI22" s="145"/>
      <c r="AAJ22" s="145"/>
      <c r="AAK22" s="145"/>
      <c r="AAL22" s="145"/>
      <c r="AAM22" s="145"/>
      <c r="AAN22" s="145"/>
      <c r="AAO22" s="145"/>
      <c r="AAP22" s="145"/>
      <c r="AAQ22" s="145"/>
      <c r="AAR22" s="145"/>
      <c r="AAS22" s="145"/>
      <c r="AAT22" s="145"/>
      <c r="AAU22" s="145"/>
      <c r="AAV22" s="145"/>
      <c r="AAW22" s="145"/>
      <c r="AAX22" s="145"/>
      <c r="AAY22" s="145"/>
      <c r="AAZ22" s="145"/>
      <c r="ABA22" s="145"/>
      <c r="ABB22" s="145"/>
      <c r="ABC22" s="145"/>
      <c r="ABD22" s="145"/>
      <c r="ABE22" s="145"/>
      <c r="ABF22" s="145"/>
      <c r="ABG22" s="145"/>
      <c r="ABH22" s="145"/>
      <c r="ABI22" s="145"/>
      <c r="ABJ22" s="145"/>
      <c r="ABK22" s="145"/>
      <c r="ABL22" s="145"/>
      <c r="ABM22" s="145"/>
      <c r="ABN22" s="145"/>
      <c r="ABO22" s="145"/>
      <c r="ABP22" s="145"/>
      <c r="ABQ22" s="145"/>
      <c r="ABR22" s="145"/>
      <c r="ABS22" s="145"/>
      <c r="ABT22" s="145"/>
      <c r="ABU22" s="145"/>
      <c r="ABV22" s="145"/>
      <c r="ABW22" s="145"/>
      <c r="ABX22" s="145"/>
      <c r="ABY22" s="145"/>
      <c r="ABZ22" s="145"/>
      <c r="ACA22" s="145"/>
      <c r="ACB22" s="145"/>
      <c r="ACC22" s="145"/>
      <c r="ACD22" s="145"/>
      <c r="ACE22" s="145"/>
      <c r="ACF22" s="145"/>
      <c r="ACG22" s="145"/>
      <c r="ACH22" s="145"/>
      <c r="ACI22" s="145"/>
      <c r="ACJ22" s="145"/>
      <c r="ACK22" s="145"/>
      <c r="ACL22" s="145"/>
      <c r="ACM22" s="145"/>
      <c r="ACN22" s="145"/>
      <c r="ACO22" s="145"/>
      <c r="ACP22" s="145"/>
      <c r="ACQ22" s="145"/>
      <c r="ACR22" s="145"/>
      <c r="ACS22" s="145"/>
      <c r="ACT22" s="145"/>
      <c r="ACU22" s="145"/>
      <c r="ACV22" s="145"/>
      <c r="ACW22" s="145"/>
      <c r="ACX22" s="145"/>
      <c r="ACY22" s="145"/>
      <c r="ACZ22" s="145"/>
      <c r="ADA22" s="145"/>
      <c r="ADB22" s="145"/>
      <c r="ADC22" s="145"/>
      <c r="ADD22" s="145"/>
      <c r="ADE22" s="145"/>
      <c r="ADF22" s="145"/>
      <c r="ADG22" s="145"/>
      <c r="ADH22" s="145"/>
      <c r="ADI22" s="145"/>
      <c r="ADJ22" s="145"/>
      <c r="ADK22" s="145"/>
      <c r="ADL22" s="145"/>
      <c r="ADM22" s="145"/>
      <c r="ADN22" s="145"/>
      <c r="ADO22" s="145"/>
      <c r="ADP22" s="145"/>
      <c r="ADQ22" s="145"/>
      <c r="ADR22" s="145"/>
      <c r="ADS22" s="145"/>
      <c r="ADT22" s="145"/>
      <c r="ADU22" s="145"/>
      <c r="ADV22" s="145"/>
      <c r="ADW22" s="145"/>
      <c r="ADX22" s="145"/>
      <c r="ADY22" s="145"/>
      <c r="ADZ22" s="145"/>
      <c r="AEA22" s="145"/>
      <c r="AEB22" s="145"/>
      <c r="AEC22" s="145"/>
      <c r="AED22" s="145"/>
      <c r="AEE22" s="145"/>
      <c r="AEF22" s="145"/>
      <c r="AEG22" s="145"/>
      <c r="AEH22" s="145"/>
      <c r="AEI22" s="145"/>
      <c r="AEJ22" s="145"/>
      <c r="AEK22" s="145"/>
      <c r="AEL22" s="145"/>
      <c r="AEM22" s="145"/>
      <c r="AEN22" s="145"/>
      <c r="AEO22" s="145"/>
      <c r="AEP22" s="145"/>
      <c r="AEQ22" s="145"/>
      <c r="AER22" s="145"/>
      <c r="AES22" s="145"/>
      <c r="AET22" s="145"/>
      <c r="AEU22" s="145"/>
      <c r="AEV22" s="145"/>
      <c r="AEW22" s="145"/>
      <c r="AEX22" s="145"/>
      <c r="AEY22" s="145"/>
      <c r="AEZ22" s="145"/>
      <c r="AFA22" s="145"/>
      <c r="AFB22" s="145"/>
      <c r="AFC22" s="145"/>
      <c r="AFD22" s="145"/>
      <c r="AFE22" s="145"/>
      <c r="AFF22" s="145"/>
      <c r="AFG22" s="145"/>
      <c r="AFH22" s="145"/>
      <c r="AFI22" s="145"/>
      <c r="AFJ22" s="145"/>
      <c r="AFK22" s="145"/>
      <c r="AFL22" s="145"/>
      <c r="AFM22" s="145"/>
      <c r="AFN22" s="145"/>
      <c r="AFO22" s="145"/>
      <c r="AFP22" s="145"/>
      <c r="AFQ22" s="145"/>
      <c r="AFR22" s="145"/>
      <c r="AFS22" s="145"/>
      <c r="AFT22" s="145"/>
      <c r="AFU22" s="145"/>
      <c r="AFV22" s="145"/>
      <c r="AFW22" s="145"/>
      <c r="AFX22" s="145"/>
      <c r="AFY22" s="145"/>
      <c r="AFZ22" s="145"/>
      <c r="AGA22" s="145"/>
      <c r="AGB22" s="145"/>
      <c r="AGC22" s="145"/>
      <c r="AGD22" s="145"/>
      <c r="AGE22" s="145"/>
      <c r="AGF22" s="145"/>
      <c r="AGG22" s="145"/>
      <c r="AGH22" s="145"/>
      <c r="AGI22" s="145"/>
      <c r="AGJ22" s="145"/>
      <c r="AGK22" s="145"/>
      <c r="AGL22" s="145"/>
      <c r="AGM22" s="145"/>
      <c r="AGN22" s="145"/>
      <c r="AGO22" s="145"/>
      <c r="AGP22" s="145"/>
      <c r="AGQ22" s="145"/>
      <c r="AGR22" s="145"/>
      <c r="AGS22" s="145"/>
      <c r="AGT22" s="145"/>
      <c r="AGU22" s="145"/>
      <c r="AGV22" s="145"/>
      <c r="AGW22" s="145"/>
      <c r="AGX22" s="145"/>
      <c r="AGY22" s="145"/>
      <c r="AGZ22" s="145"/>
      <c r="AHA22" s="145"/>
      <c r="AHB22" s="145"/>
      <c r="AHC22" s="145"/>
      <c r="AHD22" s="145"/>
      <c r="AHE22" s="145"/>
      <c r="AHF22" s="145"/>
      <c r="AHG22" s="145"/>
      <c r="AHH22" s="145"/>
      <c r="AHI22" s="145"/>
      <c r="AHJ22" s="145"/>
      <c r="AHK22" s="145"/>
      <c r="AHL22" s="145"/>
      <c r="AHM22" s="145"/>
      <c r="AHN22" s="145"/>
      <c r="AHO22" s="145"/>
      <c r="AHP22" s="145"/>
      <c r="AHQ22" s="145"/>
      <c r="AHR22" s="145"/>
      <c r="AHS22" s="145"/>
      <c r="AHT22" s="145"/>
      <c r="AHU22" s="145"/>
      <c r="AHV22" s="145"/>
      <c r="AHW22" s="145"/>
      <c r="AHX22" s="145"/>
      <c r="AHY22" s="145"/>
      <c r="AHZ22" s="145"/>
      <c r="AIA22" s="145"/>
      <c r="AIB22" s="145"/>
      <c r="AIC22" s="145"/>
      <c r="AID22" s="145"/>
      <c r="AIE22" s="145"/>
      <c r="AIF22" s="145"/>
      <c r="AIG22" s="145"/>
      <c r="AIH22" s="145"/>
      <c r="AII22" s="145"/>
      <c r="AIJ22" s="145"/>
      <c r="AIK22" s="145"/>
      <c r="AIL22" s="145"/>
      <c r="AIM22" s="145"/>
      <c r="AIN22" s="145"/>
      <c r="AIO22" s="145"/>
      <c r="AIP22" s="145"/>
      <c r="AIQ22" s="145"/>
      <c r="AIR22" s="145"/>
      <c r="AIS22" s="145"/>
      <c r="AIT22" s="145"/>
      <c r="AIU22" s="145"/>
      <c r="AIV22" s="145"/>
      <c r="AIW22" s="145"/>
      <c r="AIX22" s="145"/>
      <c r="AIY22" s="145"/>
      <c r="AIZ22" s="145"/>
      <c r="AJA22" s="145"/>
      <c r="AJB22" s="145"/>
      <c r="AJC22" s="145"/>
      <c r="AJD22" s="145"/>
      <c r="AJE22" s="145"/>
      <c r="AJF22" s="145"/>
      <c r="AJG22" s="145"/>
      <c r="AJH22" s="145"/>
      <c r="AJI22" s="145"/>
      <c r="AJJ22" s="145"/>
      <c r="AJK22" s="145"/>
      <c r="AJL22" s="145"/>
      <c r="AJM22" s="145"/>
      <c r="AJN22" s="145"/>
      <c r="AJO22" s="145"/>
      <c r="AJP22" s="145"/>
      <c r="AJQ22" s="145"/>
      <c r="AJR22" s="145"/>
      <c r="AJS22" s="145"/>
      <c r="AJT22" s="145"/>
      <c r="AJU22" s="145"/>
      <c r="AJV22" s="145"/>
      <c r="AJW22" s="145"/>
      <c r="AJX22" s="145"/>
      <c r="AJY22" s="145"/>
      <c r="AJZ22" s="145"/>
      <c r="AKA22" s="145"/>
      <c r="AKB22" s="145"/>
      <c r="AKC22" s="145"/>
      <c r="AKD22" s="145"/>
      <c r="AKE22" s="145"/>
      <c r="AKF22" s="145"/>
      <c r="AKG22" s="145"/>
      <c r="AKH22" s="145"/>
      <c r="AKI22" s="145"/>
      <c r="AKJ22" s="145"/>
      <c r="AKK22" s="145"/>
      <c r="AKL22" s="145"/>
      <c r="AKM22" s="145"/>
      <c r="AKN22" s="145"/>
      <c r="AKO22" s="145"/>
      <c r="AKP22" s="145"/>
      <c r="AKQ22" s="145"/>
      <c r="AKR22" s="145"/>
      <c r="AKS22" s="145"/>
      <c r="AKT22" s="145"/>
      <c r="AKU22" s="145"/>
      <c r="AKV22" s="145"/>
      <c r="AKW22" s="145"/>
      <c r="AKX22" s="145"/>
      <c r="AKY22" s="145"/>
      <c r="AKZ22" s="145"/>
      <c r="ALA22" s="145"/>
      <c r="ALB22" s="145"/>
      <c r="ALC22" s="145"/>
      <c r="ALD22" s="145"/>
      <c r="ALE22" s="145"/>
      <c r="ALF22" s="145"/>
      <c r="ALG22" s="145"/>
      <c r="ALH22" s="145"/>
      <c r="ALI22" s="145"/>
      <c r="ALJ22" s="145"/>
      <c r="ALK22" s="145"/>
      <c r="ALL22" s="145"/>
      <c r="ALM22" s="145"/>
      <c r="ALN22" s="145"/>
      <c r="ALO22" s="145"/>
      <c r="ALP22" s="145"/>
      <c r="ALQ22" s="145"/>
      <c r="ALR22" s="145"/>
      <c r="ALS22" s="145"/>
      <c r="ALT22" s="145"/>
      <c r="ALU22" s="145"/>
      <c r="ALV22" s="145"/>
      <c r="ALW22" s="145"/>
      <c r="ALX22" s="145"/>
      <c r="ALY22" s="145"/>
      <c r="ALZ22" s="145"/>
      <c r="AMA22" s="145"/>
      <c r="AMB22" s="145"/>
      <c r="AMC22" s="145"/>
      <c r="AMD22" s="145"/>
      <c r="AME22" s="145"/>
      <c r="AMF22" s="145"/>
      <c r="AMG22" s="145"/>
      <c r="AMH22" s="145"/>
      <c r="AMI22" s="145"/>
      <c r="AMJ22" s="145"/>
      <c r="AMK22" s="145"/>
    </row>
    <row r="23" spans="1:1025" s="131" customFormat="1">
      <c r="A23" s="145" t="str">
        <f t="shared" si="0"/>
        <v>LOAN.MAIL_TO_POLICE</v>
      </c>
      <c r="B23" s="154">
        <f t="shared" si="3"/>
        <v>110019</v>
      </c>
      <c r="C23" s="134">
        <v>0</v>
      </c>
      <c r="D23" s="134">
        <v>1</v>
      </c>
      <c r="E23" s="146">
        <f t="shared" si="4"/>
        <v>100000</v>
      </c>
      <c r="F23" s="146">
        <v>10000</v>
      </c>
      <c r="G23" s="146" t="s">
        <v>34</v>
      </c>
      <c r="H23" s="146">
        <v>100000</v>
      </c>
      <c r="I23" s="158" t="s">
        <v>505</v>
      </c>
      <c r="J23" s="146">
        <f>VLOOKUP(I23,T_FSM_TYPE!$A:$B,2,0)</f>
        <v>110000</v>
      </c>
      <c r="K23" s="131" t="s">
        <v>610</v>
      </c>
      <c r="L23" s="159"/>
      <c r="M23" s="133" t="str">
        <f t="shared" si="2"/>
        <v>INSERT INTO T_FSM_ACTION VALUES(110019, 0, 1, 100000, 10000, GETDATE(), 100000, 110000, 'MAIL_TO_POLICE', '' )</v>
      </c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5"/>
      <c r="CY23" s="145"/>
      <c r="CZ23" s="145"/>
      <c r="DA23" s="145"/>
      <c r="DB23" s="145"/>
      <c r="DC23" s="145"/>
      <c r="DD23" s="145"/>
      <c r="DE23" s="145"/>
      <c r="DF23" s="145"/>
      <c r="DG23" s="145"/>
      <c r="DH23" s="145"/>
      <c r="DI23" s="145"/>
      <c r="DJ23" s="145"/>
      <c r="DK23" s="145"/>
      <c r="DL23" s="145"/>
      <c r="DM23" s="145"/>
      <c r="DN23" s="145"/>
      <c r="DO23" s="145"/>
      <c r="DP23" s="145"/>
      <c r="DQ23" s="145"/>
      <c r="DR23" s="145"/>
      <c r="DS23" s="145"/>
      <c r="DT23" s="145"/>
      <c r="DU23" s="145"/>
      <c r="DV23" s="145"/>
      <c r="DW23" s="145"/>
      <c r="DX23" s="145"/>
      <c r="DY23" s="145"/>
      <c r="DZ23" s="145"/>
      <c r="EA23" s="145"/>
      <c r="EB23" s="145"/>
      <c r="EC23" s="145"/>
      <c r="ED23" s="145"/>
      <c r="EE23" s="145"/>
      <c r="EF23" s="145"/>
      <c r="EG23" s="145"/>
      <c r="EH23" s="145"/>
      <c r="EI23" s="145"/>
      <c r="EJ23" s="145"/>
      <c r="EK23" s="145"/>
      <c r="EL23" s="145"/>
      <c r="EM23" s="145"/>
      <c r="EN23" s="145"/>
      <c r="EO23" s="145"/>
      <c r="EP23" s="145"/>
      <c r="EQ23" s="145"/>
      <c r="ER23" s="145"/>
      <c r="ES23" s="145"/>
      <c r="ET23" s="145"/>
      <c r="EU23" s="145"/>
      <c r="EV23" s="145"/>
      <c r="EW23" s="145"/>
      <c r="EX23" s="145"/>
      <c r="EY23" s="145"/>
      <c r="EZ23" s="145"/>
      <c r="FA23" s="145"/>
      <c r="FB23" s="145"/>
      <c r="FC23" s="145"/>
      <c r="FD23" s="145"/>
      <c r="FE23" s="145"/>
      <c r="FF23" s="145"/>
      <c r="FG23" s="145"/>
      <c r="FH23" s="145"/>
      <c r="FI23" s="145"/>
      <c r="FJ23" s="145"/>
      <c r="FK23" s="145"/>
      <c r="FL23" s="145"/>
      <c r="FM23" s="145"/>
      <c r="FN23" s="145"/>
      <c r="FO23" s="145"/>
      <c r="FP23" s="145"/>
      <c r="FQ23" s="145"/>
      <c r="FR23" s="145"/>
      <c r="FS23" s="145"/>
      <c r="FT23" s="145"/>
      <c r="FU23" s="145"/>
      <c r="FV23" s="145"/>
      <c r="FW23" s="145"/>
      <c r="FX23" s="145"/>
      <c r="FY23" s="145"/>
      <c r="FZ23" s="145"/>
      <c r="GA23" s="145"/>
      <c r="GB23" s="145"/>
      <c r="GC23" s="145"/>
      <c r="GD23" s="145"/>
      <c r="GE23" s="145"/>
      <c r="GF23" s="145"/>
      <c r="GG23" s="145"/>
      <c r="GH23" s="145"/>
      <c r="GI23" s="145"/>
      <c r="GJ23" s="145"/>
      <c r="GK23" s="145"/>
      <c r="GL23" s="145"/>
      <c r="GM23" s="145"/>
      <c r="GN23" s="145"/>
      <c r="GO23" s="145"/>
      <c r="GP23" s="145"/>
      <c r="GQ23" s="145"/>
      <c r="GR23" s="145"/>
      <c r="GS23" s="145"/>
      <c r="GT23" s="145"/>
      <c r="GU23" s="145"/>
      <c r="GV23" s="145"/>
      <c r="GW23" s="145"/>
      <c r="GX23" s="145"/>
      <c r="GY23" s="145"/>
      <c r="GZ23" s="145"/>
      <c r="HA23" s="145"/>
      <c r="HB23" s="145"/>
      <c r="HC23" s="145"/>
      <c r="HD23" s="145"/>
      <c r="HE23" s="145"/>
      <c r="HF23" s="145"/>
      <c r="HG23" s="145"/>
      <c r="HH23" s="145"/>
      <c r="HI23" s="145"/>
      <c r="HJ23" s="145"/>
      <c r="HK23" s="145"/>
      <c r="HL23" s="145"/>
      <c r="HM23" s="145"/>
      <c r="HN23" s="145"/>
      <c r="HO23" s="145"/>
      <c r="HP23" s="145"/>
      <c r="HQ23" s="145"/>
      <c r="HR23" s="145"/>
      <c r="HS23" s="145"/>
      <c r="HT23" s="145"/>
      <c r="HU23" s="145"/>
      <c r="HV23" s="145"/>
      <c r="HW23" s="145"/>
      <c r="HX23" s="145"/>
      <c r="HY23" s="145"/>
      <c r="HZ23" s="145"/>
      <c r="IA23" s="145"/>
      <c r="IB23" s="145"/>
      <c r="IC23" s="145"/>
      <c r="ID23" s="145"/>
      <c r="IE23" s="145"/>
      <c r="IF23" s="145"/>
      <c r="IG23" s="145"/>
      <c r="IH23" s="145"/>
      <c r="II23" s="145"/>
      <c r="IJ23" s="145"/>
      <c r="IK23" s="145"/>
      <c r="IL23" s="145"/>
      <c r="IM23" s="145"/>
      <c r="IN23" s="145"/>
      <c r="IO23" s="145"/>
      <c r="IP23" s="145"/>
      <c r="IQ23" s="145"/>
      <c r="IR23" s="145"/>
      <c r="IS23" s="145"/>
      <c r="IT23" s="145"/>
      <c r="IU23" s="145"/>
      <c r="IV23" s="145"/>
      <c r="IW23" s="145"/>
      <c r="IX23" s="145"/>
      <c r="IY23" s="145"/>
      <c r="IZ23" s="145"/>
      <c r="JA23" s="145"/>
      <c r="JB23" s="145"/>
      <c r="JC23" s="145"/>
      <c r="JD23" s="145"/>
      <c r="JE23" s="145"/>
      <c r="JF23" s="145"/>
      <c r="JG23" s="145"/>
      <c r="JH23" s="145"/>
      <c r="JI23" s="145"/>
      <c r="JJ23" s="145"/>
      <c r="JK23" s="145"/>
      <c r="JL23" s="145"/>
      <c r="JM23" s="145"/>
      <c r="JN23" s="145"/>
      <c r="JO23" s="145"/>
      <c r="JP23" s="145"/>
      <c r="JQ23" s="145"/>
      <c r="JR23" s="145"/>
      <c r="JS23" s="145"/>
      <c r="JT23" s="145"/>
      <c r="JU23" s="145"/>
      <c r="JV23" s="145"/>
      <c r="JW23" s="145"/>
      <c r="JX23" s="145"/>
      <c r="JY23" s="145"/>
      <c r="JZ23" s="145"/>
      <c r="KA23" s="145"/>
      <c r="KB23" s="145"/>
      <c r="KC23" s="145"/>
      <c r="KD23" s="145"/>
      <c r="KE23" s="145"/>
      <c r="KF23" s="145"/>
      <c r="KG23" s="145"/>
      <c r="KH23" s="145"/>
      <c r="KI23" s="145"/>
      <c r="KJ23" s="145"/>
      <c r="KK23" s="145"/>
      <c r="KL23" s="145"/>
      <c r="KM23" s="145"/>
      <c r="KN23" s="145"/>
      <c r="KO23" s="145"/>
      <c r="KP23" s="145"/>
      <c r="KQ23" s="145"/>
      <c r="KR23" s="145"/>
      <c r="KS23" s="145"/>
      <c r="KT23" s="145"/>
      <c r="KU23" s="145"/>
      <c r="KV23" s="145"/>
      <c r="KW23" s="145"/>
      <c r="KX23" s="145"/>
      <c r="KY23" s="145"/>
      <c r="KZ23" s="145"/>
      <c r="LA23" s="145"/>
      <c r="LB23" s="145"/>
      <c r="LC23" s="145"/>
      <c r="LD23" s="145"/>
      <c r="LE23" s="145"/>
      <c r="LF23" s="145"/>
      <c r="LG23" s="145"/>
      <c r="LH23" s="145"/>
      <c r="LI23" s="145"/>
      <c r="LJ23" s="145"/>
      <c r="LK23" s="145"/>
      <c r="LL23" s="145"/>
      <c r="LM23" s="145"/>
      <c r="LN23" s="145"/>
      <c r="LO23" s="145"/>
      <c r="LP23" s="145"/>
      <c r="LQ23" s="145"/>
      <c r="LR23" s="145"/>
      <c r="LS23" s="145"/>
      <c r="LT23" s="145"/>
      <c r="LU23" s="145"/>
      <c r="LV23" s="145"/>
      <c r="LW23" s="145"/>
      <c r="LX23" s="145"/>
      <c r="LY23" s="145"/>
      <c r="LZ23" s="145"/>
      <c r="MA23" s="145"/>
      <c r="MB23" s="145"/>
      <c r="MC23" s="145"/>
      <c r="MD23" s="145"/>
      <c r="ME23" s="145"/>
      <c r="MF23" s="145"/>
      <c r="MG23" s="145"/>
      <c r="MH23" s="145"/>
      <c r="MI23" s="145"/>
      <c r="MJ23" s="145"/>
      <c r="MK23" s="145"/>
      <c r="ML23" s="145"/>
      <c r="MM23" s="145"/>
      <c r="MN23" s="145"/>
      <c r="MO23" s="145"/>
      <c r="MP23" s="145"/>
      <c r="MQ23" s="145"/>
      <c r="MR23" s="145"/>
      <c r="MS23" s="145"/>
      <c r="MT23" s="145"/>
      <c r="MU23" s="145"/>
      <c r="MV23" s="145"/>
      <c r="MW23" s="145"/>
      <c r="MX23" s="145"/>
      <c r="MY23" s="145"/>
      <c r="MZ23" s="145"/>
      <c r="NA23" s="145"/>
      <c r="NB23" s="145"/>
      <c r="NC23" s="145"/>
      <c r="ND23" s="145"/>
      <c r="NE23" s="145"/>
      <c r="NF23" s="145"/>
      <c r="NG23" s="145"/>
      <c r="NH23" s="145"/>
      <c r="NI23" s="145"/>
      <c r="NJ23" s="145"/>
      <c r="NK23" s="145"/>
      <c r="NL23" s="145"/>
      <c r="NM23" s="145"/>
      <c r="NN23" s="145"/>
      <c r="NO23" s="145"/>
      <c r="NP23" s="145"/>
      <c r="NQ23" s="145"/>
      <c r="NR23" s="145"/>
      <c r="NS23" s="145"/>
      <c r="NT23" s="145"/>
      <c r="NU23" s="145"/>
      <c r="NV23" s="145"/>
      <c r="NW23" s="145"/>
      <c r="NX23" s="145"/>
      <c r="NY23" s="145"/>
      <c r="NZ23" s="145"/>
      <c r="OA23" s="145"/>
      <c r="OB23" s="145"/>
      <c r="OC23" s="145"/>
      <c r="OD23" s="145"/>
      <c r="OE23" s="145"/>
      <c r="OF23" s="145"/>
      <c r="OG23" s="145"/>
      <c r="OH23" s="145"/>
      <c r="OI23" s="145"/>
      <c r="OJ23" s="145"/>
      <c r="OK23" s="145"/>
      <c r="OL23" s="145"/>
      <c r="OM23" s="145"/>
      <c r="ON23" s="145"/>
      <c r="OO23" s="145"/>
      <c r="OP23" s="145"/>
      <c r="OQ23" s="145"/>
      <c r="OR23" s="145"/>
      <c r="OS23" s="145"/>
      <c r="OT23" s="145"/>
      <c r="OU23" s="145"/>
      <c r="OV23" s="145"/>
      <c r="OW23" s="145"/>
      <c r="OX23" s="145"/>
      <c r="OY23" s="145"/>
      <c r="OZ23" s="145"/>
      <c r="PA23" s="145"/>
      <c r="PB23" s="145"/>
      <c r="PC23" s="145"/>
      <c r="PD23" s="145"/>
      <c r="PE23" s="145"/>
      <c r="PF23" s="145"/>
      <c r="PG23" s="145"/>
      <c r="PH23" s="145"/>
      <c r="PI23" s="145"/>
      <c r="PJ23" s="145"/>
      <c r="PK23" s="145"/>
      <c r="PL23" s="145"/>
      <c r="PM23" s="145"/>
      <c r="PN23" s="145"/>
      <c r="PO23" s="145"/>
      <c r="PP23" s="145"/>
      <c r="PQ23" s="145"/>
      <c r="PR23" s="145"/>
      <c r="PS23" s="145"/>
      <c r="PT23" s="145"/>
      <c r="PU23" s="145"/>
      <c r="PV23" s="145"/>
      <c r="PW23" s="145"/>
      <c r="PX23" s="145"/>
      <c r="PY23" s="145"/>
      <c r="PZ23" s="145"/>
      <c r="QA23" s="145"/>
      <c r="QB23" s="145"/>
      <c r="QC23" s="145"/>
      <c r="QD23" s="145"/>
      <c r="QE23" s="145"/>
      <c r="QF23" s="145"/>
      <c r="QG23" s="145"/>
      <c r="QH23" s="145"/>
      <c r="QI23" s="145"/>
      <c r="QJ23" s="145"/>
      <c r="QK23" s="145"/>
      <c r="QL23" s="145"/>
      <c r="QM23" s="145"/>
      <c r="QN23" s="145"/>
      <c r="QO23" s="145"/>
      <c r="QP23" s="145"/>
      <c r="QQ23" s="145"/>
      <c r="QR23" s="145"/>
      <c r="QS23" s="145"/>
      <c r="QT23" s="145"/>
      <c r="QU23" s="145"/>
      <c r="QV23" s="145"/>
      <c r="QW23" s="145"/>
      <c r="QX23" s="145"/>
      <c r="QY23" s="145"/>
      <c r="QZ23" s="145"/>
      <c r="RA23" s="145"/>
      <c r="RB23" s="145"/>
      <c r="RC23" s="145"/>
      <c r="RD23" s="145"/>
      <c r="RE23" s="145"/>
      <c r="RF23" s="145"/>
      <c r="RG23" s="145"/>
      <c r="RH23" s="145"/>
      <c r="RI23" s="145"/>
      <c r="RJ23" s="145"/>
      <c r="RK23" s="145"/>
      <c r="RL23" s="145"/>
      <c r="RM23" s="145"/>
      <c r="RN23" s="145"/>
      <c r="RO23" s="145"/>
      <c r="RP23" s="145"/>
      <c r="RQ23" s="145"/>
      <c r="RR23" s="145"/>
      <c r="RS23" s="145"/>
      <c r="RT23" s="145"/>
      <c r="RU23" s="145"/>
      <c r="RV23" s="145"/>
      <c r="RW23" s="145"/>
      <c r="RX23" s="145"/>
      <c r="RY23" s="145"/>
      <c r="RZ23" s="145"/>
      <c r="SA23" s="145"/>
      <c r="SB23" s="145"/>
      <c r="SC23" s="145"/>
      <c r="SD23" s="145"/>
      <c r="SE23" s="145"/>
      <c r="SF23" s="145"/>
      <c r="SG23" s="145"/>
      <c r="SH23" s="145"/>
      <c r="SI23" s="145"/>
      <c r="SJ23" s="145"/>
      <c r="SK23" s="145"/>
      <c r="SL23" s="145"/>
      <c r="SM23" s="145"/>
      <c r="SN23" s="145"/>
      <c r="SO23" s="145"/>
      <c r="SP23" s="145"/>
      <c r="SQ23" s="145"/>
      <c r="SR23" s="145"/>
      <c r="SS23" s="145"/>
      <c r="ST23" s="145"/>
      <c r="SU23" s="145"/>
      <c r="SV23" s="145"/>
      <c r="SW23" s="145"/>
      <c r="SX23" s="145"/>
      <c r="SY23" s="145"/>
      <c r="SZ23" s="145"/>
      <c r="TA23" s="145"/>
      <c r="TB23" s="145"/>
      <c r="TC23" s="145"/>
      <c r="TD23" s="145"/>
      <c r="TE23" s="145"/>
      <c r="TF23" s="145"/>
      <c r="TG23" s="145"/>
      <c r="TH23" s="145"/>
      <c r="TI23" s="145"/>
      <c r="TJ23" s="145"/>
      <c r="TK23" s="145"/>
      <c r="TL23" s="145"/>
      <c r="TM23" s="145"/>
      <c r="TN23" s="145"/>
      <c r="TO23" s="145"/>
      <c r="TP23" s="145"/>
      <c r="TQ23" s="145"/>
      <c r="TR23" s="145"/>
      <c r="TS23" s="145"/>
      <c r="TT23" s="145"/>
      <c r="TU23" s="145"/>
      <c r="TV23" s="145"/>
      <c r="TW23" s="145"/>
      <c r="TX23" s="145"/>
      <c r="TY23" s="145"/>
      <c r="TZ23" s="145"/>
      <c r="UA23" s="145"/>
      <c r="UB23" s="145"/>
      <c r="UC23" s="145"/>
      <c r="UD23" s="145"/>
      <c r="UE23" s="145"/>
      <c r="UF23" s="145"/>
      <c r="UG23" s="145"/>
      <c r="UH23" s="145"/>
      <c r="UI23" s="145"/>
      <c r="UJ23" s="145"/>
      <c r="UK23" s="145"/>
      <c r="UL23" s="145"/>
      <c r="UM23" s="145"/>
      <c r="UN23" s="145"/>
      <c r="UO23" s="145"/>
      <c r="UP23" s="145"/>
      <c r="UQ23" s="145"/>
      <c r="UR23" s="145"/>
      <c r="US23" s="145"/>
      <c r="UT23" s="145"/>
      <c r="UU23" s="145"/>
      <c r="UV23" s="145"/>
      <c r="UW23" s="145"/>
      <c r="UX23" s="145"/>
      <c r="UY23" s="145"/>
      <c r="UZ23" s="145"/>
      <c r="VA23" s="145"/>
      <c r="VB23" s="145"/>
      <c r="VC23" s="145"/>
      <c r="VD23" s="145"/>
      <c r="VE23" s="145"/>
      <c r="VF23" s="145"/>
      <c r="VG23" s="145"/>
      <c r="VH23" s="145"/>
      <c r="VI23" s="145"/>
      <c r="VJ23" s="145"/>
      <c r="VK23" s="145"/>
      <c r="VL23" s="145"/>
      <c r="VM23" s="145"/>
      <c r="VN23" s="145"/>
      <c r="VO23" s="145"/>
      <c r="VP23" s="145"/>
      <c r="VQ23" s="145"/>
      <c r="VR23" s="145"/>
      <c r="VS23" s="145"/>
      <c r="VT23" s="145"/>
      <c r="VU23" s="145"/>
      <c r="VV23" s="145"/>
      <c r="VW23" s="145"/>
      <c r="VX23" s="145"/>
      <c r="VY23" s="145"/>
      <c r="VZ23" s="145"/>
      <c r="WA23" s="145"/>
      <c r="WB23" s="145"/>
      <c r="WC23" s="145"/>
      <c r="WD23" s="145"/>
      <c r="WE23" s="145"/>
      <c r="WF23" s="145"/>
      <c r="WG23" s="145"/>
      <c r="WH23" s="145"/>
      <c r="WI23" s="145"/>
      <c r="WJ23" s="145"/>
      <c r="WK23" s="145"/>
      <c r="WL23" s="145"/>
      <c r="WM23" s="145"/>
      <c r="WN23" s="145"/>
      <c r="WO23" s="145"/>
      <c r="WP23" s="145"/>
      <c r="WQ23" s="145"/>
      <c r="WR23" s="145"/>
      <c r="WS23" s="145"/>
      <c r="WT23" s="145"/>
      <c r="WU23" s="145"/>
      <c r="WV23" s="145"/>
      <c r="WW23" s="145"/>
      <c r="WX23" s="145"/>
      <c r="WY23" s="145"/>
      <c r="WZ23" s="145"/>
      <c r="XA23" s="145"/>
      <c r="XB23" s="145"/>
      <c r="XC23" s="145"/>
      <c r="XD23" s="145"/>
      <c r="XE23" s="145"/>
      <c r="XF23" s="145"/>
      <c r="XG23" s="145"/>
      <c r="XH23" s="145"/>
      <c r="XI23" s="145"/>
      <c r="XJ23" s="145"/>
      <c r="XK23" s="145"/>
      <c r="XL23" s="145"/>
      <c r="XM23" s="145"/>
      <c r="XN23" s="145"/>
      <c r="XO23" s="145"/>
      <c r="XP23" s="145"/>
      <c r="XQ23" s="145"/>
      <c r="XR23" s="145"/>
      <c r="XS23" s="145"/>
      <c r="XT23" s="145"/>
      <c r="XU23" s="145"/>
      <c r="XV23" s="145"/>
      <c r="XW23" s="145"/>
      <c r="XX23" s="145"/>
      <c r="XY23" s="145"/>
      <c r="XZ23" s="145"/>
      <c r="YA23" s="145"/>
      <c r="YB23" s="145"/>
      <c r="YC23" s="145"/>
      <c r="YD23" s="145"/>
      <c r="YE23" s="145"/>
      <c r="YF23" s="145"/>
      <c r="YG23" s="145"/>
      <c r="YH23" s="145"/>
      <c r="YI23" s="145"/>
      <c r="YJ23" s="145"/>
      <c r="YK23" s="145"/>
      <c r="YL23" s="145"/>
      <c r="YM23" s="145"/>
      <c r="YN23" s="145"/>
      <c r="YO23" s="145"/>
      <c r="YP23" s="145"/>
      <c r="YQ23" s="145"/>
      <c r="YR23" s="145"/>
      <c r="YS23" s="145"/>
      <c r="YT23" s="145"/>
      <c r="YU23" s="145"/>
      <c r="YV23" s="145"/>
      <c r="YW23" s="145"/>
      <c r="YX23" s="145"/>
      <c r="YY23" s="145"/>
      <c r="YZ23" s="145"/>
      <c r="ZA23" s="145"/>
      <c r="ZB23" s="145"/>
      <c r="ZC23" s="145"/>
      <c r="ZD23" s="145"/>
      <c r="ZE23" s="145"/>
      <c r="ZF23" s="145"/>
      <c r="ZG23" s="145"/>
      <c r="ZH23" s="145"/>
      <c r="ZI23" s="145"/>
      <c r="ZJ23" s="145"/>
      <c r="ZK23" s="145"/>
      <c r="ZL23" s="145"/>
      <c r="ZM23" s="145"/>
      <c r="ZN23" s="145"/>
      <c r="ZO23" s="145"/>
      <c r="ZP23" s="145"/>
      <c r="ZQ23" s="145"/>
      <c r="ZR23" s="145"/>
      <c r="ZS23" s="145"/>
      <c r="ZT23" s="145"/>
      <c r="ZU23" s="145"/>
      <c r="ZV23" s="145"/>
      <c r="ZW23" s="145"/>
      <c r="ZX23" s="145"/>
      <c r="ZY23" s="145"/>
      <c r="ZZ23" s="145"/>
      <c r="AAA23" s="145"/>
      <c r="AAB23" s="145"/>
      <c r="AAC23" s="145"/>
      <c r="AAD23" s="145"/>
      <c r="AAE23" s="145"/>
      <c r="AAF23" s="145"/>
      <c r="AAG23" s="145"/>
      <c r="AAH23" s="145"/>
      <c r="AAI23" s="145"/>
      <c r="AAJ23" s="145"/>
      <c r="AAK23" s="145"/>
      <c r="AAL23" s="145"/>
      <c r="AAM23" s="145"/>
      <c r="AAN23" s="145"/>
      <c r="AAO23" s="145"/>
      <c r="AAP23" s="145"/>
      <c r="AAQ23" s="145"/>
      <c r="AAR23" s="145"/>
      <c r="AAS23" s="145"/>
      <c r="AAT23" s="145"/>
      <c r="AAU23" s="145"/>
      <c r="AAV23" s="145"/>
      <c r="AAW23" s="145"/>
      <c r="AAX23" s="145"/>
      <c r="AAY23" s="145"/>
      <c r="AAZ23" s="145"/>
      <c r="ABA23" s="145"/>
      <c r="ABB23" s="145"/>
      <c r="ABC23" s="145"/>
      <c r="ABD23" s="145"/>
      <c r="ABE23" s="145"/>
      <c r="ABF23" s="145"/>
      <c r="ABG23" s="145"/>
      <c r="ABH23" s="145"/>
      <c r="ABI23" s="145"/>
      <c r="ABJ23" s="145"/>
      <c r="ABK23" s="145"/>
      <c r="ABL23" s="145"/>
      <c r="ABM23" s="145"/>
      <c r="ABN23" s="145"/>
      <c r="ABO23" s="145"/>
      <c r="ABP23" s="145"/>
      <c r="ABQ23" s="145"/>
      <c r="ABR23" s="145"/>
      <c r="ABS23" s="145"/>
      <c r="ABT23" s="145"/>
      <c r="ABU23" s="145"/>
      <c r="ABV23" s="145"/>
      <c r="ABW23" s="145"/>
      <c r="ABX23" s="145"/>
      <c r="ABY23" s="145"/>
      <c r="ABZ23" s="145"/>
      <c r="ACA23" s="145"/>
      <c r="ACB23" s="145"/>
      <c r="ACC23" s="145"/>
      <c r="ACD23" s="145"/>
      <c r="ACE23" s="145"/>
      <c r="ACF23" s="145"/>
      <c r="ACG23" s="145"/>
      <c r="ACH23" s="145"/>
      <c r="ACI23" s="145"/>
      <c r="ACJ23" s="145"/>
      <c r="ACK23" s="145"/>
      <c r="ACL23" s="145"/>
      <c r="ACM23" s="145"/>
      <c r="ACN23" s="145"/>
      <c r="ACO23" s="145"/>
      <c r="ACP23" s="145"/>
      <c r="ACQ23" s="145"/>
      <c r="ACR23" s="145"/>
      <c r="ACS23" s="145"/>
      <c r="ACT23" s="145"/>
      <c r="ACU23" s="145"/>
      <c r="ACV23" s="145"/>
      <c r="ACW23" s="145"/>
      <c r="ACX23" s="145"/>
      <c r="ACY23" s="145"/>
      <c r="ACZ23" s="145"/>
      <c r="ADA23" s="145"/>
      <c r="ADB23" s="145"/>
      <c r="ADC23" s="145"/>
      <c r="ADD23" s="145"/>
      <c r="ADE23" s="145"/>
      <c r="ADF23" s="145"/>
      <c r="ADG23" s="145"/>
      <c r="ADH23" s="145"/>
      <c r="ADI23" s="145"/>
      <c r="ADJ23" s="145"/>
      <c r="ADK23" s="145"/>
      <c r="ADL23" s="145"/>
      <c r="ADM23" s="145"/>
      <c r="ADN23" s="145"/>
      <c r="ADO23" s="145"/>
      <c r="ADP23" s="145"/>
      <c r="ADQ23" s="145"/>
      <c r="ADR23" s="145"/>
      <c r="ADS23" s="145"/>
      <c r="ADT23" s="145"/>
      <c r="ADU23" s="145"/>
      <c r="ADV23" s="145"/>
      <c r="ADW23" s="145"/>
      <c r="ADX23" s="145"/>
      <c r="ADY23" s="145"/>
      <c r="ADZ23" s="145"/>
      <c r="AEA23" s="145"/>
      <c r="AEB23" s="145"/>
      <c r="AEC23" s="145"/>
      <c r="AED23" s="145"/>
      <c r="AEE23" s="145"/>
      <c r="AEF23" s="145"/>
      <c r="AEG23" s="145"/>
      <c r="AEH23" s="145"/>
      <c r="AEI23" s="145"/>
      <c r="AEJ23" s="145"/>
      <c r="AEK23" s="145"/>
      <c r="AEL23" s="145"/>
      <c r="AEM23" s="145"/>
      <c r="AEN23" s="145"/>
      <c r="AEO23" s="145"/>
      <c r="AEP23" s="145"/>
      <c r="AEQ23" s="145"/>
      <c r="AER23" s="145"/>
      <c r="AES23" s="145"/>
      <c r="AET23" s="145"/>
      <c r="AEU23" s="145"/>
      <c r="AEV23" s="145"/>
      <c r="AEW23" s="145"/>
      <c r="AEX23" s="145"/>
      <c r="AEY23" s="145"/>
      <c r="AEZ23" s="145"/>
      <c r="AFA23" s="145"/>
      <c r="AFB23" s="145"/>
      <c r="AFC23" s="145"/>
      <c r="AFD23" s="145"/>
      <c r="AFE23" s="145"/>
      <c r="AFF23" s="145"/>
      <c r="AFG23" s="145"/>
      <c r="AFH23" s="145"/>
      <c r="AFI23" s="145"/>
      <c r="AFJ23" s="145"/>
      <c r="AFK23" s="145"/>
      <c r="AFL23" s="145"/>
      <c r="AFM23" s="145"/>
      <c r="AFN23" s="145"/>
      <c r="AFO23" s="145"/>
      <c r="AFP23" s="145"/>
      <c r="AFQ23" s="145"/>
      <c r="AFR23" s="145"/>
      <c r="AFS23" s="145"/>
      <c r="AFT23" s="145"/>
      <c r="AFU23" s="145"/>
      <c r="AFV23" s="145"/>
      <c r="AFW23" s="145"/>
      <c r="AFX23" s="145"/>
      <c r="AFY23" s="145"/>
      <c r="AFZ23" s="145"/>
      <c r="AGA23" s="145"/>
      <c r="AGB23" s="145"/>
      <c r="AGC23" s="145"/>
      <c r="AGD23" s="145"/>
      <c r="AGE23" s="145"/>
      <c r="AGF23" s="145"/>
      <c r="AGG23" s="145"/>
      <c r="AGH23" s="145"/>
      <c r="AGI23" s="145"/>
      <c r="AGJ23" s="145"/>
      <c r="AGK23" s="145"/>
      <c r="AGL23" s="145"/>
      <c r="AGM23" s="145"/>
      <c r="AGN23" s="145"/>
      <c r="AGO23" s="145"/>
      <c r="AGP23" s="145"/>
      <c r="AGQ23" s="145"/>
      <c r="AGR23" s="145"/>
      <c r="AGS23" s="145"/>
      <c r="AGT23" s="145"/>
      <c r="AGU23" s="145"/>
      <c r="AGV23" s="145"/>
      <c r="AGW23" s="145"/>
      <c r="AGX23" s="145"/>
      <c r="AGY23" s="145"/>
      <c r="AGZ23" s="145"/>
      <c r="AHA23" s="145"/>
      <c r="AHB23" s="145"/>
      <c r="AHC23" s="145"/>
      <c r="AHD23" s="145"/>
      <c r="AHE23" s="145"/>
      <c r="AHF23" s="145"/>
      <c r="AHG23" s="145"/>
      <c r="AHH23" s="145"/>
      <c r="AHI23" s="145"/>
      <c r="AHJ23" s="145"/>
      <c r="AHK23" s="145"/>
      <c r="AHL23" s="145"/>
      <c r="AHM23" s="145"/>
      <c r="AHN23" s="145"/>
      <c r="AHO23" s="145"/>
      <c r="AHP23" s="145"/>
      <c r="AHQ23" s="145"/>
      <c r="AHR23" s="145"/>
      <c r="AHS23" s="145"/>
      <c r="AHT23" s="145"/>
      <c r="AHU23" s="145"/>
      <c r="AHV23" s="145"/>
      <c r="AHW23" s="145"/>
      <c r="AHX23" s="145"/>
      <c r="AHY23" s="145"/>
      <c r="AHZ23" s="145"/>
      <c r="AIA23" s="145"/>
      <c r="AIB23" s="145"/>
      <c r="AIC23" s="145"/>
      <c r="AID23" s="145"/>
      <c r="AIE23" s="145"/>
      <c r="AIF23" s="145"/>
      <c r="AIG23" s="145"/>
      <c r="AIH23" s="145"/>
      <c r="AII23" s="145"/>
      <c r="AIJ23" s="145"/>
      <c r="AIK23" s="145"/>
      <c r="AIL23" s="145"/>
      <c r="AIM23" s="145"/>
      <c r="AIN23" s="145"/>
      <c r="AIO23" s="145"/>
      <c r="AIP23" s="145"/>
      <c r="AIQ23" s="145"/>
      <c r="AIR23" s="145"/>
      <c r="AIS23" s="145"/>
      <c r="AIT23" s="145"/>
      <c r="AIU23" s="145"/>
      <c r="AIV23" s="145"/>
      <c r="AIW23" s="145"/>
      <c r="AIX23" s="145"/>
      <c r="AIY23" s="145"/>
      <c r="AIZ23" s="145"/>
      <c r="AJA23" s="145"/>
      <c r="AJB23" s="145"/>
      <c r="AJC23" s="145"/>
      <c r="AJD23" s="145"/>
      <c r="AJE23" s="145"/>
      <c r="AJF23" s="145"/>
      <c r="AJG23" s="145"/>
      <c r="AJH23" s="145"/>
      <c r="AJI23" s="145"/>
      <c r="AJJ23" s="145"/>
      <c r="AJK23" s="145"/>
      <c r="AJL23" s="145"/>
      <c r="AJM23" s="145"/>
      <c r="AJN23" s="145"/>
      <c r="AJO23" s="145"/>
      <c r="AJP23" s="145"/>
      <c r="AJQ23" s="145"/>
      <c r="AJR23" s="145"/>
      <c r="AJS23" s="145"/>
      <c r="AJT23" s="145"/>
      <c r="AJU23" s="145"/>
      <c r="AJV23" s="145"/>
      <c r="AJW23" s="145"/>
      <c r="AJX23" s="145"/>
      <c r="AJY23" s="145"/>
      <c r="AJZ23" s="145"/>
      <c r="AKA23" s="145"/>
      <c r="AKB23" s="145"/>
      <c r="AKC23" s="145"/>
      <c r="AKD23" s="145"/>
      <c r="AKE23" s="145"/>
      <c r="AKF23" s="145"/>
      <c r="AKG23" s="145"/>
      <c r="AKH23" s="145"/>
      <c r="AKI23" s="145"/>
      <c r="AKJ23" s="145"/>
      <c r="AKK23" s="145"/>
      <c r="AKL23" s="145"/>
      <c r="AKM23" s="145"/>
      <c r="AKN23" s="145"/>
      <c r="AKO23" s="145"/>
      <c r="AKP23" s="145"/>
      <c r="AKQ23" s="145"/>
      <c r="AKR23" s="145"/>
      <c r="AKS23" s="145"/>
      <c r="AKT23" s="145"/>
      <c r="AKU23" s="145"/>
      <c r="AKV23" s="145"/>
      <c r="AKW23" s="145"/>
      <c r="AKX23" s="145"/>
      <c r="AKY23" s="145"/>
      <c r="AKZ23" s="145"/>
      <c r="ALA23" s="145"/>
      <c r="ALB23" s="145"/>
      <c r="ALC23" s="145"/>
      <c r="ALD23" s="145"/>
      <c r="ALE23" s="145"/>
      <c r="ALF23" s="145"/>
      <c r="ALG23" s="145"/>
      <c r="ALH23" s="145"/>
      <c r="ALI23" s="145"/>
      <c r="ALJ23" s="145"/>
      <c r="ALK23" s="145"/>
      <c r="ALL23" s="145"/>
      <c r="ALM23" s="145"/>
      <c r="ALN23" s="145"/>
      <c r="ALO23" s="145"/>
      <c r="ALP23" s="145"/>
      <c r="ALQ23" s="145"/>
      <c r="ALR23" s="145"/>
      <c r="ALS23" s="145"/>
      <c r="ALT23" s="145"/>
      <c r="ALU23" s="145"/>
      <c r="ALV23" s="145"/>
      <c r="ALW23" s="145"/>
      <c r="ALX23" s="145"/>
      <c r="ALY23" s="145"/>
      <c r="ALZ23" s="145"/>
      <c r="AMA23" s="145"/>
      <c r="AMB23" s="145"/>
      <c r="AMC23" s="145"/>
      <c r="AMD23" s="145"/>
      <c r="AME23" s="145"/>
      <c r="AMF23" s="145"/>
      <c r="AMG23" s="145"/>
      <c r="AMH23" s="145"/>
      <c r="AMI23" s="145"/>
      <c r="AMJ23" s="145"/>
      <c r="AMK23" s="145"/>
    </row>
    <row r="24" spans="1:1025" s="131" customFormat="1">
      <c r="A24" s="145" t="str">
        <f t="shared" si="0"/>
        <v>LOAN.SEND_TO_CIB</v>
      </c>
      <c r="B24" s="154">
        <f t="shared" si="3"/>
        <v>110020</v>
      </c>
      <c r="C24" s="134">
        <v>0</v>
      </c>
      <c r="D24" s="134">
        <v>1</v>
      </c>
      <c r="E24" s="146">
        <f t="shared" si="4"/>
        <v>100000</v>
      </c>
      <c r="F24" s="146">
        <v>10000</v>
      </c>
      <c r="G24" s="146" t="s">
        <v>34</v>
      </c>
      <c r="H24" s="146">
        <v>100000</v>
      </c>
      <c r="I24" s="158" t="s">
        <v>505</v>
      </c>
      <c r="J24" s="146">
        <f>VLOOKUP(I24,T_FSM_TYPE!$A:$B,2,0)</f>
        <v>110000</v>
      </c>
      <c r="K24" s="131" t="s">
        <v>611</v>
      </c>
      <c r="L24" s="159"/>
      <c r="M24" s="133" t="str">
        <f t="shared" si="2"/>
        <v>INSERT INTO T_FSM_ACTION VALUES(110020, 0, 1, 100000, 10000, GETDATE(), 100000, 110000, 'SEND_TO_CIB', '' )</v>
      </c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145"/>
      <c r="CA24" s="145"/>
      <c r="CB24" s="145"/>
      <c r="CC24" s="145"/>
      <c r="CD24" s="145"/>
      <c r="CE24" s="145"/>
      <c r="CF24" s="145"/>
      <c r="CG24" s="145"/>
      <c r="CH24" s="145"/>
      <c r="CI24" s="145"/>
      <c r="CJ24" s="145"/>
      <c r="CK24" s="145"/>
      <c r="CL24" s="145"/>
      <c r="CM24" s="145"/>
      <c r="CN24" s="145"/>
      <c r="CO24" s="145"/>
      <c r="CP24" s="145"/>
      <c r="CQ24" s="145"/>
      <c r="CR24" s="145"/>
      <c r="CS24" s="145"/>
      <c r="CT24" s="145"/>
      <c r="CU24" s="145"/>
      <c r="CV24" s="145"/>
      <c r="CW24" s="145"/>
      <c r="CX24" s="145"/>
      <c r="CY24" s="145"/>
      <c r="CZ24" s="145"/>
      <c r="DA24" s="145"/>
      <c r="DB24" s="145"/>
      <c r="DC24" s="145"/>
      <c r="DD24" s="145"/>
      <c r="DE24" s="145"/>
      <c r="DF24" s="145"/>
      <c r="DG24" s="145"/>
      <c r="DH24" s="145"/>
      <c r="DI24" s="145"/>
      <c r="DJ24" s="145"/>
      <c r="DK24" s="145"/>
      <c r="DL24" s="145"/>
      <c r="DM24" s="145"/>
      <c r="DN24" s="145"/>
      <c r="DO24" s="145"/>
      <c r="DP24" s="145"/>
      <c r="DQ24" s="145"/>
      <c r="DR24" s="145"/>
      <c r="DS24" s="145"/>
      <c r="DT24" s="145"/>
      <c r="DU24" s="145"/>
      <c r="DV24" s="145"/>
      <c r="DW24" s="145"/>
      <c r="DX24" s="145"/>
      <c r="DY24" s="145"/>
      <c r="DZ24" s="145"/>
      <c r="EA24" s="145"/>
      <c r="EB24" s="145"/>
      <c r="EC24" s="145"/>
      <c r="ED24" s="145"/>
      <c r="EE24" s="145"/>
      <c r="EF24" s="145"/>
      <c r="EG24" s="145"/>
      <c r="EH24" s="145"/>
      <c r="EI24" s="145"/>
      <c r="EJ24" s="145"/>
      <c r="EK24" s="145"/>
      <c r="EL24" s="145"/>
      <c r="EM24" s="145"/>
      <c r="EN24" s="145"/>
      <c r="EO24" s="145"/>
      <c r="EP24" s="145"/>
      <c r="EQ24" s="145"/>
      <c r="ER24" s="145"/>
      <c r="ES24" s="145"/>
      <c r="ET24" s="145"/>
      <c r="EU24" s="145"/>
      <c r="EV24" s="145"/>
      <c r="EW24" s="145"/>
      <c r="EX24" s="145"/>
      <c r="EY24" s="145"/>
      <c r="EZ24" s="145"/>
      <c r="FA24" s="145"/>
      <c r="FB24" s="145"/>
      <c r="FC24" s="145"/>
      <c r="FD24" s="145"/>
      <c r="FE24" s="145"/>
      <c r="FF24" s="145"/>
      <c r="FG24" s="145"/>
      <c r="FH24" s="145"/>
      <c r="FI24" s="145"/>
      <c r="FJ24" s="145"/>
      <c r="FK24" s="145"/>
      <c r="FL24" s="145"/>
      <c r="FM24" s="145"/>
      <c r="FN24" s="145"/>
      <c r="FO24" s="145"/>
      <c r="FP24" s="145"/>
      <c r="FQ24" s="145"/>
      <c r="FR24" s="145"/>
      <c r="FS24" s="145"/>
      <c r="FT24" s="145"/>
      <c r="FU24" s="145"/>
      <c r="FV24" s="145"/>
      <c r="FW24" s="145"/>
      <c r="FX24" s="145"/>
      <c r="FY24" s="145"/>
      <c r="FZ24" s="145"/>
      <c r="GA24" s="145"/>
      <c r="GB24" s="145"/>
      <c r="GC24" s="145"/>
      <c r="GD24" s="145"/>
      <c r="GE24" s="145"/>
      <c r="GF24" s="145"/>
      <c r="GG24" s="145"/>
      <c r="GH24" s="145"/>
      <c r="GI24" s="145"/>
      <c r="GJ24" s="145"/>
      <c r="GK24" s="145"/>
      <c r="GL24" s="145"/>
      <c r="GM24" s="145"/>
      <c r="GN24" s="145"/>
      <c r="GO24" s="145"/>
      <c r="GP24" s="145"/>
      <c r="GQ24" s="145"/>
      <c r="GR24" s="145"/>
      <c r="GS24" s="145"/>
      <c r="GT24" s="145"/>
      <c r="GU24" s="145"/>
      <c r="GV24" s="145"/>
      <c r="GW24" s="145"/>
      <c r="GX24" s="145"/>
      <c r="GY24" s="145"/>
      <c r="GZ24" s="145"/>
      <c r="HA24" s="145"/>
      <c r="HB24" s="145"/>
      <c r="HC24" s="145"/>
      <c r="HD24" s="145"/>
      <c r="HE24" s="145"/>
      <c r="HF24" s="145"/>
      <c r="HG24" s="145"/>
      <c r="HH24" s="145"/>
      <c r="HI24" s="145"/>
      <c r="HJ24" s="145"/>
      <c r="HK24" s="145"/>
      <c r="HL24" s="145"/>
      <c r="HM24" s="145"/>
      <c r="HN24" s="145"/>
      <c r="HO24" s="145"/>
      <c r="HP24" s="145"/>
      <c r="HQ24" s="145"/>
      <c r="HR24" s="145"/>
      <c r="HS24" s="145"/>
      <c r="HT24" s="145"/>
      <c r="HU24" s="145"/>
      <c r="HV24" s="145"/>
      <c r="HW24" s="145"/>
      <c r="HX24" s="145"/>
      <c r="HY24" s="145"/>
      <c r="HZ24" s="145"/>
      <c r="IA24" s="145"/>
      <c r="IB24" s="145"/>
      <c r="IC24" s="145"/>
      <c r="ID24" s="145"/>
      <c r="IE24" s="145"/>
      <c r="IF24" s="145"/>
      <c r="IG24" s="145"/>
      <c r="IH24" s="145"/>
      <c r="II24" s="145"/>
      <c r="IJ24" s="145"/>
      <c r="IK24" s="145"/>
      <c r="IL24" s="145"/>
      <c r="IM24" s="145"/>
      <c r="IN24" s="145"/>
      <c r="IO24" s="145"/>
      <c r="IP24" s="145"/>
      <c r="IQ24" s="145"/>
      <c r="IR24" s="145"/>
      <c r="IS24" s="145"/>
      <c r="IT24" s="145"/>
      <c r="IU24" s="145"/>
      <c r="IV24" s="145"/>
      <c r="IW24" s="145"/>
      <c r="IX24" s="145"/>
      <c r="IY24" s="145"/>
      <c r="IZ24" s="145"/>
      <c r="JA24" s="145"/>
      <c r="JB24" s="145"/>
      <c r="JC24" s="145"/>
      <c r="JD24" s="145"/>
      <c r="JE24" s="145"/>
      <c r="JF24" s="145"/>
      <c r="JG24" s="145"/>
      <c r="JH24" s="145"/>
      <c r="JI24" s="145"/>
      <c r="JJ24" s="145"/>
      <c r="JK24" s="145"/>
      <c r="JL24" s="145"/>
      <c r="JM24" s="145"/>
      <c r="JN24" s="145"/>
      <c r="JO24" s="145"/>
      <c r="JP24" s="145"/>
      <c r="JQ24" s="145"/>
      <c r="JR24" s="145"/>
      <c r="JS24" s="145"/>
      <c r="JT24" s="145"/>
      <c r="JU24" s="145"/>
      <c r="JV24" s="145"/>
      <c r="JW24" s="145"/>
      <c r="JX24" s="145"/>
      <c r="JY24" s="145"/>
      <c r="JZ24" s="145"/>
      <c r="KA24" s="145"/>
      <c r="KB24" s="145"/>
      <c r="KC24" s="145"/>
      <c r="KD24" s="145"/>
      <c r="KE24" s="145"/>
      <c r="KF24" s="145"/>
      <c r="KG24" s="145"/>
      <c r="KH24" s="145"/>
      <c r="KI24" s="145"/>
      <c r="KJ24" s="145"/>
      <c r="KK24" s="145"/>
      <c r="KL24" s="145"/>
      <c r="KM24" s="145"/>
      <c r="KN24" s="145"/>
      <c r="KO24" s="145"/>
      <c r="KP24" s="145"/>
      <c r="KQ24" s="145"/>
      <c r="KR24" s="145"/>
      <c r="KS24" s="145"/>
      <c r="KT24" s="145"/>
      <c r="KU24" s="145"/>
      <c r="KV24" s="145"/>
      <c r="KW24" s="145"/>
      <c r="KX24" s="145"/>
      <c r="KY24" s="145"/>
      <c r="KZ24" s="145"/>
      <c r="LA24" s="145"/>
      <c r="LB24" s="145"/>
      <c r="LC24" s="145"/>
      <c r="LD24" s="145"/>
      <c r="LE24" s="145"/>
      <c r="LF24" s="145"/>
      <c r="LG24" s="145"/>
      <c r="LH24" s="145"/>
      <c r="LI24" s="145"/>
      <c r="LJ24" s="145"/>
      <c r="LK24" s="145"/>
      <c r="LL24" s="145"/>
      <c r="LM24" s="145"/>
      <c r="LN24" s="145"/>
      <c r="LO24" s="145"/>
      <c r="LP24" s="145"/>
      <c r="LQ24" s="145"/>
      <c r="LR24" s="145"/>
      <c r="LS24" s="145"/>
      <c r="LT24" s="145"/>
      <c r="LU24" s="145"/>
      <c r="LV24" s="145"/>
      <c r="LW24" s="145"/>
      <c r="LX24" s="145"/>
      <c r="LY24" s="145"/>
      <c r="LZ24" s="145"/>
      <c r="MA24" s="145"/>
      <c r="MB24" s="145"/>
      <c r="MC24" s="145"/>
      <c r="MD24" s="145"/>
      <c r="ME24" s="145"/>
      <c r="MF24" s="145"/>
      <c r="MG24" s="145"/>
      <c r="MH24" s="145"/>
      <c r="MI24" s="145"/>
      <c r="MJ24" s="145"/>
      <c r="MK24" s="145"/>
      <c r="ML24" s="145"/>
      <c r="MM24" s="145"/>
      <c r="MN24" s="145"/>
      <c r="MO24" s="145"/>
      <c r="MP24" s="145"/>
      <c r="MQ24" s="145"/>
      <c r="MR24" s="145"/>
      <c r="MS24" s="145"/>
      <c r="MT24" s="145"/>
      <c r="MU24" s="145"/>
      <c r="MV24" s="145"/>
      <c r="MW24" s="145"/>
      <c r="MX24" s="145"/>
      <c r="MY24" s="145"/>
      <c r="MZ24" s="145"/>
      <c r="NA24" s="145"/>
      <c r="NB24" s="145"/>
      <c r="NC24" s="145"/>
      <c r="ND24" s="145"/>
      <c r="NE24" s="145"/>
      <c r="NF24" s="145"/>
      <c r="NG24" s="145"/>
      <c r="NH24" s="145"/>
      <c r="NI24" s="145"/>
      <c r="NJ24" s="145"/>
      <c r="NK24" s="145"/>
      <c r="NL24" s="145"/>
      <c r="NM24" s="145"/>
      <c r="NN24" s="145"/>
      <c r="NO24" s="145"/>
      <c r="NP24" s="145"/>
      <c r="NQ24" s="145"/>
      <c r="NR24" s="145"/>
      <c r="NS24" s="145"/>
      <c r="NT24" s="145"/>
      <c r="NU24" s="145"/>
      <c r="NV24" s="145"/>
      <c r="NW24" s="145"/>
      <c r="NX24" s="145"/>
      <c r="NY24" s="145"/>
      <c r="NZ24" s="145"/>
      <c r="OA24" s="145"/>
      <c r="OB24" s="145"/>
      <c r="OC24" s="145"/>
      <c r="OD24" s="145"/>
      <c r="OE24" s="145"/>
      <c r="OF24" s="145"/>
      <c r="OG24" s="145"/>
      <c r="OH24" s="145"/>
      <c r="OI24" s="145"/>
      <c r="OJ24" s="145"/>
      <c r="OK24" s="145"/>
      <c r="OL24" s="145"/>
      <c r="OM24" s="145"/>
      <c r="ON24" s="145"/>
      <c r="OO24" s="145"/>
      <c r="OP24" s="145"/>
      <c r="OQ24" s="145"/>
      <c r="OR24" s="145"/>
      <c r="OS24" s="145"/>
      <c r="OT24" s="145"/>
      <c r="OU24" s="145"/>
      <c r="OV24" s="145"/>
      <c r="OW24" s="145"/>
      <c r="OX24" s="145"/>
      <c r="OY24" s="145"/>
      <c r="OZ24" s="145"/>
      <c r="PA24" s="145"/>
      <c r="PB24" s="145"/>
      <c r="PC24" s="145"/>
      <c r="PD24" s="145"/>
      <c r="PE24" s="145"/>
      <c r="PF24" s="145"/>
      <c r="PG24" s="145"/>
      <c r="PH24" s="145"/>
      <c r="PI24" s="145"/>
      <c r="PJ24" s="145"/>
      <c r="PK24" s="145"/>
      <c r="PL24" s="145"/>
      <c r="PM24" s="145"/>
      <c r="PN24" s="145"/>
      <c r="PO24" s="145"/>
      <c r="PP24" s="145"/>
      <c r="PQ24" s="145"/>
      <c r="PR24" s="145"/>
      <c r="PS24" s="145"/>
      <c r="PT24" s="145"/>
      <c r="PU24" s="145"/>
      <c r="PV24" s="145"/>
      <c r="PW24" s="145"/>
      <c r="PX24" s="145"/>
      <c r="PY24" s="145"/>
      <c r="PZ24" s="145"/>
      <c r="QA24" s="145"/>
      <c r="QB24" s="145"/>
      <c r="QC24" s="145"/>
      <c r="QD24" s="145"/>
      <c r="QE24" s="145"/>
      <c r="QF24" s="145"/>
      <c r="QG24" s="145"/>
      <c r="QH24" s="145"/>
      <c r="QI24" s="145"/>
      <c r="QJ24" s="145"/>
      <c r="QK24" s="145"/>
      <c r="QL24" s="145"/>
      <c r="QM24" s="145"/>
      <c r="QN24" s="145"/>
      <c r="QO24" s="145"/>
      <c r="QP24" s="145"/>
      <c r="QQ24" s="145"/>
      <c r="QR24" s="145"/>
      <c r="QS24" s="145"/>
      <c r="QT24" s="145"/>
      <c r="QU24" s="145"/>
      <c r="QV24" s="145"/>
      <c r="QW24" s="145"/>
      <c r="QX24" s="145"/>
      <c r="QY24" s="145"/>
      <c r="QZ24" s="145"/>
      <c r="RA24" s="145"/>
      <c r="RB24" s="145"/>
      <c r="RC24" s="145"/>
      <c r="RD24" s="145"/>
      <c r="RE24" s="145"/>
      <c r="RF24" s="145"/>
      <c r="RG24" s="145"/>
      <c r="RH24" s="145"/>
      <c r="RI24" s="145"/>
      <c r="RJ24" s="145"/>
      <c r="RK24" s="145"/>
      <c r="RL24" s="145"/>
      <c r="RM24" s="145"/>
      <c r="RN24" s="145"/>
      <c r="RO24" s="145"/>
      <c r="RP24" s="145"/>
      <c r="RQ24" s="145"/>
      <c r="RR24" s="145"/>
      <c r="RS24" s="145"/>
      <c r="RT24" s="145"/>
      <c r="RU24" s="145"/>
      <c r="RV24" s="145"/>
      <c r="RW24" s="145"/>
      <c r="RX24" s="145"/>
      <c r="RY24" s="145"/>
      <c r="RZ24" s="145"/>
      <c r="SA24" s="145"/>
      <c r="SB24" s="145"/>
      <c r="SC24" s="145"/>
      <c r="SD24" s="145"/>
      <c r="SE24" s="145"/>
      <c r="SF24" s="145"/>
      <c r="SG24" s="145"/>
      <c r="SH24" s="145"/>
      <c r="SI24" s="145"/>
      <c r="SJ24" s="145"/>
      <c r="SK24" s="145"/>
      <c r="SL24" s="145"/>
      <c r="SM24" s="145"/>
      <c r="SN24" s="145"/>
      <c r="SO24" s="145"/>
      <c r="SP24" s="145"/>
      <c r="SQ24" s="145"/>
      <c r="SR24" s="145"/>
      <c r="SS24" s="145"/>
      <c r="ST24" s="145"/>
      <c r="SU24" s="145"/>
      <c r="SV24" s="145"/>
      <c r="SW24" s="145"/>
      <c r="SX24" s="145"/>
      <c r="SY24" s="145"/>
      <c r="SZ24" s="145"/>
      <c r="TA24" s="145"/>
      <c r="TB24" s="145"/>
      <c r="TC24" s="145"/>
      <c r="TD24" s="145"/>
      <c r="TE24" s="145"/>
      <c r="TF24" s="145"/>
      <c r="TG24" s="145"/>
      <c r="TH24" s="145"/>
      <c r="TI24" s="145"/>
      <c r="TJ24" s="145"/>
      <c r="TK24" s="145"/>
      <c r="TL24" s="145"/>
      <c r="TM24" s="145"/>
      <c r="TN24" s="145"/>
      <c r="TO24" s="145"/>
      <c r="TP24" s="145"/>
      <c r="TQ24" s="145"/>
      <c r="TR24" s="145"/>
      <c r="TS24" s="145"/>
      <c r="TT24" s="145"/>
      <c r="TU24" s="145"/>
      <c r="TV24" s="145"/>
      <c r="TW24" s="145"/>
      <c r="TX24" s="145"/>
      <c r="TY24" s="145"/>
      <c r="TZ24" s="145"/>
      <c r="UA24" s="145"/>
      <c r="UB24" s="145"/>
      <c r="UC24" s="145"/>
      <c r="UD24" s="145"/>
      <c r="UE24" s="145"/>
      <c r="UF24" s="145"/>
      <c r="UG24" s="145"/>
      <c r="UH24" s="145"/>
      <c r="UI24" s="145"/>
      <c r="UJ24" s="145"/>
      <c r="UK24" s="145"/>
      <c r="UL24" s="145"/>
      <c r="UM24" s="145"/>
      <c r="UN24" s="145"/>
      <c r="UO24" s="145"/>
      <c r="UP24" s="145"/>
      <c r="UQ24" s="145"/>
      <c r="UR24" s="145"/>
      <c r="US24" s="145"/>
      <c r="UT24" s="145"/>
      <c r="UU24" s="145"/>
      <c r="UV24" s="145"/>
      <c r="UW24" s="145"/>
      <c r="UX24" s="145"/>
      <c r="UY24" s="145"/>
      <c r="UZ24" s="145"/>
      <c r="VA24" s="145"/>
      <c r="VB24" s="145"/>
      <c r="VC24" s="145"/>
      <c r="VD24" s="145"/>
      <c r="VE24" s="145"/>
      <c r="VF24" s="145"/>
      <c r="VG24" s="145"/>
      <c r="VH24" s="145"/>
      <c r="VI24" s="145"/>
      <c r="VJ24" s="145"/>
      <c r="VK24" s="145"/>
      <c r="VL24" s="145"/>
      <c r="VM24" s="145"/>
      <c r="VN24" s="145"/>
      <c r="VO24" s="145"/>
      <c r="VP24" s="145"/>
      <c r="VQ24" s="145"/>
      <c r="VR24" s="145"/>
      <c r="VS24" s="145"/>
      <c r="VT24" s="145"/>
      <c r="VU24" s="145"/>
      <c r="VV24" s="145"/>
      <c r="VW24" s="145"/>
      <c r="VX24" s="145"/>
      <c r="VY24" s="145"/>
      <c r="VZ24" s="145"/>
      <c r="WA24" s="145"/>
      <c r="WB24" s="145"/>
      <c r="WC24" s="145"/>
      <c r="WD24" s="145"/>
      <c r="WE24" s="145"/>
      <c r="WF24" s="145"/>
      <c r="WG24" s="145"/>
      <c r="WH24" s="145"/>
      <c r="WI24" s="145"/>
      <c r="WJ24" s="145"/>
      <c r="WK24" s="145"/>
      <c r="WL24" s="145"/>
      <c r="WM24" s="145"/>
      <c r="WN24" s="145"/>
      <c r="WO24" s="145"/>
      <c r="WP24" s="145"/>
      <c r="WQ24" s="145"/>
      <c r="WR24" s="145"/>
      <c r="WS24" s="145"/>
      <c r="WT24" s="145"/>
      <c r="WU24" s="145"/>
      <c r="WV24" s="145"/>
      <c r="WW24" s="145"/>
      <c r="WX24" s="145"/>
      <c r="WY24" s="145"/>
      <c r="WZ24" s="145"/>
      <c r="XA24" s="145"/>
      <c r="XB24" s="145"/>
      <c r="XC24" s="145"/>
      <c r="XD24" s="145"/>
      <c r="XE24" s="145"/>
      <c r="XF24" s="145"/>
      <c r="XG24" s="145"/>
      <c r="XH24" s="145"/>
      <c r="XI24" s="145"/>
      <c r="XJ24" s="145"/>
      <c r="XK24" s="145"/>
      <c r="XL24" s="145"/>
      <c r="XM24" s="145"/>
      <c r="XN24" s="145"/>
      <c r="XO24" s="145"/>
      <c r="XP24" s="145"/>
      <c r="XQ24" s="145"/>
      <c r="XR24" s="145"/>
      <c r="XS24" s="145"/>
      <c r="XT24" s="145"/>
      <c r="XU24" s="145"/>
      <c r="XV24" s="145"/>
      <c r="XW24" s="145"/>
      <c r="XX24" s="145"/>
      <c r="XY24" s="145"/>
      <c r="XZ24" s="145"/>
      <c r="YA24" s="145"/>
      <c r="YB24" s="145"/>
      <c r="YC24" s="145"/>
      <c r="YD24" s="145"/>
      <c r="YE24" s="145"/>
      <c r="YF24" s="145"/>
      <c r="YG24" s="145"/>
      <c r="YH24" s="145"/>
      <c r="YI24" s="145"/>
      <c r="YJ24" s="145"/>
      <c r="YK24" s="145"/>
      <c r="YL24" s="145"/>
      <c r="YM24" s="145"/>
      <c r="YN24" s="145"/>
      <c r="YO24" s="145"/>
      <c r="YP24" s="145"/>
      <c r="YQ24" s="145"/>
      <c r="YR24" s="145"/>
      <c r="YS24" s="145"/>
      <c r="YT24" s="145"/>
      <c r="YU24" s="145"/>
      <c r="YV24" s="145"/>
      <c r="YW24" s="145"/>
      <c r="YX24" s="145"/>
      <c r="YY24" s="145"/>
      <c r="YZ24" s="145"/>
      <c r="ZA24" s="145"/>
      <c r="ZB24" s="145"/>
      <c r="ZC24" s="145"/>
      <c r="ZD24" s="145"/>
      <c r="ZE24" s="145"/>
      <c r="ZF24" s="145"/>
      <c r="ZG24" s="145"/>
      <c r="ZH24" s="145"/>
      <c r="ZI24" s="145"/>
      <c r="ZJ24" s="145"/>
      <c r="ZK24" s="145"/>
      <c r="ZL24" s="145"/>
      <c r="ZM24" s="145"/>
      <c r="ZN24" s="145"/>
      <c r="ZO24" s="145"/>
      <c r="ZP24" s="145"/>
      <c r="ZQ24" s="145"/>
      <c r="ZR24" s="145"/>
      <c r="ZS24" s="145"/>
      <c r="ZT24" s="145"/>
      <c r="ZU24" s="145"/>
      <c r="ZV24" s="145"/>
      <c r="ZW24" s="145"/>
      <c r="ZX24" s="145"/>
      <c r="ZY24" s="145"/>
      <c r="ZZ24" s="145"/>
      <c r="AAA24" s="145"/>
      <c r="AAB24" s="145"/>
      <c r="AAC24" s="145"/>
      <c r="AAD24" s="145"/>
      <c r="AAE24" s="145"/>
      <c r="AAF24" s="145"/>
      <c r="AAG24" s="145"/>
      <c r="AAH24" s="145"/>
      <c r="AAI24" s="145"/>
      <c r="AAJ24" s="145"/>
      <c r="AAK24" s="145"/>
      <c r="AAL24" s="145"/>
      <c r="AAM24" s="145"/>
      <c r="AAN24" s="145"/>
      <c r="AAO24" s="145"/>
      <c r="AAP24" s="145"/>
      <c r="AAQ24" s="145"/>
      <c r="AAR24" s="145"/>
      <c r="AAS24" s="145"/>
      <c r="AAT24" s="145"/>
      <c r="AAU24" s="145"/>
      <c r="AAV24" s="145"/>
      <c r="AAW24" s="145"/>
      <c r="AAX24" s="145"/>
      <c r="AAY24" s="145"/>
      <c r="AAZ24" s="145"/>
      <c r="ABA24" s="145"/>
      <c r="ABB24" s="145"/>
      <c r="ABC24" s="145"/>
      <c r="ABD24" s="145"/>
      <c r="ABE24" s="145"/>
      <c r="ABF24" s="145"/>
      <c r="ABG24" s="145"/>
      <c r="ABH24" s="145"/>
      <c r="ABI24" s="145"/>
      <c r="ABJ24" s="145"/>
      <c r="ABK24" s="145"/>
      <c r="ABL24" s="145"/>
      <c r="ABM24" s="145"/>
      <c r="ABN24" s="145"/>
      <c r="ABO24" s="145"/>
      <c r="ABP24" s="145"/>
      <c r="ABQ24" s="145"/>
      <c r="ABR24" s="145"/>
      <c r="ABS24" s="145"/>
      <c r="ABT24" s="145"/>
      <c r="ABU24" s="145"/>
      <c r="ABV24" s="145"/>
      <c r="ABW24" s="145"/>
      <c r="ABX24" s="145"/>
      <c r="ABY24" s="145"/>
      <c r="ABZ24" s="145"/>
      <c r="ACA24" s="145"/>
      <c r="ACB24" s="145"/>
      <c r="ACC24" s="145"/>
      <c r="ACD24" s="145"/>
      <c r="ACE24" s="145"/>
      <c r="ACF24" s="145"/>
      <c r="ACG24" s="145"/>
      <c r="ACH24" s="145"/>
      <c r="ACI24" s="145"/>
      <c r="ACJ24" s="145"/>
      <c r="ACK24" s="145"/>
      <c r="ACL24" s="145"/>
      <c r="ACM24" s="145"/>
      <c r="ACN24" s="145"/>
      <c r="ACO24" s="145"/>
      <c r="ACP24" s="145"/>
      <c r="ACQ24" s="145"/>
      <c r="ACR24" s="145"/>
      <c r="ACS24" s="145"/>
      <c r="ACT24" s="145"/>
      <c r="ACU24" s="145"/>
      <c r="ACV24" s="145"/>
      <c r="ACW24" s="145"/>
      <c r="ACX24" s="145"/>
      <c r="ACY24" s="145"/>
      <c r="ACZ24" s="145"/>
      <c r="ADA24" s="145"/>
      <c r="ADB24" s="145"/>
      <c r="ADC24" s="145"/>
      <c r="ADD24" s="145"/>
      <c r="ADE24" s="145"/>
      <c r="ADF24" s="145"/>
      <c r="ADG24" s="145"/>
      <c r="ADH24" s="145"/>
      <c r="ADI24" s="145"/>
      <c r="ADJ24" s="145"/>
      <c r="ADK24" s="145"/>
      <c r="ADL24" s="145"/>
      <c r="ADM24" s="145"/>
      <c r="ADN24" s="145"/>
      <c r="ADO24" s="145"/>
      <c r="ADP24" s="145"/>
      <c r="ADQ24" s="145"/>
      <c r="ADR24" s="145"/>
      <c r="ADS24" s="145"/>
      <c r="ADT24" s="145"/>
      <c r="ADU24" s="145"/>
      <c r="ADV24" s="145"/>
      <c r="ADW24" s="145"/>
      <c r="ADX24" s="145"/>
      <c r="ADY24" s="145"/>
      <c r="ADZ24" s="145"/>
      <c r="AEA24" s="145"/>
      <c r="AEB24" s="145"/>
      <c r="AEC24" s="145"/>
      <c r="AED24" s="145"/>
      <c r="AEE24" s="145"/>
      <c r="AEF24" s="145"/>
      <c r="AEG24" s="145"/>
      <c r="AEH24" s="145"/>
      <c r="AEI24" s="145"/>
      <c r="AEJ24" s="145"/>
      <c r="AEK24" s="145"/>
      <c r="AEL24" s="145"/>
      <c r="AEM24" s="145"/>
      <c r="AEN24" s="145"/>
      <c r="AEO24" s="145"/>
      <c r="AEP24" s="145"/>
      <c r="AEQ24" s="145"/>
      <c r="AER24" s="145"/>
      <c r="AES24" s="145"/>
      <c r="AET24" s="145"/>
      <c r="AEU24" s="145"/>
      <c r="AEV24" s="145"/>
      <c r="AEW24" s="145"/>
      <c r="AEX24" s="145"/>
      <c r="AEY24" s="145"/>
      <c r="AEZ24" s="145"/>
      <c r="AFA24" s="145"/>
      <c r="AFB24" s="145"/>
      <c r="AFC24" s="145"/>
      <c r="AFD24" s="145"/>
      <c r="AFE24" s="145"/>
      <c r="AFF24" s="145"/>
      <c r="AFG24" s="145"/>
      <c r="AFH24" s="145"/>
      <c r="AFI24" s="145"/>
      <c r="AFJ24" s="145"/>
      <c r="AFK24" s="145"/>
      <c r="AFL24" s="145"/>
      <c r="AFM24" s="145"/>
      <c r="AFN24" s="145"/>
      <c r="AFO24" s="145"/>
      <c r="AFP24" s="145"/>
      <c r="AFQ24" s="145"/>
      <c r="AFR24" s="145"/>
      <c r="AFS24" s="145"/>
      <c r="AFT24" s="145"/>
      <c r="AFU24" s="145"/>
      <c r="AFV24" s="145"/>
      <c r="AFW24" s="145"/>
      <c r="AFX24" s="145"/>
      <c r="AFY24" s="145"/>
      <c r="AFZ24" s="145"/>
      <c r="AGA24" s="145"/>
      <c r="AGB24" s="145"/>
      <c r="AGC24" s="145"/>
      <c r="AGD24" s="145"/>
      <c r="AGE24" s="145"/>
      <c r="AGF24" s="145"/>
      <c r="AGG24" s="145"/>
      <c r="AGH24" s="145"/>
      <c r="AGI24" s="145"/>
      <c r="AGJ24" s="145"/>
      <c r="AGK24" s="145"/>
      <c r="AGL24" s="145"/>
      <c r="AGM24" s="145"/>
      <c r="AGN24" s="145"/>
      <c r="AGO24" s="145"/>
      <c r="AGP24" s="145"/>
      <c r="AGQ24" s="145"/>
      <c r="AGR24" s="145"/>
      <c r="AGS24" s="145"/>
      <c r="AGT24" s="145"/>
      <c r="AGU24" s="145"/>
      <c r="AGV24" s="145"/>
      <c r="AGW24" s="145"/>
      <c r="AGX24" s="145"/>
      <c r="AGY24" s="145"/>
      <c r="AGZ24" s="145"/>
      <c r="AHA24" s="145"/>
      <c r="AHB24" s="145"/>
      <c r="AHC24" s="145"/>
      <c r="AHD24" s="145"/>
      <c r="AHE24" s="145"/>
      <c r="AHF24" s="145"/>
      <c r="AHG24" s="145"/>
      <c r="AHH24" s="145"/>
      <c r="AHI24" s="145"/>
      <c r="AHJ24" s="145"/>
      <c r="AHK24" s="145"/>
      <c r="AHL24" s="145"/>
      <c r="AHM24" s="145"/>
      <c r="AHN24" s="145"/>
      <c r="AHO24" s="145"/>
      <c r="AHP24" s="145"/>
      <c r="AHQ24" s="145"/>
      <c r="AHR24" s="145"/>
      <c r="AHS24" s="145"/>
      <c r="AHT24" s="145"/>
      <c r="AHU24" s="145"/>
      <c r="AHV24" s="145"/>
      <c r="AHW24" s="145"/>
      <c r="AHX24" s="145"/>
      <c r="AHY24" s="145"/>
      <c r="AHZ24" s="145"/>
      <c r="AIA24" s="145"/>
      <c r="AIB24" s="145"/>
      <c r="AIC24" s="145"/>
      <c r="AID24" s="145"/>
      <c r="AIE24" s="145"/>
      <c r="AIF24" s="145"/>
      <c r="AIG24" s="145"/>
      <c r="AIH24" s="145"/>
      <c r="AII24" s="145"/>
      <c r="AIJ24" s="145"/>
      <c r="AIK24" s="145"/>
      <c r="AIL24" s="145"/>
      <c r="AIM24" s="145"/>
      <c r="AIN24" s="145"/>
      <c r="AIO24" s="145"/>
      <c r="AIP24" s="145"/>
      <c r="AIQ24" s="145"/>
      <c r="AIR24" s="145"/>
      <c r="AIS24" s="145"/>
      <c r="AIT24" s="145"/>
      <c r="AIU24" s="145"/>
      <c r="AIV24" s="145"/>
      <c r="AIW24" s="145"/>
      <c r="AIX24" s="145"/>
      <c r="AIY24" s="145"/>
      <c r="AIZ24" s="145"/>
      <c r="AJA24" s="145"/>
      <c r="AJB24" s="145"/>
      <c r="AJC24" s="145"/>
      <c r="AJD24" s="145"/>
      <c r="AJE24" s="145"/>
      <c r="AJF24" s="145"/>
      <c r="AJG24" s="145"/>
      <c r="AJH24" s="145"/>
      <c r="AJI24" s="145"/>
      <c r="AJJ24" s="145"/>
      <c r="AJK24" s="145"/>
      <c r="AJL24" s="145"/>
      <c r="AJM24" s="145"/>
      <c r="AJN24" s="145"/>
      <c r="AJO24" s="145"/>
      <c r="AJP24" s="145"/>
      <c r="AJQ24" s="145"/>
      <c r="AJR24" s="145"/>
      <c r="AJS24" s="145"/>
      <c r="AJT24" s="145"/>
      <c r="AJU24" s="145"/>
      <c r="AJV24" s="145"/>
      <c r="AJW24" s="145"/>
      <c r="AJX24" s="145"/>
      <c r="AJY24" s="145"/>
      <c r="AJZ24" s="145"/>
      <c r="AKA24" s="145"/>
      <c r="AKB24" s="145"/>
      <c r="AKC24" s="145"/>
      <c r="AKD24" s="145"/>
      <c r="AKE24" s="145"/>
      <c r="AKF24" s="145"/>
      <c r="AKG24" s="145"/>
      <c r="AKH24" s="145"/>
      <c r="AKI24" s="145"/>
      <c r="AKJ24" s="145"/>
      <c r="AKK24" s="145"/>
      <c r="AKL24" s="145"/>
      <c r="AKM24" s="145"/>
      <c r="AKN24" s="145"/>
      <c r="AKO24" s="145"/>
      <c r="AKP24" s="145"/>
      <c r="AKQ24" s="145"/>
      <c r="AKR24" s="145"/>
      <c r="AKS24" s="145"/>
      <c r="AKT24" s="145"/>
      <c r="AKU24" s="145"/>
      <c r="AKV24" s="145"/>
      <c r="AKW24" s="145"/>
      <c r="AKX24" s="145"/>
      <c r="AKY24" s="145"/>
      <c r="AKZ24" s="145"/>
      <c r="ALA24" s="145"/>
      <c r="ALB24" s="145"/>
      <c r="ALC24" s="145"/>
      <c r="ALD24" s="145"/>
      <c r="ALE24" s="145"/>
      <c r="ALF24" s="145"/>
      <c r="ALG24" s="145"/>
      <c r="ALH24" s="145"/>
      <c r="ALI24" s="145"/>
      <c r="ALJ24" s="145"/>
      <c r="ALK24" s="145"/>
      <c r="ALL24" s="145"/>
      <c r="ALM24" s="145"/>
      <c r="ALN24" s="145"/>
      <c r="ALO24" s="145"/>
      <c r="ALP24" s="145"/>
      <c r="ALQ24" s="145"/>
      <c r="ALR24" s="145"/>
      <c r="ALS24" s="145"/>
      <c r="ALT24" s="145"/>
      <c r="ALU24" s="145"/>
      <c r="ALV24" s="145"/>
      <c r="ALW24" s="145"/>
      <c r="ALX24" s="145"/>
      <c r="ALY24" s="145"/>
      <c r="ALZ24" s="145"/>
      <c r="AMA24" s="145"/>
      <c r="AMB24" s="145"/>
      <c r="AMC24" s="145"/>
      <c r="AMD24" s="145"/>
      <c r="AME24" s="145"/>
      <c r="AMF24" s="145"/>
      <c r="AMG24" s="145"/>
      <c r="AMH24" s="145"/>
      <c r="AMI24" s="145"/>
      <c r="AMJ24" s="145"/>
      <c r="AMK24" s="145"/>
    </row>
    <row r="25" spans="1:1025" s="131" customFormat="1">
      <c r="A25" s="145" t="str">
        <f t="shared" si="0"/>
        <v>LOAN.SEND_TO_CAD</v>
      </c>
      <c r="B25" s="154">
        <f t="shared" si="3"/>
        <v>110021</v>
      </c>
      <c r="C25" s="134">
        <v>0</v>
      </c>
      <c r="D25" s="134">
        <v>1</v>
      </c>
      <c r="E25" s="146">
        <f t="shared" si="4"/>
        <v>100000</v>
      </c>
      <c r="F25" s="146">
        <v>10000</v>
      </c>
      <c r="G25" s="146" t="s">
        <v>34</v>
      </c>
      <c r="H25" s="146">
        <v>100000</v>
      </c>
      <c r="I25" s="158" t="s">
        <v>505</v>
      </c>
      <c r="J25" s="146">
        <f>VLOOKUP(I25,T_FSM_TYPE!$A:$B,2,0)</f>
        <v>110000</v>
      </c>
      <c r="K25" s="131" t="s">
        <v>513</v>
      </c>
      <c r="L25" s="159"/>
      <c r="M25" s="133" t="str">
        <f t="shared" si="2"/>
        <v>INSERT INTO T_FSM_ACTION VALUES(110021, 0, 1, 100000, 10000, GETDATE(), 100000, 110000, 'SEND_TO_CAD', '' )</v>
      </c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145"/>
      <c r="CA25" s="145"/>
      <c r="CB25" s="145"/>
      <c r="CC25" s="145"/>
      <c r="CD25" s="145"/>
      <c r="CE25" s="145"/>
      <c r="CF25" s="145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5"/>
      <c r="CT25" s="145"/>
      <c r="CU25" s="145"/>
      <c r="CV25" s="145"/>
      <c r="CW25" s="145"/>
      <c r="CX25" s="145"/>
      <c r="CY25" s="145"/>
      <c r="CZ25" s="145"/>
      <c r="DA25" s="145"/>
      <c r="DB25" s="145"/>
      <c r="DC25" s="145"/>
      <c r="DD25" s="145"/>
      <c r="DE25" s="145"/>
      <c r="DF25" s="145"/>
      <c r="DG25" s="145"/>
      <c r="DH25" s="145"/>
      <c r="DI25" s="145"/>
      <c r="DJ25" s="145"/>
      <c r="DK25" s="145"/>
      <c r="DL25" s="145"/>
      <c r="DM25" s="145"/>
      <c r="DN25" s="145"/>
      <c r="DO25" s="145"/>
      <c r="DP25" s="145"/>
      <c r="DQ25" s="145"/>
      <c r="DR25" s="145"/>
      <c r="DS25" s="145"/>
      <c r="DT25" s="145"/>
      <c r="DU25" s="145"/>
      <c r="DV25" s="145"/>
      <c r="DW25" s="145"/>
      <c r="DX25" s="145"/>
      <c r="DY25" s="145"/>
      <c r="DZ25" s="145"/>
      <c r="EA25" s="145"/>
      <c r="EB25" s="145"/>
      <c r="EC25" s="145"/>
      <c r="ED25" s="145"/>
      <c r="EE25" s="145"/>
      <c r="EF25" s="145"/>
      <c r="EG25" s="145"/>
      <c r="EH25" s="145"/>
      <c r="EI25" s="145"/>
      <c r="EJ25" s="145"/>
      <c r="EK25" s="145"/>
      <c r="EL25" s="145"/>
      <c r="EM25" s="145"/>
      <c r="EN25" s="145"/>
      <c r="EO25" s="145"/>
      <c r="EP25" s="145"/>
      <c r="EQ25" s="145"/>
      <c r="ER25" s="145"/>
      <c r="ES25" s="145"/>
      <c r="ET25" s="145"/>
      <c r="EU25" s="145"/>
      <c r="EV25" s="145"/>
      <c r="EW25" s="145"/>
      <c r="EX25" s="145"/>
      <c r="EY25" s="145"/>
      <c r="EZ25" s="145"/>
      <c r="FA25" s="145"/>
      <c r="FB25" s="145"/>
      <c r="FC25" s="145"/>
      <c r="FD25" s="145"/>
      <c r="FE25" s="145"/>
      <c r="FF25" s="145"/>
      <c r="FG25" s="145"/>
      <c r="FH25" s="145"/>
      <c r="FI25" s="145"/>
      <c r="FJ25" s="145"/>
      <c r="FK25" s="145"/>
      <c r="FL25" s="145"/>
      <c r="FM25" s="145"/>
      <c r="FN25" s="145"/>
      <c r="FO25" s="145"/>
      <c r="FP25" s="145"/>
      <c r="FQ25" s="145"/>
      <c r="FR25" s="145"/>
      <c r="FS25" s="145"/>
      <c r="FT25" s="145"/>
      <c r="FU25" s="145"/>
      <c r="FV25" s="145"/>
      <c r="FW25" s="145"/>
      <c r="FX25" s="145"/>
      <c r="FY25" s="145"/>
      <c r="FZ25" s="145"/>
      <c r="GA25" s="145"/>
      <c r="GB25" s="145"/>
      <c r="GC25" s="145"/>
      <c r="GD25" s="145"/>
      <c r="GE25" s="145"/>
      <c r="GF25" s="145"/>
      <c r="GG25" s="145"/>
      <c r="GH25" s="145"/>
      <c r="GI25" s="145"/>
      <c r="GJ25" s="145"/>
      <c r="GK25" s="145"/>
      <c r="GL25" s="145"/>
      <c r="GM25" s="145"/>
      <c r="GN25" s="145"/>
      <c r="GO25" s="145"/>
      <c r="GP25" s="145"/>
      <c r="GQ25" s="145"/>
      <c r="GR25" s="145"/>
      <c r="GS25" s="145"/>
      <c r="GT25" s="145"/>
      <c r="GU25" s="145"/>
      <c r="GV25" s="145"/>
      <c r="GW25" s="145"/>
      <c r="GX25" s="145"/>
      <c r="GY25" s="145"/>
      <c r="GZ25" s="145"/>
      <c r="HA25" s="145"/>
      <c r="HB25" s="145"/>
      <c r="HC25" s="145"/>
      <c r="HD25" s="145"/>
      <c r="HE25" s="145"/>
      <c r="HF25" s="145"/>
      <c r="HG25" s="145"/>
      <c r="HH25" s="145"/>
      <c r="HI25" s="145"/>
      <c r="HJ25" s="145"/>
      <c r="HK25" s="145"/>
      <c r="HL25" s="145"/>
      <c r="HM25" s="145"/>
      <c r="HN25" s="145"/>
      <c r="HO25" s="145"/>
      <c r="HP25" s="145"/>
      <c r="HQ25" s="145"/>
      <c r="HR25" s="145"/>
      <c r="HS25" s="145"/>
      <c r="HT25" s="145"/>
      <c r="HU25" s="145"/>
      <c r="HV25" s="145"/>
      <c r="HW25" s="145"/>
      <c r="HX25" s="145"/>
      <c r="HY25" s="145"/>
      <c r="HZ25" s="145"/>
      <c r="IA25" s="145"/>
      <c r="IB25" s="145"/>
      <c r="IC25" s="145"/>
      <c r="ID25" s="145"/>
      <c r="IE25" s="145"/>
      <c r="IF25" s="145"/>
      <c r="IG25" s="145"/>
      <c r="IH25" s="145"/>
      <c r="II25" s="145"/>
      <c r="IJ25" s="145"/>
      <c r="IK25" s="145"/>
      <c r="IL25" s="145"/>
      <c r="IM25" s="145"/>
      <c r="IN25" s="145"/>
      <c r="IO25" s="145"/>
      <c r="IP25" s="145"/>
      <c r="IQ25" s="145"/>
      <c r="IR25" s="145"/>
      <c r="IS25" s="145"/>
      <c r="IT25" s="145"/>
      <c r="IU25" s="145"/>
      <c r="IV25" s="145"/>
      <c r="IW25" s="145"/>
      <c r="IX25" s="145"/>
      <c r="IY25" s="145"/>
      <c r="IZ25" s="145"/>
      <c r="JA25" s="145"/>
      <c r="JB25" s="145"/>
      <c r="JC25" s="145"/>
      <c r="JD25" s="145"/>
      <c r="JE25" s="145"/>
      <c r="JF25" s="145"/>
      <c r="JG25" s="145"/>
      <c r="JH25" s="145"/>
      <c r="JI25" s="145"/>
      <c r="JJ25" s="145"/>
      <c r="JK25" s="145"/>
      <c r="JL25" s="145"/>
      <c r="JM25" s="145"/>
      <c r="JN25" s="145"/>
      <c r="JO25" s="145"/>
      <c r="JP25" s="145"/>
      <c r="JQ25" s="145"/>
      <c r="JR25" s="145"/>
      <c r="JS25" s="145"/>
      <c r="JT25" s="145"/>
      <c r="JU25" s="145"/>
      <c r="JV25" s="145"/>
      <c r="JW25" s="145"/>
      <c r="JX25" s="145"/>
      <c r="JY25" s="145"/>
      <c r="JZ25" s="145"/>
      <c r="KA25" s="145"/>
      <c r="KB25" s="145"/>
      <c r="KC25" s="145"/>
      <c r="KD25" s="145"/>
      <c r="KE25" s="145"/>
      <c r="KF25" s="145"/>
      <c r="KG25" s="145"/>
      <c r="KH25" s="145"/>
      <c r="KI25" s="145"/>
      <c r="KJ25" s="145"/>
      <c r="KK25" s="145"/>
      <c r="KL25" s="145"/>
      <c r="KM25" s="145"/>
      <c r="KN25" s="145"/>
      <c r="KO25" s="145"/>
      <c r="KP25" s="145"/>
      <c r="KQ25" s="145"/>
      <c r="KR25" s="145"/>
      <c r="KS25" s="145"/>
      <c r="KT25" s="145"/>
      <c r="KU25" s="145"/>
      <c r="KV25" s="145"/>
      <c r="KW25" s="145"/>
      <c r="KX25" s="145"/>
      <c r="KY25" s="145"/>
      <c r="KZ25" s="145"/>
      <c r="LA25" s="145"/>
      <c r="LB25" s="145"/>
      <c r="LC25" s="145"/>
      <c r="LD25" s="145"/>
      <c r="LE25" s="145"/>
      <c r="LF25" s="145"/>
      <c r="LG25" s="145"/>
      <c r="LH25" s="145"/>
      <c r="LI25" s="145"/>
      <c r="LJ25" s="145"/>
      <c r="LK25" s="145"/>
      <c r="LL25" s="145"/>
      <c r="LM25" s="145"/>
      <c r="LN25" s="145"/>
      <c r="LO25" s="145"/>
      <c r="LP25" s="145"/>
      <c r="LQ25" s="145"/>
      <c r="LR25" s="145"/>
      <c r="LS25" s="145"/>
      <c r="LT25" s="145"/>
      <c r="LU25" s="145"/>
      <c r="LV25" s="145"/>
      <c r="LW25" s="145"/>
      <c r="LX25" s="145"/>
      <c r="LY25" s="145"/>
      <c r="LZ25" s="145"/>
      <c r="MA25" s="145"/>
      <c r="MB25" s="145"/>
      <c r="MC25" s="145"/>
      <c r="MD25" s="145"/>
      <c r="ME25" s="145"/>
      <c r="MF25" s="145"/>
      <c r="MG25" s="145"/>
      <c r="MH25" s="145"/>
      <c r="MI25" s="145"/>
      <c r="MJ25" s="145"/>
      <c r="MK25" s="145"/>
      <c r="ML25" s="145"/>
      <c r="MM25" s="145"/>
      <c r="MN25" s="145"/>
      <c r="MO25" s="145"/>
      <c r="MP25" s="145"/>
      <c r="MQ25" s="145"/>
      <c r="MR25" s="145"/>
      <c r="MS25" s="145"/>
      <c r="MT25" s="145"/>
      <c r="MU25" s="145"/>
      <c r="MV25" s="145"/>
      <c r="MW25" s="145"/>
      <c r="MX25" s="145"/>
      <c r="MY25" s="145"/>
      <c r="MZ25" s="145"/>
      <c r="NA25" s="145"/>
      <c r="NB25" s="145"/>
      <c r="NC25" s="145"/>
      <c r="ND25" s="145"/>
      <c r="NE25" s="145"/>
      <c r="NF25" s="145"/>
      <c r="NG25" s="145"/>
      <c r="NH25" s="145"/>
      <c r="NI25" s="145"/>
      <c r="NJ25" s="145"/>
      <c r="NK25" s="145"/>
      <c r="NL25" s="145"/>
      <c r="NM25" s="145"/>
      <c r="NN25" s="145"/>
      <c r="NO25" s="145"/>
      <c r="NP25" s="145"/>
      <c r="NQ25" s="145"/>
      <c r="NR25" s="145"/>
      <c r="NS25" s="145"/>
      <c r="NT25" s="145"/>
      <c r="NU25" s="145"/>
      <c r="NV25" s="145"/>
      <c r="NW25" s="145"/>
      <c r="NX25" s="145"/>
      <c r="NY25" s="145"/>
      <c r="NZ25" s="145"/>
      <c r="OA25" s="145"/>
      <c r="OB25" s="145"/>
      <c r="OC25" s="145"/>
      <c r="OD25" s="145"/>
      <c r="OE25" s="145"/>
      <c r="OF25" s="145"/>
      <c r="OG25" s="145"/>
      <c r="OH25" s="145"/>
      <c r="OI25" s="145"/>
      <c r="OJ25" s="145"/>
      <c r="OK25" s="145"/>
      <c r="OL25" s="145"/>
      <c r="OM25" s="145"/>
      <c r="ON25" s="145"/>
      <c r="OO25" s="145"/>
      <c r="OP25" s="145"/>
      <c r="OQ25" s="145"/>
      <c r="OR25" s="145"/>
      <c r="OS25" s="145"/>
      <c r="OT25" s="145"/>
      <c r="OU25" s="145"/>
      <c r="OV25" s="145"/>
      <c r="OW25" s="145"/>
      <c r="OX25" s="145"/>
      <c r="OY25" s="145"/>
      <c r="OZ25" s="145"/>
      <c r="PA25" s="145"/>
      <c r="PB25" s="145"/>
      <c r="PC25" s="145"/>
      <c r="PD25" s="145"/>
      <c r="PE25" s="145"/>
      <c r="PF25" s="145"/>
      <c r="PG25" s="145"/>
      <c r="PH25" s="145"/>
      <c r="PI25" s="145"/>
      <c r="PJ25" s="145"/>
      <c r="PK25" s="145"/>
      <c r="PL25" s="145"/>
      <c r="PM25" s="145"/>
      <c r="PN25" s="145"/>
      <c r="PO25" s="145"/>
      <c r="PP25" s="145"/>
      <c r="PQ25" s="145"/>
      <c r="PR25" s="145"/>
      <c r="PS25" s="145"/>
      <c r="PT25" s="145"/>
      <c r="PU25" s="145"/>
      <c r="PV25" s="145"/>
      <c r="PW25" s="145"/>
      <c r="PX25" s="145"/>
      <c r="PY25" s="145"/>
      <c r="PZ25" s="145"/>
      <c r="QA25" s="145"/>
      <c r="QB25" s="145"/>
      <c r="QC25" s="145"/>
      <c r="QD25" s="145"/>
      <c r="QE25" s="145"/>
      <c r="QF25" s="145"/>
      <c r="QG25" s="145"/>
      <c r="QH25" s="145"/>
      <c r="QI25" s="145"/>
      <c r="QJ25" s="145"/>
      <c r="QK25" s="145"/>
      <c r="QL25" s="145"/>
      <c r="QM25" s="145"/>
      <c r="QN25" s="145"/>
      <c r="QO25" s="145"/>
      <c r="QP25" s="145"/>
      <c r="QQ25" s="145"/>
      <c r="QR25" s="145"/>
      <c r="QS25" s="145"/>
      <c r="QT25" s="145"/>
      <c r="QU25" s="145"/>
      <c r="QV25" s="145"/>
      <c r="QW25" s="145"/>
      <c r="QX25" s="145"/>
      <c r="QY25" s="145"/>
      <c r="QZ25" s="145"/>
      <c r="RA25" s="145"/>
      <c r="RB25" s="145"/>
      <c r="RC25" s="145"/>
      <c r="RD25" s="145"/>
      <c r="RE25" s="145"/>
      <c r="RF25" s="145"/>
      <c r="RG25" s="145"/>
      <c r="RH25" s="145"/>
      <c r="RI25" s="145"/>
      <c r="RJ25" s="145"/>
      <c r="RK25" s="145"/>
      <c r="RL25" s="145"/>
      <c r="RM25" s="145"/>
      <c r="RN25" s="145"/>
      <c r="RO25" s="145"/>
      <c r="RP25" s="145"/>
      <c r="RQ25" s="145"/>
      <c r="RR25" s="145"/>
      <c r="RS25" s="145"/>
      <c r="RT25" s="145"/>
      <c r="RU25" s="145"/>
      <c r="RV25" s="145"/>
      <c r="RW25" s="145"/>
      <c r="RX25" s="145"/>
      <c r="RY25" s="145"/>
      <c r="RZ25" s="145"/>
      <c r="SA25" s="145"/>
      <c r="SB25" s="145"/>
      <c r="SC25" s="145"/>
      <c r="SD25" s="145"/>
      <c r="SE25" s="145"/>
      <c r="SF25" s="145"/>
      <c r="SG25" s="145"/>
      <c r="SH25" s="145"/>
      <c r="SI25" s="145"/>
      <c r="SJ25" s="145"/>
      <c r="SK25" s="145"/>
      <c r="SL25" s="145"/>
      <c r="SM25" s="145"/>
      <c r="SN25" s="145"/>
      <c r="SO25" s="145"/>
      <c r="SP25" s="145"/>
      <c r="SQ25" s="145"/>
      <c r="SR25" s="145"/>
      <c r="SS25" s="145"/>
      <c r="ST25" s="145"/>
      <c r="SU25" s="145"/>
      <c r="SV25" s="145"/>
      <c r="SW25" s="145"/>
      <c r="SX25" s="145"/>
      <c r="SY25" s="145"/>
      <c r="SZ25" s="145"/>
      <c r="TA25" s="145"/>
      <c r="TB25" s="145"/>
      <c r="TC25" s="145"/>
      <c r="TD25" s="145"/>
      <c r="TE25" s="145"/>
      <c r="TF25" s="145"/>
      <c r="TG25" s="145"/>
      <c r="TH25" s="145"/>
      <c r="TI25" s="145"/>
      <c r="TJ25" s="145"/>
      <c r="TK25" s="145"/>
      <c r="TL25" s="145"/>
      <c r="TM25" s="145"/>
      <c r="TN25" s="145"/>
      <c r="TO25" s="145"/>
      <c r="TP25" s="145"/>
      <c r="TQ25" s="145"/>
      <c r="TR25" s="145"/>
      <c r="TS25" s="145"/>
      <c r="TT25" s="145"/>
      <c r="TU25" s="145"/>
      <c r="TV25" s="145"/>
      <c r="TW25" s="145"/>
      <c r="TX25" s="145"/>
      <c r="TY25" s="145"/>
      <c r="TZ25" s="145"/>
      <c r="UA25" s="145"/>
      <c r="UB25" s="145"/>
      <c r="UC25" s="145"/>
      <c r="UD25" s="145"/>
      <c r="UE25" s="145"/>
      <c r="UF25" s="145"/>
      <c r="UG25" s="145"/>
      <c r="UH25" s="145"/>
      <c r="UI25" s="145"/>
      <c r="UJ25" s="145"/>
      <c r="UK25" s="145"/>
      <c r="UL25" s="145"/>
      <c r="UM25" s="145"/>
      <c r="UN25" s="145"/>
      <c r="UO25" s="145"/>
      <c r="UP25" s="145"/>
      <c r="UQ25" s="145"/>
      <c r="UR25" s="145"/>
      <c r="US25" s="145"/>
      <c r="UT25" s="145"/>
      <c r="UU25" s="145"/>
      <c r="UV25" s="145"/>
      <c r="UW25" s="145"/>
      <c r="UX25" s="145"/>
      <c r="UY25" s="145"/>
      <c r="UZ25" s="145"/>
      <c r="VA25" s="145"/>
      <c r="VB25" s="145"/>
      <c r="VC25" s="145"/>
      <c r="VD25" s="145"/>
      <c r="VE25" s="145"/>
      <c r="VF25" s="145"/>
      <c r="VG25" s="145"/>
      <c r="VH25" s="145"/>
      <c r="VI25" s="145"/>
      <c r="VJ25" s="145"/>
      <c r="VK25" s="145"/>
      <c r="VL25" s="145"/>
      <c r="VM25" s="145"/>
      <c r="VN25" s="145"/>
      <c r="VO25" s="145"/>
      <c r="VP25" s="145"/>
      <c r="VQ25" s="145"/>
      <c r="VR25" s="145"/>
      <c r="VS25" s="145"/>
      <c r="VT25" s="145"/>
      <c r="VU25" s="145"/>
      <c r="VV25" s="145"/>
      <c r="VW25" s="145"/>
      <c r="VX25" s="145"/>
      <c r="VY25" s="145"/>
      <c r="VZ25" s="145"/>
      <c r="WA25" s="145"/>
      <c r="WB25" s="145"/>
      <c r="WC25" s="145"/>
      <c r="WD25" s="145"/>
      <c r="WE25" s="145"/>
      <c r="WF25" s="145"/>
      <c r="WG25" s="145"/>
      <c r="WH25" s="145"/>
      <c r="WI25" s="145"/>
      <c r="WJ25" s="145"/>
      <c r="WK25" s="145"/>
      <c r="WL25" s="145"/>
      <c r="WM25" s="145"/>
      <c r="WN25" s="145"/>
      <c r="WO25" s="145"/>
      <c r="WP25" s="145"/>
      <c r="WQ25" s="145"/>
      <c r="WR25" s="145"/>
      <c r="WS25" s="145"/>
      <c r="WT25" s="145"/>
      <c r="WU25" s="145"/>
      <c r="WV25" s="145"/>
      <c r="WW25" s="145"/>
      <c r="WX25" s="145"/>
      <c r="WY25" s="145"/>
      <c r="WZ25" s="145"/>
      <c r="XA25" s="145"/>
      <c r="XB25" s="145"/>
      <c r="XC25" s="145"/>
      <c r="XD25" s="145"/>
      <c r="XE25" s="145"/>
      <c r="XF25" s="145"/>
      <c r="XG25" s="145"/>
      <c r="XH25" s="145"/>
      <c r="XI25" s="145"/>
      <c r="XJ25" s="145"/>
      <c r="XK25" s="145"/>
      <c r="XL25" s="145"/>
      <c r="XM25" s="145"/>
      <c r="XN25" s="145"/>
      <c r="XO25" s="145"/>
      <c r="XP25" s="145"/>
      <c r="XQ25" s="145"/>
      <c r="XR25" s="145"/>
      <c r="XS25" s="145"/>
      <c r="XT25" s="145"/>
      <c r="XU25" s="145"/>
      <c r="XV25" s="145"/>
      <c r="XW25" s="145"/>
      <c r="XX25" s="145"/>
      <c r="XY25" s="145"/>
      <c r="XZ25" s="145"/>
      <c r="YA25" s="145"/>
      <c r="YB25" s="145"/>
      <c r="YC25" s="145"/>
      <c r="YD25" s="145"/>
      <c r="YE25" s="145"/>
      <c r="YF25" s="145"/>
      <c r="YG25" s="145"/>
      <c r="YH25" s="145"/>
      <c r="YI25" s="145"/>
      <c r="YJ25" s="145"/>
      <c r="YK25" s="145"/>
      <c r="YL25" s="145"/>
      <c r="YM25" s="145"/>
      <c r="YN25" s="145"/>
      <c r="YO25" s="145"/>
      <c r="YP25" s="145"/>
      <c r="YQ25" s="145"/>
      <c r="YR25" s="145"/>
      <c r="YS25" s="145"/>
      <c r="YT25" s="145"/>
      <c r="YU25" s="145"/>
      <c r="YV25" s="145"/>
      <c r="YW25" s="145"/>
      <c r="YX25" s="145"/>
      <c r="YY25" s="145"/>
      <c r="YZ25" s="145"/>
      <c r="ZA25" s="145"/>
      <c r="ZB25" s="145"/>
      <c r="ZC25" s="145"/>
      <c r="ZD25" s="145"/>
      <c r="ZE25" s="145"/>
      <c r="ZF25" s="145"/>
      <c r="ZG25" s="145"/>
      <c r="ZH25" s="145"/>
      <c r="ZI25" s="145"/>
      <c r="ZJ25" s="145"/>
      <c r="ZK25" s="145"/>
      <c r="ZL25" s="145"/>
      <c r="ZM25" s="145"/>
      <c r="ZN25" s="145"/>
      <c r="ZO25" s="145"/>
      <c r="ZP25" s="145"/>
      <c r="ZQ25" s="145"/>
      <c r="ZR25" s="145"/>
      <c r="ZS25" s="145"/>
      <c r="ZT25" s="145"/>
      <c r="ZU25" s="145"/>
      <c r="ZV25" s="145"/>
      <c r="ZW25" s="145"/>
      <c r="ZX25" s="145"/>
      <c r="ZY25" s="145"/>
      <c r="ZZ25" s="145"/>
      <c r="AAA25" s="145"/>
      <c r="AAB25" s="145"/>
      <c r="AAC25" s="145"/>
      <c r="AAD25" s="145"/>
      <c r="AAE25" s="145"/>
      <c r="AAF25" s="145"/>
      <c r="AAG25" s="145"/>
      <c r="AAH25" s="145"/>
      <c r="AAI25" s="145"/>
      <c r="AAJ25" s="145"/>
      <c r="AAK25" s="145"/>
      <c r="AAL25" s="145"/>
      <c r="AAM25" s="145"/>
      <c r="AAN25" s="145"/>
      <c r="AAO25" s="145"/>
      <c r="AAP25" s="145"/>
      <c r="AAQ25" s="145"/>
      <c r="AAR25" s="145"/>
      <c r="AAS25" s="145"/>
      <c r="AAT25" s="145"/>
      <c r="AAU25" s="145"/>
      <c r="AAV25" s="145"/>
      <c r="AAW25" s="145"/>
      <c r="AAX25" s="145"/>
      <c r="AAY25" s="145"/>
      <c r="AAZ25" s="145"/>
      <c r="ABA25" s="145"/>
      <c r="ABB25" s="145"/>
      <c r="ABC25" s="145"/>
      <c r="ABD25" s="145"/>
      <c r="ABE25" s="145"/>
      <c r="ABF25" s="145"/>
      <c r="ABG25" s="145"/>
      <c r="ABH25" s="145"/>
      <c r="ABI25" s="145"/>
      <c r="ABJ25" s="145"/>
      <c r="ABK25" s="145"/>
      <c r="ABL25" s="145"/>
      <c r="ABM25" s="145"/>
      <c r="ABN25" s="145"/>
      <c r="ABO25" s="145"/>
      <c r="ABP25" s="145"/>
      <c r="ABQ25" s="145"/>
      <c r="ABR25" s="145"/>
      <c r="ABS25" s="145"/>
      <c r="ABT25" s="145"/>
      <c r="ABU25" s="145"/>
      <c r="ABV25" s="145"/>
      <c r="ABW25" s="145"/>
      <c r="ABX25" s="145"/>
      <c r="ABY25" s="145"/>
      <c r="ABZ25" s="145"/>
      <c r="ACA25" s="145"/>
      <c r="ACB25" s="145"/>
      <c r="ACC25" s="145"/>
      <c r="ACD25" s="145"/>
      <c r="ACE25" s="145"/>
      <c r="ACF25" s="145"/>
      <c r="ACG25" s="145"/>
      <c r="ACH25" s="145"/>
      <c r="ACI25" s="145"/>
      <c r="ACJ25" s="145"/>
      <c r="ACK25" s="145"/>
      <c r="ACL25" s="145"/>
      <c r="ACM25" s="145"/>
      <c r="ACN25" s="145"/>
      <c r="ACO25" s="145"/>
      <c r="ACP25" s="145"/>
      <c r="ACQ25" s="145"/>
      <c r="ACR25" s="145"/>
      <c r="ACS25" s="145"/>
      <c r="ACT25" s="145"/>
      <c r="ACU25" s="145"/>
      <c r="ACV25" s="145"/>
      <c r="ACW25" s="145"/>
      <c r="ACX25" s="145"/>
      <c r="ACY25" s="145"/>
      <c r="ACZ25" s="145"/>
      <c r="ADA25" s="145"/>
      <c r="ADB25" s="145"/>
      <c r="ADC25" s="145"/>
      <c r="ADD25" s="145"/>
      <c r="ADE25" s="145"/>
      <c r="ADF25" s="145"/>
      <c r="ADG25" s="145"/>
      <c r="ADH25" s="145"/>
      <c r="ADI25" s="145"/>
      <c r="ADJ25" s="145"/>
      <c r="ADK25" s="145"/>
      <c r="ADL25" s="145"/>
      <c r="ADM25" s="145"/>
      <c r="ADN25" s="145"/>
      <c r="ADO25" s="145"/>
      <c r="ADP25" s="145"/>
      <c r="ADQ25" s="145"/>
      <c r="ADR25" s="145"/>
      <c r="ADS25" s="145"/>
      <c r="ADT25" s="145"/>
      <c r="ADU25" s="145"/>
      <c r="ADV25" s="145"/>
      <c r="ADW25" s="145"/>
      <c r="ADX25" s="145"/>
      <c r="ADY25" s="145"/>
      <c r="ADZ25" s="145"/>
      <c r="AEA25" s="145"/>
      <c r="AEB25" s="145"/>
      <c r="AEC25" s="145"/>
      <c r="AED25" s="145"/>
      <c r="AEE25" s="145"/>
      <c r="AEF25" s="145"/>
      <c r="AEG25" s="145"/>
      <c r="AEH25" s="145"/>
      <c r="AEI25" s="145"/>
      <c r="AEJ25" s="145"/>
      <c r="AEK25" s="145"/>
      <c r="AEL25" s="145"/>
      <c r="AEM25" s="145"/>
      <c r="AEN25" s="145"/>
      <c r="AEO25" s="145"/>
      <c r="AEP25" s="145"/>
      <c r="AEQ25" s="145"/>
      <c r="AER25" s="145"/>
      <c r="AES25" s="145"/>
      <c r="AET25" s="145"/>
      <c r="AEU25" s="145"/>
      <c r="AEV25" s="145"/>
      <c r="AEW25" s="145"/>
      <c r="AEX25" s="145"/>
      <c r="AEY25" s="145"/>
      <c r="AEZ25" s="145"/>
      <c r="AFA25" s="145"/>
      <c r="AFB25" s="145"/>
      <c r="AFC25" s="145"/>
      <c r="AFD25" s="145"/>
      <c r="AFE25" s="145"/>
      <c r="AFF25" s="145"/>
      <c r="AFG25" s="145"/>
      <c r="AFH25" s="145"/>
      <c r="AFI25" s="145"/>
      <c r="AFJ25" s="145"/>
      <c r="AFK25" s="145"/>
      <c r="AFL25" s="145"/>
      <c r="AFM25" s="145"/>
      <c r="AFN25" s="145"/>
      <c r="AFO25" s="145"/>
      <c r="AFP25" s="145"/>
      <c r="AFQ25" s="145"/>
      <c r="AFR25" s="145"/>
      <c r="AFS25" s="145"/>
      <c r="AFT25" s="145"/>
      <c r="AFU25" s="145"/>
      <c r="AFV25" s="145"/>
      <c r="AFW25" s="145"/>
      <c r="AFX25" s="145"/>
      <c r="AFY25" s="145"/>
      <c r="AFZ25" s="145"/>
      <c r="AGA25" s="145"/>
      <c r="AGB25" s="145"/>
      <c r="AGC25" s="145"/>
      <c r="AGD25" s="145"/>
      <c r="AGE25" s="145"/>
      <c r="AGF25" s="145"/>
      <c r="AGG25" s="145"/>
      <c r="AGH25" s="145"/>
      <c r="AGI25" s="145"/>
      <c r="AGJ25" s="145"/>
      <c r="AGK25" s="145"/>
      <c r="AGL25" s="145"/>
      <c r="AGM25" s="145"/>
      <c r="AGN25" s="145"/>
      <c r="AGO25" s="145"/>
      <c r="AGP25" s="145"/>
      <c r="AGQ25" s="145"/>
      <c r="AGR25" s="145"/>
      <c r="AGS25" s="145"/>
      <c r="AGT25" s="145"/>
      <c r="AGU25" s="145"/>
      <c r="AGV25" s="145"/>
      <c r="AGW25" s="145"/>
      <c r="AGX25" s="145"/>
      <c r="AGY25" s="145"/>
      <c r="AGZ25" s="145"/>
      <c r="AHA25" s="145"/>
      <c r="AHB25" s="145"/>
      <c r="AHC25" s="145"/>
      <c r="AHD25" s="145"/>
      <c r="AHE25" s="145"/>
      <c r="AHF25" s="145"/>
      <c r="AHG25" s="145"/>
      <c r="AHH25" s="145"/>
      <c r="AHI25" s="145"/>
      <c r="AHJ25" s="145"/>
      <c r="AHK25" s="145"/>
      <c r="AHL25" s="145"/>
      <c r="AHM25" s="145"/>
      <c r="AHN25" s="145"/>
      <c r="AHO25" s="145"/>
      <c r="AHP25" s="145"/>
      <c r="AHQ25" s="145"/>
      <c r="AHR25" s="145"/>
      <c r="AHS25" s="145"/>
      <c r="AHT25" s="145"/>
      <c r="AHU25" s="145"/>
      <c r="AHV25" s="145"/>
      <c r="AHW25" s="145"/>
      <c r="AHX25" s="145"/>
      <c r="AHY25" s="145"/>
      <c r="AHZ25" s="145"/>
      <c r="AIA25" s="145"/>
      <c r="AIB25" s="145"/>
      <c r="AIC25" s="145"/>
      <c r="AID25" s="145"/>
      <c r="AIE25" s="145"/>
      <c r="AIF25" s="145"/>
      <c r="AIG25" s="145"/>
      <c r="AIH25" s="145"/>
      <c r="AII25" s="145"/>
      <c r="AIJ25" s="145"/>
      <c r="AIK25" s="145"/>
      <c r="AIL25" s="145"/>
      <c r="AIM25" s="145"/>
      <c r="AIN25" s="145"/>
      <c r="AIO25" s="145"/>
      <c r="AIP25" s="145"/>
      <c r="AIQ25" s="145"/>
      <c r="AIR25" s="145"/>
      <c r="AIS25" s="145"/>
      <c r="AIT25" s="145"/>
      <c r="AIU25" s="145"/>
      <c r="AIV25" s="145"/>
      <c r="AIW25" s="145"/>
      <c r="AIX25" s="145"/>
      <c r="AIY25" s="145"/>
      <c r="AIZ25" s="145"/>
      <c r="AJA25" s="145"/>
      <c r="AJB25" s="145"/>
      <c r="AJC25" s="145"/>
      <c r="AJD25" s="145"/>
      <c r="AJE25" s="145"/>
      <c r="AJF25" s="145"/>
      <c r="AJG25" s="145"/>
      <c r="AJH25" s="145"/>
      <c r="AJI25" s="145"/>
      <c r="AJJ25" s="145"/>
      <c r="AJK25" s="145"/>
      <c r="AJL25" s="145"/>
      <c r="AJM25" s="145"/>
      <c r="AJN25" s="145"/>
      <c r="AJO25" s="145"/>
      <c r="AJP25" s="145"/>
      <c r="AJQ25" s="145"/>
      <c r="AJR25" s="145"/>
      <c r="AJS25" s="145"/>
      <c r="AJT25" s="145"/>
      <c r="AJU25" s="145"/>
      <c r="AJV25" s="145"/>
      <c r="AJW25" s="145"/>
      <c r="AJX25" s="145"/>
      <c r="AJY25" s="145"/>
      <c r="AJZ25" s="145"/>
      <c r="AKA25" s="145"/>
      <c r="AKB25" s="145"/>
      <c r="AKC25" s="145"/>
      <c r="AKD25" s="145"/>
      <c r="AKE25" s="145"/>
      <c r="AKF25" s="145"/>
      <c r="AKG25" s="145"/>
      <c r="AKH25" s="145"/>
      <c r="AKI25" s="145"/>
      <c r="AKJ25" s="145"/>
      <c r="AKK25" s="145"/>
      <c r="AKL25" s="145"/>
      <c r="AKM25" s="145"/>
      <c r="AKN25" s="145"/>
      <c r="AKO25" s="145"/>
      <c r="AKP25" s="145"/>
      <c r="AKQ25" s="145"/>
      <c r="AKR25" s="145"/>
      <c r="AKS25" s="145"/>
      <c r="AKT25" s="145"/>
      <c r="AKU25" s="145"/>
      <c r="AKV25" s="145"/>
      <c r="AKW25" s="145"/>
      <c r="AKX25" s="145"/>
      <c r="AKY25" s="145"/>
      <c r="AKZ25" s="145"/>
      <c r="ALA25" s="145"/>
      <c r="ALB25" s="145"/>
      <c r="ALC25" s="145"/>
      <c r="ALD25" s="145"/>
      <c r="ALE25" s="145"/>
      <c r="ALF25" s="145"/>
      <c r="ALG25" s="145"/>
      <c r="ALH25" s="145"/>
      <c r="ALI25" s="145"/>
      <c r="ALJ25" s="145"/>
      <c r="ALK25" s="145"/>
      <c r="ALL25" s="145"/>
      <c r="ALM25" s="145"/>
      <c r="ALN25" s="145"/>
      <c r="ALO25" s="145"/>
      <c r="ALP25" s="145"/>
      <c r="ALQ25" s="145"/>
      <c r="ALR25" s="145"/>
      <c r="ALS25" s="145"/>
      <c r="ALT25" s="145"/>
      <c r="ALU25" s="145"/>
      <c r="ALV25" s="145"/>
      <c r="ALW25" s="145"/>
      <c r="ALX25" s="145"/>
      <c r="ALY25" s="145"/>
      <c r="ALZ25" s="145"/>
      <c r="AMA25" s="145"/>
      <c r="AMB25" s="145"/>
      <c r="AMC25" s="145"/>
      <c r="AMD25" s="145"/>
      <c r="AME25" s="145"/>
      <c r="AMF25" s="145"/>
      <c r="AMG25" s="145"/>
      <c r="AMH25" s="145"/>
      <c r="AMI25" s="145"/>
      <c r="AMJ25" s="145"/>
      <c r="AMK25" s="145"/>
    </row>
    <row r="26" spans="1:1025" s="142" customFormat="1">
      <c r="A26" s="148" t="str">
        <f t="shared" si="0"/>
        <v>LOAN.CA_UPDATE</v>
      </c>
      <c r="B26" s="154">
        <f t="shared" si="3"/>
        <v>110022</v>
      </c>
      <c r="C26" s="154">
        <v>0</v>
      </c>
      <c r="D26" s="154">
        <v>1</v>
      </c>
      <c r="E26" s="155">
        <f t="shared" si="4"/>
        <v>100000</v>
      </c>
      <c r="F26" s="155">
        <v>10000</v>
      </c>
      <c r="G26" s="155" t="s">
        <v>34</v>
      </c>
      <c r="H26" s="155">
        <v>100000</v>
      </c>
      <c r="I26" s="157" t="s">
        <v>505</v>
      </c>
      <c r="J26" s="155">
        <f>VLOOKUP(I26,T_FSM_TYPE!$A:$B,2,0)</f>
        <v>110000</v>
      </c>
      <c r="K26" s="142" t="s">
        <v>612</v>
      </c>
      <c r="L26" s="160"/>
      <c r="M26" s="133" t="str">
        <f t="shared" si="2"/>
        <v>INSERT INTO T_FSM_ACTION VALUES(110022, 0, 1, 100000, 10000, GETDATE(), 100000, 110000, 'CA_UPDATE', '' )</v>
      </c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  <c r="CS26" s="148"/>
      <c r="CT26" s="148"/>
      <c r="CU26" s="148"/>
      <c r="CV26" s="148"/>
      <c r="CW26" s="148"/>
      <c r="CX26" s="148"/>
      <c r="CY26" s="148"/>
      <c r="CZ26" s="148"/>
      <c r="DA26" s="148"/>
      <c r="DB26" s="148"/>
      <c r="DC26" s="148"/>
      <c r="DD26" s="148"/>
      <c r="DE26" s="148"/>
      <c r="DF26" s="148"/>
      <c r="DG26" s="148"/>
      <c r="DH26" s="148"/>
      <c r="DI26" s="148"/>
      <c r="DJ26" s="148"/>
      <c r="DK26" s="148"/>
      <c r="DL26" s="148"/>
      <c r="DM26" s="148"/>
      <c r="DN26" s="148"/>
      <c r="DO26" s="148"/>
      <c r="DP26" s="148"/>
      <c r="DQ26" s="148"/>
      <c r="DR26" s="148"/>
      <c r="DS26" s="148"/>
      <c r="DT26" s="148"/>
      <c r="DU26" s="148"/>
      <c r="DV26" s="148"/>
      <c r="DW26" s="148"/>
      <c r="DX26" s="148"/>
      <c r="DY26" s="148"/>
      <c r="DZ26" s="148"/>
      <c r="EA26" s="148"/>
      <c r="EB26" s="148"/>
      <c r="EC26" s="148"/>
      <c r="ED26" s="148"/>
      <c r="EE26" s="148"/>
      <c r="EF26" s="148"/>
      <c r="EG26" s="148"/>
      <c r="EH26" s="148"/>
      <c r="EI26" s="148"/>
      <c r="EJ26" s="148"/>
      <c r="EK26" s="148"/>
      <c r="EL26" s="148"/>
      <c r="EM26" s="148"/>
      <c r="EN26" s="148"/>
      <c r="EO26" s="148"/>
      <c r="EP26" s="148"/>
      <c r="EQ26" s="148"/>
      <c r="ER26" s="148"/>
      <c r="ES26" s="148"/>
      <c r="ET26" s="148"/>
      <c r="EU26" s="148"/>
      <c r="EV26" s="148"/>
      <c r="EW26" s="148"/>
      <c r="EX26" s="148"/>
      <c r="EY26" s="148"/>
      <c r="EZ26" s="148"/>
      <c r="FA26" s="148"/>
      <c r="FB26" s="148"/>
      <c r="FC26" s="148"/>
      <c r="FD26" s="148"/>
      <c r="FE26" s="148"/>
      <c r="FF26" s="148"/>
      <c r="FG26" s="148"/>
      <c r="FH26" s="148"/>
      <c r="FI26" s="148"/>
      <c r="FJ26" s="148"/>
      <c r="FK26" s="148"/>
      <c r="FL26" s="148"/>
      <c r="FM26" s="148"/>
      <c r="FN26" s="148"/>
      <c r="FO26" s="148"/>
      <c r="FP26" s="148"/>
      <c r="FQ26" s="148"/>
      <c r="FR26" s="148"/>
      <c r="FS26" s="148"/>
      <c r="FT26" s="148"/>
      <c r="FU26" s="148"/>
      <c r="FV26" s="148"/>
      <c r="FW26" s="148"/>
      <c r="FX26" s="148"/>
      <c r="FY26" s="148"/>
      <c r="FZ26" s="148"/>
      <c r="GA26" s="148"/>
      <c r="GB26" s="148"/>
      <c r="GC26" s="148"/>
      <c r="GD26" s="148"/>
      <c r="GE26" s="148"/>
      <c r="GF26" s="148"/>
      <c r="GG26" s="148"/>
      <c r="GH26" s="148"/>
      <c r="GI26" s="148"/>
      <c r="GJ26" s="148"/>
      <c r="GK26" s="148"/>
      <c r="GL26" s="148"/>
      <c r="GM26" s="148"/>
      <c r="GN26" s="148"/>
      <c r="GO26" s="148"/>
      <c r="GP26" s="148"/>
      <c r="GQ26" s="148"/>
      <c r="GR26" s="148"/>
      <c r="GS26" s="148"/>
      <c r="GT26" s="148"/>
      <c r="GU26" s="148"/>
      <c r="GV26" s="148"/>
      <c r="GW26" s="148"/>
      <c r="GX26" s="148"/>
      <c r="GY26" s="148"/>
      <c r="GZ26" s="148"/>
      <c r="HA26" s="148"/>
      <c r="HB26" s="148"/>
      <c r="HC26" s="148"/>
      <c r="HD26" s="148"/>
      <c r="HE26" s="148"/>
      <c r="HF26" s="148"/>
      <c r="HG26" s="148"/>
      <c r="HH26" s="148"/>
      <c r="HI26" s="148"/>
      <c r="HJ26" s="148"/>
      <c r="HK26" s="148"/>
      <c r="HL26" s="148"/>
      <c r="HM26" s="148"/>
      <c r="HN26" s="148"/>
      <c r="HO26" s="148"/>
      <c r="HP26" s="148"/>
      <c r="HQ26" s="148"/>
      <c r="HR26" s="148"/>
      <c r="HS26" s="148"/>
      <c r="HT26" s="148"/>
      <c r="HU26" s="148"/>
      <c r="HV26" s="148"/>
      <c r="HW26" s="148"/>
      <c r="HX26" s="148"/>
      <c r="HY26" s="148"/>
      <c r="HZ26" s="148"/>
      <c r="IA26" s="148"/>
      <c r="IB26" s="148"/>
      <c r="IC26" s="148"/>
      <c r="ID26" s="148"/>
      <c r="IE26" s="148"/>
      <c r="IF26" s="148"/>
      <c r="IG26" s="148"/>
      <c r="IH26" s="148"/>
      <c r="II26" s="148"/>
      <c r="IJ26" s="148"/>
      <c r="IK26" s="148"/>
      <c r="IL26" s="148"/>
      <c r="IM26" s="148"/>
      <c r="IN26" s="148"/>
      <c r="IO26" s="148"/>
      <c r="IP26" s="148"/>
      <c r="IQ26" s="148"/>
      <c r="IR26" s="148"/>
      <c r="IS26" s="148"/>
      <c r="IT26" s="148"/>
      <c r="IU26" s="148"/>
      <c r="IV26" s="148"/>
      <c r="IW26" s="148"/>
      <c r="IX26" s="148"/>
      <c r="IY26" s="148"/>
      <c r="IZ26" s="148"/>
      <c r="JA26" s="148"/>
      <c r="JB26" s="148"/>
      <c r="JC26" s="148"/>
      <c r="JD26" s="148"/>
      <c r="JE26" s="148"/>
      <c r="JF26" s="148"/>
      <c r="JG26" s="148"/>
      <c r="JH26" s="148"/>
      <c r="JI26" s="148"/>
      <c r="JJ26" s="148"/>
      <c r="JK26" s="148"/>
      <c r="JL26" s="148"/>
      <c r="JM26" s="148"/>
      <c r="JN26" s="148"/>
      <c r="JO26" s="148"/>
      <c r="JP26" s="148"/>
      <c r="JQ26" s="148"/>
      <c r="JR26" s="148"/>
      <c r="JS26" s="148"/>
      <c r="JT26" s="148"/>
      <c r="JU26" s="148"/>
      <c r="JV26" s="148"/>
      <c r="JW26" s="148"/>
      <c r="JX26" s="148"/>
      <c r="JY26" s="148"/>
      <c r="JZ26" s="148"/>
      <c r="KA26" s="148"/>
      <c r="KB26" s="148"/>
      <c r="KC26" s="148"/>
      <c r="KD26" s="148"/>
      <c r="KE26" s="148"/>
      <c r="KF26" s="148"/>
      <c r="KG26" s="148"/>
      <c r="KH26" s="148"/>
      <c r="KI26" s="148"/>
      <c r="KJ26" s="148"/>
      <c r="KK26" s="148"/>
      <c r="KL26" s="148"/>
      <c r="KM26" s="148"/>
      <c r="KN26" s="148"/>
      <c r="KO26" s="148"/>
      <c r="KP26" s="148"/>
      <c r="KQ26" s="148"/>
      <c r="KR26" s="148"/>
      <c r="KS26" s="148"/>
      <c r="KT26" s="148"/>
      <c r="KU26" s="148"/>
      <c r="KV26" s="148"/>
      <c r="KW26" s="148"/>
      <c r="KX26" s="148"/>
      <c r="KY26" s="148"/>
      <c r="KZ26" s="148"/>
      <c r="LA26" s="148"/>
      <c r="LB26" s="148"/>
      <c r="LC26" s="148"/>
      <c r="LD26" s="148"/>
      <c r="LE26" s="148"/>
      <c r="LF26" s="148"/>
      <c r="LG26" s="148"/>
      <c r="LH26" s="148"/>
      <c r="LI26" s="148"/>
      <c r="LJ26" s="148"/>
      <c r="LK26" s="148"/>
      <c r="LL26" s="148"/>
      <c r="LM26" s="148"/>
      <c r="LN26" s="148"/>
      <c r="LO26" s="148"/>
      <c r="LP26" s="148"/>
      <c r="LQ26" s="148"/>
      <c r="LR26" s="148"/>
      <c r="LS26" s="148"/>
      <c r="LT26" s="148"/>
      <c r="LU26" s="148"/>
      <c r="LV26" s="148"/>
      <c r="LW26" s="148"/>
      <c r="LX26" s="148"/>
      <c r="LY26" s="148"/>
      <c r="LZ26" s="148"/>
      <c r="MA26" s="148"/>
      <c r="MB26" s="148"/>
      <c r="MC26" s="148"/>
      <c r="MD26" s="148"/>
      <c r="ME26" s="148"/>
      <c r="MF26" s="148"/>
      <c r="MG26" s="148"/>
      <c r="MH26" s="148"/>
      <c r="MI26" s="148"/>
      <c r="MJ26" s="148"/>
      <c r="MK26" s="148"/>
      <c r="ML26" s="148"/>
      <c r="MM26" s="148"/>
      <c r="MN26" s="148"/>
      <c r="MO26" s="148"/>
      <c r="MP26" s="148"/>
      <c r="MQ26" s="148"/>
      <c r="MR26" s="148"/>
      <c r="MS26" s="148"/>
      <c r="MT26" s="148"/>
      <c r="MU26" s="148"/>
      <c r="MV26" s="148"/>
      <c r="MW26" s="148"/>
      <c r="MX26" s="148"/>
      <c r="MY26" s="148"/>
      <c r="MZ26" s="148"/>
      <c r="NA26" s="148"/>
      <c r="NB26" s="148"/>
      <c r="NC26" s="148"/>
      <c r="ND26" s="148"/>
      <c r="NE26" s="148"/>
      <c r="NF26" s="148"/>
      <c r="NG26" s="148"/>
      <c r="NH26" s="148"/>
      <c r="NI26" s="148"/>
      <c r="NJ26" s="148"/>
      <c r="NK26" s="148"/>
      <c r="NL26" s="148"/>
      <c r="NM26" s="148"/>
      <c r="NN26" s="148"/>
      <c r="NO26" s="148"/>
      <c r="NP26" s="148"/>
      <c r="NQ26" s="148"/>
      <c r="NR26" s="148"/>
      <c r="NS26" s="148"/>
      <c r="NT26" s="148"/>
      <c r="NU26" s="148"/>
      <c r="NV26" s="148"/>
      <c r="NW26" s="148"/>
      <c r="NX26" s="148"/>
      <c r="NY26" s="148"/>
      <c r="NZ26" s="148"/>
      <c r="OA26" s="148"/>
      <c r="OB26" s="148"/>
      <c r="OC26" s="148"/>
      <c r="OD26" s="148"/>
      <c r="OE26" s="148"/>
      <c r="OF26" s="148"/>
      <c r="OG26" s="148"/>
      <c r="OH26" s="148"/>
      <c r="OI26" s="148"/>
      <c r="OJ26" s="148"/>
      <c r="OK26" s="148"/>
      <c r="OL26" s="148"/>
      <c r="OM26" s="148"/>
      <c r="ON26" s="148"/>
      <c r="OO26" s="148"/>
      <c r="OP26" s="148"/>
      <c r="OQ26" s="148"/>
      <c r="OR26" s="148"/>
      <c r="OS26" s="148"/>
      <c r="OT26" s="148"/>
      <c r="OU26" s="148"/>
      <c r="OV26" s="148"/>
      <c r="OW26" s="148"/>
      <c r="OX26" s="148"/>
      <c r="OY26" s="148"/>
      <c r="OZ26" s="148"/>
      <c r="PA26" s="148"/>
      <c r="PB26" s="148"/>
      <c r="PC26" s="148"/>
      <c r="PD26" s="148"/>
      <c r="PE26" s="148"/>
      <c r="PF26" s="148"/>
      <c r="PG26" s="148"/>
      <c r="PH26" s="148"/>
      <c r="PI26" s="148"/>
      <c r="PJ26" s="148"/>
      <c r="PK26" s="148"/>
      <c r="PL26" s="148"/>
      <c r="PM26" s="148"/>
      <c r="PN26" s="148"/>
      <c r="PO26" s="148"/>
      <c r="PP26" s="148"/>
      <c r="PQ26" s="148"/>
      <c r="PR26" s="148"/>
      <c r="PS26" s="148"/>
      <c r="PT26" s="148"/>
      <c r="PU26" s="148"/>
      <c r="PV26" s="148"/>
      <c r="PW26" s="148"/>
      <c r="PX26" s="148"/>
      <c r="PY26" s="148"/>
      <c r="PZ26" s="148"/>
      <c r="QA26" s="148"/>
      <c r="QB26" s="148"/>
      <c r="QC26" s="148"/>
      <c r="QD26" s="148"/>
      <c r="QE26" s="148"/>
      <c r="QF26" s="148"/>
      <c r="QG26" s="148"/>
      <c r="QH26" s="148"/>
      <c r="QI26" s="148"/>
      <c r="QJ26" s="148"/>
      <c r="QK26" s="148"/>
      <c r="QL26" s="148"/>
      <c r="QM26" s="148"/>
      <c r="QN26" s="148"/>
      <c r="QO26" s="148"/>
      <c r="QP26" s="148"/>
      <c r="QQ26" s="148"/>
      <c r="QR26" s="148"/>
      <c r="QS26" s="148"/>
      <c r="QT26" s="148"/>
      <c r="QU26" s="148"/>
      <c r="QV26" s="148"/>
      <c r="QW26" s="148"/>
      <c r="QX26" s="148"/>
      <c r="QY26" s="148"/>
      <c r="QZ26" s="148"/>
      <c r="RA26" s="148"/>
      <c r="RB26" s="148"/>
      <c r="RC26" s="148"/>
      <c r="RD26" s="148"/>
      <c r="RE26" s="148"/>
      <c r="RF26" s="148"/>
      <c r="RG26" s="148"/>
      <c r="RH26" s="148"/>
      <c r="RI26" s="148"/>
      <c r="RJ26" s="148"/>
      <c r="RK26" s="148"/>
      <c r="RL26" s="148"/>
      <c r="RM26" s="148"/>
      <c r="RN26" s="148"/>
      <c r="RO26" s="148"/>
      <c r="RP26" s="148"/>
      <c r="RQ26" s="148"/>
      <c r="RR26" s="148"/>
      <c r="RS26" s="148"/>
      <c r="RT26" s="148"/>
      <c r="RU26" s="148"/>
      <c r="RV26" s="148"/>
      <c r="RW26" s="148"/>
      <c r="RX26" s="148"/>
      <c r="RY26" s="148"/>
      <c r="RZ26" s="148"/>
      <c r="SA26" s="148"/>
      <c r="SB26" s="148"/>
      <c r="SC26" s="148"/>
      <c r="SD26" s="148"/>
      <c r="SE26" s="148"/>
      <c r="SF26" s="148"/>
      <c r="SG26" s="148"/>
      <c r="SH26" s="148"/>
      <c r="SI26" s="148"/>
      <c r="SJ26" s="148"/>
      <c r="SK26" s="148"/>
      <c r="SL26" s="148"/>
      <c r="SM26" s="148"/>
      <c r="SN26" s="148"/>
      <c r="SO26" s="148"/>
      <c r="SP26" s="148"/>
      <c r="SQ26" s="148"/>
      <c r="SR26" s="148"/>
      <c r="SS26" s="148"/>
      <c r="ST26" s="148"/>
      <c r="SU26" s="148"/>
      <c r="SV26" s="148"/>
      <c r="SW26" s="148"/>
      <c r="SX26" s="148"/>
      <c r="SY26" s="148"/>
      <c r="SZ26" s="148"/>
      <c r="TA26" s="148"/>
      <c r="TB26" s="148"/>
      <c r="TC26" s="148"/>
      <c r="TD26" s="148"/>
      <c r="TE26" s="148"/>
      <c r="TF26" s="148"/>
      <c r="TG26" s="148"/>
      <c r="TH26" s="148"/>
      <c r="TI26" s="148"/>
      <c r="TJ26" s="148"/>
      <c r="TK26" s="148"/>
      <c r="TL26" s="148"/>
      <c r="TM26" s="148"/>
      <c r="TN26" s="148"/>
      <c r="TO26" s="148"/>
      <c r="TP26" s="148"/>
      <c r="TQ26" s="148"/>
      <c r="TR26" s="148"/>
      <c r="TS26" s="148"/>
      <c r="TT26" s="148"/>
      <c r="TU26" s="148"/>
      <c r="TV26" s="148"/>
      <c r="TW26" s="148"/>
      <c r="TX26" s="148"/>
      <c r="TY26" s="148"/>
      <c r="TZ26" s="148"/>
      <c r="UA26" s="148"/>
      <c r="UB26" s="148"/>
      <c r="UC26" s="148"/>
      <c r="UD26" s="148"/>
      <c r="UE26" s="148"/>
      <c r="UF26" s="148"/>
      <c r="UG26" s="148"/>
      <c r="UH26" s="148"/>
      <c r="UI26" s="148"/>
      <c r="UJ26" s="148"/>
      <c r="UK26" s="148"/>
      <c r="UL26" s="148"/>
      <c r="UM26" s="148"/>
      <c r="UN26" s="148"/>
      <c r="UO26" s="148"/>
      <c r="UP26" s="148"/>
      <c r="UQ26" s="148"/>
      <c r="UR26" s="148"/>
      <c r="US26" s="148"/>
      <c r="UT26" s="148"/>
      <c r="UU26" s="148"/>
      <c r="UV26" s="148"/>
      <c r="UW26" s="148"/>
      <c r="UX26" s="148"/>
      <c r="UY26" s="148"/>
      <c r="UZ26" s="148"/>
      <c r="VA26" s="148"/>
      <c r="VB26" s="148"/>
      <c r="VC26" s="148"/>
      <c r="VD26" s="148"/>
      <c r="VE26" s="148"/>
      <c r="VF26" s="148"/>
      <c r="VG26" s="148"/>
      <c r="VH26" s="148"/>
      <c r="VI26" s="148"/>
      <c r="VJ26" s="148"/>
      <c r="VK26" s="148"/>
      <c r="VL26" s="148"/>
      <c r="VM26" s="148"/>
      <c r="VN26" s="148"/>
      <c r="VO26" s="148"/>
      <c r="VP26" s="148"/>
      <c r="VQ26" s="148"/>
      <c r="VR26" s="148"/>
      <c r="VS26" s="148"/>
      <c r="VT26" s="148"/>
      <c r="VU26" s="148"/>
      <c r="VV26" s="148"/>
      <c r="VW26" s="148"/>
      <c r="VX26" s="148"/>
      <c r="VY26" s="148"/>
      <c r="VZ26" s="148"/>
      <c r="WA26" s="148"/>
      <c r="WB26" s="148"/>
      <c r="WC26" s="148"/>
      <c r="WD26" s="148"/>
      <c r="WE26" s="148"/>
      <c r="WF26" s="148"/>
      <c r="WG26" s="148"/>
      <c r="WH26" s="148"/>
      <c r="WI26" s="148"/>
      <c r="WJ26" s="148"/>
      <c r="WK26" s="148"/>
      <c r="WL26" s="148"/>
      <c r="WM26" s="148"/>
      <c r="WN26" s="148"/>
      <c r="WO26" s="148"/>
      <c r="WP26" s="148"/>
      <c r="WQ26" s="148"/>
      <c r="WR26" s="148"/>
      <c r="WS26" s="148"/>
      <c r="WT26" s="148"/>
      <c r="WU26" s="148"/>
      <c r="WV26" s="148"/>
      <c r="WW26" s="148"/>
      <c r="WX26" s="148"/>
      <c r="WY26" s="148"/>
      <c r="WZ26" s="148"/>
      <c r="XA26" s="148"/>
      <c r="XB26" s="148"/>
      <c r="XC26" s="148"/>
      <c r="XD26" s="148"/>
      <c r="XE26" s="148"/>
      <c r="XF26" s="148"/>
      <c r="XG26" s="148"/>
      <c r="XH26" s="148"/>
      <c r="XI26" s="148"/>
      <c r="XJ26" s="148"/>
      <c r="XK26" s="148"/>
      <c r="XL26" s="148"/>
      <c r="XM26" s="148"/>
      <c r="XN26" s="148"/>
      <c r="XO26" s="148"/>
      <c r="XP26" s="148"/>
      <c r="XQ26" s="148"/>
      <c r="XR26" s="148"/>
      <c r="XS26" s="148"/>
      <c r="XT26" s="148"/>
      <c r="XU26" s="148"/>
      <c r="XV26" s="148"/>
      <c r="XW26" s="148"/>
      <c r="XX26" s="148"/>
      <c r="XY26" s="148"/>
      <c r="XZ26" s="148"/>
      <c r="YA26" s="148"/>
      <c r="YB26" s="148"/>
      <c r="YC26" s="148"/>
      <c r="YD26" s="148"/>
      <c r="YE26" s="148"/>
      <c r="YF26" s="148"/>
      <c r="YG26" s="148"/>
      <c r="YH26" s="148"/>
      <c r="YI26" s="148"/>
      <c r="YJ26" s="148"/>
      <c r="YK26" s="148"/>
      <c r="YL26" s="148"/>
      <c r="YM26" s="148"/>
      <c r="YN26" s="148"/>
      <c r="YO26" s="148"/>
      <c r="YP26" s="148"/>
      <c r="YQ26" s="148"/>
      <c r="YR26" s="148"/>
      <c r="YS26" s="148"/>
      <c r="YT26" s="148"/>
      <c r="YU26" s="148"/>
      <c r="YV26" s="148"/>
      <c r="YW26" s="148"/>
      <c r="YX26" s="148"/>
      <c r="YY26" s="148"/>
      <c r="YZ26" s="148"/>
      <c r="ZA26" s="148"/>
      <c r="ZB26" s="148"/>
      <c r="ZC26" s="148"/>
      <c r="ZD26" s="148"/>
      <c r="ZE26" s="148"/>
      <c r="ZF26" s="148"/>
      <c r="ZG26" s="148"/>
      <c r="ZH26" s="148"/>
      <c r="ZI26" s="148"/>
      <c r="ZJ26" s="148"/>
      <c r="ZK26" s="148"/>
      <c r="ZL26" s="148"/>
      <c r="ZM26" s="148"/>
      <c r="ZN26" s="148"/>
      <c r="ZO26" s="148"/>
      <c r="ZP26" s="148"/>
      <c r="ZQ26" s="148"/>
      <c r="ZR26" s="148"/>
      <c r="ZS26" s="148"/>
      <c r="ZT26" s="148"/>
      <c r="ZU26" s="148"/>
      <c r="ZV26" s="148"/>
      <c r="ZW26" s="148"/>
      <c r="ZX26" s="148"/>
      <c r="ZY26" s="148"/>
      <c r="ZZ26" s="148"/>
      <c r="AAA26" s="148"/>
      <c r="AAB26" s="148"/>
      <c r="AAC26" s="148"/>
      <c r="AAD26" s="148"/>
      <c r="AAE26" s="148"/>
      <c r="AAF26" s="148"/>
      <c r="AAG26" s="148"/>
      <c r="AAH26" s="148"/>
      <c r="AAI26" s="148"/>
      <c r="AAJ26" s="148"/>
      <c r="AAK26" s="148"/>
      <c r="AAL26" s="148"/>
      <c r="AAM26" s="148"/>
      <c r="AAN26" s="148"/>
      <c r="AAO26" s="148"/>
      <c r="AAP26" s="148"/>
      <c r="AAQ26" s="148"/>
      <c r="AAR26" s="148"/>
      <c r="AAS26" s="148"/>
      <c r="AAT26" s="148"/>
      <c r="AAU26" s="148"/>
      <c r="AAV26" s="148"/>
      <c r="AAW26" s="148"/>
      <c r="AAX26" s="148"/>
      <c r="AAY26" s="148"/>
      <c r="AAZ26" s="148"/>
      <c r="ABA26" s="148"/>
      <c r="ABB26" s="148"/>
      <c r="ABC26" s="148"/>
      <c r="ABD26" s="148"/>
      <c r="ABE26" s="148"/>
      <c r="ABF26" s="148"/>
      <c r="ABG26" s="148"/>
      <c r="ABH26" s="148"/>
      <c r="ABI26" s="148"/>
      <c r="ABJ26" s="148"/>
      <c r="ABK26" s="148"/>
      <c r="ABL26" s="148"/>
      <c r="ABM26" s="148"/>
      <c r="ABN26" s="148"/>
      <c r="ABO26" s="148"/>
      <c r="ABP26" s="148"/>
      <c r="ABQ26" s="148"/>
      <c r="ABR26" s="148"/>
      <c r="ABS26" s="148"/>
      <c r="ABT26" s="148"/>
      <c r="ABU26" s="148"/>
      <c r="ABV26" s="148"/>
      <c r="ABW26" s="148"/>
      <c r="ABX26" s="148"/>
      <c r="ABY26" s="148"/>
      <c r="ABZ26" s="148"/>
      <c r="ACA26" s="148"/>
      <c r="ACB26" s="148"/>
      <c r="ACC26" s="148"/>
      <c r="ACD26" s="148"/>
      <c r="ACE26" s="148"/>
      <c r="ACF26" s="148"/>
      <c r="ACG26" s="148"/>
      <c r="ACH26" s="148"/>
      <c r="ACI26" s="148"/>
      <c r="ACJ26" s="148"/>
      <c r="ACK26" s="148"/>
      <c r="ACL26" s="148"/>
      <c r="ACM26" s="148"/>
      <c r="ACN26" s="148"/>
      <c r="ACO26" s="148"/>
      <c r="ACP26" s="148"/>
      <c r="ACQ26" s="148"/>
      <c r="ACR26" s="148"/>
      <c r="ACS26" s="148"/>
      <c r="ACT26" s="148"/>
      <c r="ACU26" s="148"/>
      <c r="ACV26" s="148"/>
      <c r="ACW26" s="148"/>
      <c r="ACX26" s="148"/>
      <c r="ACY26" s="148"/>
      <c r="ACZ26" s="148"/>
      <c r="ADA26" s="148"/>
      <c r="ADB26" s="148"/>
      <c r="ADC26" s="148"/>
      <c r="ADD26" s="148"/>
      <c r="ADE26" s="148"/>
      <c r="ADF26" s="148"/>
      <c r="ADG26" s="148"/>
      <c r="ADH26" s="148"/>
      <c r="ADI26" s="148"/>
      <c r="ADJ26" s="148"/>
      <c r="ADK26" s="148"/>
      <c r="ADL26" s="148"/>
      <c r="ADM26" s="148"/>
      <c r="ADN26" s="148"/>
      <c r="ADO26" s="148"/>
      <c r="ADP26" s="148"/>
      <c r="ADQ26" s="148"/>
      <c r="ADR26" s="148"/>
      <c r="ADS26" s="148"/>
      <c r="ADT26" s="148"/>
      <c r="ADU26" s="148"/>
      <c r="ADV26" s="148"/>
      <c r="ADW26" s="148"/>
      <c r="ADX26" s="148"/>
      <c r="ADY26" s="148"/>
      <c r="ADZ26" s="148"/>
      <c r="AEA26" s="148"/>
      <c r="AEB26" s="148"/>
      <c r="AEC26" s="148"/>
      <c r="AED26" s="148"/>
      <c r="AEE26" s="148"/>
      <c r="AEF26" s="148"/>
      <c r="AEG26" s="148"/>
      <c r="AEH26" s="148"/>
      <c r="AEI26" s="148"/>
      <c r="AEJ26" s="148"/>
      <c r="AEK26" s="148"/>
      <c r="AEL26" s="148"/>
      <c r="AEM26" s="148"/>
      <c r="AEN26" s="148"/>
      <c r="AEO26" s="148"/>
      <c r="AEP26" s="148"/>
      <c r="AEQ26" s="148"/>
      <c r="AER26" s="148"/>
      <c r="AES26" s="148"/>
      <c r="AET26" s="148"/>
      <c r="AEU26" s="148"/>
      <c r="AEV26" s="148"/>
      <c r="AEW26" s="148"/>
      <c r="AEX26" s="148"/>
      <c r="AEY26" s="148"/>
      <c r="AEZ26" s="148"/>
      <c r="AFA26" s="148"/>
      <c r="AFB26" s="148"/>
      <c r="AFC26" s="148"/>
      <c r="AFD26" s="148"/>
      <c r="AFE26" s="148"/>
      <c r="AFF26" s="148"/>
      <c r="AFG26" s="148"/>
      <c r="AFH26" s="148"/>
      <c r="AFI26" s="148"/>
      <c r="AFJ26" s="148"/>
      <c r="AFK26" s="148"/>
      <c r="AFL26" s="148"/>
      <c r="AFM26" s="148"/>
      <c r="AFN26" s="148"/>
      <c r="AFO26" s="148"/>
      <c r="AFP26" s="148"/>
      <c r="AFQ26" s="148"/>
      <c r="AFR26" s="148"/>
      <c r="AFS26" s="148"/>
      <c r="AFT26" s="148"/>
      <c r="AFU26" s="148"/>
      <c r="AFV26" s="148"/>
      <c r="AFW26" s="148"/>
      <c r="AFX26" s="148"/>
      <c r="AFY26" s="148"/>
      <c r="AFZ26" s="148"/>
      <c r="AGA26" s="148"/>
      <c r="AGB26" s="148"/>
      <c r="AGC26" s="148"/>
      <c r="AGD26" s="148"/>
      <c r="AGE26" s="148"/>
      <c r="AGF26" s="148"/>
      <c r="AGG26" s="148"/>
      <c r="AGH26" s="148"/>
      <c r="AGI26" s="148"/>
      <c r="AGJ26" s="148"/>
      <c r="AGK26" s="148"/>
      <c r="AGL26" s="148"/>
      <c r="AGM26" s="148"/>
      <c r="AGN26" s="148"/>
      <c r="AGO26" s="148"/>
      <c r="AGP26" s="148"/>
      <c r="AGQ26" s="148"/>
      <c r="AGR26" s="148"/>
      <c r="AGS26" s="148"/>
      <c r="AGT26" s="148"/>
      <c r="AGU26" s="148"/>
      <c r="AGV26" s="148"/>
      <c r="AGW26" s="148"/>
      <c r="AGX26" s="148"/>
      <c r="AGY26" s="148"/>
      <c r="AGZ26" s="148"/>
      <c r="AHA26" s="148"/>
      <c r="AHB26" s="148"/>
      <c r="AHC26" s="148"/>
      <c r="AHD26" s="148"/>
      <c r="AHE26" s="148"/>
      <c r="AHF26" s="148"/>
      <c r="AHG26" s="148"/>
      <c r="AHH26" s="148"/>
      <c r="AHI26" s="148"/>
      <c r="AHJ26" s="148"/>
      <c r="AHK26" s="148"/>
      <c r="AHL26" s="148"/>
      <c r="AHM26" s="148"/>
      <c r="AHN26" s="148"/>
      <c r="AHO26" s="148"/>
      <c r="AHP26" s="148"/>
      <c r="AHQ26" s="148"/>
      <c r="AHR26" s="148"/>
      <c r="AHS26" s="148"/>
      <c r="AHT26" s="148"/>
      <c r="AHU26" s="148"/>
      <c r="AHV26" s="148"/>
      <c r="AHW26" s="148"/>
      <c r="AHX26" s="148"/>
      <c r="AHY26" s="148"/>
      <c r="AHZ26" s="148"/>
      <c r="AIA26" s="148"/>
      <c r="AIB26" s="148"/>
      <c r="AIC26" s="148"/>
      <c r="AID26" s="148"/>
      <c r="AIE26" s="148"/>
      <c r="AIF26" s="148"/>
      <c r="AIG26" s="148"/>
      <c r="AIH26" s="148"/>
      <c r="AII26" s="148"/>
      <c r="AIJ26" s="148"/>
      <c r="AIK26" s="148"/>
      <c r="AIL26" s="148"/>
      <c r="AIM26" s="148"/>
      <c r="AIN26" s="148"/>
      <c r="AIO26" s="148"/>
      <c r="AIP26" s="148"/>
      <c r="AIQ26" s="148"/>
      <c r="AIR26" s="148"/>
      <c r="AIS26" s="148"/>
      <c r="AIT26" s="148"/>
      <c r="AIU26" s="148"/>
      <c r="AIV26" s="148"/>
      <c r="AIW26" s="148"/>
      <c r="AIX26" s="148"/>
      <c r="AIY26" s="148"/>
      <c r="AIZ26" s="148"/>
      <c r="AJA26" s="148"/>
      <c r="AJB26" s="148"/>
      <c r="AJC26" s="148"/>
      <c r="AJD26" s="148"/>
      <c r="AJE26" s="148"/>
      <c r="AJF26" s="148"/>
      <c r="AJG26" s="148"/>
      <c r="AJH26" s="148"/>
      <c r="AJI26" s="148"/>
      <c r="AJJ26" s="148"/>
      <c r="AJK26" s="148"/>
      <c r="AJL26" s="148"/>
      <c r="AJM26" s="148"/>
      <c r="AJN26" s="148"/>
      <c r="AJO26" s="148"/>
      <c r="AJP26" s="148"/>
      <c r="AJQ26" s="148"/>
      <c r="AJR26" s="148"/>
      <c r="AJS26" s="148"/>
      <c r="AJT26" s="148"/>
      <c r="AJU26" s="148"/>
      <c r="AJV26" s="148"/>
      <c r="AJW26" s="148"/>
      <c r="AJX26" s="148"/>
      <c r="AJY26" s="148"/>
      <c r="AJZ26" s="148"/>
      <c r="AKA26" s="148"/>
      <c r="AKB26" s="148"/>
      <c r="AKC26" s="148"/>
      <c r="AKD26" s="148"/>
      <c r="AKE26" s="148"/>
      <c r="AKF26" s="148"/>
      <c r="AKG26" s="148"/>
      <c r="AKH26" s="148"/>
      <c r="AKI26" s="148"/>
      <c r="AKJ26" s="148"/>
      <c r="AKK26" s="148"/>
      <c r="AKL26" s="148"/>
      <c r="AKM26" s="148"/>
      <c r="AKN26" s="148"/>
      <c r="AKO26" s="148"/>
      <c r="AKP26" s="148"/>
      <c r="AKQ26" s="148"/>
      <c r="AKR26" s="148"/>
      <c r="AKS26" s="148"/>
      <c r="AKT26" s="148"/>
      <c r="AKU26" s="148"/>
      <c r="AKV26" s="148"/>
      <c r="AKW26" s="148"/>
      <c r="AKX26" s="148"/>
      <c r="AKY26" s="148"/>
      <c r="AKZ26" s="148"/>
      <c r="ALA26" s="148"/>
      <c r="ALB26" s="148"/>
      <c r="ALC26" s="148"/>
      <c r="ALD26" s="148"/>
      <c r="ALE26" s="148"/>
      <c r="ALF26" s="148"/>
      <c r="ALG26" s="148"/>
      <c r="ALH26" s="148"/>
      <c r="ALI26" s="148"/>
      <c r="ALJ26" s="148"/>
      <c r="ALK26" s="148"/>
      <c r="ALL26" s="148"/>
      <c r="ALM26" s="148"/>
      <c r="ALN26" s="148"/>
      <c r="ALO26" s="148"/>
      <c r="ALP26" s="148"/>
      <c r="ALQ26" s="148"/>
      <c r="ALR26" s="148"/>
      <c r="ALS26" s="148"/>
      <c r="ALT26" s="148"/>
      <c r="ALU26" s="148"/>
      <c r="ALV26" s="148"/>
      <c r="ALW26" s="148"/>
      <c r="ALX26" s="148"/>
      <c r="ALY26" s="148"/>
      <c r="ALZ26" s="148"/>
      <c r="AMA26" s="148"/>
      <c r="AMB26" s="148"/>
      <c r="AMC26" s="148"/>
      <c r="AMD26" s="148"/>
      <c r="AME26" s="148"/>
      <c r="AMF26" s="148"/>
      <c r="AMG26" s="148"/>
      <c r="AMH26" s="148"/>
      <c r="AMI26" s="148"/>
      <c r="AMJ26" s="148"/>
      <c r="AMK26" s="148"/>
    </row>
    <row r="27" spans="1:1025" s="142" customFormat="1">
      <c r="A27" s="148" t="str">
        <f t="shared" si="0"/>
        <v>LOAN.CA_RECOMMEND</v>
      </c>
      <c r="B27" s="154">
        <f t="shared" si="3"/>
        <v>110023</v>
      </c>
      <c r="C27" s="154">
        <v>0</v>
      </c>
      <c r="D27" s="154">
        <v>1</v>
      </c>
      <c r="E27" s="155">
        <f t="shared" si="4"/>
        <v>100000</v>
      </c>
      <c r="F27" s="155">
        <v>10000</v>
      </c>
      <c r="G27" s="155" t="s">
        <v>34</v>
      </c>
      <c r="H27" s="155">
        <v>100000</v>
      </c>
      <c r="I27" s="157" t="s">
        <v>505</v>
      </c>
      <c r="J27" s="155">
        <f>VLOOKUP(I27,T_FSM_TYPE!$A:$B,2,0)</f>
        <v>110000</v>
      </c>
      <c r="K27" s="142" t="s">
        <v>613</v>
      </c>
      <c r="L27" s="160"/>
      <c r="M27" s="133" t="str">
        <f t="shared" si="2"/>
        <v>INSERT INTO T_FSM_ACTION VALUES(110023, 0, 1, 100000, 10000, GETDATE(), 100000, 110000, 'CA_RECOMMEND', '' )</v>
      </c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  <c r="CE27" s="148"/>
      <c r="CF27" s="148"/>
      <c r="CG27" s="148"/>
      <c r="CH27" s="148"/>
      <c r="CI27" s="148"/>
      <c r="CJ27" s="148"/>
      <c r="CK27" s="148"/>
      <c r="CL27" s="148"/>
      <c r="CM27" s="148"/>
      <c r="CN27" s="148"/>
      <c r="CO27" s="148"/>
      <c r="CP27" s="148"/>
      <c r="CQ27" s="148"/>
      <c r="CR27" s="148"/>
      <c r="CS27" s="148"/>
      <c r="CT27" s="148"/>
      <c r="CU27" s="148"/>
      <c r="CV27" s="148"/>
      <c r="CW27" s="148"/>
      <c r="CX27" s="148"/>
      <c r="CY27" s="148"/>
      <c r="CZ27" s="148"/>
      <c r="DA27" s="148"/>
      <c r="DB27" s="148"/>
      <c r="DC27" s="148"/>
      <c r="DD27" s="148"/>
      <c r="DE27" s="148"/>
      <c r="DF27" s="148"/>
      <c r="DG27" s="148"/>
      <c r="DH27" s="148"/>
      <c r="DI27" s="148"/>
      <c r="DJ27" s="148"/>
      <c r="DK27" s="148"/>
      <c r="DL27" s="148"/>
      <c r="DM27" s="148"/>
      <c r="DN27" s="148"/>
      <c r="DO27" s="148"/>
      <c r="DP27" s="148"/>
      <c r="DQ27" s="148"/>
      <c r="DR27" s="148"/>
      <c r="DS27" s="148"/>
      <c r="DT27" s="148"/>
      <c r="DU27" s="148"/>
      <c r="DV27" s="148"/>
      <c r="DW27" s="148"/>
      <c r="DX27" s="148"/>
      <c r="DY27" s="148"/>
      <c r="DZ27" s="148"/>
      <c r="EA27" s="148"/>
      <c r="EB27" s="148"/>
      <c r="EC27" s="148"/>
      <c r="ED27" s="148"/>
      <c r="EE27" s="148"/>
      <c r="EF27" s="148"/>
      <c r="EG27" s="148"/>
      <c r="EH27" s="148"/>
      <c r="EI27" s="148"/>
      <c r="EJ27" s="148"/>
      <c r="EK27" s="148"/>
      <c r="EL27" s="148"/>
      <c r="EM27" s="148"/>
      <c r="EN27" s="148"/>
      <c r="EO27" s="148"/>
      <c r="EP27" s="148"/>
      <c r="EQ27" s="148"/>
      <c r="ER27" s="148"/>
      <c r="ES27" s="148"/>
      <c r="ET27" s="148"/>
      <c r="EU27" s="148"/>
      <c r="EV27" s="148"/>
      <c r="EW27" s="148"/>
      <c r="EX27" s="148"/>
      <c r="EY27" s="148"/>
      <c r="EZ27" s="148"/>
      <c r="FA27" s="148"/>
      <c r="FB27" s="148"/>
      <c r="FC27" s="148"/>
      <c r="FD27" s="148"/>
      <c r="FE27" s="148"/>
      <c r="FF27" s="148"/>
      <c r="FG27" s="148"/>
      <c r="FH27" s="148"/>
      <c r="FI27" s="148"/>
      <c r="FJ27" s="148"/>
      <c r="FK27" s="148"/>
      <c r="FL27" s="148"/>
      <c r="FM27" s="148"/>
      <c r="FN27" s="148"/>
      <c r="FO27" s="148"/>
      <c r="FP27" s="148"/>
      <c r="FQ27" s="148"/>
      <c r="FR27" s="148"/>
      <c r="FS27" s="148"/>
      <c r="FT27" s="148"/>
      <c r="FU27" s="148"/>
      <c r="FV27" s="148"/>
      <c r="FW27" s="148"/>
      <c r="FX27" s="148"/>
      <c r="FY27" s="148"/>
      <c r="FZ27" s="148"/>
      <c r="GA27" s="148"/>
      <c r="GB27" s="148"/>
      <c r="GC27" s="148"/>
      <c r="GD27" s="148"/>
      <c r="GE27" s="148"/>
      <c r="GF27" s="148"/>
      <c r="GG27" s="148"/>
      <c r="GH27" s="148"/>
      <c r="GI27" s="148"/>
      <c r="GJ27" s="148"/>
      <c r="GK27" s="148"/>
      <c r="GL27" s="148"/>
      <c r="GM27" s="148"/>
      <c r="GN27" s="148"/>
      <c r="GO27" s="148"/>
      <c r="GP27" s="148"/>
      <c r="GQ27" s="148"/>
      <c r="GR27" s="148"/>
      <c r="GS27" s="148"/>
      <c r="GT27" s="148"/>
      <c r="GU27" s="148"/>
      <c r="GV27" s="148"/>
      <c r="GW27" s="148"/>
      <c r="GX27" s="148"/>
      <c r="GY27" s="148"/>
      <c r="GZ27" s="148"/>
      <c r="HA27" s="148"/>
      <c r="HB27" s="148"/>
      <c r="HC27" s="148"/>
      <c r="HD27" s="148"/>
      <c r="HE27" s="148"/>
      <c r="HF27" s="148"/>
      <c r="HG27" s="148"/>
      <c r="HH27" s="148"/>
      <c r="HI27" s="148"/>
      <c r="HJ27" s="148"/>
      <c r="HK27" s="148"/>
      <c r="HL27" s="148"/>
      <c r="HM27" s="148"/>
      <c r="HN27" s="148"/>
      <c r="HO27" s="148"/>
      <c r="HP27" s="148"/>
      <c r="HQ27" s="148"/>
      <c r="HR27" s="148"/>
      <c r="HS27" s="148"/>
      <c r="HT27" s="148"/>
      <c r="HU27" s="148"/>
      <c r="HV27" s="148"/>
      <c r="HW27" s="148"/>
      <c r="HX27" s="148"/>
      <c r="HY27" s="148"/>
      <c r="HZ27" s="148"/>
      <c r="IA27" s="148"/>
      <c r="IB27" s="148"/>
      <c r="IC27" s="148"/>
      <c r="ID27" s="148"/>
      <c r="IE27" s="148"/>
      <c r="IF27" s="148"/>
      <c r="IG27" s="148"/>
      <c r="IH27" s="148"/>
      <c r="II27" s="148"/>
      <c r="IJ27" s="148"/>
      <c r="IK27" s="148"/>
      <c r="IL27" s="148"/>
      <c r="IM27" s="148"/>
      <c r="IN27" s="148"/>
      <c r="IO27" s="148"/>
      <c r="IP27" s="148"/>
      <c r="IQ27" s="148"/>
      <c r="IR27" s="148"/>
      <c r="IS27" s="148"/>
      <c r="IT27" s="148"/>
      <c r="IU27" s="148"/>
      <c r="IV27" s="148"/>
      <c r="IW27" s="148"/>
      <c r="IX27" s="148"/>
      <c r="IY27" s="148"/>
      <c r="IZ27" s="148"/>
      <c r="JA27" s="148"/>
      <c r="JB27" s="148"/>
      <c r="JC27" s="148"/>
      <c r="JD27" s="148"/>
      <c r="JE27" s="148"/>
      <c r="JF27" s="148"/>
      <c r="JG27" s="148"/>
      <c r="JH27" s="148"/>
      <c r="JI27" s="148"/>
      <c r="JJ27" s="148"/>
      <c r="JK27" s="148"/>
      <c r="JL27" s="148"/>
      <c r="JM27" s="148"/>
      <c r="JN27" s="148"/>
      <c r="JO27" s="148"/>
      <c r="JP27" s="148"/>
      <c r="JQ27" s="148"/>
      <c r="JR27" s="148"/>
      <c r="JS27" s="148"/>
      <c r="JT27" s="148"/>
      <c r="JU27" s="148"/>
      <c r="JV27" s="148"/>
      <c r="JW27" s="148"/>
      <c r="JX27" s="148"/>
      <c r="JY27" s="148"/>
      <c r="JZ27" s="148"/>
      <c r="KA27" s="148"/>
      <c r="KB27" s="148"/>
      <c r="KC27" s="148"/>
      <c r="KD27" s="148"/>
      <c r="KE27" s="148"/>
      <c r="KF27" s="148"/>
      <c r="KG27" s="148"/>
      <c r="KH27" s="148"/>
      <c r="KI27" s="148"/>
      <c r="KJ27" s="148"/>
      <c r="KK27" s="148"/>
      <c r="KL27" s="148"/>
      <c r="KM27" s="148"/>
      <c r="KN27" s="148"/>
      <c r="KO27" s="148"/>
      <c r="KP27" s="148"/>
      <c r="KQ27" s="148"/>
      <c r="KR27" s="148"/>
      <c r="KS27" s="148"/>
      <c r="KT27" s="148"/>
      <c r="KU27" s="148"/>
      <c r="KV27" s="148"/>
      <c r="KW27" s="148"/>
      <c r="KX27" s="148"/>
      <c r="KY27" s="148"/>
      <c r="KZ27" s="148"/>
      <c r="LA27" s="148"/>
      <c r="LB27" s="148"/>
      <c r="LC27" s="148"/>
      <c r="LD27" s="148"/>
      <c r="LE27" s="148"/>
      <c r="LF27" s="148"/>
      <c r="LG27" s="148"/>
      <c r="LH27" s="148"/>
      <c r="LI27" s="148"/>
      <c r="LJ27" s="148"/>
      <c r="LK27" s="148"/>
      <c r="LL27" s="148"/>
      <c r="LM27" s="148"/>
      <c r="LN27" s="148"/>
      <c r="LO27" s="148"/>
      <c r="LP27" s="148"/>
      <c r="LQ27" s="148"/>
      <c r="LR27" s="148"/>
      <c r="LS27" s="148"/>
      <c r="LT27" s="148"/>
      <c r="LU27" s="148"/>
      <c r="LV27" s="148"/>
      <c r="LW27" s="148"/>
      <c r="LX27" s="148"/>
      <c r="LY27" s="148"/>
      <c r="LZ27" s="148"/>
      <c r="MA27" s="148"/>
      <c r="MB27" s="148"/>
      <c r="MC27" s="148"/>
      <c r="MD27" s="148"/>
      <c r="ME27" s="148"/>
      <c r="MF27" s="148"/>
      <c r="MG27" s="148"/>
      <c r="MH27" s="148"/>
      <c r="MI27" s="148"/>
      <c r="MJ27" s="148"/>
      <c r="MK27" s="148"/>
      <c r="ML27" s="148"/>
      <c r="MM27" s="148"/>
      <c r="MN27" s="148"/>
      <c r="MO27" s="148"/>
      <c r="MP27" s="148"/>
      <c r="MQ27" s="148"/>
      <c r="MR27" s="148"/>
      <c r="MS27" s="148"/>
      <c r="MT27" s="148"/>
      <c r="MU27" s="148"/>
      <c r="MV27" s="148"/>
      <c r="MW27" s="148"/>
      <c r="MX27" s="148"/>
      <c r="MY27" s="148"/>
      <c r="MZ27" s="148"/>
      <c r="NA27" s="148"/>
      <c r="NB27" s="148"/>
      <c r="NC27" s="148"/>
      <c r="ND27" s="148"/>
      <c r="NE27" s="148"/>
      <c r="NF27" s="148"/>
      <c r="NG27" s="148"/>
      <c r="NH27" s="148"/>
      <c r="NI27" s="148"/>
      <c r="NJ27" s="148"/>
      <c r="NK27" s="148"/>
      <c r="NL27" s="148"/>
      <c r="NM27" s="148"/>
      <c r="NN27" s="148"/>
      <c r="NO27" s="148"/>
      <c r="NP27" s="148"/>
      <c r="NQ27" s="148"/>
      <c r="NR27" s="148"/>
      <c r="NS27" s="148"/>
      <c r="NT27" s="148"/>
      <c r="NU27" s="148"/>
      <c r="NV27" s="148"/>
      <c r="NW27" s="148"/>
      <c r="NX27" s="148"/>
      <c r="NY27" s="148"/>
      <c r="NZ27" s="148"/>
      <c r="OA27" s="148"/>
      <c r="OB27" s="148"/>
      <c r="OC27" s="148"/>
      <c r="OD27" s="148"/>
      <c r="OE27" s="148"/>
      <c r="OF27" s="148"/>
      <c r="OG27" s="148"/>
      <c r="OH27" s="148"/>
      <c r="OI27" s="148"/>
      <c r="OJ27" s="148"/>
      <c r="OK27" s="148"/>
      <c r="OL27" s="148"/>
      <c r="OM27" s="148"/>
      <c r="ON27" s="148"/>
      <c r="OO27" s="148"/>
      <c r="OP27" s="148"/>
      <c r="OQ27" s="148"/>
      <c r="OR27" s="148"/>
      <c r="OS27" s="148"/>
      <c r="OT27" s="148"/>
      <c r="OU27" s="148"/>
      <c r="OV27" s="148"/>
      <c r="OW27" s="148"/>
      <c r="OX27" s="148"/>
      <c r="OY27" s="148"/>
      <c r="OZ27" s="148"/>
      <c r="PA27" s="148"/>
      <c r="PB27" s="148"/>
      <c r="PC27" s="148"/>
      <c r="PD27" s="148"/>
      <c r="PE27" s="148"/>
      <c r="PF27" s="148"/>
      <c r="PG27" s="148"/>
      <c r="PH27" s="148"/>
      <c r="PI27" s="148"/>
      <c r="PJ27" s="148"/>
      <c r="PK27" s="148"/>
      <c r="PL27" s="148"/>
      <c r="PM27" s="148"/>
      <c r="PN27" s="148"/>
      <c r="PO27" s="148"/>
      <c r="PP27" s="148"/>
      <c r="PQ27" s="148"/>
      <c r="PR27" s="148"/>
      <c r="PS27" s="148"/>
      <c r="PT27" s="148"/>
      <c r="PU27" s="148"/>
      <c r="PV27" s="148"/>
      <c r="PW27" s="148"/>
      <c r="PX27" s="148"/>
      <c r="PY27" s="148"/>
      <c r="PZ27" s="148"/>
      <c r="QA27" s="148"/>
      <c r="QB27" s="148"/>
      <c r="QC27" s="148"/>
      <c r="QD27" s="148"/>
      <c r="QE27" s="148"/>
      <c r="QF27" s="148"/>
      <c r="QG27" s="148"/>
      <c r="QH27" s="148"/>
      <c r="QI27" s="148"/>
      <c r="QJ27" s="148"/>
      <c r="QK27" s="148"/>
      <c r="QL27" s="148"/>
      <c r="QM27" s="148"/>
      <c r="QN27" s="148"/>
      <c r="QO27" s="148"/>
      <c r="QP27" s="148"/>
      <c r="QQ27" s="148"/>
      <c r="QR27" s="148"/>
      <c r="QS27" s="148"/>
      <c r="QT27" s="148"/>
      <c r="QU27" s="148"/>
      <c r="QV27" s="148"/>
      <c r="QW27" s="148"/>
      <c r="QX27" s="148"/>
      <c r="QY27" s="148"/>
      <c r="QZ27" s="148"/>
      <c r="RA27" s="148"/>
      <c r="RB27" s="148"/>
      <c r="RC27" s="148"/>
      <c r="RD27" s="148"/>
      <c r="RE27" s="148"/>
      <c r="RF27" s="148"/>
      <c r="RG27" s="148"/>
      <c r="RH27" s="148"/>
      <c r="RI27" s="148"/>
      <c r="RJ27" s="148"/>
      <c r="RK27" s="148"/>
      <c r="RL27" s="148"/>
      <c r="RM27" s="148"/>
      <c r="RN27" s="148"/>
      <c r="RO27" s="148"/>
      <c r="RP27" s="148"/>
      <c r="RQ27" s="148"/>
      <c r="RR27" s="148"/>
      <c r="RS27" s="148"/>
      <c r="RT27" s="148"/>
      <c r="RU27" s="148"/>
      <c r="RV27" s="148"/>
      <c r="RW27" s="148"/>
      <c r="RX27" s="148"/>
      <c r="RY27" s="148"/>
      <c r="RZ27" s="148"/>
      <c r="SA27" s="148"/>
      <c r="SB27" s="148"/>
      <c r="SC27" s="148"/>
      <c r="SD27" s="148"/>
      <c r="SE27" s="148"/>
      <c r="SF27" s="148"/>
      <c r="SG27" s="148"/>
      <c r="SH27" s="148"/>
      <c r="SI27" s="148"/>
      <c r="SJ27" s="148"/>
      <c r="SK27" s="148"/>
      <c r="SL27" s="148"/>
      <c r="SM27" s="148"/>
      <c r="SN27" s="148"/>
      <c r="SO27" s="148"/>
      <c r="SP27" s="148"/>
      <c r="SQ27" s="148"/>
      <c r="SR27" s="148"/>
      <c r="SS27" s="148"/>
      <c r="ST27" s="148"/>
      <c r="SU27" s="148"/>
      <c r="SV27" s="148"/>
      <c r="SW27" s="148"/>
      <c r="SX27" s="148"/>
      <c r="SY27" s="148"/>
      <c r="SZ27" s="148"/>
      <c r="TA27" s="148"/>
      <c r="TB27" s="148"/>
      <c r="TC27" s="148"/>
      <c r="TD27" s="148"/>
      <c r="TE27" s="148"/>
      <c r="TF27" s="148"/>
      <c r="TG27" s="148"/>
      <c r="TH27" s="148"/>
      <c r="TI27" s="148"/>
      <c r="TJ27" s="148"/>
      <c r="TK27" s="148"/>
      <c r="TL27" s="148"/>
      <c r="TM27" s="148"/>
      <c r="TN27" s="148"/>
      <c r="TO27" s="148"/>
      <c r="TP27" s="148"/>
      <c r="TQ27" s="148"/>
      <c r="TR27" s="148"/>
      <c r="TS27" s="148"/>
      <c r="TT27" s="148"/>
      <c r="TU27" s="148"/>
      <c r="TV27" s="148"/>
      <c r="TW27" s="148"/>
      <c r="TX27" s="148"/>
      <c r="TY27" s="148"/>
      <c r="TZ27" s="148"/>
      <c r="UA27" s="148"/>
      <c r="UB27" s="148"/>
      <c r="UC27" s="148"/>
      <c r="UD27" s="148"/>
      <c r="UE27" s="148"/>
      <c r="UF27" s="148"/>
      <c r="UG27" s="148"/>
      <c r="UH27" s="148"/>
      <c r="UI27" s="148"/>
      <c r="UJ27" s="148"/>
      <c r="UK27" s="148"/>
      <c r="UL27" s="148"/>
      <c r="UM27" s="148"/>
      <c r="UN27" s="148"/>
      <c r="UO27" s="148"/>
      <c r="UP27" s="148"/>
      <c r="UQ27" s="148"/>
      <c r="UR27" s="148"/>
      <c r="US27" s="148"/>
      <c r="UT27" s="148"/>
      <c r="UU27" s="148"/>
      <c r="UV27" s="148"/>
      <c r="UW27" s="148"/>
      <c r="UX27" s="148"/>
      <c r="UY27" s="148"/>
      <c r="UZ27" s="148"/>
      <c r="VA27" s="148"/>
      <c r="VB27" s="148"/>
      <c r="VC27" s="148"/>
      <c r="VD27" s="148"/>
      <c r="VE27" s="148"/>
      <c r="VF27" s="148"/>
      <c r="VG27" s="148"/>
      <c r="VH27" s="148"/>
      <c r="VI27" s="148"/>
      <c r="VJ27" s="148"/>
      <c r="VK27" s="148"/>
      <c r="VL27" s="148"/>
      <c r="VM27" s="148"/>
      <c r="VN27" s="148"/>
      <c r="VO27" s="148"/>
      <c r="VP27" s="148"/>
      <c r="VQ27" s="148"/>
      <c r="VR27" s="148"/>
      <c r="VS27" s="148"/>
      <c r="VT27" s="148"/>
      <c r="VU27" s="148"/>
      <c r="VV27" s="148"/>
      <c r="VW27" s="148"/>
      <c r="VX27" s="148"/>
      <c r="VY27" s="148"/>
      <c r="VZ27" s="148"/>
      <c r="WA27" s="148"/>
      <c r="WB27" s="148"/>
      <c r="WC27" s="148"/>
      <c r="WD27" s="148"/>
      <c r="WE27" s="148"/>
      <c r="WF27" s="148"/>
      <c r="WG27" s="148"/>
      <c r="WH27" s="148"/>
      <c r="WI27" s="148"/>
      <c r="WJ27" s="148"/>
      <c r="WK27" s="148"/>
      <c r="WL27" s="148"/>
      <c r="WM27" s="148"/>
      <c r="WN27" s="148"/>
      <c r="WO27" s="148"/>
      <c r="WP27" s="148"/>
      <c r="WQ27" s="148"/>
      <c r="WR27" s="148"/>
      <c r="WS27" s="148"/>
      <c r="WT27" s="148"/>
      <c r="WU27" s="148"/>
      <c r="WV27" s="148"/>
      <c r="WW27" s="148"/>
      <c r="WX27" s="148"/>
      <c r="WY27" s="148"/>
      <c r="WZ27" s="148"/>
      <c r="XA27" s="148"/>
      <c r="XB27" s="148"/>
      <c r="XC27" s="148"/>
      <c r="XD27" s="148"/>
      <c r="XE27" s="148"/>
      <c r="XF27" s="148"/>
      <c r="XG27" s="148"/>
      <c r="XH27" s="148"/>
      <c r="XI27" s="148"/>
      <c r="XJ27" s="148"/>
      <c r="XK27" s="148"/>
      <c r="XL27" s="148"/>
      <c r="XM27" s="148"/>
      <c r="XN27" s="148"/>
      <c r="XO27" s="148"/>
      <c r="XP27" s="148"/>
      <c r="XQ27" s="148"/>
      <c r="XR27" s="148"/>
      <c r="XS27" s="148"/>
      <c r="XT27" s="148"/>
      <c r="XU27" s="148"/>
      <c r="XV27" s="148"/>
      <c r="XW27" s="148"/>
      <c r="XX27" s="148"/>
      <c r="XY27" s="148"/>
      <c r="XZ27" s="148"/>
      <c r="YA27" s="148"/>
      <c r="YB27" s="148"/>
      <c r="YC27" s="148"/>
      <c r="YD27" s="148"/>
      <c r="YE27" s="148"/>
      <c r="YF27" s="148"/>
      <c r="YG27" s="148"/>
      <c r="YH27" s="148"/>
      <c r="YI27" s="148"/>
      <c r="YJ27" s="148"/>
      <c r="YK27" s="148"/>
      <c r="YL27" s="148"/>
      <c r="YM27" s="148"/>
      <c r="YN27" s="148"/>
      <c r="YO27" s="148"/>
      <c r="YP27" s="148"/>
      <c r="YQ27" s="148"/>
      <c r="YR27" s="148"/>
      <c r="YS27" s="148"/>
      <c r="YT27" s="148"/>
      <c r="YU27" s="148"/>
      <c r="YV27" s="148"/>
      <c r="YW27" s="148"/>
      <c r="YX27" s="148"/>
      <c r="YY27" s="148"/>
      <c r="YZ27" s="148"/>
      <c r="ZA27" s="148"/>
      <c r="ZB27" s="148"/>
      <c r="ZC27" s="148"/>
      <c r="ZD27" s="148"/>
      <c r="ZE27" s="148"/>
      <c r="ZF27" s="148"/>
      <c r="ZG27" s="148"/>
      <c r="ZH27" s="148"/>
      <c r="ZI27" s="148"/>
      <c r="ZJ27" s="148"/>
      <c r="ZK27" s="148"/>
      <c r="ZL27" s="148"/>
      <c r="ZM27" s="148"/>
      <c r="ZN27" s="148"/>
      <c r="ZO27" s="148"/>
      <c r="ZP27" s="148"/>
      <c r="ZQ27" s="148"/>
      <c r="ZR27" s="148"/>
      <c r="ZS27" s="148"/>
      <c r="ZT27" s="148"/>
      <c r="ZU27" s="148"/>
      <c r="ZV27" s="148"/>
      <c r="ZW27" s="148"/>
      <c r="ZX27" s="148"/>
      <c r="ZY27" s="148"/>
      <c r="ZZ27" s="148"/>
      <c r="AAA27" s="148"/>
      <c r="AAB27" s="148"/>
      <c r="AAC27" s="148"/>
      <c r="AAD27" s="148"/>
      <c r="AAE27" s="148"/>
      <c r="AAF27" s="148"/>
      <c r="AAG27" s="148"/>
      <c r="AAH27" s="148"/>
      <c r="AAI27" s="148"/>
      <c r="AAJ27" s="148"/>
      <c r="AAK27" s="148"/>
      <c r="AAL27" s="148"/>
      <c r="AAM27" s="148"/>
      <c r="AAN27" s="148"/>
      <c r="AAO27" s="148"/>
      <c r="AAP27" s="148"/>
      <c r="AAQ27" s="148"/>
      <c r="AAR27" s="148"/>
      <c r="AAS27" s="148"/>
      <c r="AAT27" s="148"/>
      <c r="AAU27" s="148"/>
      <c r="AAV27" s="148"/>
      <c r="AAW27" s="148"/>
      <c r="AAX27" s="148"/>
      <c r="AAY27" s="148"/>
      <c r="AAZ27" s="148"/>
      <c r="ABA27" s="148"/>
      <c r="ABB27" s="148"/>
      <c r="ABC27" s="148"/>
      <c r="ABD27" s="148"/>
      <c r="ABE27" s="148"/>
      <c r="ABF27" s="148"/>
      <c r="ABG27" s="148"/>
      <c r="ABH27" s="148"/>
      <c r="ABI27" s="148"/>
      <c r="ABJ27" s="148"/>
      <c r="ABK27" s="148"/>
      <c r="ABL27" s="148"/>
      <c r="ABM27" s="148"/>
      <c r="ABN27" s="148"/>
      <c r="ABO27" s="148"/>
      <c r="ABP27" s="148"/>
      <c r="ABQ27" s="148"/>
      <c r="ABR27" s="148"/>
      <c r="ABS27" s="148"/>
      <c r="ABT27" s="148"/>
      <c r="ABU27" s="148"/>
      <c r="ABV27" s="148"/>
      <c r="ABW27" s="148"/>
      <c r="ABX27" s="148"/>
      <c r="ABY27" s="148"/>
      <c r="ABZ27" s="148"/>
      <c r="ACA27" s="148"/>
      <c r="ACB27" s="148"/>
      <c r="ACC27" s="148"/>
      <c r="ACD27" s="148"/>
      <c r="ACE27" s="148"/>
      <c r="ACF27" s="148"/>
      <c r="ACG27" s="148"/>
      <c r="ACH27" s="148"/>
      <c r="ACI27" s="148"/>
      <c r="ACJ27" s="148"/>
      <c r="ACK27" s="148"/>
      <c r="ACL27" s="148"/>
      <c r="ACM27" s="148"/>
      <c r="ACN27" s="148"/>
      <c r="ACO27" s="148"/>
      <c r="ACP27" s="148"/>
      <c r="ACQ27" s="148"/>
      <c r="ACR27" s="148"/>
      <c r="ACS27" s="148"/>
      <c r="ACT27" s="148"/>
      <c r="ACU27" s="148"/>
      <c r="ACV27" s="148"/>
      <c r="ACW27" s="148"/>
      <c r="ACX27" s="148"/>
      <c r="ACY27" s="148"/>
      <c r="ACZ27" s="148"/>
      <c r="ADA27" s="148"/>
      <c r="ADB27" s="148"/>
      <c r="ADC27" s="148"/>
      <c r="ADD27" s="148"/>
      <c r="ADE27" s="148"/>
      <c r="ADF27" s="148"/>
      <c r="ADG27" s="148"/>
      <c r="ADH27" s="148"/>
      <c r="ADI27" s="148"/>
      <c r="ADJ27" s="148"/>
      <c r="ADK27" s="148"/>
      <c r="ADL27" s="148"/>
      <c r="ADM27" s="148"/>
      <c r="ADN27" s="148"/>
      <c r="ADO27" s="148"/>
      <c r="ADP27" s="148"/>
      <c r="ADQ27" s="148"/>
      <c r="ADR27" s="148"/>
      <c r="ADS27" s="148"/>
      <c r="ADT27" s="148"/>
      <c r="ADU27" s="148"/>
      <c r="ADV27" s="148"/>
      <c r="ADW27" s="148"/>
      <c r="ADX27" s="148"/>
      <c r="ADY27" s="148"/>
      <c r="ADZ27" s="148"/>
      <c r="AEA27" s="148"/>
      <c r="AEB27" s="148"/>
      <c r="AEC27" s="148"/>
      <c r="AED27" s="148"/>
      <c r="AEE27" s="148"/>
      <c r="AEF27" s="148"/>
      <c r="AEG27" s="148"/>
      <c r="AEH27" s="148"/>
      <c r="AEI27" s="148"/>
      <c r="AEJ27" s="148"/>
      <c r="AEK27" s="148"/>
      <c r="AEL27" s="148"/>
      <c r="AEM27" s="148"/>
      <c r="AEN27" s="148"/>
      <c r="AEO27" s="148"/>
      <c r="AEP27" s="148"/>
      <c r="AEQ27" s="148"/>
      <c r="AER27" s="148"/>
      <c r="AES27" s="148"/>
      <c r="AET27" s="148"/>
      <c r="AEU27" s="148"/>
      <c r="AEV27" s="148"/>
      <c r="AEW27" s="148"/>
      <c r="AEX27" s="148"/>
      <c r="AEY27" s="148"/>
      <c r="AEZ27" s="148"/>
      <c r="AFA27" s="148"/>
      <c r="AFB27" s="148"/>
      <c r="AFC27" s="148"/>
      <c r="AFD27" s="148"/>
      <c r="AFE27" s="148"/>
      <c r="AFF27" s="148"/>
      <c r="AFG27" s="148"/>
      <c r="AFH27" s="148"/>
      <c r="AFI27" s="148"/>
      <c r="AFJ27" s="148"/>
      <c r="AFK27" s="148"/>
      <c r="AFL27" s="148"/>
      <c r="AFM27" s="148"/>
      <c r="AFN27" s="148"/>
      <c r="AFO27" s="148"/>
      <c r="AFP27" s="148"/>
      <c r="AFQ27" s="148"/>
      <c r="AFR27" s="148"/>
      <c r="AFS27" s="148"/>
      <c r="AFT27" s="148"/>
      <c r="AFU27" s="148"/>
      <c r="AFV27" s="148"/>
      <c r="AFW27" s="148"/>
      <c r="AFX27" s="148"/>
      <c r="AFY27" s="148"/>
      <c r="AFZ27" s="148"/>
      <c r="AGA27" s="148"/>
      <c r="AGB27" s="148"/>
      <c r="AGC27" s="148"/>
      <c r="AGD27" s="148"/>
      <c r="AGE27" s="148"/>
      <c r="AGF27" s="148"/>
      <c r="AGG27" s="148"/>
      <c r="AGH27" s="148"/>
      <c r="AGI27" s="148"/>
      <c r="AGJ27" s="148"/>
      <c r="AGK27" s="148"/>
      <c r="AGL27" s="148"/>
      <c r="AGM27" s="148"/>
      <c r="AGN27" s="148"/>
      <c r="AGO27" s="148"/>
      <c r="AGP27" s="148"/>
      <c r="AGQ27" s="148"/>
      <c r="AGR27" s="148"/>
      <c r="AGS27" s="148"/>
      <c r="AGT27" s="148"/>
      <c r="AGU27" s="148"/>
      <c r="AGV27" s="148"/>
      <c r="AGW27" s="148"/>
      <c r="AGX27" s="148"/>
      <c r="AGY27" s="148"/>
      <c r="AGZ27" s="148"/>
      <c r="AHA27" s="148"/>
      <c r="AHB27" s="148"/>
      <c r="AHC27" s="148"/>
      <c r="AHD27" s="148"/>
      <c r="AHE27" s="148"/>
      <c r="AHF27" s="148"/>
      <c r="AHG27" s="148"/>
      <c r="AHH27" s="148"/>
      <c r="AHI27" s="148"/>
      <c r="AHJ27" s="148"/>
      <c r="AHK27" s="148"/>
      <c r="AHL27" s="148"/>
      <c r="AHM27" s="148"/>
      <c r="AHN27" s="148"/>
      <c r="AHO27" s="148"/>
      <c r="AHP27" s="148"/>
      <c r="AHQ27" s="148"/>
      <c r="AHR27" s="148"/>
      <c r="AHS27" s="148"/>
      <c r="AHT27" s="148"/>
      <c r="AHU27" s="148"/>
      <c r="AHV27" s="148"/>
      <c r="AHW27" s="148"/>
      <c r="AHX27" s="148"/>
      <c r="AHY27" s="148"/>
      <c r="AHZ27" s="148"/>
      <c r="AIA27" s="148"/>
      <c r="AIB27" s="148"/>
      <c r="AIC27" s="148"/>
      <c r="AID27" s="148"/>
      <c r="AIE27" s="148"/>
      <c r="AIF27" s="148"/>
      <c r="AIG27" s="148"/>
      <c r="AIH27" s="148"/>
      <c r="AII27" s="148"/>
      <c r="AIJ27" s="148"/>
      <c r="AIK27" s="148"/>
      <c r="AIL27" s="148"/>
      <c r="AIM27" s="148"/>
      <c r="AIN27" s="148"/>
      <c r="AIO27" s="148"/>
      <c r="AIP27" s="148"/>
      <c r="AIQ27" s="148"/>
      <c r="AIR27" s="148"/>
      <c r="AIS27" s="148"/>
      <c r="AIT27" s="148"/>
      <c r="AIU27" s="148"/>
      <c r="AIV27" s="148"/>
      <c r="AIW27" s="148"/>
      <c r="AIX27" s="148"/>
      <c r="AIY27" s="148"/>
      <c r="AIZ27" s="148"/>
      <c r="AJA27" s="148"/>
      <c r="AJB27" s="148"/>
      <c r="AJC27" s="148"/>
      <c r="AJD27" s="148"/>
      <c r="AJE27" s="148"/>
      <c r="AJF27" s="148"/>
      <c r="AJG27" s="148"/>
      <c r="AJH27" s="148"/>
      <c r="AJI27" s="148"/>
      <c r="AJJ27" s="148"/>
      <c r="AJK27" s="148"/>
      <c r="AJL27" s="148"/>
      <c r="AJM27" s="148"/>
      <c r="AJN27" s="148"/>
      <c r="AJO27" s="148"/>
      <c r="AJP27" s="148"/>
      <c r="AJQ27" s="148"/>
      <c r="AJR27" s="148"/>
      <c r="AJS27" s="148"/>
      <c r="AJT27" s="148"/>
      <c r="AJU27" s="148"/>
      <c r="AJV27" s="148"/>
      <c r="AJW27" s="148"/>
      <c r="AJX27" s="148"/>
      <c r="AJY27" s="148"/>
      <c r="AJZ27" s="148"/>
      <c r="AKA27" s="148"/>
      <c r="AKB27" s="148"/>
      <c r="AKC27" s="148"/>
      <c r="AKD27" s="148"/>
      <c r="AKE27" s="148"/>
      <c r="AKF27" s="148"/>
      <c r="AKG27" s="148"/>
      <c r="AKH27" s="148"/>
      <c r="AKI27" s="148"/>
      <c r="AKJ27" s="148"/>
      <c r="AKK27" s="148"/>
      <c r="AKL27" s="148"/>
      <c r="AKM27" s="148"/>
      <c r="AKN27" s="148"/>
      <c r="AKO27" s="148"/>
      <c r="AKP27" s="148"/>
      <c r="AKQ27" s="148"/>
      <c r="AKR27" s="148"/>
      <c r="AKS27" s="148"/>
      <c r="AKT27" s="148"/>
      <c r="AKU27" s="148"/>
      <c r="AKV27" s="148"/>
      <c r="AKW27" s="148"/>
      <c r="AKX27" s="148"/>
      <c r="AKY27" s="148"/>
      <c r="AKZ27" s="148"/>
      <c r="ALA27" s="148"/>
      <c r="ALB27" s="148"/>
      <c r="ALC27" s="148"/>
      <c r="ALD27" s="148"/>
      <c r="ALE27" s="148"/>
      <c r="ALF27" s="148"/>
      <c r="ALG27" s="148"/>
      <c r="ALH27" s="148"/>
      <c r="ALI27" s="148"/>
      <c r="ALJ27" s="148"/>
      <c r="ALK27" s="148"/>
      <c r="ALL27" s="148"/>
      <c r="ALM27" s="148"/>
      <c r="ALN27" s="148"/>
      <c r="ALO27" s="148"/>
      <c r="ALP27" s="148"/>
      <c r="ALQ27" s="148"/>
      <c r="ALR27" s="148"/>
      <c r="ALS27" s="148"/>
      <c r="ALT27" s="148"/>
      <c r="ALU27" s="148"/>
      <c r="ALV27" s="148"/>
      <c r="ALW27" s="148"/>
      <c r="ALX27" s="148"/>
      <c r="ALY27" s="148"/>
      <c r="ALZ27" s="148"/>
      <c r="AMA27" s="148"/>
      <c r="AMB27" s="148"/>
      <c r="AMC27" s="148"/>
      <c r="AMD27" s="148"/>
      <c r="AME27" s="148"/>
      <c r="AMF27" s="148"/>
      <c r="AMG27" s="148"/>
      <c r="AMH27" s="148"/>
      <c r="AMI27" s="148"/>
      <c r="AMJ27" s="148"/>
      <c r="AMK27" s="148"/>
    </row>
    <row r="28" spans="1:1025" s="142" customFormat="1">
      <c r="A28" s="148" t="str">
        <f t="shared" si="0"/>
        <v>LOAN.CA_RETURN</v>
      </c>
      <c r="B28" s="154">
        <f t="shared" si="3"/>
        <v>110024</v>
      </c>
      <c r="C28" s="154">
        <v>0</v>
      </c>
      <c r="D28" s="154">
        <v>1</v>
      </c>
      <c r="E28" s="155">
        <f t="shared" si="4"/>
        <v>100000</v>
      </c>
      <c r="F28" s="155">
        <v>10000</v>
      </c>
      <c r="G28" s="155" t="s">
        <v>34</v>
      </c>
      <c r="H28" s="155">
        <v>100000</v>
      </c>
      <c r="I28" s="157" t="s">
        <v>505</v>
      </c>
      <c r="J28" s="155">
        <f>VLOOKUP(I28,T_FSM_TYPE!$A:$B,2,0)</f>
        <v>110000</v>
      </c>
      <c r="K28" s="142" t="s">
        <v>614</v>
      </c>
      <c r="L28" s="160"/>
      <c r="M28" s="133" t="str">
        <f t="shared" si="2"/>
        <v>INSERT INTO T_FSM_ACTION VALUES(110024, 0, 1, 100000, 10000, GETDATE(), 100000, 110000, 'CA_RETURN', '' )</v>
      </c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  <c r="CE28" s="148"/>
      <c r="CF28" s="148"/>
      <c r="CG28" s="148"/>
      <c r="CH28" s="148"/>
      <c r="CI28" s="148"/>
      <c r="CJ28" s="148"/>
      <c r="CK28" s="148"/>
      <c r="CL28" s="148"/>
      <c r="CM28" s="148"/>
      <c r="CN28" s="148"/>
      <c r="CO28" s="148"/>
      <c r="CP28" s="148"/>
      <c r="CQ28" s="148"/>
      <c r="CR28" s="148"/>
      <c r="CS28" s="148"/>
      <c r="CT28" s="148"/>
      <c r="CU28" s="148"/>
      <c r="CV28" s="148"/>
      <c r="CW28" s="148"/>
      <c r="CX28" s="148"/>
      <c r="CY28" s="148"/>
      <c r="CZ28" s="148"/>
      <c r="DA28" s="148"/>
      <c r="DB28" s="148"/>
      <c r="DC28" s="148"/>
      <c r="DD28" s="148"/>
      <c r="DE28" s="148"/>
      <c r="DF28" s="148"/>
      <c r="DG28" s="148"/>
      <c r="DH28" s="148"/>
      <c r="DI28" s="148"/>
      <c r="DJ28" s="148"/>
      <c r="DK28" s="148"/>
      <c r="DL28" s="148"/>
      <c r="DM28" s="148"/>
      <c r="DN28" s="148"/>
      <c r="DO28" s="148"/>
      <c r="DP28" s="148"/>
      <c r="DQ28" s="148"/>
      <c r="DR28" s="148"/>
      <c r="DS28" s="148"/>
      <c r="DT28" s="148"/>
      <c r="DU28" s="148"/>
      <c r="DV28" s="148"/>
      <c r="DW28" s="148"/>
      <c r="DX28" s="148"/>
      <c r="DY28" s="148"/>
      <c r="DZ28" s="148"/>
      <c r="EA28" s="148"/>
      <c r="EB28" s="148"/>
      <c r="EC28" s="148"/>
      <c r="ED28" s="148"/>
      <c r="EE28" s="148"/>
      <c r="EF28" s="148"/>
      <c r="EG28" s="148"/>
      <c r="EH28" s="148"/>
      <c r="EI28" s="148"/>
      <c r="EJ28" s="148"/>
      <c r="EK28" s="148"/>
      <c r="EL28" s="148"/>
      <c r="EM28" s="148"/>
      <c r="EN28" s="148"/>
      <c r="EO28" s="148"/>
      <c r="EP28" s="148"/>
      <c r="EQ28" s="148"/>
      <c r="ER28" s="148"/>
      <c r="ES28" s="148"/>
      <c r="ET28" s="148"/>
      <c r="EU28" s="148"/>
      <c r="EV28" s="148"/>
      <c r="EW28" s="148"/>
      <c r="EX28" s="148"/>
      <c r="EY28" s="148"/>
      <c r="EZ28" s="148"/>
      <c r="FA28" s="148"/>
      <c r="FB28" s="148"/>
      <c r="FC28" s="148"/>
      <c r="FD28" s="148"/>
      <c r="FE28" s="148"/>
      <c r="FF28" s="148"/>
      <c r="FG28" s="148"/>
      <c r="FH28" s="148"/>
      <c r="FI28" s="148"/>
      <c r="FJ28" s="148"/>
      <c r="FK28" s="148"/>
      <c r="FL28" s="148"/>
      <c r="FM28" s="148"/>
      <c r="FN28" s="148"/>
      <c r="FO28" s="148"/>
      <c r="FP28" s="148"/>
      <c r="FQ28" s="148"/>
      <c r="FR28" s="148"/>
      <c r="FS28" s="148"/>
      <c r="FT28" s="148"/>
      <c r="FU28" s="148"/>
      <c r="FV28" s="148"/>
      <c r="FW28" s="148"/>
      <c r="FX28" s="148"/>
      <c r="FY28" s="148"/>
      <c r="FZ28" s="148"/>
      <c r="GA28" s="148"/>
      <c r="GB28" s="148"/>
      <c r="GC28" s="148"/>
      <c r="GD28" s="148"/>
      <c r="GE28" s="148"/>
      <c r="GF28" s="148"/>
      <c r="GG28" s="148"/>
      <c r="GH28" s="148"/>
      <c r="GI28" s="148"/>
      <c r="GJ28" s="148"/>
      <c r="GK28" s="148"/>
      <c r="GL28" s="148"/>
      <c r="GM28" s="148"/>
      <c r="GN28" s="148"/>
      <c r="GO28" s="148"/>
      <c r="GP28" s="148"/>
      <c r="GQ28" s="148"/>
      <c r="GR28" s="148"/>
      <c r="GS28" s="148"/>
      <c r="GT28" s="148"/>
      <c r="GU28" s="148"/>
      <c r="GV28" s="148"/>
      <c r="GW28" s="148"/>
      <c r="GX28" s="148"/>
      <c r="GY28" s="148"/>
      <c r="GZ28" s="148"/>
      <c r="HA28" s="148"/>
      <c r="HB28" s="148"/>
      <c r="HC28" s="148"/>
      <c r="HD28" s="148"/>
      <c r="HE28" s="148"/>
      <c r="HF28" s="148"/>
      <c r="HG28" s="148"/>
      <c r="HH28" s="148"/>
      <c r="HI28" s="148"/>
      <c r="HJ28" s="148"/>
      <c r="HK28" s="148"/>
      <c r="HL28" s="148"/>
      <c r="HM28" s="148"/>
      <c r="HN28" s="148"/>
      <c r="HO28" s="148"/>
      <c r="HP28" s="148"/>
      <c r="HQ28" s="148"/>
      <c r="HR28" s="148"/>
      <c r="HS28" s="148"/>
      <c r="HT28" s="148"/>
      <c r="HU28" s="148"/>
      <c r="HV28" s="148"/>
      <c r="HW28" s="148"/>
      <c r="HX28" s="148"/>
      <c r="HY28" s="148"/>
      <c r="HZ28" s="148"/>
      <c r="IA28" s="148"/>
      <c r="IB28" s="148"/>
      <c r="IC28" s="148"/>
      <c r="ID28" s="148"/>
      <c r="IE28" s="148"/>
      <c r="IF28" s="148"/>
      <c r="IG28" s="148"/>
      <c r="IH28" s="148"/>
      <c r="II28" s="148"/>
      <c r="IJ28" s="148"/>
      <c r="IK28" s="148"/>
      <c r="IL28" s="148"/>
      <c r="IM28" s="148"/>
      <c r="IN28" s="148"/>
      <c r="IO28" s="148"/>
      <c r="IP28" s="148"/>
      <c r="IQ28" s="148"/>
      <c r="IR28" s="148"/>
      <c r="IS28" s="148"/>
      <c r="IT28" s="148"/>
      <c r="IU28" s="148"/>
      <c r="IV28" s="148"/>
      <c r="IW28" s="148"/>
      <c r="IX28" s="148"/>
      <c r="IY28" s="148"/>
      <c r="IZ28" s="148"/>
      <c r="JA28" s="148"/>
      <c r="JB28" s="148"/>
      <c r="JC28" s="148"/>
      <c r="JD28" s="148"/>
      <c r="JE28" s="148"/>
      <c r="JF28" s="148"/>
      <c r="JG28" s="148"/>
      <c r="JH28" s="148"/>
      <c r="JI28" s="148"/>
      <c r="JJ28" s="148"/>
      <c r="JK28" s="148"/>
      <c r="JL28" s="148"/>
      <c r="JM28" s="148"/>
      <c r="JN28" s="148"/>
      <c r="JO28" s="148"/>
      <c r="JP28" s="148"/>
      <c r="JQ28" s="148"/>
      <c r="JR28" s="148"/>
      <c r="JS28" s="148"/>
      <c r="JT28" s="148"/>
      <c r="JU28" s="148"/>
      <c r="JV28" s="148"/>
      <c r="JW28" s="148"/>
      <c r="JX28" s="148"/>
      <c r="JY28" s="148"/>
      <c r="JZ28" s="148"/>
      <c r="KA28" s="148"/>
      <c r="KB28" s="148"/>
      <c r="KC28" s="148"/>
      <c r="KD28" s="148"/>
      <c r="KE28" s="148"/>
      <c r="KF28" s="148"/>
      <c r="KG28" s="148"/>
      <c r="KH28" s="148"/>
      <c r="KI28" s="148"/>
      <c r="KJ28" s="148"/>
      <c r="KK28" s="148"/>
      <c r="KL28" s="148"/>
      <c r="KM28" s="148"/>
      <c r="KN28" s="148"/>
      <c r="KO28" s="148"/>
      <c r="KP28" s="148"/>
      <c r="KQ28" s="148"/>
      <c r="KR28" s="148"/>
      <c r="KS28" s="148"/>
      <c r="KT28" s="148"/>
      <c r="KU28" s="148"/>
      <c r="KV28" s="148"/>
      <c r="KW28" s="148"/>
      <c r="KX28" s="148"/>
      <c r="KY28" s="148"/>
      <c r="KZ28" s="148"/>
      <c r="LA28" s="148"/>
      <c r="LB28" s="148"/>
      <c r="LC28" s="148"/>
      <c r="LD28" s="148"/>
      <c r="LE28" s="148"/>
      <c r="LF28" s="148"/>
      <c r="LG28" s="148"/>
      <c r="LH28" s="148"/>
      <c r="LI28" s="148"/>
      <c r="LJ28" s="148"/>
      <c r="LK28" s="148"/>
      <c r="LL28" s="148"/>
      <c r="LM28" s="148"/>
      <c r="LN28" s="148"/>
      <c r="LO28" s="148"/>
      <c r="LP28" s="148"/>
      <c r="LQ28" s="148"/>
      <c r="LR28" s="148"/>
      <c r="LS28" s="148"/>
      <c r="LT28" s="148"/>
      <c r="LU28" s="148"/>
      <c r="LV28" s="148"/>
      <c r="LW28" s="148"/>
      <c r="LX28" s="148"/>
      <c r="LY28" s="148"/>
      <c r="LZ28" s="148"/>
      <c r="MA28" s="148"/>
      <c r="MB28" s="148"/>
      <c r="MC28" s="148"/>
      <c r="MD28" s="148"/>
      <c r="ME28" s="148"/>
      <c r="MF28" s="148"/>
      <c r="MG28" s="148"/>
      <c r="MH28" s="148"/>
      <c r="MI28" s="148"/>
      <c r="MJ28" s="148"/>
      <c r="MK28" s="148"/>
      <c r="ML28" s="148"/>
      <c r="MM28" s="148"/>
      <c r="MN28" s="148"/>
      <c r="MO28" s="148"/>
      <c r="MP28" s="148"/>
      <c r="MQ28" s="148"/>
      <c r="MR28" s="148"/>
      <c r="MS28" s="148"/>
      <c r="MT28" s="148"/>
      <c r="MU28" s="148"/>
      <c r="MV28" s="148"/>
      <c r="MW28" s="148"/>
      <c r="MX28" s="148"/>
      <c r="MY28" s="148"/>
      <c r="MZ28" s="148"/>
      <c r="NA28" s="148"/>
      <c r="NB28" s="148"/>
      <c r="NC28" s="148"/>
      <c r="ND28" s="148"/>
      <c r="NE28" s="148"/>
      <c r="NF28" s="148"/>
      <c r="NG28" s="148"/>
      <c r="NH28" s="148"/>
      <c r="NI28" s="148"/>
      <c r="NJ28" s="148"/>
      <c r="NK28" s="148"/>
      <c r="NL28" s="148"/>
      <c r="NM28" s="148"/>
      <c r="NN28" s="148"/>
      <c r="NO28" s="148"/>
      <c r="NP28" s="148"/>
      <c r="NQ28" s="148"/>
      <c r="NR28" s="148"/>
      <c r="NS28" s="148"/>
      <c r="NT28" s="148"/>
      <c r="NU28" s="148"/>
      <c r="NV28" s="148"/>
      <c r="NW28" s="148"/>
      <c r="NX28" s="148"/>
      <c r="NY28" s="148"/>
      <c r="NZ28" s="148"/>
      <c r="OA28" s="148"/>
      <c r="OB28" s="148"/>
      <c r="OC28" s="148"/>
      <c r="OD28" s="148"/>
      <c r="OE28" s="148"/>
      <c r="OF28" s="148"/>
      <c r="OG28" s="148"/>
      <c r="OH28" s="148"/>
      <c r="OI28" s="148"/>
      <c r="OJ28" s="148"/>
      <c r="OK28" s="148"/>
      <c r="OL28" s="148"/>
      <c r="OM28" s="148"/>
      <c r="ON28" s="148"/>
      <c r="OO28" s="148"/>
      <c r="OP28" s="148"/>
      <c r="OQ28" s="148"/>
      <c r="OR28" s="148"/>
      <c r="OS28" s="148"/>
      <c r="OT28" s="148"/>
      <c r="OU28" s="148"/>
      <c r="OV28" s="148"/>
      <c r="OW28" s="148"/>
      <c r="OX28" s="148"/>
      <c r="OY28" s="148"/>
      <c r="OZ28" s="148"/>
      <c r="PA28" s="148"/>
      <c r="PB28" s="148"/>
      <c r="PC28" s="148"/>
      <c r="PD28" s="148"/>
      <c r="PE28" s="148"/>
      <c r="PF28" s="148"/>
      <c r="PG28" s="148"/>
      <c r="PH28" s="148"/>
      <c r="PI28" s="148"/>
      <c r="PJ28" s="148"/>
      <c r="PK28" s="148"/>
      <c r="PL28" s="148"/>
      <c r="PM28" s="148"/>
      <c r="PN28" s="148"/>
      <c r="PO28" s="148"/>
      <c r="PP28" s="148"/>
      <c r="PQ28" s="148"/>
      <c r="PR28" s="148"/>
      <c r="PS28" s="148"/>
      <c r="PT28" s="148"/>
      <c r="PU28" s="148"/>
      <c r="PV28" s="148"/>
      <c r="PW28" s="148"/>
      <c r="PX28" s="148"/>
      <c r="PY28" s="148"/>
      <c r="PZ28" s="148"/>
      <c r="QA28" s="148"/>
      <c r="QB28" s="148"/>
      <c r="QC28" s="148"/>
      <c r="QD28" s="148"/>
      <c r="QE28" s="148"/>
      <c r="QF28" s="148"/>
      <c r="QG28" s="148"/>
      <c r="QH28" s="148"/>
      <c r="QI28" s="148"/>
      <c r="QJ28" s="148"/>
      <c r="QK28" s="148"/>
      <c r="QL28" s="148"/>
      <c r="QM28" s="148"/>
      <c r="QN28" s="148"/>
      <c r="QO28" s="148"/>
      <c r="QP28" s="148"/>
      <c r="QQ28" s="148"/>
      <c r="QR28" s="148"/>
      <c r="QS28" s="148"/>
      <c r="QT28" s="148"/>
      <c r="QU28" s="148"/>
      <c r="QV28" s="148"/>
      <c r="QW28" s="148"/>
      <c r="QX28" s="148"/>
      <c r="QY28" s="148"/>
      <c r="QZ28" s="148"/>
      <c r="RA28" s="148"/>
      <c r="RB28" s="148"/>
      <c r="RC28" s="148"/>
      <c r="RD28" s="148"/>
      <c r="RE28" s="148"/>
      <c r="RF28" s="148"/>
      <c r="RG28" s="148"/>
      <c r="RH28" s="148"/>
      <c r="RI28" s="148"/>
      <c r="RJ28" s="148"/>
      <c r="RK28" s="148"/>
      <c r="RL28" s="148"/>
      <c r="RM28" s="148"/>
      <c r="RN28" s="148"/>
      <c r="RO28" s="148"/>
      <c r="RP28" s="148"/>
      <c r="RQ28" s="148"/>
      <c r="RR28" s="148"/>
      <c r="RS28" s="148"/>
      <c r="RT28" s="148"/>
      <c r="RU28" s="148"/>
      <c r="RV28" s="148"/>
      <c r="RW28" s="148"/>
      <c r="RX28" s="148"/>
      <c r="RY28" s="148"/>
      <c r="RZ28" s="148"/>
      <c r="SA28" s="148"/>
      <c r="SB28" s="148"/>
      <c r="SC28" s="148"/>
      <c r="SD28" s="148"/>
      <c r="SE28" s="148"/>
      <c r="SF28" s="148"/>
      <c r="SG28" s="148"/>
      <c r="SH28" s="148"/>
      <c r="SI28" s="148"/>
      <c r="SJ28" s="148"/>
      <c r="SK28" s="148"/>
      <c r="SL28" s="148"/>
      <c r="SM28" s="148"/>
      <c r="SN28" s="148"/>
      <c r="SO28" s="148"/>
      <c r="SP28" s="148"/>
      <c r="SQ28" s="148"/>
      <c r="SR28" s="148"/>
      <c r="SS28" s="148"/>
      <c r="ST28" s="148"/>
      <c r="SU28" s="148"/>
      <c r="SV28" s="148"/>
      <c r="SW28" s="148"/>
      <c r="SX28" s="148"/>
      <c r="SY28" s="148"/>
      <c r="SZ28" s="148"/>
      <c r="TA28" s="148"/>
      <c r="TB28" s="148"/>
      <c r="TC28" s="148"/>
      <c r="TD28" s="148"/>
      <c r="TE28" s="148"/>
      <c r="TF28" s="148"/>
      <c r="TG28" s="148"/>
      <c r="TH28" s="148"/>
      <c r="TI28" s="148"/>
      <c r="TJ28" s="148"/>
      <c r="TK28" s="148"/>
      <c r="TL28" s="148"/>
      <c r="TM28" s="148"/>
      <c r="TN28" s="148"/>
      <c r="TO28" s="148"/>
      <c r="TP28" s="148"/>
      <c r="TQ28" s="148"/>
      <c r="TR28" s="148"/>
      <c r="TS28" s="148"/>
      <c r="TT28" s="148"/>
      <c r="TU28" s="148"/>
      <c r="TV28" s="148"/>
      <c r="TW28" s="148"/>
      <c r="TX28" s="148"/>
      <c r="TY28" s="148"/>
      <c r="TZ28" s="148"/>
      <c r="UA28" s="148"/>
      <c r="UB28" s="148"/>
      <c r="UC28" s="148"/>
      <c r="UD28" s="148"/>
      <c r="UE28" s="148"/>
      <c r="UF28" s="148"/>
      <c r="UG28" s="148"/>
      <c r="UH28" s="148"/>
      <c r="UI28" s="148"/>
      <c r="UJ28" s="148"/>
      <c r="UK28" s="148"/>
      <c r="UL28" s="148"/>
      <c r="UM28" s="148"/>
      <c r="UN28" s="148"/>
      <c r="UO28" s="148"/>
      <c r="UP28" s="148"/>
      <c r="UQ28" s="148"/>
      <c r="UR28" s="148"/>
      <c r="US28" s="148"/>
      <c r="UT28" s="148"/>
      <c r="UU28" s="148"/>
      <c r="UV28" s="148"/>
      <c r="UW28" s="148"/>
      <c r="UX28" s="148"/>
      <c r="UY28" s="148"/>
      <c r="UZ28" s="148"/>
      <c r="VA28" s="148"/>
      <c r="VB28" s="148"/>
      <c r="VC28" s="148"/>
      <c r="VD28" s="148"/>
      <c r="VE28" s="148"/>
      <c r="VF28" s="148"/>
      <c r="VG28" s="148"/>
      <c r="VH28" s="148"/>
      <c r="VI28" s="148"/>
      <c r="VJ28" s="148"/>
      <c r="VK28" s="148"/>
      <c r="VL28" s="148"/>
      <c r="VM28" s="148"/>
      <c r="VN28" s="148"/>
      <c r="VO28" s="148"/>
      <c r="VP28" s="148"/>
      <c r="VQ28" s="148"/>
      <c r="VR28" s="148"/>
      <c r="VS28" s="148"/>
      <c r="VT28" s="148"/>
      <c r="VU28" s="148"/>
      <c r="VV28" s="148"/>
      <c r="VW28" s="148"/>
      <c r="VX28" s="148"/>
      <c r="VY28" s="148"/>
      <c r="VZ28" s="148"/>
      <c r="WA28" s="148"/>
      <c r="WB28" s="148"/>
      <c r="WC28" s="148"/>
      <c r="WD28" s="148"/>
      <c r="WE28" s="148"/>
      <c r="WF28" s="148"/>
      <c r="WG28" s="148"/>
      <c r="WH28" s="148"/>
      <c r="WI28" s="148"/>
      <c r="WJ28" s="148"/>
      <c r="WK28" s="148"/>
      <c r="WL28" s="148"/>
      <c r="WM28" s="148"/>
      <c r="WN28" s="148"/>
      <c r="WO28" s="148"/>
      <c r="WP28" s="148"/>
      <c r="WQ28" s="148"/>
      <c r="WR28" s="148"/>
      <c r="WS28" s="148"/>
      <c r="WT28" s="148"/>
      <c r="WU28" s="148"/>
      <c r="WV28" s="148"/>
      <c r="WW28" s="148"/>
      <c r="WX28" s="148"/>
      <c r="WY28" s="148"/>
      <c r="WZ28" s="148"/>
      <c r="XA28" s="148"/>
      <c r="XB28" s="148"/>
      <c r="XC28" s="148"/>
      <c r="XD28" s="148"/>
      <c r="XE28" s="148"/>
      <c r="XF28" s="148"/>
      <c r="XG28" s="148"/>
      <c r="XH28" s="148"/>
      <c r="XI28" s="148"/>
      <c r="XJ28" s="148"/>
      <c r="XK28" s="148"/>
      <c r="XL28" s="148"/>
      <c r="XM28" s="148"/>
      <c r="XN28" s="148"/>
      <c r="XO28" s="148"/>
      <c r="XP28" s="148"/>
      <c r="XQ28" s="148"/>
      <c r="XR28" s="148"/>
      <c r="XS28" s="148"/>
      <c r="XT28" s="148"/>
      <c r="XU28" s="148"/>
      <c r="XV28" s="148"/>
      <c r="XW28" s="148"/>
      <c r="XX28" s="148"/>
      <c r="XY28" s="148"/>
      <c r="XZ28" s="148"/>
      <c r="YA28" s="148"/>
      <c r="YB28" s="148"/>
      <c r="YC28" s="148"/>
      <c r="YD28" s="148"/>
      <c r="YE28" s="148"/>
      <c r="YF28" s="148"/>
      <c r="YG28" s="148"/>
      <c r="YH28" s="148"/>
      <c r="YI28" s="148"/>
      <c r="YJ28" s="148"/>
      <c r="YK28" s="148"/>
      <c r="YL28" s="148"/>
      <c r="YM28" s="148"/>
      <c r="YN28" s="148"/>
      <c r="YO28" s="148"/>
      <c r="YP28" s="148"/>
      <c r="YQ28" s="148"/>
      <c r="YR28" s="148"/>
      <c r="YS28" s="148"/>
      <c r="YT28" s="148"/>
      <c r="YU28" s="148"/>
      <c r="YV28" s="148"/>
      <c r="YW28" s="148"/>
      <c r="YX28" s="148"/>
      <c r="YY28" s="148"/>
      <c r="YZ28" s="148"/>
      <c r="ZA28" s="148"/>
      <c r="ZB28" s="148"/>
      <c r="ZC28" s="148"/>
      <c r="ZD28" s="148"/>
      <c r="ZE28" s="148"/>
      <c r="ZF28" s="148"/>
      <c r="ZG28" s="148"/>
      <c r="ZH28" s="148"/>
      <c r="ZI28" s="148"/>
      <c r="ZJ28" s="148"/>
      <c r="ZK28" s="148"/>
      <c r="ZL28" s="148"/>
      <c r="ZM28" s="148"/>
      <c r="ZN28" s="148"/>
      <c r="ZO28" s="148"/>
      <c r="ZP28" s="148"/>
      <c r="ZQ28" s="148"/>
      <c r="ZR28" s="148"/>
      <c r="ZS28" s="148"/>
      <c r="ZT28" s="148"/>
      <c r="ZU28" s="148"/>
      <c r="ZV28" s="148"/>
      <c r="ZW28" s="148"/>
      <c r="ZX28" s="148"/>
      <c r="ZY28" s="148"/>
      <c r="ZZ28" s="148"/>
      <c r="AAA28" s="148"/>
      <c r="AAB28" s="148"/>
      <c r="AAC28" s="148"/>
      <c r="AAD28" s="148"/>
      <c r="AAE28" s="148"/>
      <c r="AAF28" s="148"/>
      <c r="AAG28" s="148"/>
      <c r="AAH28" s="148"/>
      <c r="AAI28" s="148"/>
      <c r="AAJ28" s="148"/>
      <c r="AAK28" s="148"/>
      <c r="AAL28" s="148"/>
      <c r="AAM28" s="148"/>
      <c r="AAN28" s="148"/>
      <c r="AAO28" s="148"/>
      <c r="AAP28" s="148"/>
      <c r="AAQ28" s="148"/>
      <c r="AAR28" s="148"/>
      <c r="AAS28" s="148"/>
      <c r="AAT28" s="148"/>
      <c r="AAU28" s="148"/>
      <c r="AAV28" s="148"/>
      <c r="AAW28" s="148"/>
      <c r="AAX28" s="148"/>
      <c r="AAY28" s="148"/>
      <c r="AAZ28" s="148"/>
      <c r="ABA28" s="148"/>
      <c r="ABB28" s="148"/>
      <c r="ABC28" s="148"/>
      <c r="ABD28" s="148"/>
      <c r="ABE28" s="148"/>
      <c r="ABF28" s="148"/>
      <c r="ABG28" s="148"/>
      <c r="ABH28" s="148"/>
      <c r="ABI28" s="148"/>
      <c r="ABJ28" s="148"/>
      <c r="ABK28" s="148"/>
      <c r="ABL28" s="148"/>
      <c r="ABM28" s="148"/>
      <c r="ABN28" s="148"/>
      <c r="ABO28" s="148"/>
      <c r="ABP28" s="148"/>
      <c r="ABQ28" s="148"/>
      <c r="ABR28" s="148"/>
      <c r="ABS28" s="148"/>
      <c r="ABT28" s="148"/>
      <c r="ABU28" s="148"/>
      <c r="ABV28" s="148"/>
      <c r="ABW28" s="148"/>
      <c r="ABX28" s="148"/>
      <c r="ABY28" s="148"/>
      <c r="ABZ28" s="148"/>
      <c r="ACA28" s="148"/>
      <c r="ACB28" s="148"/>
      <c r="ACC28" s="148"/>
      <c r="ACD28" s="148"/>
      <c r="ACE28" s="148"/>
      <c r="ACF28" s="148"/>
      <c r="ACG28" s="148"/>
      <c r="ACH28" s="148"/>
      <c r="ACI28" s="148"/>
      <c r="ACJ28" s="148"/>
      <c r="ACK28" s="148"/>
      <c r="ACL28" s="148"/>
      <c r="ACM28" s="148"/>
      <c r="ACN28" s="148"/>
      <c r="ACO28" s="148"/>
      <c r="ACP28" s="148"/>
      <c r="ACQ28" s="148"/>
      <c r="ACR28" s="148"/>
      <c r="ACS28" s="148"/>
      <c r="ACT28" s="148"/>
      <c r="ACU28" s="148"/>
      <c r="ACV28" s="148"/>
      <c r="ACW28" s="148"/>
      <c r="ACX28" s="148"/>
      <c r="ACY28" s="148"/>
      <c r="ACZ28" s="148"/>
      <c r="ADA28" s="148"/>
      <c r="ADB28" s="148"/>
      <c r="ADC28" s="148"/>
      <c r="ADD28" s="148"/>
      <c r="ADE28" s="148"/>
      <c r="ADF28" s="148"/>
      <c r="ADG28" s="148"/>
      <c r="ADH28" s="148"/>
      <c r="ADI28" s="148"/>
      <c r="ADJ28" s="148"/>
      <c r="ADK28" s="148"/>
      <c r="ADL28" s="148"/>
      <c r="ADM28" s="148"/>
      <c r="ADN28" s="148"/>
      <c r="ADO28" s="148"/>
      <c r="ADP28" s="148"/>
      <c r="ADQ28" s="148"/>
      <c r="ADR28" s="148"/>
      <c r="ADS28" s="148"/>
      <c r="ADT28" s="148"/>
      <c r="ADU28" s="148"/>
      <c r="ADV28" s="148"/>
      <c r="ADW28" s="148"/>
      <c r="ADX28" s="148"/>
      <c r="ADY28" s="148"/>
      <c r="ADZ28" s="148"/>
      <c r="AEA28" s="148"/>
      <c r="AEB28" s="148"/>
      <c r="AEC28" s="148"/>
      <c r="AED28" s="148"/>
      <c r="AEE28" s="148"/>
      <c r="AEF28" s="148"/>
      <c r="AEG28" s="148"/>
      <c r="AEH28" s="148"/>
      <c r="AEI28" s="148"/>
      <c r="AEJ28" s="148"/>
      <c r="AEK28" s="148"/>
      <c r="AEL28" s="148"/>
      <c r="AEM28" s="148"/>
      <c r="AEN28" s="148"/>
      <c r="AEO28" s="148"/>
      <c r="AEP28" s="148"/>
      <c r="AEQ28" s="148"/>
      <c r="AER28" s="148"/>
      <c r="AES28" s="148"/>
      <c r="AET28" s="148"/>
      <c r="AEU28" s="148"/>
      <c r="AEV28" s="148"/>
      <c r="AEW28" s="148"/>
      <c r="AEX28" s="148"/>
      <c r="AEY28" s="148"/>
      <c r="AEZ28" s="148"/>
      <c r="AFA28" s="148"/>
      <c r="AFB28" s="148"/>
      <c r="AFC28" s="148"/>
      <c r="AFD28" s="148"/>
      <c r="AFE28" s="148"/>
      <c r="AFF28" s="148"/>
      <c r="AFG28" s="148"/>
      <c r="AFH28" s="148"/>
      <c r="AFI28" s="148"/>
      <c r="AFJ28" s="148"/>
      <c r="AFK28" s="148"/>
      <c r="AFL28" s="148"/>
      <c r="AFM28" s="148"/>
      <c r="AFN28" s="148"/>
      <c r="AFO28" s="148"/>
      <c r="AFP28" s="148"/>
      <c r="AFQ28" s="148"/>
      <c r="AFR28" s="148"/>
      <c r="AFS28" s="148"/>
      <c r="AFT28" s="148"/>
      <c r="AFU28" s="148"/>
      <c r="AFV28" s="148"/>
      <c r="AFW28" s="148"/>
      <c r="AFX28" s="148"/>
      <c r="AFY28" s="148"/>
      <c r="AFZ28" s="148"/>
      <c r="AGA28" s="148"/>
      <c r="AGB28" s="148"/>
      <c r="AGC28" s="148"/>
      <c r="AGD28" s="148"/>
      <c r="AGE28" s="148"/>
      <c r="AGF28" s="148"/>
      <c r="AGG28" s="148"/>
      <c r="AGH28" s="148"/>
      <c r="AGI28" s="148"/>
      <c r="AGJ28" s="148"/>
      <c r="AGK28" s="148"/>
      <c r="AGL28" s="148"/>
      <c r="AGM28" s="148"/>
      <c r="AGN28" s="148"/>
      <c r="AGO28" s="148"/>
      <c r="AGP28" s="148"/>
      <c r="AGQ28" s="148"/>
      <c r="AGR28" s="148"/>
      <c r="AGS28" s="148"/>
      <c r="AGT28" s="148"/>
      <c r="AGU28" s="148"/>
      <c r="AGV28" s="148"/>
      <c r="AGW28" s="148"/>
      <c r="AGX28" s="148"/>
      <c r="AGY28" s="148"/>
      <c r="AGZ28" s="148"/>
      <c r="AHA28" s="148"/>
      <c r="AHB28" s="148"/>
      <c r="AHC28" s="148"/>
      <c r="AHD28" s="148"/>
      <c r="AHE28" s="148"/>
      <c r="AHF28" s="148"/>
      <c r="AHG28" s="148"/>
      <c r="AHH28" s="148"/>
      <c r="AHI28" s="148"/>
      <c r="AHJ28" s="148"/>
      <c r="AHK28" s="148"/>
      <c r="AHL28" s="148"/>
      <c r="AHM28" s="148"/>
      <c r="AHN28" s="148"/>
      <c r="AHO28" s="148"/>
      <c r="AHP28" s="148"/>
      <c r="AHQ28" s="148"/>
      <c r="AHR28" s="148"/>
      <c r="AHS28" s="148"/>
      <c r="AHT28" s="148"/>
      <c r="AHU28" s="148"/>
      <c r="AHV28" s="148"/>
      <c r="AHW28" s="148"/>
      <c r="AHX28" s="148"/>
      <c r="AHY28" s="148"/>
      <c r="AHZ28" s="148"/>
      <c r="AIA28" s="148"/>
      <c r="AIB28" s="148"/>
      <c r="AIC28" s="148"/>
      <c r="AID28" s="148"/>
      <c r="AIE28" s="148"/>
      <c r="AIF28" s="148"/>
      <c r="AIG28" s="148"/>
      <c r="AIH28" s="148"/>
      <c r="AII28" s="148"/>
      <c r="AIJ28" s="148"/>
      <c r="AIK28" s="148"/>
      <c r="AIL28" s="148"/>
      <c r="AIM28" s="148"/>
      <c r="AIN28" s="148"/>
      <c r="AIO28" s="148"/>
      <c r="AIP28" s="148"/>
      <c r="AIQ28" s="148"/>
      <c r="AIR28" s="148"/>
      <c r="AIS28" s="148"/>
      <c r="AIT28" s="148"/>
      <c r="AIU28" s="148"/>
      <c r="AIV28" s="148"/>
      <c r="AIW28" s="148"/>
      <c r="AIX28" s="148"/>
      <c r="AIY28" s="148"/>
      <c r="AIZ28" s="148"/>
      <c r="AJA28" s="148"/>
      <c r="AJB28" s="148"/>
      <c r="AJC28" s="148"/>
      <c r="AJD28" s="148"/>
      <c r="AJE28" s="148"/>
      <c r="AJF28" s="148"/>
      <c r="AJG28" s="148"/>
      <c r="AJH28" s="148"/>
      <c r="AJI28" s="148"/>
      <c r="AJJ28" s="148"/>
      <c r="AJK28" s="148"/>
      <c r="AJL28" s="148"/>
      <c r="AJM28" s="148"/>
      <c r="AJN28" s="148"/>
      <c r="AJO28" s="148"/>
      <c r="AJP28" s="148"/>
      <c r="AJQ28" s="148"/>
      <c r="AJR28" s="148"/>
      <c r="AJS28" s="148"/>
      <c r="AJT28" s="148"/>
      <c r="AJU28" s="148"/>
      <c r="AJV28" s="148"/>
      <c r="AJW28" s="148"/>
      <c r="AJX28" s="148"/>
      <c r="AJY28" s="148"/>
      <c r="AJZ28" s="148"/>
      <c r="AKA28" s="148"/>
      <c r="AKB28" s="148"/>
      <c r="AKC28" s="148"/>
      <c r="AKD28" s="148"/>
      <c r="AKE28" s="148"/>
      <c r="AKF28" s="148"/>
      <c r="AKG28" s="148"/>
      <c r="AKH28" s="148"/>
      <c r="AKI28" s="148"/>
      <c r="AKJ28" s="148"/>
      <c r="AKK28" s="148"/>
      <c r="AKL28" s="148"/>
      <c r="AKM28" s="148"/>
      <c r="AKN28" s="148"/>
      <c r="AKO28" s="148"/>
      <c r="AKP28" s="148"/>
      <c r="AKQ28" s="148"/>
      <c r="AKR28" s="148"/>
      <c r="AKS28" s="148"/>
      <c r="AKT28" s="148"/>
      <c r="AKU28" s="148"/>
      <c r="AKV28" s="148"/>
      <c r="AKW28" s="148"/>
      <c r="AKX28" s="148"/>
      <c r="AKY28" s="148"/>
      <c r="AKZ28" s="148"/>
      <c r="ALA28" s="148"/>
      <c r="ALB28" s="148"/>
      <c r="ALC28" s="148"/>
      <c r="ALD28" s="148"/>
      <c r="ALE28" s="148"/>
      <c r="ALF28" s="148"/>
      <c r="ALG28" s="148"/>
      <c r="ALH28" s="148"/>
      <c r="ALI28" s="148"/>
      <c r="ALJ28" s="148"/>
      <c r="ALK28" s="148"/>
      <c r="ALL28" s="148"/>
      <c r="ALM28" s="148"/>
      <c r="ALN28" s="148"/>
      <c r="ALO28" s="148"/>
      <c r="ALP28" s="148"/>
      <c r="ALQ28" s="148"/>
      <c r="ALR28" s="148"/>
      <c r="ALS28" s="148"/>
      <c r="ALT28" s="148"/>
      <c r="ALU28" s="148"/>
      <c r="ALV28" s="148"/>
      <c r="ALW28" s="148"/>
      <c r="ALX28" s="148"/>
      <c r="ALY28" s="148"/>
      <c r="ALZ28" s="148"/>
      <c r="AMA28" s="148"/>
      <c r="AMB28" s="148"/>
      <c r="AMC28" s="148"/>
      <c r="AMD28" s="148"/>
      <c r="AME28" s="148"/>
      <c r="AMF28" s="148"/>
      <c r="AMG28" s="148"/>
      <c r="AMH28" s="148"/>
      <c r="AMI28" s="148"/>
      <c r="AMJ28" s="148"/>
      <c r="AMK28" s="148"/>
    </row>
    <row r="29" spans="1:1025" s="142" customFormat="1">
      <c r="A29" s="148" t="str">
        <f t="shared" si="0"/>
        <v>LOAN.CA_SEND_QUERY</v>
      </c>
      <c r="B29" s="154">
        <f t="shared" si="3"/>
        <v>110025</v>
      </c>
      <c r="C29" s="154">
        <v>0</v>
      </c>
      <c r="D29" s="154">
        <v>1</v>
      </c>
      <c r="E29" s="155">
        <f t="shared" si="4"/>
        <v>100000</v>
      </c>
      <c r="F29" s="155">
        <v>10000</v>
      </c>
      <c r="G29" s="155" t="s">
        <v>34</v>
      </c>
      <c r="H29" s="155">
        <v>100000</v>
      </c>
      <c r="I29" s="157" t="s">
        <v>505</v>
      </c>
      <c r="J29" s="155">
        <f>VLOOKUP(I29,T_FSM_TYPE!$A:$B,2,0)</f>
        <v>110000</v>
      </c>
      <c r="K29" s="142" t="s">
        <v>615</v>
      </c>
      <c r="L29" s="160"/>
      <c r="M29" s="133" t="str">
        <f t="shared" si="2"/>
        <v>INSERT INTO T_FSM_ACTION VALUES(110025, 0, 1, 100000, 10000, GETDATE(), 100000, 110000, 'CA_SEND_QUERY', '' )</v>
      </c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  <c r="CE29" s="148"/>
      <c r="CF29" s="148"/>
      <c r="CG29" s="148"/>
      <c r="CH29" s="148"/>
      <c r="CI29" s="148"/>
      <c r="CJ29" s="148"/>
      <c r="CK29" s="148"/>
      <c r="CL29" s="148"/>
      <c r="CM29" s="148"/>
      <c r="CN29" s="148"/>
      <c r="CO29" s="148"/>
      <c r="CP29" s="148"/>
      <c r="CQ29" s="148"/>
      <c r="CR29" s="148"/>
      <c r="CS29" s="148"/>
      <c r="CT29" s="148"/>
      <c r="CU29" s="148"/>
      <c r="CV29" s="148"/>
      <c r="CW29" s="148"/>
      <c r="CX29" s="148"/>
      <c r="CY29" s="148"/>
      <c r="CZ29" s="148"/>
      <c r="DA29" s="148"/>
      <c r="DB29" s="148"/>
      <c r="DC29" s="148"/>
      <c r="DD29" s="148"/>
      <c r="DE29" s="148"/>
      <c r="DF29" s="148"/>
      <c r="DG29" s="148"/>
      <c r="DH29" s="148"/>
      <c r="DI29" s="148"/>
      <c r="DJ29" s="148"/>
      <c r="DK29" s="148"/>
      <c r="DL29" s="148"/>
      <c r="DM29" s="148"/>
      <c r="DN29" s="148"/>
      <c r="DO29" s="148"/>
      <c r="DP29" s="148"/>
      <c r="DQ29" s="148"/>
      <c r="DR29" s="148"/>
      <c r="DS29" s="148"/>
      <c r="DT29" s="148"/>
      <c r="DU29" s="148"/>
      <c r="DV29" s="148"/>
      <c r="DW29" s="148"/>
      <c r="DX29" s="148"/>
      <c r="DY29" s="148"/>
      <c r="DZ29" s="148"/>
      <c r="EA29" s="148"/>
      <c r="EB29" s="148"/>
      <c r="EC29" s="148"/>
      <c r="ED29" s="148"/>
      <c r="EE29" s="148"/>
      <c r="EF29" s="148"/>
      <c r="EG29" s="148"/>
      <c r="EH29" s="148"/>
      <c r="EI29" s="148"/>
      <c r="EJ29" s="148"/>
      <c r="EK29" s="148"/>
      <c r="EL29" s="148"/>
      <c r="EM29" s="148"/>
      <c r="EN29" s="148"/>
      <c r="EO29" s="148"/>
      <c r="EP29" s="148"/>
      <c r="EQ29" s="148"/>
      <c r="ER29" s="148"/>
      <c r="ES29" s="148"/>
      <c r="ET29" s="148"/>
      <c r="EU29" s="148"/>
      <c r="EV29" s="148"/>
      <c r="EW29" s="148"/>
      <c r="EX29" s="148"/>
      <c r="EY29" s="148"/>
      <c r="EZ29" s="148"/>
      <c r="FA29" s="148"/>
      <c r="FB29" s="148"/>
      <c r="FC29" s="148"/>
      <c r="FD29" s="148"/>
      <c r="FE29" s="148"/>
      <c r="FF29" s="148"/>
      <c r="FG29" s="148"/>
      <c r="FH29" s="148"/>
      <c r="FI29" s="148"/>
      <c r="FJ29" s="148"/>
      <c r="FK29" s="148"/>
      <c r="FL29" s="148"/>
      <c r="FM29" s="148"/>
      <c r="FN29" s="148"/>
      <c r="FO29" s="148"/>
      <c r="FP29" s="148"/>
      <c r="FQ29" s="148"/>
      <c r="FR29" s="148"/>
      <c r="FS29" s="148"/>
      <c r="FT29" s="148"/>
      <c r="FU29" s="148"/>
      <c r="FV29" s="148"/>
      <c r="FW29" s="148"/>
      <c r="FX29" s="148"/>
      <c r="FY29" s="148"/>
      <c r="FZ29" s="148"/>
      <c r="GA29" s="148"/>
      <c r="GB29" s="148"/>
      <c r="GC29" s="148"/>
      <c r="GD29" s="148"/>
      <c r="GE29" s="148"/>
      <c r="GF29" s="148"/>
      <c r="GG29" s="148"/>
      <c r="GH29" s="148"/>
      <c r="GI29" s="148"/>
      <c r="GJ29" s="148"/>
      <c r="GK29" s="148"/>
      <c r="GL29" s="148"/>
      <c r="GM29" s="148"/>
      <c r="GN29" s="148"/>
      <c r="GO29" s="148"/>
      <c r="GP29" s="148"/>
      <c r="GQ29" s="148"/>
      <c r="GR29" s="148"/>
      <c r="GS29" s="148"/>
      <c r="GT29" s="148"/>
      <c r="GU29" s="148"/>
      <c r="GV29" s="148"/>
      <c r="GW29" s="148"/>
      <c r="GX29" s="148"/>
      <c r="GY29" s="148"/>
      <c r="GZ29" s="148"/>
      <c r="HA29" s="148"/>
      <c r="HB29" s="148"/>
      <c r="HC29" s="148"/>
      <c r="HD29" s="148"/>
      <c r="HE29" s="148"/>
      <c r="HF29" s="148"/>
      <c r="HG29" s="148"/>
      <c r="HH29" s="148"/>
      <c r="HI29" s="148"/>
      <c r="HJ29" s="148"/>
      <c r="HK29" s="148"/>
      <c r="HL29" s="148"/>
      <c r="HM29" s="148"/>
      <c r="HN29" s="148"/>
      <c r="HO29" s="148"/>
      <c r="HP29" s="148"/>
      <c r="HQ29" s="148"/>
      <c r="HR29" s="148"/>
      <c r="HS29" s="148"/>
      <c r="HT29" s="148"/>
      <c r="HU29" s="148"/>
      <c r="HV29" s="148"/>
      <c r="HW29" s="148"/>
      <c r="HX29" s="148"/>
      <c r="HY29" s="148"/>
      <c r="HZ29" s="148"/>
      <c r="IA29" s="148"/>
      <c r="IB29" s="148"/>
      <c r="IC29" s="148"/>
      <c r="ID29" s="148"/>
      <c r="IE29" s="148"/>
      <c r="IF29" s="148"/>
      <c r="IG29" s="148"/>
      <c r="IH29" s="148"/>
      <c r="II29" s="148"/>
      <c r="IJ29" s="148"/>
      <c r="IK29" s="148"/>
      <c r="IL29" s="148"/>
      <c r="IM29" s="148"/>
      <c r="IN29" s="148"/>
      <c r="IO29" s="148"/>
      <c r="IP29" s="148"/>
      <c r="IQ29" s="148"/>
      <c r="IR29" s="148"/>
      <c r="IS29" s="148"/>
      <c r="IT29" s="148"/>
      <c r="IU29" s="148"/>
      <c r="IV29" s="148"/>
      <c r="IW29" s="148"/>
      <c r="IX29" s="148"/>
      <c r="IY29" s="148"/>
      <c r="IZ29" s="148"/>
      <c r="JA29" s="148"/>
      <c r="JB29" s="148"/>
      <c r="JC29" s="148"/>
      <c r="JD29" s="148"/>
      <c r="JE29" s="148"/>
      <c r="JF29" s="148"/>
      <c r="JG29" s="148"/>
      <c r="JH29" s="148"/>
      <c r="JI29" s="148"/>
      <c r="JJ29" s="148"/>
      <c r="JK29" s="148"/>
      <c r="JL29" s="148"/>
      <c r="JM29" s="148"/>
      <c r="JN29" s="148"/>
      <c r="JO29" s="148"/>
      <c r="JP29" s="148"/>
      <c r="JQ29" s="148"/>
      <c r="JR29" s="148"/>
      <c r="JS29" s="148"/>
      <c r="JT29" s="148"/>
      <c r="JU29" s="148"/>
      <c r="JV29" s="148"/>
      <c r="JW29" s="148"/>
      <c r="JX29" s="148"/>
      <c r="JY29" s="148"/>
      <c r="JZ29" s="148"/>
      <c r="KA29" s="148"/>
      <c r="KB29" s="148"/>
      <c r="KC29" s="148"/>
      <c r="KD29" s="148"/>
      <c r="KE29" s="148"/>
      <c r="KF29" s="148"/>
      <c r="KG29" s="148"/>
      <c r="KH29" s="148"/>
      <c r="KI29" s="148"/>
      <c r="KJ29" s="148"/>
      <c r="KK29" s="148"/>
      <c r="KL29" s="148"/>
      <c r="KM29" s="148"/>
      <c r="KN29" s="148"/>
      <c r="KO29" s="148"/>
      <c r="KP29" s="148"/>
      <c r="KQ29" s="148"/>
      <c r="KR29" s="148"/>
      <c r="KS29" s="148"/>
      <c r="KT29" s="148"/>
      <c r="KU29" s="148"/>
      <c r="KV29" s="148"/>
      <c r="KW29" s="148"/>
      <c r="KX29" s="148"/>
      <c r="KY29" s="148"/>
      <c r="KZ29" s="148"/>
      <c r="LA29" s="148"/>
      <c r="LB29" s="148"/>
      <c r="LC29" s="148"/>
      <c r="LD29" s="148"/>
      <c r="LE29" s="148"/>
      <c r="LF29" s="148"/>
      <c r="LG29" s="148"/>
      <c r="LH29" s="148"/>
      <c r="LI29" s="148"/>
      <c r="LJ29" s="148"/>
      <c r="LK29" s="148"/>
      <c r="LL29" s="148"/>
      <c r="LM29" s="148"/>
      <c r="LN29" s="148"/>
      <c r="LO29" s="148"/>
      <c r="LP29" s="148"/>
      <c r="LQ29" s="148"/>
      <c r="LR29" s="148"/>
      <c r="LS29" s="148"/>
      <c r="LT29" s="148"/>
      <c r="LU29" s="148"/>
      <c r="LV29" s="148"/>
      <c r="LW29" s="148"/>
      <c r="LX29" s="148"/>
      <c r="LY29" s="148"/>
      <c r="LZ29" s="148"/>
      <c r="MA29" s="148"/>
      <c r="MB29" s="148"/>
      <c r="MC29" s="148"/>
      <c r="MD29" s="148"/>
      <c r="ME29" s="148"/>
      <c r="MF29" s="148"/>
      <c r="MG29" s="148"/>
      <c r="MH29" s="148"/>
      <c r="MI29" s="148"/>
      <c r="MJ29" s="148"/>
      <c r="MK29" s="148"/>
      <c r="ML29" s="148"/>
      <c r="MM29" s="148"/>
      <c r="MN29" s="148"/>
      <c r="MO29" s="148"/>
      <c r="MP29" s="148"/>
      <c r="MQ29" s="148"/>
      <c r="MR29" s="148"/>
      <c r="MS29" s="148"/>
      <c r="MT29" s="148"/>
      <c r="MU29" s="148"/>
      <c r="MV29" s="148"/>
      <c r="MW29" s="148"/>
      <c r="MX29" s="148"/>
      <c r="MY29" s="148"/>
      <c r="MZ29" s="148"/>
      <c r="NA29" s="148"/>
      <c r="NB29" s="148"/>
      <c r="NC29" s="148"/>
      <c r="ND29" s="148"/>
      <c r="NE29" s="148"/>
      <c r="NF29" s="148"/>
      <c r="NG29" s="148"/>
      <c r="NH29" s="148"/>
      <c r="NI29" s="148"/>
      <c r="NJ29" s="148"/>
      <c r="NK29" s="148"/>
      <c r="NL29" s="148"/>
      <c r="NM29" s="148"/>
      <c r="NN29" s="148"/>
      <c r="NO29" s="148"/>
      <c r="NP29" s="148"/>
      <c r="NQ29" s="148"/>
      <c r="NR29" s="148"/>
      <c r="NS29" s="148"/>
      <c r="NT29" s="148"/>
      <c r="NU29" s="148"/>
      <c r="NV29" s="148"/>
      <c r="NW29" s="148"/>
      <c r="NX29" s="148"/>
      <c r="NY29" s="148"/>
      <c r="NZ29" s="148"/>
      <c r="OA29" s="148"/>
      <c r="OB29" s="148"/>
      <c r="OC29" s="148"/>
      <c r="OD29" s="148"/>
      <c r="OE29" s="148"/>
      <c r="OF29" s="148"/>
      <c r="OG29" s="148"/>
      <c r="OH29" s="148"/>
      <c r="OI29" s="148"/>
      <c r="OJ29" s="148"/>
      <c r="OK29" s="148"/>
      <c r="OL29" s="148"/>
      <c r="OM29" s="148"/>
      <c r="ON29" s="148"/>
      <c r="OO29" s="148"/>
      <c r="OP29" s="148"/>
      <c r="OQ29" s="148"/>
      <c r="OR29" s="148"/>
      <c r="OS29" s="148"/>
      <c r="OT29" s="148"/>
      <c r="OU29" s="148"/>
      <c r="OV29" s="148"/>
      <c r="OW29" s="148"/>
      <c r="OX29" s="148"/>
      <c r="OY29" s="148"/>
      <c r="OZ29" s="148"/>
      <c r="PA29" s="148"/>
      <c r="PB29" s="148"/>
      <c r="PC29" s="148"/>
      <c r="PD29" s="148"/>
      <c r="PE29" s="148"/>
      <c r="PF29" s="148"/>
      <c r="PG29" s="148"/>
      <c r="PH29" s="148"/>
      <c r="PI29" s="148"/>
      <c r="PJ29" s="148"/>
      <c r="PK29" s="148"/>
      <c r="PL29" s="148"/>
      <c r="PM29" s="148"/>
      <c r="PN29" s="148"/>
      <c r="PO29" s="148"/>
      <c r="PP29" s="148"/>
      <c r="PQ29" s="148"/>
      <c r="PR29" s="148"/>
      <c r="PS29" s="148"/>
      <c r="PT29" s="148"/>
      <c r="PU29" s="148"/>
      <c r="PV29" s="148"/>
      <c r="PW29" s="148"/>
      <c r="PX29" s="148"/>
      <c r="PY29" s="148"/>
      <c r="PZ29" s="148"/>
      <c r="QA29" s="148"/>
      <c r="QB29" s="148"/>
      <c r="QC29" s="148"/>
      <c r="QD29" s="148"/>
      <c r="QE29" s="148"/>
      <c r="QF29" s="148"/>
      <c r="QG29" s="148"/>
      <c r="QH29" s="148"/>
      <c r="QI29" s="148"/>
      <c r="QJ29" s="148"/>
      <c r="QK29" s="148"/>
      <c r="QL29" s="148"/>
      <c r="QM29" s="148"/>
      <c r="QN29" s="148"/>
      <c r="QO29" s="148"/>
      <c r="QP29" s="148"/>
      <c r="QQ29" s="148"/>
      <c r="QR29" s="148"/>
      <c r="QS29" s="148"/>
      <c r="QT29" s="148"/>
      <c r="QU29" s="148"/>
      <c r="QV29" s="148"/>
      <c r="QW29" s="148"/>
      <c r="QX29" s="148"/>
      <c r="QY29" s="148"/>
      <c r="QZ29" s="148"/>
      <c r="RA29" s="148"/>
      <c r="RB29" s="148"/>
      <c r="RC29" s="148"/>
      <c r="RD29" s="148"/>
      <c r="RE29" s="148"/>
      <c r="RF29" s="148"/>
      <c r="RG29" s="148"/>
      <c r="RH29" s="148"/>
      <c r="RI29" s="148"/>
      <c r="RJ29" s="148"/>
      <c r="RK29" s="148"/>
      <c r="RL29" s="148"/>
      <c r="RM29" s="148"/>
      <c r="RN29" s="148"/>
      <c r="RO29" s="148"/>
      <c r="RP29" s="148"/>
      <c r="RQ29" s="148"/>
      <c r="RR29" s="148"/>
      <c r="RS29" s="148"/>
      <c r="RT29" s="148"/>
      <c r="RU29" s="148"/>
      <c r="RV29" s="148"/>
      <c r="RW29" s="148"/>
      <c r="RX29" s="148"/>
      <c r="RY29" s="148"/>
      <c r="RZ29" s="148"/>
      <c r="SA29" s="148"/>
      <c r="SB29" s="148"/>
      <c r="SC29" s="148"/>
      <c r="SD29" s="148"/>
      <c r="SE29" s="148"/>
      <c r="SF29" s="148"/>
      <c r="SG29" s="148"/>
      <c r="SH29" s="148"/>
      <c r="SI29" s="148"/>
      <c r="SJ29" s="148"/>
      <c r="SK29" s="148"/>
      <c r="SL29" s="148"/>
      <c r="SM29" s="148"/>
      <c r="SN29" s="148"/>
      <c r="SO29" s="148"/>
      <c r="SP29" s="148"/>
      <c r="SQ29" s="148"/>
      <c r="SR29" s="148"/>
      <c r="SS29" s="148"/>
      <c r="ST29" s="148"/>
      <c r="SU29" s="148"/>
      <c r="SV29" s="148"/>
      <c r="SW29" s="148"/>
      <c r="SX29" s="148"/>
      <c r="SY29" s="148"/>
      <c r="SZ29" s="148"/>
      <c r="TA29" s="148"/>
      <c r="TB29" s="148"/>
      <c r="TC29" s="148"/>
      <c r="TD29" s="148"/>
      <c r="TE29" s="148"/>
      <c r="TF29" s="148"/>
      <c r="TG29" s="148"/>
      <c r="TH29" s="148"/>
      <c r="TI29" s="148"/>
      <c r="TJ29" s="148"/>
      <c r="TK29" s="148"/>
      <c r="TL29" s="148"/>
      <c r="TM29" s="148"/>
      <c r="TN29" s="148"/>
      <c r="TO29" s="148"/>
      <c r="TP29" s="148"/>
      <c r="TQ29" s="148"/>
      <c r="TR29" s="148"/>
      <c r="TS29" s="148"/>
      <c r="TT29" s="148"/>
      <c r="TU29" s="148"/>
      <c r="TV29" s="148"/>
      <c r="TW29" s="148"/>
      <c r="TX29" s="148"/>
      <c r="TY29" s="148"/>
      <c r="TZ29" s="148"/>
      <c r="UA29" s="148"/>
      <c r="UB29" s="148"/>
      <c r="UC29" s="148"/>
      <c r="UD29" s="148"/>
      <c r="UE29" s="148"/>
      <c r="UF29" s="148"/>
      <c r="UG29" s="148"/>
      <c r="UH29" s="148"/>
      <c r="UI29" s="148"/>
      <c r="UJ29" s="148"/>
      <c r="UK29" s="148"/>
      <c r="UL29" s="148"/>
      <c r="UM29" s="148"/>
      <c r="UN29" s="148"/>
      <c r="UO29" s="148"/>
      <c r="UP29" s="148"/>
      <c r="UQ29" s="148"/>
      <c r="UR29" s="148"/>
      <c r="US29" s="148"/>
      <c r="UT29" s="148"/>
      <c r="UU29" s="148"/>
      <c r="UV29" s="148"/>
      <c r="UW29" s="148"/>
      <c r="UX29" s="148"/>
      <c r="UY29" s="148"/>
      <c r="UZ29" s="148"/>
      <c r="VA29" s="148"/>
      <c r="VB29" s="148"/>
      <c r="VC29" s="148"/>
      <c r="VD29" s="148"/>
      <c r="VE29" s="148"/>
      <c r="VF29" s="148"/>
      <c r="VG29" s="148"/>
      <c r="VH29" s="148"/>
      <c r="VI29" s="148"/>
      <c r="VJ29" s="148"/>
      <c r="VK29" s="148"/>
      <c r="VL29" s="148"/>
      <c r="VM29" s="148"/>
      <c r="VN29" s="148"/>
      <c r="VO29" s="148"/>
      <c r="VP29" s="148"/>
      <c r="VQ29" s="148"/>
      <c r="VR29" s="148"/>
      <c r="VS29" s="148"/>
      <c r="VT29" s="148"/>
      <c r="VU29" s="148"/>
      <c r="VV29" s="148"/>
      <c r="VW29" s="148"/>
      <c r="VX29" s="148"/>
      <c r="VY29" s="148"/>
      <c r="VZ29" s="148"/>
      <c r="WA29" s="148"/>
      <c r="WB29" s="148"/>
      <c r="WC29" s="148"/>
      <c r="WD29" s="148"/>
      <c r="WE29" s="148"/>
      <c r="WF29" s="148"/>
      <c r="WG29" s="148"/>
      <c r="WH29" s="148"/>
      <c r="WI29" s="148"/>
      <c r="WJ29" s="148"/>
      <c r="WK29" s="148"/>
      <c r="WL29" s="148"/>
      <c r="WM29" s="148"/>
      <c r="WN29" s="148"/>
      <c r="WO29" s="148"/>
      <c r="WP29" s="148"/>
      <c r="WQ29" s="148"/>
      <c r="WR29" s="148"/>
      <c r="WS29" s="148"/>
      <c r="WT29" s="148"/>
      <c r="WU29" s="148"/>
      <c r="WV29" s="148"/>
      <c r="WW29" s="148"/>
      <c r="WX29" s="148"/>
      <c r="WY29" s="148"/>
      <c r="WZ29" s="148"/>
      <c r="XA29" s="148"/>
      <c r="XB29" s="148"/>
      <c r="XC29" s="148"/>
      <c r="XD29" s="148"/>
      <c r="XE29" s="148"/>
      <c r="XF29" s="148"/>
      <c r="XG29" s="148"/>
      <c r="XH29" s="148"/>
      <c r="XI29" s="148"/>
      <c r="XJ29" s="148"/>
      <c r="XK29" s="148"/>
      <c r="XL29" s="148"/>
      <c r="XM29" s="148"/>
      <c r="XN29" s="148"/>
      <c r="XO29" s="148"/>
      <c r="XP29" s="148"/>
      <c r="XQ29" s="148"/>
      <c r="XR29" s="148"/>
      <c r="XS29" s="148"/>
      <c r="XT29" s="148"/>
      <c r="XU29" s="148"/>
      <c r="XV29" s="148"/>
      <c r="XW29" s="148"/>
      <c r="XX29" s="148"/>
      <c r="XY29" s="148"/>
      <c r="XZ29" s="148"/>
      <c r="YA29" s="148"/>
      <c r="YB29" s="148"/>
      <c r="YC29" s="148"/>
      <c r="YD29" s="148"/>
      <c r="YE29" s="148"/>
      <c r="YF29" s="148"/>
      <c r="YG29" s="148"/>
      <c r="YH29" s="148"/>
      <c r="YI29" s="148"/>
      <c r="YJ29" s="148"/>
      <c r="YK29" s="148"/>
      <c r="YL29" s="148"/>
      <c r="YM29" s="148"/>
      <c r="YN29" s="148"/>
      <c r="YO29" s="148"/>
      <c r="YP29" s="148"/>
      <c r="YQ29" s="148"/>
      <c r="YR29" s="148"/>
      <c r="YS29" s="148"/>
      <c r="YT29" s="148"/>
      <c r="YU29" s="148"/>
      <c r="YV29" s="148"/>
      <c r="YW29" s="148"/>
      <c r="YX29" s="148"/>
      <c r="YY29" s="148"/>
      <c r="YZ29" s="148"/>
      <c r="ZA29" s="148"/>
      <c r="ZB29" s="148"/>
      <c r="ZC29" s="148"/>
      <c r="ZD29" s="148"/>
      <c r="ZE29" s="148"/>
      <c r="ZF29" s="148"/>
      <c r="ZG29" s="148"/>
      <c r="ZH29" s="148"/>
      <c r="ZI29" s="148"/>
      <c r="ZJ29" s="148"/>
      <c r="ZK29" s="148"/>
      <c r="ZL29" s="148"/>
      <c r="ZM29" s="148"/>
      <c r="ZN29" s="148"/>
      <c r="ZO29" s="148"/>
      <c r="ZP29" s="148"/>
      <c r="ZQ29" s="148"/>
      <c r="ZR29" s="148"/>
      <c r="ZS29" s="148"/>
      <c r="ZT29" s="148"/>
      <c r="ZU29" s="148"/>
      <c r="ZV29" s="148"/>
      <c r="ZW29" s="148"/>
      <c r="ZX29" s="148"/>
      <c r="ZY29" s="148"/>
      <c r="ZZ29" s="148"/>
      <c r="AAA29" s="148"/>
      <c r="AAB29" s="148"/>
      <c r="AAC29" s="148"/>
      <c r="AAD29" s="148"/>
      <c r="AAE29" s="148"/>
      <c r="AAF29" s="148"/>
      <c r="AAG29" s="148"/>
      <c r="AAH29" s="148"/>
      <c r="AAI29" s="148"/>
      <c r="AAJ29" s="148"/>
      <c r="AAK29" s="148"/>
      <c r="AAL29" s="148"/>
      <c r="AAM29" s="148"/>
      <c r="AAN29" s="148"/>
      <c r="AAO29" s="148"/>
      <c r="AAP29" s="148"/>
      <c r="AAQ29" s="148"/>
      <c r="AAR29" s="148"/>
      <c r="AAS29" s="148"/>
      <c r="AAT29" s="148"/>
      <c r="AAU29" s="148"/>
      <c r="AAV29" s="148"/>
      <c r="AAW29" s="148"/>
      <c r="AAX29" s="148"/>
      <c r="AAY29" s="148"/>
      <c r="AAZ29" s="148"/>
      <c r="ABA29" s="148"/>
      <c r="ABB29" s="148"/>
      <c r="ABC29" s="148"/>
      <c r="ABD29" s="148"/>
      <c r="ABE29" s="148"/>
      <c r="ABF29" s="148"/>
      <c r="ABG29" s="148"/>
      <c r="ABH29" s="148"/>
      <c r="ABI29" s="148"/>
      <c r="ABJ29" s="148"/>
      <c r="ABK29" s="148"/>
      <c r="ABL29" s="148"/>
      <c r="ABM29" s="148"/>
      <c r="ABN29" s="148"/>
      <c r="ABO29" s="148"/>
      <c r="ABP29" s="148"/>
      <c r="ABQ29" s="148"/>
      <c r="ABR29" s="148"/>
      <c r="ABS29" s="148"/>
      <c r="ABT29" s="148"/>
      <c r="ABU29" s="148"/>
      <c r="ABV29" s="148"/>
      <c r="ABW29" s="148"/>
      <c r="ABX29" s="148"/>
      <c r="ABY29" s="148"/>
      <c r="ABZ29" s="148"/>
      <c r="ACA29" s="148"/>
      <c r="ACB29" s="148"/>
      <c r="ACC29" s="148"/>
      <c r="ACD29" s="148"/>
      <c r="ACE29" s="148"/>
      <c r="ACF29" s="148"/>
      <c r="ACG29" s="148"/>
      <c r="ACH29" s="148"/>
      <c r="ACI29" s="148"/>
      <c r="ACJ29" s="148"/>
      <c r="ACK29" s="148"/>
      <c r="ACL29" s="148"/>
      <c r="ACM29" s="148"/>
      <c r="ACN29" s="148"/>
      <c r="ACO29" s="148"/>
      <c r="ACP29" s="148"/>
      <c r="ACQ29" s="148"/>
      <c r="ACR29" s="148"/>
      <c r="ACS29" s="148"/>
      <c r="ACT29" s="148"/>
      <c r="ACU29" s="148"/>
      <c r="ACV29" s="148"/>
      <c r="ACW29" s="148"/>
      <c r="ACX29" s="148"/>
      <c r="ACY29" s="148"/>
      <c r="ACZ29" s="148"/>
      <c r="ADA29" s="148"/>
      <c r="ADB29" s="148"/>
      <c r="ADC29" s="148"/>
      <c r="ADD29" s="148"/>
      <c r="ADE29" s="148"/>
      <c r="ADF29" s="148"/>
      <c r="ADG29" s="148"/>
      <c r="ADH29" s="148"/>
      <c r="ADI29" s="148"/>
      <c r="ADJ29" s="148"/>
      <c r="ADK29" s="148"/>
      <c r="ADL29" s="148"/>
      <c r="ADM29" s="148"/>
      <c r="ADN29" s="148"/>
      <c r="ADO29" s="148"/>
      <c r="ADP29" s="148"/>
      <c r="ADQ29" s="148"/>
      <c r="ADR29" s="148"/>
      <c r="ADS29" s="148"/>
      <c r="ADT29" s="148"/>
      <c r="ADU29" s="148"/>
      <c r="ADV29" s="148"/>
      <c r="ADW29" s="148"/>
      <c r="ADX29" s="148"/>
      <c r="ADY29" s="148"/>
      <c r="ADZ29" s="148"/>
      <c r="AEA29" s="148"/>
      <c r="AEB29" s="148"/>
      <c r="AEC29" s="148"/>
      <c r="AED29" s="148"/>
      <c r="AEE29" s="148"/>
      <c r="AEF29" s="148"/>
      <c r="AEG29" s="148"/>
      <c r="AEH29" s="148"/>
      <c r="AEI29" s="148"/>
      <c r="AEJ29" s="148"/>
      <c r="AEK29" s="148"/>
      <c r="AEL29" s="148"/>
      <c r="AEM29" s="148"/>
      <c r="AEN29" s="148"/>
      <c r="AEO29" s="148"/>
      <c r="AEP29" s="148"/>
      <c r="AEQ29" s="148"/>
      <c r="AER29" s="148"/>
      <c r="AES29" s="148"/>
      <c r="AET29" s="148"/>
      <c r="AEU29" s="148"/>
      <c r="AEV29" s="148"/>
      <c r="AEW29" s="148"/>
      <c r="AEX29" s="148"/>
      <c r="AEY29" s="148"/>
      <c r="AEZ29" s="148"/>
      <c r="AFA29" s="148"/>
      <c r="AFB29" s="148"/>
      <c r="AFC29" s="148"/>
      <c r="AFD29" s="148"/>
      <c r="AFE29" s="148"/>
      <c r="AFF29" s="148"/>
      <c r="AFG29" s="148"/>
      <c r="AFH29" s="148"/>
      <c r="AFI29" s="148"/>
      <c r="AFJ29" s="148"/>
      <c r="AFK29" s="148"/>
      <c r="AFL29" s="148"/>
      <c r="AFM29" s="148"/>
      <c r="AFN29" s="148"/>
      <c r="AFO29" s="148"/>
      <c r="AFP29" s="148"/>
      <c r="AFQ29" s="148"/>
      <c r="AFR29" s="148"/>
      <c r="AFS29" s="148"/>
      <c r="AFT29" s="148"/>
      <c r="AFU29" s="148"/>
      <c r="AFV29" s="148"/>
      <c r="AFW29" s="148"/>
      <c r="AFX29" s="148"/>
      <c r="AFY29" s="148"/>
      <c r="AFZ29" s="148"/>
      <c r="AGA29" s="148"/>
      <c r="AGB29" s="148"/>
      <c r="AGC29" s="148"/>
      <c r="AGD29" s="148"/>
      <c r="AGE29" s="148"/>
      <c r="AGF29" s="148"/>
      <c r="AGG29" s="148"/>
      <c r="AGH29" s="148"/>
      <c r="AGI29" s="148"/>
      <c r="AGJ29" s="148"/>
      <c r="AGK29" s="148"/>
      <c r="AGL29" s="148"/>
      <c r="AGM29" s="148"/>
      <c r="AGN29" s="148"/>
      <c r="AGO29" s="148"/>
      <c r="AGP29" s="148"/>
      <c r="AGQ29" s="148"/>
      <c r="AGR29" s="148"/>
      <c r="AGS29" s="148"/>
      <c r="AGT29" s="148"/>
      <c r="AGU29" s="148"/>
      <c r="AGV29" s="148"/>
      <c r="AGW29" s="148"/>
      <c r="AGX29" s="148"/>
      <c r="AGY29" s="148"/>
      <c r="AGZ29" s="148"/>
      <c r="AHA29" s="148"/>
      <c r="AHB29" s="148"/>
      <c r="AHC29" s="148"/>
      <c r="AHD29" s="148"/>
      <c r="AHE29" s="148"/>
      <c r="AHF29" s="148"/>
      <c r="AHG29" s="148"/>
      <c r="AHH29" s="148"/>
      <c r="AHI29" s="148"/>
      <c r="AHJ29" s="148"/>
      <c r="AHK29" s="148"/>
      <c r="AHL29" s="148"/>
      <c r="AHM29" s="148"/>
      <c r="AHN29" s="148"/>
      <c r="AHO29" s="148"/>
      <c r="AHP29" s="148"/>
      <c r="AHQ29" s="148"/>
      <c r="AHR29" s="148"/>
      <c r="AHS29" s="148"/>
      <c r="AHT29" s="148"/>
      <c r="AHU29" s="148"/>
      <c r="AHV29" s="148"/>
      <c r="AHW29" s="148"/>
      <c r="AHX29" s="148"/>
      <c r="AHY29" s="148"/>
      <c r="AHZ29" s="148"/>
      <c r="AIA29" s="148"/>
      <c r="AIB29" s="148"/>
      <c r="AIC29" s="148"/>
      <c r="AID29" s="148"/>
      <c r="AIE29" s="148"/>
      <c r="AIF29" s="148"/>
      <c r="AIG29" s="148"/>
      <c r="AIH29" s="148"/>
      <c r="AII29" s="148"/>
      <c r="AIJ29" s="148"/>
      <c r="AIK29" s="148"/>
      <c r="AIL29" s="148"/>
      <c r="AIM29" s="148"/>
      <c r="AIN29" s="148"/>
      <c r="AIO29" s="148"/>
      <c r="AIP29" s="148"/>
      <c r="AIQ29" s="148"/>
      <c r="AIR29" s="148"/>
      <c r="AIS29" s="148"/>
      <c r="AIT29" s="148"/>
      <c r="AIU29" s="148"/>
      <c r="AIV29" s="148"/>
      <c r="AIW29" s="148"/>
      <c r="AIX29" s="148"/>
      <c r="AIY29" s="148"/>
      <c r="AIZ29" s="148"/>
      <c r="AJA29" s="148"/>
      <c r="AJB29" s="148"/>
      <c r="AJC29" s="148"/>
      <c r="AJD29" s="148"/>
      <c r="AJE29" s="148"/>
      <c r="AJF29" s="148"/>
      <c r="AJG29" s="148"/>
      <c r="AJH29" s="148"/>
      <c r="AJI29" s="148"/>
      <c r="AJJ29" s="148"/>
      <c r="AJK29" s="148"/>
      <c r="AJL29" s="148"/>
      <c r="AJM29" s="148"/>
      <c r="AJN29" s="148"/>
      <c r="AJO29" s="148"/>
      <c r="AJP29" s="148"/>
      <c r="AJQ29" s="148"/>
      <c r="AJR29" s="148"/>
      <c r="AJS29" s="148"/>
      <c r="AJT29" s="148"/>
      <c r="AJU29" s="148"/>
      <c r="AJV29" s="148"/>
      <c r="AJW29" s="148"/>
      <c r="AJX29" s="148"/>
      <c r="AJY29" s="148"/>
      <c r="AJZ29" s="148"/>
      <c r="AKA29" s="148"/>
      <c r="AKB29" s="148"/>
      <c r="AKC29" s="148"/>
      <c r="AKD29" s="148"/>
      <c r="AKE29" s="148"/>
      <c r="AKF29" s="148"/>
      <c r="AKG29" s="148"/>
      <c r="AKH29" s="148"/>
      <c r="AKI29" s="148"/>
      <c r="AKJ29" s="148"/>
      <c r="AKK29" s="148"/>
      <c r="AKL29" s="148"/>
      <c r="AKM29" s="148"/>
      <c r="AKN29" s="148"/>
      <c r="AKO29" s="148"/>
      <c r="AKP29" s="148"/>
      <c r="AKQ29" s="148"/>
      <c r="AKR29" s="148"/>
      <c r="AKS29" s="148"/>
      <c r="AKT29" s="148"/>
      <c r="AKU29" s="148"/>
      <c r="AKV29" s="148"/>
      <c r="AKW29" s="148"/>
      <c r="AKX29" s="148"/>
      <c r="AKY29" s="148"/>
      <c r="AKZ29" s="148"/>
      <c r="ALA29" s="148"/>
      <c r="ALB29" s="148"/>
      <c r="ALC29" s="148"/>
      <c r="ALD29" s="148"/>
      <c r="ALE29" s="148"/>
      <c r="ALF29" s="148"/>
      <c r="ALG29" s="148"/>
      <c r="ALH29" s="148"/>
      <c r="ALI29" s="148"/>
      <c r="ALJ29" s="148"/>
      <c r="ALK29" s="148"/>
      <c r="ALL29" s="148"/>
      <c r="ALM29" s="148"/>
      <c r="ALN29" s="148"/>
      <c r="ALO29" s="148"/>
      <c r="ALP29" s="148"/>
      <c r="ALQ29" s="148"/>
      <c r="ALR29" s="148"/>
      <c r="ALS29" s="148"/>
      <c r="ALT29" s="148"/>
      <c r="ALU29" s="148"/>
      <c r="ALV29" s="148"/>
      <c r="ALW29" s="148"/>
      <c r="ALX29" s="148"/>
      <c r="ALY29" s="148"/>
      <c r="ALZ29" s="148"/>
      <c r="AMA29" s="148"/>
      <c r="AMB29" s="148"/>
      <c r="AMC29" s="148"/>
      <c r="AMD29" s="148"/>
      <c r="AME29" s="148"/>
      <c r="AMF29" s="148"/>
      <c r="AMG29" s="148"/>
      <c r="AMH29" s="148"/>
      <c r="AMI29" s="148"/>
      <c r="AMJ29" s="148"/>
      <c r="AMK29" s="148"/>
    </row>
    <row r="30" spans="1:1025" s="142" customFormat="1">
      <c r="A30" s="148" t="str">
        <f t="shared" si="0"/>
        <v>LOAN.CA_CONDITION_FULFILL</v>
      </c>
      <c r="B30" s="154">
        <f t="shared" si="3"/>
        <v>110026</v>
      </c>
      <c r="C30" s="154">
        <v>0</v>
      </c>
      <c r="D30" s="154">
        <v>1</v>
      </c>
      <c r="E30" s="155">
        <f t="shared" si="4"/>
        <v>100000</v>
      </c>
      <c r="F30" s="155">
        <v>10000</v>
      </c>
      <c r="G30" s="155" t="s">
        <v>34</v>
      </c>
      <c r="H30" s="155">
        <v>100000</v>
      </c>
      <c r="I30" s="157" t="s">
        <v>505</v>
      </c>
      <c r="J30" s="155">
        <f>VLOOKUP(I30,T_FSM_TYPE!$A:$B,2,0)</f>
        <v>110000</v>
      </c>
      <c r="K30" s="142" t="s">
        <v>616</v>
      </c>
      <c r="L30" s="160"/>
      <c r="M30" s="133" t="str">
        <f t="shared" si="2"/>
        <v>INSERT INTO T_FSM_ACTION VALUES(110026, 0, 1, 100000, 10000, GETDATE(), 100000, 110000, 'CA_CONDITION_FULFILL', '' )</v>
      </c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  <c r="CY30" s="148"/>
      <c r="CZ30" s="148"/>
      <c r="DA30" s="148"/>
      <c r="DB30" s="148"/>
      <c r="DC30" s="148"/>
      <c r="DD30" s="148"/>
      <c r="DE30" s="148"/>
      <c r="DF30" s="148"/>
      <c r="DG30" s="148"/>
      <c r="DH30" s="148"/>
      <c r="DI30" s="148"/>
      <c r="DJ30" s="148"/>
      <c r="DK30" s="148"/>
      <c r="DL30" s="148"/>
      <c r="DM30" s="148"/>
      <c r="DN30" s="148"/>
      <c r="DO30" s="148"/>
      <c r="DP30" s="148"/>
      <c r="DQ30" s="148"/>
      <c r="DR30" s="148"/>
      <c r="DS30" s="148"/>
      <c r="DT30" s="148"/>
      <c r="DU30" s="148"/>
      <c r="DV30" s="148"/>
      <c r="DW30" s="148"/>
      <c r="DX30" s="148"/>
      <c r="DY30" s="148"/>
      <c r="DZ30" s="148"/>
      <c r="EA30" s="148"/>
      <c r="EB30" s="148"/>
      <c r="EC30" s="148"/>
      <c r="ED30" s="148"/>
      <c r="EE30" s="148"/>
      <c r="EF30" s="148"/>
      <c r="EG30" s="148"/>
      <c r="EH30" s="148"/>
      <c r="EI30" s="148"/>
      <c r="EJ30" s="148"/>
      <c r="EK30" s="148"/>
      <c r="EL30" s="148"/>
      <c r="EM30" s="148"/>
      <c r="EN30" s="148"/>
      <c r="EO30" s="148"/>
      <c r="EP30" s="148"/>
      <c r="EQ30" s="148"/>
      <c r="ER30" s="148"/>
      <c r="ES30" s="148"/>
      <c r="ET30" s="148"/>
      <c r="EU30" s="148"/>
      <c r="EV30" s="148"/>
      <c r="EW30" s="148"/>
      <c r="EX30" s="148"/>
      <c r="EY30" s="148"/>
      <c r="EZ30" s="148"/>
      <c r="FA30" s="148"/>
      <c r="FB30" s="148"/>
      <c r="FC30" s="148"/>
      <c r="FD30" s="148"/>
      <c r="FE30" s="148"/>
      <c r="FF30" s="148"/>
      <c r="FG30" s="148"/>
      <c r="FH30" s="148"/>
      <c r="FI30" s="148"/>
      <c r="FJ30" s="148"/>
      <c r="FK30" s="148"/>
      <c r="FL30" s="148"/>
      <c r="FM30" s="148"/>
      <c r="FN30" s="148"/>
      <c r="FO30" s="148"/>
      <c r="FP30" s="148"/>
      <c r="FQ30" s="148"/>
      <c r="FR30" s="148"/>
      <c r="FS30" s="148"/>
      <c r="FT30" s="148"/>
      <c r="FU30" s="148"/>
      <c r="FV30" s="148"/>
      <c r="FW30" s="148"/>
      <c r="FX30" s="148"/>
      <c r="FY30" s="148"/>
      <c r="FZ30" s="148"/>
      <c r="GA30" s="148"/>
      <c r="GB30" s="148"/>
      <c r="GC30" s="148"/>
      <c r="GD30" s="148"/>
      <c r="GE30" s="148"/>
      <c r="GF30" s="148"/>
      <c r="GG30" s="148"/>
      <c r="GH30" s="148"/>
      <c r="GI30" s="148"/>
      <c r="GJ30" s="148"/>
      <c r="GK30" s="148"/>
      <c r="GL30" s="148"/>
      <c r="GM30" s="148"/>
      <c r="GN30" s="148"/>
      <c r="GO30" s="148"/>
      <c r="GP30" s="148"/>
      <c r="GQ30" s="148"/>
      <c r="GR30" s="148"/>
      <c r="GS30" s="148"/>
      <c r="GT30" s="148"/>
      <c r="GU30" s="148"/>
      <c r="GV30" s="148"/>
      <c r="GW30" s="148"/>
      <c r="GX30" s="148"/>
      <c r="GY30" s="148"/>
      <c r="GZ30" s="148"/>
      <c r="HA30" s="148"/>
      <c r="HB30" s="148"/>
      <c r="HC30" s="148"/>
      <c r="HD30" s="148"/>
      <c r="HE30" s="148"/>
      <c r="HF30" s="148"/>
      <c r="HG30" s="148"/>
      <c r="HH30" s="148"/>
      <c r="HI30" s="148"/>
      <c r="HJ30" s="148"/>
      <c r="HK30" s="148"/>
      <c r="HL30" s="148"/>
      <c r="HM30" s="148"/>
      <c r="HN30" s="148"/>
      <c r="HO30" s="148"/>
      <c r="HP30" s="148"/>
      <c r="HQ30" s="148"/>
      <c r="HR30" s="148"/>
      <c r="HS30" s="148"/>
      <c r="HT30" s="148"/>
      <c r="HU30" s="148"/>
      <c r="HV30" s="148"/>
      <c r="HW30" s="148"/>
      <c r="HX30" s="148"/>
      <c r="HY30" s="148"/>
      <c r="HZ30" s="148"/>
      <c r="IA30" s="148"/>
      <c r="IB30" s="148"/>
      <c r="IC30" s="148"/>
      <c r="ID30" s="148"/>
      <c r="IE30" s="148"/>
      <c r="IF30" s="148"/>
      <c r="IG30" s="148"/>
      <c r="IH30" s="148"/>
      <c r="II30" s="148"/>
      <c r="IJ30" s="148"/>
      <c r="IK30" s="148"/>
      <c r="IL30" s="148"/>
      <c r="IM30" s="148"/>
      <c r="IN30" s="148"/>
      <c r="IO30" s="148"/>
      <c r="IP30" s="148"/>
      <c r="IQ30" s="148"/>
      <c r="IR30" s="148"/>
      <c r="IS30" s="148"/>
      <c r="IT30" s="148"/>
      <c r="IU30" s="148"/>
      <c r="IV30" s="148"/>
      <c r="IW30" s="148"/>
      <c r="IX30" s="148"/>
      <c r="IY30" s="148"/>
      <c r="IZ30" s="148"/>
      <c r="JA30" s="148"/>
      <c r="JB30" s="148"/>
      <c r="JC30" s="148"/>
      <c r="JD30" s="148"/>
      <c r="JE30" s="148"/>
      <c r="JF30" s="148"/>
      <c r="JG30" s="148"/>
      <c r="JH30" s="148"/>
      <c r="JI30" s="148"/>
      <c r="JJ30" s="148"/>
      <c r="JK30" s="148"/>
      <c r="JL30" s="148"/>
      <c r="JM30" s="148"/>
      <c r="JN30" s="148"/>
      <c r="JO30" s="148"/>
      <c r="JP30" s="148"/>
      <c r="JQ30" s="148"/>
      <c r="JR30" s="148"/>
      <c r="JS30" s="148"/>
      <c r="JT30" s="148"/>
      <c r="JU30" s="148"/>
      <c r="JV30" s="148"/>
      <c r="JW30" s="148"/>
      <c r="JX30" s="148"/>
      <c r="JY30" s="148"/>
      <c r="JZ30" s="148"/>
      <c r="KA30" s="148"/>
      <c r="KB30" s="148"/>
      <c r="KC30" s="148"/>
      <c r="KD30" s="148"/>
      <c r="KE30" s="148"/>
      <c r="KF30" s="148"/>
      <c r="KG30" s="148"/>
      <c r="KH30" s="148"/>
      <c r="KI30" s="148"/>
      <c r="KJ30" s="148"/>
      <c r="KK30" s="148"/>
      <c r="KL30" s="148"/>
      <c r="KM30" s="148"/>
      <c r="KN30" s="148"/>
      <c r="KO30" s="148"/>
      <c r="KP30" s="148"/>
      <c r="KQ30" s="148"/>
      <c r="KR30" s="148"/>
      <c r="KS30" s="148"/>
      <c r="KT30" s="148"/>
      <c r="KU30" s="148"/>
      <c r="KV30" s="148"/>
      <c r="KW30" s="148"/>
      <c r="KX30" s="148"/>
      <c r="KY30" s="148"/>
      <c r="KZ30" s="148"/>
      <c r="LA30" s="148"/>
      <c r="LB30" s="148"/>
      <c r="LC30" s="148"/>
      <c r="LD30" s="148"/>
      <c r="LE30" s="148"/>
      <c r="LF30" s="148"/>
      <c r="LG30" s="148"/>
      <c r="LH30" s="148"/>
      <c r="LI30" s="148"/>
      <c r="LJ30" s="148"/>
      <c r="LK30" s="148"/>
      <c r="LL30" s="148"/>
      <c r="LM30" s="148"/>
      <c r="LN30" s="148"/>
      <c r="LO30" s="148"/>
      <c r="LP30" s="148"/>
      <c r="LQ30" s="148"/>
      <c r="LR30" s="148"/>
      <c r="LS30" s="148"/>
      <c r="LT30" s="148"/>
      <c r="LU30" s="148"/>
      <c r="LV30" s="148"/>
      <c r="LW30" s="148"/>
      <c r="LX30" s="148"/>
      <c r="LY30" s="148"/>
      <c r="LZ30" s="148"/>
      <c r="MA30" s="148"/>
      <c r="MB30" s="148"/>
      <c r="MC30" s="148"/>
      <c r="MD30" s="148"/>
      <c r="ME30" s="148"/>
      <c r="MF30" s="148"/>
      <c r="MG30" s="148"/>
      <c r="MH30" s="148"/>
      <c r="MI30" s="148"/>
      <c r="MJ30" s="148"/>
      <c r="MK30" s="148"/>
      <c r="ML30" s="148"/>
      <c r="MM30" s="148"/>
      <c r="MN30" s="148"/>
      <c r="MO30" s="148"/>
      <c r="MP30" s="148"/>
      <c r="MQ30" s="148"/>
      <c r="MR30" s="148"/>
      <c r="MS30" s="148"/>
      <c r="MT30" s="148"/>
      <c r="MU30" s="148"/>
      <c r="MV30" s="148"/>
      <c r="MW30" s="148"/>
      <c r="MX30" s="148"/>
      <c r="MY30" s="148"/>
      <c r="MZ30" s="148"/>
      <c r="NA30" s="148"/>
      <c r="NB30" s="148"/>
      <c r="NC30" s="148"/>
      <c r="ND30" s="148"/>
      <c r="NE30" s="148"/>
      <c r="NF30" s="148"/>
      <c r="NG30" s="148"/>
      <c r="NH30" s="148"/>
      <c r="NI30" s="148"/>
      <c r="NJ30" s="148"/>
      <c r="NK30" s="148"/>
      <c r="NL30" s="148"/>
      <c r="NM30" s="148"/>
      <c r="NN30" s="148"/>
      <c r="NO30" s="148"/>
      <c r="NP30" s="148"/>
      <c r="NQ30" s="148"/>
      <c r="NR30" s="148"/>
      <c r="NS30" s="148"/>
      <c r="NT30" s="148"/>
      <c r="NU30" s="148"/>
      <c r="NV30" s="148"/>
      <c r="NW30" s="148"/>
      <c r="NX30" s="148"/>
      <c r="NY30" s="148"/>
      <c r="NZ30" s="148"/>
      <c r="OA30" s="148"/>
      <c r="OB30" s="148"/>
      <c r="OC30" s="148"/>
      <c r="OD30" s="148"/>
      <c r="OE30" s="148"/>
      <c r="OF30" s="148"/>
      <c r="OG30" s="148"/>
      <c r="OH30" s="148"/>
      <c r="OI30" s="148"/>
      <c r="OJ30" s="148"/>
      <c r="OK30" s="148"/>
      <c r="OL30" s="148"/>
      <c r="OM30" s="148"/>
      <c r="ON30" s="148"/>
      <c r="OO30" s="148"/>
      <c r="OP30" s="148"/>
      <c r="OQ30" s="148"/>
      <c r="OR30" s="148"/>
      <c r="OS30" s="148"/>
      <c r="OT30" s="148"/>
      <c r="OU30" s="148"/>
      <c r="OV30" s="148"/>
      <c r="OW30" s="148"/>
      <c r="OX30" s="148"/>
      <c r="OY30" s="148"/>
      <c r="OZ30" s="148"/>
      <c r="PA30" s="148"/>
      <c r="PB30" s="148"/>
      <c r="PC30" s="148"/>
      <c r="PD30" s="148"/>
      <c r="PE30" s="148"/>
      <c r="PF30" s="148"/>
      <c r="PG30" s="148"/>
      <c r="PH30" s="148"/>
      <c r="PI30" s="148"/>
      <c r="PJ30" s="148"/>
      <c r="PK30" s="148"/>
      <c r="PL30" s="148"/>
      <c r="PM30" s="148"/>
      <c r="PN30" s="148"/>
      <c r="PO30" s="148"/>
      <c r="PP30" s="148"/>
      <c r="PQ30" s="148"/>
      <c r="PR30" s="148"/>
      <c r="PS30" s="148"/>
      <c r="PT30" s="148"/>
      <c r="PU30" s="148"/>
      <c r="PV30" s="148"/>
      <c r="PW30" s="148"/>
      <c r="PX30" s="148"/>
      <c r="PY30" s="148"/>
      <c r="PZ30" s="148"/>
      <c r="QA30" s="148"/>
      <c r="QB30" s="148"/>
      <c r="QC30" s="148"/>
      <c r="QD30" s="148"/>
      <c r="QE30" s="148"/>
      <c r="QF30" s="148"/>
      <c r="QG30" s="148"/>
      <c r="QH30" s="148"/>
      <c r="QI30" s="148"/>
      <c r="QJ30" s="148"/>
      <c r="QK30" s="148"/>
      <c r="QL30" s="148"/>
      <c r="QM30" s="148"/>
      <c r="QN30" s="148"/>
      <c r="QO30" s="148"/>
      <c r="QP30" s="148"/>
      <c r="QQ30" s="148"/>
      <c r="QR30" s="148"/>
      <c r="QS30" s="148"/>
      <c r="QT30" s="148"/>
      <c r="QU30" s="148"/>
      <c r="QV30" s="148"/>
      <c r="QW30" s="148"/>
      <c r="QX30" s="148"/>
      <c r="QY30" s="148"/>
      <c r="QZ30" s="148"/>
      <c r="RA30" s="148"/>
      <c r="RB30" s="148"/>
      <c r="RC30" s="148"/>
      <c r="RD30" s="148"/>
      <c r="RE30" s="148"/>
      <c r="RF30" s="148"/>
      <c r="RG30" s="148"/>
      <c r="RH30" s="148"/>
      <c r="RI30" s="148"/>
      <c r="RJ30" s="148"/>
      <c r="RK30" s="148"/>
      <c r="RL30" s="148"/>
      <c r="RM30" s="148"/>
      <c r="RN30" s="148"/>
      <c r="RO30" s="148"/>
      <c r="RP30" s="148"/>
      <c r="RQ30" s="148"/>
      <c r="RR30" s="148"/>
      <c r="RS30" s="148"/>
      <c r="RT30" s="148"/>
      <c r="RU30" s="148"/>
      <c r="RV30" s="148"/>
      <c r="RW30" s="148"/>
      <c r="RX30" s="148"/>
      <c r="RY30" s="148"/>
      <c r="RZ30" s="148"/>
      <c r="SA30" s="148"/>
      <c r="SB30" s="148"/>
      <c r="SC30" s="148"/>
      <c r="SD30" s="148"/>
      <c r="SE30" s="148"/>
      <c r="SF30" s="148"/>
      <c r="SG30" s="148"/>
      <c r="SH30" s="148"/>
      <c r="SI30" s="148"/>
      <c r="SJ30" s="148"/>
      <c r="SK30" s="148"/>
      <c r="SL30" s="148"/>
      <c r="SM30" s="148"/>
      <c r="SN30" s="148"/>
      <c r="SO30" s="148"/>
      <c r="SP30" s="148"/>
      <c r="SQ30" s="148"/>
      <c r="SR30" s="148"/>
      <c r="SS30" s="148"/>
      <c r="ST30" s="148"/>
      <c r="SU30" s="148"/>
      <c r="SV30" s="148"/>
      <c r="SW30" s="148"/>
      <c r="SX30" s="148"/>
      <c r="SY30" s="148"/>
      <c r="SZ30" s="148"/>
      <c r="TA30" s="148"/>
      <c r="TB30" s="148"/>
      <c r="TC30" s="148"/>
      <c r="TD30" s="148"/>
      <c r="TE30" s="148"/>
      <c r="TF30" s="148"/>
      <c r="TG30" s="148"/>
      <c r="TH30" s="148"/>
      <c r="TI30" s="148"/>
      <c r="TJ30" s="148"/>
      <c r="TK30" s="148"/>
      <c r="TL30" s="148"/>
      <c r="TM30" s="148"/>
      <c r="TN30" s="148"/>
      <c r="TO30" s="148"/>
      <c r="TP30" s="148"/>
      <c r="TQ30" s="148"/>
      <c r="TR30" s="148"/>
      <c r="TS30" s="148"/>
      <c r="TT30" s="148"/>
      <c r="TU30" s="148"/>
      <c r="TV30" s="148"/>
      <c r="TW30" s="148"/>
      <c r="TX30" s="148"/>
      <c r="TY30" s="148"/>
      <c r="TZ30" s="148"/>
      <c r="UA30" s="148"/>
      <c r="UB30" s="148"/>
      <c r="UC30" s="148"/>
      <c r="UD30" s="148"/>
      <c r="UE30" s="148"/>
      <c r="UF30" s="148"/>
      <c r="UG30" s="148"/>
      <c r="UH30" s="148"/>
      <c r="UI30" s="148"/>
      <c r="UJ30" s="148"/>
      <c r="UK30" s="148"/>
      <c r="UL30" s="148"/>
      <c r="UM30" s="148"/>
      <c r="UN30" s="148"/>
      <c r="UO30" s="148"/>
      <c r="UP30" s="148"/>
      <c r="UQ30" s="148"/>
      <c r="UR30" s="148"/>
      <c r="US30" s="148"/>
      <c r="UT30" s="148"/>
      <c r="UU30" s="148"/>
      <c r="UV30" s="148"/>
      <c r="UW30" s="148"/>
      <c r="UX30" s="148"/>
      <c r="UY30" s="148"/>
      <c r="UZ30" s="148"/>
      <c r="VA30" s="148"/>
      <c r="VB30" s="148"/>
      <c r="VC30" s="148"/>
      <c r="VD30" s="148"/>
      <c r="VE30" s="148"/>
      <c r="VF30" s="148"/>
      <c r="VG30" s="148"/>
      <c r="VH30" s="148"/>
      <c r="VI30" s="148"/>
      <c r="VJ30" s="148"/>
      <c r="VK30" s="148"/>
      <c r="VL30" s="148"/>
      <c r="VM30" s="148"/>
      <c r="VN30" s="148"/>
      <c r="VO30" s="148"/>
      <c r="VP30" s="148"/>
      <c r="VQ30" s="148"/>
      <c r="VR30" s="148"/>
      <c r="VS30" s="148"/>
      <c r="VT30" s="148"/>
      <c r="VU30" s="148"/>
      <c r="VV30" s="148"/>
      <c r="VW30" s="148"/>
      <c r="VX30" s="148"/>
      <c r="VY30" s="148"/>
      <c r="VZ30" s="148"/>
      <c r="WA30" s="148"/>
      <c r="WB30" s="148"/>
      <c r="WC30" s="148"/>
      <c r="WD30" s="148"/>
      <c r="WE30" s="148"/>
      <c r="WF30" s="148"/>
      <c r="WG30" s="148"/>
      <c r="WH30" s="148"/>
      <c r="WI30" s="148"/>
      <c r="WJ30" s="148"/>
      <c r="WK30" s="148"/>
      <c r="WL30" s="148"/>
      <c r="WM30" s="148"/>
      <c r="WN30" s="148"/>
      <c r="WO30" s="148"/>
      <c r="WP30" s="148"/>
      <c r="WQ30" s="148"/>
      <c r="WR30" s="148"/>
      <c r="WS30" s="148"/>
      <c r="WT30" s="148"/>
      <c r="WU30" s="148"/>
      <c r="WV30" s="148"/>
      <c r="WW30" s="148"/>
      <c r="WX30" s="148"/>
      <c r="WY30" s="148"/>
      <c r="WZ30" s="148"/>
      <c r="XA30" s="148"/>
      <c r="XB30" s="148"/>
      <c r="XC30" s="148"/>
      <c r="XD30" s="148"/>
      <c r="XE30" s="148"/>
      <c r="XF30" s="148"/>
      <c r="XG30" s="148"/>
      <c r="XH30" s="148"/>
      <c r="XI30" s="148"/>
      <c r="XJ30" s="148"/>
      <c r="XK30" s="148"/>
      <c r="XL30" s="148"/>
      <c r="XM30" s="148"/>
      <c r="XN30" s="148"/>
      <c r="XO30" s="148"/>
      <c r="XP30" s="148"/>
      <c r="XQ30" s="148"/>
      <c r="XR30" s="148"/>
      <c r="XS30" s="148"/>
      <c r="XT30" s="148"/>
      <c r="XU30" s="148"/>
      <c r="XV30" s="148"/>
      <c r="XW30" s="148"/>
      <c r="XX30" s="148"/>
      <c r="XY30" s="148"/>
      <c r="XZ30" s="148"/>
      <c r="YA30" s="148"/>
      <c r="YB30" s="148"/>
      <c r="YC30" s="148"/>
      <c r="YD30" s="148"/>
      <c r="YE30" s="148"/>
      <c r="YF30" s="148"/>
      <c r="YG30" s="148"/>
      <c r="YH30" s="148"/>
      <c r="YI30" s="148"/>
      <c r="YJ30" s="148"/>
      <c r="YK30" s="148"/>
      <c r="YL30" s="148"/>
      <c r="YM30" s="148"/>
      <c r="YN30" s="148"/>
      <c r="YO30" s="148"/>
      <c r="YP30" s="148"/>
      <c r="YQ30" s="148"/>
      <c r="YR30" s="148"/>
      <c r="YS30" s="148"/>
      <c r="YT30" s="148"/>
      <c r="YU30" s="148"/>
      <c r="YV30" s="148"/>
      <c r="YW30" s="148"/>
      <c r="YX30" s="148"/>
      <c r="YY30" s="148"/>
      <c r="YZ30" s="148"/>
      <c r="ZA30" s="148"/>
      <c r="ZB30" s="148"/>
      <c r="ZC30" s="148"/>
      <c r="ZD30" s="148"/>
      <c r="ZE30" s="148"/>
      <c r="ZF30" s="148"/>
      <c r="ZG30" s="148"/>
      <c r="ZH30" s="148"/>
      <c r="ZI30" s="148"/>
      <c r="ZJ30" s="148"/>
      <c r="ZK30" s="148"/>
      <c r="ZL30" s="148"/>
      <c r="ZM30" s="148"/>
      <c r="ZN30" s="148"/>
      <c r="ZO30" s="148"/>
      <c r="ZP30" s="148"/>
      <c r="ZQ30" s="148"/>
      <c r="ZR30" s="148"/>
      <c r="ZS30" s="148"/>
      <c r="ZT30" s="148"/>
      <c r="ZU30" s="148"/>
      <c r="ZV30" s="148"/>
      <c r="ZW30" s="148"/>
      <c r="ZX30" s="148"/>
      <c r="ZY30" s="148"/>
      <c r="ZZ30" s="148"/>
      <c r="AAA30" s="148"/>
      <c r="AAB30" s="148"/>
      <c r="AAC30" s="148"/>
      <c r="AAD30" s="148"/>
      <c r="AAE30" s="148"/>
      <c r="AAF30" s="148"/>
      <c r="AAG30" s="148"/>
      <c r="AAH30" s="148"/>
      <c r="AAI30" s="148"/>
      <c r="AAJ30" s="148"/>
      <c r="AAK30" s="148"/>
      <c r="AAL30" s="148"/>
      <c r="AAM30" s="148"/>
      <c r="AAN30" s="148"/>
      <c r="AAO30" s="148"/>
      <c r="AAP30" s="148"/>
      <c r="AAQ30" s="148"/>
      <c r="AAR30" s="148"/>
      <c r="AAS30" s="148"/>
      <c r="AAT30" s="148"/>
      <c r="AAU30" s="148"/>
      <c r="AAV30" s="148"/>
      <c r="AAW30" s="148"/>
      <c r="AAX30" s="148"/>
      <c r="AAY30" s="148"/>
      <c r="AAZ30" s="148"/>
      <c r="ABA30" s="148"/>
      <c r="ABB30" s="148"/>
      <c r="ABC30" s="148"/>
      <c r="ABD30" s="148"/>
      <c r="ABE30" s="148"/>
      <c r="ABF30" s="148"/>
      <c r="ABG30" s="148"/>
      <c r="ABH30" s="148"/>
      <c r="ABI30" s="148"/>
      <c r="ABJ30" s="148"/>
      <c r="ABK30" s="148"/>
      <c r="ABL30" s="148"/>
      <c r="ABM30" s="148"/>
      <c r="ABN30" s="148"/>
      <c r="ABO30" s="148"/>
      <c r="ABP30" s="148"/>
      <c r="ABQ30" s="148"/>
      <c r="ABR30" s="148"/>
      <c r="ABS30" s="148"/>
      <c r="ABT30" s="148"/>
      <c r="ABU30" s="148"/>
      <c r="ABV30" s="148"/>
      <c r="ABW30" s="148"/>
      <c r="ABX30" s="148"/>
      <c r="ABY30" s="148"/>
      <c r="ABZ30" s="148"/>
      <c r="ACA30" s="148"/>
      <c r="ACB30" s="148"/>
      <c r="ACC30" s="148"/>
      <c r="ACD30" s="148"/>
      <c r="ACE30" s="148"/>
      <c r="ACF30" s="148"/>
      <c r="ACG30" s="148"/>
      <c r="ACH30" s="148"/>
      <c r="ACI30" s="148"/>
      <c r="ACJ30" s="148"/>
      <c r="ACK30" s="148"/>
      <c r="ACL30" s="148"/>
      <c r="ACM30" s="148"/>
      <c r="ACN30" s="148"/>
      <c r="ACO30" s="148"/>
      <c r="ACP30" s="148"/>
      <c r="ACQ30" s="148"/>
      <c r="ACR30" s="148"/>
      <c r="ACS30" s="148"/>
      <c r="ACT30" s="148"/>
      <c r="ACU30" s="148"/>
      <c r="ACV30" s="148"/>
      <c r="ACW30" s="148"/>
      <c r="ACX30" s="148"/>
      <c r="ACY30" s="148"/>
      <c r="ACZ30" s="148"/>
      <c r="ADA30" s="148"/>
      <c r="ADB30" s="148"/>
      <c r="ADC30" s="148"/>
      <c r="ADD30" s="148"/>
      <c r="ADE30" s="148"/>
      <c r="ADF30" s="148"/>
      <c r="ADG30" s="148"/>
      <c r="ADH30" s="148"/>
      <c r="ADI30" s="148"/>
      <c r="ADJ30" s="148"/>
      <c r="ADK30" s="148"/>
      <c r="ADL30" s="148"/>
      <c r="ADM30" s="148"/>
      <c r="ADN30" s="148"/>
      <c r="ADO30" s="148"/>
      <c r="ADP30" s="148"/>
      <c r="ADQ30" s="148"/>
      <c r="ADR30" s="148"/>
      <c r="ADS30" s="148"/>
      <c r="ADT30" s="148"/>
      <c r="ADU30" s="148"/>
      <c r="ADV30" s="148"/>
      <c r="ADW30" s="148"/>
      <c r="ADX30" s="148"/>
      <c r="ADY30" s="148"/>
      <c r="ADZ30" s="148"/>
      <c r="AEA30" s="148"/>
      <c r="AEB30" s="148"/>
      <c r="AEC30" s="148"/>
      <c r="AED30" s="148"/>
      <c r="AEE30" s="148"/>
      <c r="AEF30" s="148"/>
      <c r="AEG30" s="148"/>
      <c r="AEH30" s="148"/>
      <c r="AEI30" s="148"/>
      <c r="AEJ30" s="148"/>
      <c r="AEK30" s="148"/>
      <c r="AEL30" s="148"/>
      <c r="AEM30" s="148"/>
      <c r="AEN30" s="148"/>
      <c r="AEO30" s="148"/>
      <c r="AEP30" s="148"/>
      <c r="AEQ30" s="148"/>
      <c r="AER30" s="148"/>
      <c r="AES30" s="148"/>
      <c r="AET30" s="148"/>
      <c r="AEU30" s="148"/>
      <c r="AEV30" s="148"/>
      <c r="AEW30" s="148"/>
      <c r="AEX30" s="148"/>
      <c r="AEY30" s="148"/>
      <c r="AEZ30" s="148"/>
      <c r="AFA30" s="148"/>
      <c r="AFB30" s="148"/>
      <c r="AFC30" s="148"/>
      <c r="AFD30" s="148"/>
      <c r="AFE30" s="148"/>
      <c r="AFF30" s="148"/>
      <c r="AFG30" s="148"/>
      <c r="AFH30" s="148"/>
      <c r="AFI30" s="148"/>
      <c r="AFJ30" s="148"/>
      <c r="AFK30" s="148"/>
      <c r="AFL30" s="148"/>
      <c r="AFM30" s="148"/>
      <c r="AFN30" s="148"/>
      <c r="AFO30" s="148"/>
      <c r="AFP30" s="148"/>
      <c r="AFQ30" s="148"/>
      <c r="AFR30" s="148"/>
      <c r="AFS30" s="148"/>
      <c r="AFT30" s="148"/>
      <c r="AFU30" s="148"/>
      <c r="AFV30" s="148"/>
      <c r="AFW30" s="148"/>
      <c r="AFX30" s="148"/>
      <c r="AFY30" s="148"/>
      <c r="AFZ30" s="148"/>
      <c r="AGA30" s="148"/>
      <c r="AGB30" s="148"/>
      <c r="AGC30" s="148"/>
      <c r="AGD30" s="148"/>
      <c r="AGE30" s="148"/>
      <c r="AGF30" s="148"/>
      <c r="AGG30" s="148"/>
      <c r="AGH30" s="148"/>
      <c r="AGI30" s="148"/>
      <c r="AGJ30" s="148"/>
      <c r="AGK30" s="148"/>
      <c r="AGL30" s="148"/>
      <c r="AGM30" s="148"/>
      <c r="AGN30" s="148"/>
      <c r="AGO30" s="148"/>
      <c r="AGP30" s="148"/>
      <c r="AGQ30" s="148"/>
      <c r="AGR30" s="148"/>
      <c r="AGS30" s="148"/>
      <c r="AGT30" s="148"/>
      <c r="AGU30" s="148"/>
      <c r="AGV30" s="148"/>
      <c r="AGW30" s="148"/>
      <c r="AGX30" s="148"/>
      <c r="AGY30" s="148"/>
      <c r="AGZ30" s="148"/>
      <c r="AHA30" s="148"/>
      <c r="AHB30" s="148"/>
      <c r="AHC30" s="148"/>
      <c r="AHD30" s="148"/>
      <c r="AHE30" s="148"/>
      <c r="AHF30" s="148"/>
      <c r="AHG30" s="148"/>
      <c r="AHH30" s="148"/>
      <c r="AHI30" s="148"/>
      <c r="AHJ30" s="148"/>
      <c r="AHK30" s="148"/>
      <c r="AHL30" s="148"/>
      <c r="AHM30" s="148"/>
      <c r="AHN30" s="148"/>
      <c r="AHO30" s="148"/>
      <c r="AHP30" s="148"/>
      <c r="AHQ30" s="148"/>
      <c r="AHR30" s="148"/>
      <c r="AHS30" s="148"/>
      <c r="AHT30" s="148"/>
      <c r="AHU30" s="148"/>
      <c r="AHV30" s="148"/>
      <c r="AHW30" s="148"/>
      <c r="AHX30" s="148"/>
      <c r="AHY30" s="148"/>
      <c r="AHZ30" s="148"/>
      <c r="AIA30" s="148"/>
      <c r="AIB30" s="148"/>
      <c r="AIC30" s="148"/>
      <c r="AID30" s="148"/>
      <c r="AIE30" s="148"/>
      <c r="AIF30" s="148"/>
      <c r="AIG30" s="148"/>
      <c r="AIH30" s="148"/>
      <c r="AII30" s="148"/>
      <c r="AIJ30" s="148"/>
      <c r="AIK30" s="148"/>
      <c r="AIL30" s="148"/>
      <c r="AIM30" s="148"/>
      <c r="AIN30" s="148"/>
      <c r="AIO30" s="148"/>
      <c r="AIP30" s="148"/>
      <c r="AIQ30" s="148"/>
      <c r="AIR30" s="148"/>
      <c r="AIS30" s="148"/>
      <c r="AIT30" s="148"/>
      <c r="AIU30" s="148"/>
      <c r="AIV30" s="148"/>
      <c r="AIW30" s="148"/>
      <c r="AIX30" s="148"/>
      <c r="AIY30" s="148"/>
      <c r="AIZ30" s="148"/>
      <c r="AJA30" s="148"/>
      <c r="AJB30" s="148"/>
      <c r="AJC30" s="148"/>
      <c r="AJD30" s="148"/>
      <c r="AJE30" s="148"/>
      <c r="AJF30" s="148"/>
      <c r="AJG30" s="148"/>
      <c r="AJH30" s="148"/>
      <c r="AJI30" s="148"/>
      <c r="AJJ30" s="148"/>
      <c r="AJK30" s="148"/>
      <c r="AJL30" s="148"/>
      <c r="AJM30" s="148"/>
      <c r="AJN30" s="148"/>
      <c r="AJO30" s="148"/>
      <c r="AJP30" s="148"/>
      <c r="AJQ30" s="148"/>
      <c r="AJR30" s="148"/>
      <c r="AJS30" s="148"/>
      <c r="AJT30" s="148"/>
      <c r="AJU30" s="148"/>
      <c r="AJV30" s="148"/>
      <c r="AJW30" s="148"/>
      <c r="AJX30" s="148"/>
      <c r="AJY30" s="148"/>
      <c r="AJZ30" s="148"/>
      <c r="AKA30" s="148"/>
      <c r="AKB30" s="148"/>
      <c r="AKC30" s="148"/>
      <c r="AKD30" s="148"/>
      <c r="AKE30" s="148"/>
      <c r="AKF30" s="148"/>
      <c r="AKG30" s="148"/>
      <c r="AKH30" s="148"/>
      <c r="AKI30" s="148"/>
      <c r="AKJ30" s="148"/>
      <c r="AKK30" s="148"/>
      <c r="AKL30" s="148"/>
      <c r="AKM30" s="148"/>
      <c r="AKN30" s="148"/>
      <c r="AKO30" s="148"/>
      <c r="AKP30" s="148"/>
      <c r="AKQ30" s="148"/>
      <c r="AKR30" s="148"/>
      <c r="AKS30" s="148"/>
      <c r="AKT30" s="148"/>
      <c r="AKU30" s="148"/>
      <c r="AKV30" s="148"/>
      <c r="AKW30" s="148"/>
      <c r="AKX30" s="148"/>
      <c r="AKY30" s="148"/>
      <c r="AKZ30" s="148"/>
      <c r="ALA30" s="148"/>
      <c r="ALB30" s="148"/>
      <c r="ALC30" s="148"/>
      <c r="ALD30" s="148"/>
      <c r="ALE30" s="148"/>
      <c r="ALF30" s="148"/>
      <c r="ALG30" s="148"/>
      <c r="ALH30" s="148"/>
      <c r="ALI30" s="148"/>
      <c r="ALJ30" s="148"/>
      <c r="ALK30" s="148"/>
      <c r="ALL30" s="148"/>
      <c r="ALM30" s="148"/>
      <c r="ALN30" s="148"/>
      <c r="ALO30" s="148"/>
      <c r="ALP30" s="148"/>
      <c r="ALQ30" s="148"/>
      <c r="ALR30" s="148"/>
      <c r="ALS30" s="148"/>
      <c r="ALT30" s="148"/>
      <c r="ALU30" s="148"/>
      <c r="ALV30" s="148"/>
      <c r="ALW30" s="148"/>
      <c r="ALX30" s="148"/>
      <c r="ALY30" s="148"/>
      <c r="ALZ30" s="148"/>
      <c r="AMA30" s="148"/>
      <c r="AMB30" s="148"/>
      <c r="AMC30" s="148"/>
      <c r="AMD30" s="148"/>
      <c r="AME30" s="148"/>
      <c r="AMF30" s="148"/>
      <c r="AMG30" s="148"/>
      <c r="AMH30" s="148"/>
      <c r="AMI30" s="148"/>
      <c r="AMJ30" s="148"/>
      <c r="AMK30" s="148"/>
    </row>
    <row r="31" spans="1:1025" s="131" customFormat="1">
      <c r="A31" s="145" t="str">
        <f t="shared" si="0"/>
        <v>LOAN.RM_APPROVE</v>
      </c>
      <c r="B31" s="154">
        <f t="shared" si="3"/>
        <v>110027</v>
      </c>
      <c r="C31" s="134">
        <v>0</v>
      </c>
      <c r="D31" s="134">
        <v>1</v>
      </c>
      <c r="E31" s="146">
        <f t="shared" si="4"/>
        <v>100000</v>
      </c>
      <c r="F31" s="146">
        <v>10000</v>
      </c>
      <c r="G31" s="146" t="s">
        <v>34</v>
      </c>
      <c r="H31" s="146">
        <v>100000</v>
      </c>
      <c r="I31" s="158" t="s">
        <v>505</v>
      </c>
      <c r="J31" s="146">
        <f>VLOOKUP(I31,T_FSM_TYPE!$A:$B,2,0)</f>
        <v>110000</v>
      </c>
      <c r="K31" s="131" t="s">
        <v>617</v>
      </c>
      <c r="L31" s="159"/>
      <c r="M31" s="133" t="str">
        <f t="shared" si="2"/>
        <v>INSERT INTO T_FSM_ACTION VALUES(110027, 0, 1, 100000, 10000, GETDATE(), 100000, 110000, 'RM_APPROVE', '' )</v>
      </c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145"/>
      <c r="CA31" s="145"/>
      <c r="CB31" s="145"/>
      <c r="CC31" s="145"/>
      <c r="CD31" s="145"/>
      <c r="CE31" s="145"/>
      <c r="CF31" s="145"/>
      <c r="CG31" s="145"/>
      <c r="CH31" s="145"/>
      <c r="CI31" s="145"/>
      <c r="CJ31" s="145"/>
      <c r="CK31" s="145"/>
      <c r="CL31" s="145"/>
      <c r="CM31" s="145"/>
      <c r="CN31" s="145"/>
      <c r="CO31" s="145"/>
      <c r="CP31" s="145"/>
      <c r="CQ31" s="145"/>
      <c r="CR31" s="145"/>
      <c r="CS31" s="145"/>
      <c r="CT31" s="145"/>
      <c r="CU31" s="145"/>
      <c r="CV31" s="145"/>
      <c r="CW31" s="145"/>
      <c r="CX31" s="145"/>
      <c r="CY31" s="145"/>
      <c r="CZ31" s="145"/>
      <c r="DA31" s="145"/>
      <c r="DB31" s="145"/>
      <c r="DC31" s="145"/>
      <c r="DD31" s="145"/>
      <c r="DE31" s="145"/>
      <c r="DF31" s="145"/>
      <c r="DG31" s="145"/>
      <c r="DH31" s="145"/>
      <c r="DI31" s="145"/>
      <c r="DJ31" s="145"/>
      <c r="DK31" s="145"/>
      <c r="DL31" s="145"/>
      <c r="DM31" s="145"/>
      <c r="DN31" s="145"/>
      <c r="DO31" s="145"/>
      <c r="DP31" s="145"/>
      <c r="DQ31" s="145"/>
      <c r="DR31" s="145"/>
      <c r="DS31" s="145"/>
      <c r="DT31" s="145"/>
      <c r="DU31" s="145"/>
      <c r="DV31" s="145"/>
      <c r="DW31" s="145"/>
      <c r="DX31" s="145"/>
      <c r="DY31" s="145"/>
      <c r="DZ31" s="145"/>
      <c r="EA31" s="145"/>
      <c r="EB31" s="145"/>
      <c r="EC31" s="145"/>
      <c r="ED31" s="145"/>
      <c r="EE31" s="145"/>
      <c r="EF31" s="145"/>
      <c r="EG31" s="145"/>
      <c r="EH31" s="145"/>
      <c r="EI31" s="145"/>
      <c r="EJ31" s="145"/>
      <c r="EK31" s="145"/>
      <c r="EL31" s="145"/>
      <c r="EM31" s="145"/>
      <c r="EN31" s="145"/>
      <c r="EO31" s="145"/>
      <c r="EP31" s="145"/>
      <c r="EQ31" s="145"/>
      <c r="ER31" s="145"/>
      <c r="ES31" s="145"/>
      <c r="ET31" s="145"/>
      <c r="EU31" s="145"/>
      <c r="EV31" s="145"/>
      <c r="EW31" s="145"/>
      <c r="EX31" s="145"/>
      <c r="EY31" s="145"/>
      <c r="EZ31" s="145"/>
      <c r="FA31" s="145"/>
      <c r="FB31" s="145"/>
      <c r="FC31" s="145"/>
      <c r="FD31" s="145"/>
      <c r="FE31" s="145"/>
      <c r="FF31" s="145"/>
      <c r="FG31" s="145"/>
      <c r="FH31" s="145"/>
      <c r="FI31" s="145"/>
      <c r="FJ31" s="145"/>
      <c r="FK31" s="145"/>
      <c r="FL31" s="145"/>
      <c r="FM31" s="145"/>
      <c r="FN31" s="145"/>
      <c r="FO31" s="145"/>
      <c r="FP31" s="145"/>
      <c r="FQ31" s="145"/>
      <c r="FR31" s="145"/>
      <c r="FS31" s="145"/>
      <c r="FT31" s="145"/>
      <c r="FU31" s="145"/>
      <c r="FV31" s="145"/>
      <c r="FW31" s="145"/>
      <c r="FX31" s="145"/>
      <c r="FY31" s="145"/>
      <c r="FZ31" s="145"/>
      <c r="GA31" s="145"/>
      <c r="GB31" s="145"/>
      <c r="GC31" s="145"/>
      <c r="GD31" s="145"/>
      <c r="GE31" s="145"/>
      <c r="GF31" s="145"/>
      <c r="GG31" s="145"/>
      <c r="GH31" s="145"/>
      <c r="GI31" s="145"/>
      <c r="GJ31" s="145"/>
      <c r="GK31" s="145"/>
      <c r="GL31" s="145"/>
      <c r="GM31" s="145"/>
      <c r="GN31" s="145"/>
      <c r="GO31" s="145"/>
      <c r="GP31" s="145"/>
      <c r="GQ31" s="145"/>
      <c r="GR31" s="145"/>
      <c r="GS31" s="145"/>
      <c r="GT31" s="145"/>
      <c r="GU31" s="145"/>
      <c r="GV31" s="145"/>
      <c r="GW31" s="145"/>
      <c r="GX31" s="145"/>
      <c r="GY31" s="145"/>
      <c r="GZ31" s="145"/>
      <c r="HA31" s="145"/>
      <c r="HB31" s="145"/>
      <c r="HC31" s="145"/>
      <c r="HD31" s="145"/>
      <c r="HE31" s="145"/>
      <c r="HF31" s="145"/>
      <c r="HG31" s="145"/>
      <c r="HH31" s="145"/>
      <c r="HI31" s="145"/>
      <c r="HJ31" s="145"/>
      <c r="HK31" s="145"/>
      <c r="HL31" s="145"/>
      <c r="HM31" s="145"/>
      <c r="HN31" s="145"/>
      <c r="HO31" s="145"/>
      <c r="HP31" s="145"/>
      <c r="HQ31" s="145"/>
      <c r="HR31" s="145"/>
      <c r="HS31" s="145"/>
      <c r="HT31" s="145"/>
      <c r="HU31" s="145"/>
      <c r="HV31" s="145"/>
      <c r="HW31" s="145"/>
      <c r="HX31" s="145"/>
      <c r="HY31" s="145"/>
      <c r="HZ31" s="145"/>
      <c r="IA31" s="145"/>
      <c r="IB31" s="145"/>
      <c r="IC31" s="145"/>
      <c r="ID31" s="145"/>
      <c r="IE31" s="145"/>
      <c r="IF31" s="145"/>
      <c r="IG31" s="145"/>
      <c r="IH31" s="145"/>
      <c r="II31" s="145"/>
      <c r="IJ31" s="145"/>
      <c r="IK31" s="145"/>
      <c r="IL31" s="145"/>
      <c r="IM31" s="145"/>
      <c r="IN31" s="145"/>
      <c r="IO31" s="145"/>
      <c r="IP31" s="145"/>
      <c r="IQ31" s="145"/>
      <c r="IR31" s="145"/>
      <c r="IS31" s="145"/>
      <c r="IT31" s="145"/>
      <c r="IU31" s="145"/>
      <c r="IV31" s="145"/>
      <c r="IW31" s="145"/>
      <c r="IX31" s="145"/>
      <c r="IY31" s="145"/>
      <c r="IZ31" s="145"/>
      <c r="JA31" s="145"/>
      <c r="JB31" s="145"/>
      <c r="JC31" s="145"/>
      <c r="JD31" s="145"/>
      <c r="JE31" s="145"/>
      <c r="JF31" s="145"/>
      <c r="JG31" s="145"/>
      <c r="JH31" s="145"/>
      <c r="JI31" s="145"/>
      <c r="JJ31" s="145"/>
      <c r="JK31" s="145"/>
      <c r="JL31" s="145"/>
      <c r="JM31" s="145"/>
      <c r="JN31" s="145"/>
      <c r="JO31" s="145"/>
      <c r="JP31" s="145"/>
      <c r="JQ31" s="145"/>
      <c r="JR31" s="145"/>
      <c r="JS31" s="145"/>
      <c r="JT31" s="145"/>
      <c r="JU31" s="145"/>
      <c r="JV31" s="145"/>
      <c r="JW31" s="145"/>
      <c r="JX31" s="145"/>
      <c r="JY31" s="145"/>
      <c r="JZ31" s="145"/>
      <c r="KA31" s="145"/>
      <c r="KB31" s="145"/>
      <c r="KC31" s="145"/>
      <c r="KD31" s="145"/>
      <c r="KE31" s="145"/>
      <c r="KF31" s="145"/>
      <c r="KG31" s="145"/>
      <c r="KH31" s="145"/>
      <c r="KI31" s="145"/>
      <c r="KJ31" s="145"/>
      <c r="KK31" s="145"/>
      <c r="KL31" s="145"/>
      <c r="KM31" s="145"/>
      <c r="KN31" s="145"/>
      <c r="KO31" s="145"/>
      <c r="KP31" s="145"/>
      <c r="KQ31" s="145"/>
      <c r="KR31" s="145"/>
      <c r="KS31" s="145"/>
      <c r="KT31" s="145"/>
      <c r="KU31" s="145"/>
      <c r="KV31" s="145"/>
      <c r="KW31" s="145"/>
      <c r="KX31" s="145"/>
      <c r="KY31" s="145"/>
      <c r="KZ31" s="145"/>
      <c r="LA31" s="145"/>
      <c r="LB31" s="145"/>
      <c r="LC31" s="145"/>
      <c r="LD31" s="145"/>
      <c r="LE31" s="145"/>
      <c r="LF31" s="145"/>
      <c r="LG31" s="145"/>
      <c r="LH31" s="145"/>
      <c r="LI31" s="145"/>
      <c r="LJ31" s="145"/>
      <c r="LK31" s="145"/>
      <c r="LL31" s="145"/>
      <c r="LM31" s="145"/>
      <c r="LN31" s="145"/>
      <c r="LO31" s="145"/>
      <c r="LP31" s="145"/>
      <c r="LQ31" s="145"/>
      <c r="LR31" s="145"/>
      <c r="LS31" s="145"/>
      <c r="LT31" s="145"/>
      <c r="LU31" s="145"/>
      <c r="LV31" s="145"/>
      <c r="LW31" s="145"/>
      <c r="LX31" s="145"/>
      <c r="LY31" s="145"/>
      <c r="LZ31" s="145"/>
      <c r="MA31" s="145"/>
      <c r="MB31" s="145"/>
      <c r="MC31" s="145"/>
      <c r="MD31" s="145"/>
      <c r="ME31" s="145"/>
      <c r="MF31" s="145"/>
      <c r="MG31" s="145"/>
      <c r="MH31" s="145"/>
      <c r="MI31" s="145"/>
      <c r="MJ31" s="145"/>
      <c r="MK31" s="145"/>
      <c r="ML31" s="145"/>
      <c r="MM31" s="145"/>
      <c r="MN31" s="145"/>
      <c r="MO31" s="145"/>
      <c r="MP31" s="145"/>
      <c r="MQ31" s="145"/>
      <c r="MR31" s="145"/>
      <c r="MS31" s="145"/>
      <c r="MT31" s="145"/>
      <c r="MU31" s="145"/>
      <c r="MV31" s="145"/>
      <c r="MW31" s="145"/>
      <c r="MX31" s="145"/>
      <c r="MY31" s="145"/>
      <c r="MZ31" s="145"/>
      <c r="NA31" s="145"/>
      <c r="NB31" s="145"/>
      <c r="NC31" s="145"/>
      <c r="ND31" s="145"/>
      <c r="NE31" s="145"/>
      <c r="NF31" s="145"/>
      <c r="NG31" s="145"/>
      <c r="NH31" s="145"/>
      <c r="NI31" s="145"/>
      <c r="NJ31" s="145"/>
      <c r="NK31" s="145"/>
      <c r="NL31" s="145"/>
      <c r="NM31" s="145"/>
      <c r="NN31" s="145"/>
      <c r="NO31" s="145"/>
      <c r="NP31" s="145"/>
      <c r="NQ31" s="145"/>
      <c r="NR31" s="145"/>
      <c r="NS31" s="145"/>
      <c r="NT31" s="145"/>
      <c r="NU31" s="145"/>
      <c r="NV31" s="145"/>
      <c r="NW31" s="145"/>
      <c r="NX31" s="145"/>
      <c r="NY31" s="145"/>
      <c r="NZ31" s="145"/>
      <c r="OA31" s="145"/>
      <c r="OB31" s="145"/>
      <c r="OC31" s="145"/>
      <c r="OD31" s="145"/>
      <c r="OE31" s="145"/>
      <c r="OF31" s="145"/>
      <c r="OG31" s="145"/>
      <c r="OH31" s="145"/>
      <c r="OI31" s="145"/>
      <c r="OJ31" s="145"/>
      <c r="OK31" s="145"/>
      <c r="OL31" s="145"/>
      <c r="OM31" s="145"/>
      <c r="ON31" s="145"/>
      <c r="OO31" s="145"/>
      <c r="OP31" s="145"/>
      <c r="OQ31" s="145"/>
      <c r="OR31" s="145"/>
      <c r="OS31" s="145"/>
      <c r="OT31" s="145"/>
      <c r="OU31" s="145"/>
      <c r="OV31" s="145"/>
      <c r="OW31" s="145"/>
      <c r="OX31" s="145"/>
      <c r="OY31" s="145"/>
      <c r="OZ31" s="145"/>
      <c r="PA31" s="145"/>
      <c r="PB31" s="145"/>
      <c r="PC31" s="145"/>
      <c r="PD31" s="145"/>
      <c r="PE31" s="145"/>
      <c r="PF31" s="145"/>
      <c r="PG31" s="145"/>
      <c r="PH31" s="145"/>
      <c r="PI31" s="145"/>
      <c r="PJ31" s="145"/>
      <c r="PK31" s="145"/>
      <c r="PL31" s="145"/>
      <c r="PM31" s="145"/>
      <c r="PN31" s="145"/>
      <c r="PO31" s="145"/>
      <c r="PP31" s="145"/>
      <c r="PQ31" s="145"/>
      <c r="PR31" s="145"/>
      <c r="PS31" s="145"/>
      <c r="PT31" s="145"/>
      <c r="PU31" s="145"/>
      <c r="PV31" s="145"/>
      <c r="PW31" s="145"/>
      <c r="PX31" s="145"/>
      <c r="PY31" s="145"/>
      <c r="PZ31" s="145"/>
      <c r="QA31" s="145"/>
      <c r="QB31" s="145"/>
      <c r="QC31" s="145"/>
      <c r="QD31" s="145"/>
      <c r="QE31" s="145"/>
      <c r="QF31" s="145"/>
      <c r="QG31" s="145"/>
      <c r="QH31" s="145"/>
      <c r="QI31" s="145"/>
      <c r="QJ31" s="145"/>
      <c r="QK31" s="145"/>
      <c r="QL31" s="145"/>
      <c r="QM31" s="145"/>
      <c r="QN31" s="145"/>
      <c r="QO31" s="145"/>
      <c r="QP31" s="145"/>
      <c r="QQ31" s="145"/>
      <c r="QR31" s="145"/>
      <c r="QS31" s="145"/>
      <c r="QT31" s="145"/>
      <c r="QU31" s="145"/>
      <c r="QV31" s="145"/>
      <c r="QW31" s="145"/>
      <c r="QX31" s="145"/>
      <c r="QY31" s="145"/>
      <c r="QZ31" s="145"/>
      <c r="RA31" s="145"/>
      <c r="RB31" s="145"/>
      <c r="RC31" s="145"/>
      <c r="RD31" s="145"/>
      <c r="RE31" s="145"/>
      <c r="RF31" s="145"/>
      <c r="RG31" s="145"/>
      <c r="RH31" s="145"/>
      <c r="RI31" s="145"/>
      <c r="RJ31" s="145"/>
      <c r="RK31" s="145"/>
      <c r="RL31" s="145"/>
      <c r="RM31" s="145"/>
      <c r="RN31" s="145"/>
      <c r="RO31" s="145"/>
      <c r="RP31" s="145"/>
      <c r="RQ31" s="145"/>
      <c r="RR31" s="145"/>
      <c r="RS31" s="145"/>
      <c r="RT31" s="145"/>
      <c r="RU31" s="145"/>
      <c r="RV31" s="145"/>
      <c r="RW31" s="145"/>
      <c r="RX31" s="145"/>
      <c r="RY31" s="145"/>
      <c r="RZ31" s="145"/>
      <c r="SA31" s="145"/>
      <c r="SB31" s="145"/>
      <c r="SC31" s="145"/>
      <c r="SD31" s="145"/>
      <c r="SE31" s="145"/>
      <c r="SF31" s="145"/>
      <c r="SG31" s="145"/>
      <c r="SH31" s="145"/>
      <c r="SI31" s="145"/>
      <c r="SJ31" s="145"/>
      <c r="SK31" s="145"/>
      <c r="SL31" s="145"/>
      <c r="SM31" s="145"/>
      <c r="SN31" s="145"/>
      <c r="SO31" s="145"/>
      <c r="SP31" s="145"/>
      <c r="SQ31" s="145"/>
      <c r="SR31" s="145"/>
      <c r="SS31" s="145"/>
      <c r="ST31" s="145"/>
      <c r="SU31" s="145"/>
      <c r="SV31" s="145"/>
      <c r="SW31" s="145"/>
      <c r="SX31" s="145"/>
      <c r="SY31" s="145"/>
      <c r="SZ31" s="145"/>
      <c r="TA31" s="145"/>
      <c r="TB31" s="145"/>
      <c r="TC31" s="145"/>
      <c r="TD31" s="145"/>
      <c r="TE31" s="145"/>
      <c r="TF31" s="145"/>
      <c r="TG31" s="145"/>
      <c r="TH31" s="145"/>
      <c r="TI31" s="145"/>
      <c r="TJ31" s="145"/>
      <c r="TK31" s="145"/>
      <c r="TL31" s="145"/>
      <c r="TM31" s="145"/>
      <c r="TN31" s="145"/>
      <c r="TO31" s="145"/>
      <c r="TP31" s="145"/>
      <c r="TQ31" s="145"/>
      <c r="TR31" s="145"/>
      <c r="TS31" s="145"/>
      <c r="TT31" s="145"/>
      <c r="TU31" s="145"/>
      <c r="TV31" s="145"/>
      <c r="TW31" s="145"/>
      <c r="TX31" s="145"/>
      <c r="TY31" s="145"/>
      <c r="TZ31" s="145"/>
      <c r="UA31" s="145"/>
      <c r="UB31" s="145"/>
      <c r="UC31" s="145"/>
      <c r="UD31" s="145"/>
      <c r="UE31" s="145"/>
      <c r="UF31" s="145"/>
      <c r="UG31" s="145"/>
      <c r="UH31" s="145"/>
      <c r="UI31" s="145"/>
      <c r="UJ31" s="145"/>
      <c r="UK31" s="145"/>
      <c r="UL31" s="145"/>
      <c r="UM31" s="145"/>
      <c r="UN31" s="145"/>
      <c r="UO31" s="145"/>
      <c r="UP31" s="145"/>
      <c r="UQ31" s="145"/>
      <c r="UR31" s="145"/>
      <c r="US31" s="145"/>
      <c r="UT31" s="145"/>
      <c r="UU31" s="145"/>
      <c r="UV31" s="145"/>
      <c r="UW31" s="145"/>
      <c r="UX31" s="145"/>
      <c r="UY31" s="145"/>
      <c r="UZ31" s="145"/>
      <c r="VA31" s="145"/>
      <c r="VB31" s="145"/>
      <c r="VC31" s="145"/>
      <c r="VD31" s="145"/>
      <c r="VE31" s="145"/>
      <c r="VF31" s="145"/>
      <c r="VG31" s="145"/>
      <c r="VH31" s="145"/>
      <c r="VI31" s="145"/>
      <c r="VJ31" s="145"/>
      <c r="VK31" s="145"/>
      <c r="VL31" s="145"/>
      <c r="VM31" s="145"/>
      <c r="VN31" s="145"/>
      <c r="VO31" s="145"/>
      <c r="VP31" s="145"/>
      <c r="VQ31" s="145"/>
      <c r="VR31" s="145"/>
      <c r="VS31" s="145"/>
      <c r="VT31" s="145"/>
      <c r="VU31" s="145"/>
      <c r="VV31" s="145"/>
      <c r="VW31" s="145"/>
      <c r="VX31" s="145"/>
      <c r="VY31" s="145"/>
      <c r="VZ31" s="145"/>
      <c r="WA31" s="145"/>
      <c r="WB31" s="145"/>
      <c r="WC31" s="145"/>
      <c r="WD31" s="145"/>
      <c r="WE31" s="145"/>
      <c r="WF31" s="145"/>
      <c r="WG31" s="145"/>
      <c r="WH31" s="145"/>
      <c r="WI31" s="145"/>
      <c r="WJ31" s="145"/>
      <c r="WK31" s="145"/>
      <c r="WL31" s="145"/>
      <c r="WM31" s="145"/>
      <c r="WN31" s="145"/>
      <c r="WO31" s="145"/>
      <c r="WP31" s="145"/>
      <c r="WQ31" s="145"/>
      <c r="WR31" s="145"/>
      <c r="WS31" s="145"/>
      <c r="WT31" s="145"/>
      <c r="WU31" s="145"/>
      <c r="WV31" s="145"/>
      <c r="WW31" s="145"/>
      <c r="WX31" s="145"/>
      <c r="WY31" s="145"/>
      <c r="WZ31" s="145"/>
      <c r="XA31" s="145"/>
      <c r="XB31" s="145"/>
      <c r="XC31" s="145"/>
      <c r="XD31" s="145"/>
      <c r="XE31" s="145"/>
      <c r="XF31" s="145"/>
      <c r="XG31" s="145"/>
      <c r="XH31" s="145"/>
      <c r="XI31" s="145"/>
      <c r="XJ31" s="145"/>
      <c r="XK31" s="145"/>
      <c r="XL31" s="145"/>
      <c r="XM31" s="145"/>
      <c r="XN31" s="145"/>
      <c r="XO31" s="145"/>
      <c r="XP31" s="145"/>
      <c r="XQ31" s="145"/>
      <c r="XR31" s="145"/>
      <c r="XS31" s="145"/>
      <c r="XT31" s="145"/>
      <c r="XU31" s="145"/>
      <c r="XV31" s="145"/>
      <c r="XW31" s="145"/>
      <c r="XX31" s="145"/>
      <c r="XY31" s="145"/>
      <c r="XZ31" s="145"/>
      <c r="YA31" s="145"/>
      <c r="YB31" s="145"/>
      <c r="YC31" s="145"/>
      <c r="YD31" s="145"/>
      <c r="YE31" s="145"/>
      <c r="YF31" s="145"/>
      <c r="YG31" s="145"/>
      <c r="YH31" s="145"/>
      <c r="YI31" s="145"/>
      <c r="YJ31" s="145"/>
      <c r="YK31" s="145"/>
      <c r="YL31" s="145"/>
      <c r="YM31" s="145"/>
      <c r="YN31" s="145"/>
      <c r="YO31" s="145"/>
      <c r="YP31" s="145"/>
      <c r="YQ31" s="145"/>
      <c r="YR31" s="145"/>
      <c r="YS31" s="145"/>
      <c r="YT31" s="145"/>
      <c r="YU31" s="145"/>
      <c r="YV31" s="145"/>
      <c r="YW31" s="145"/>
      <c r="YX31" s="145"/>
      <c r="YY31" s="145"/>
      <c r="YZ31" s="145"/>
      <c r="ZA31" s="145"/>
      <c r="ZB31" s="145"/>
      <c r="ZC31" s="145"/>
      <c r="ZD31" s="145"/>
      <c r="ZE31" s="145"/>
      <c r="ZF31" s="145"/>
      <c r="ZG31" s="145"/>
      <c r="ZH31" s="145"/>
      <c r="ZI31" s="145"/>
      <c r="ZJ31" s="145"/>
      <c r="ZK31" s="145"/>
      <c r="ZL31" s="145"/>
      <c r="ZM31" s="145"/>
      <c r="ZN31" s="145"/>
      <c r="ZO31" s="145"/>
      <c r="ZP31" s="145"/>
      <c r="ZQ31" s="145"/>
      <c r="ZR31" s="145"/>
      <c r="ZS31" s="145"/>
      <c r="ZT31" s="145"/>
      <c r="ZU31" s="145"/>
      <c r="ZV31" s="145"/>
      <c r="ZW31" s="145"/>
      <c r="ZX31" s="145"/>
      <c r="ZY31" s="145"/>
      <c r="ZZ31" s="145"/>
      <c r="AAA31" s="145"/>
      <c r="AAB31" s="145"/>
      <c r="AAC31" s="145"/>
      <c r="AAD31" s="145"/>
      <c r="AAE31" s="145"/>
      <c r="AAF31" s="145"/>
      <c r="AAG31" s="145"/>
      <c r="AAH31" s="145"/>
      <c r="AAI31" s="145"/>
      <c r="AAJ31" s="145"/>
      <c r="AAK31" s="145"/>
      <c r="AAL31" s="145"/>
      <c r="AAM31" s="145"/>
      <c r="AAN31" s="145"/>
      <c r="AAO31" s="145"/>
      <c r="AAP31" s="145"/>
      <c r="AAQ31" s="145"/>
      <c r="AAR31" s="145"/>
      <c r="AAS31" s="145"/>
      <c r="AAT31" s="145"/>
      <c r="AAU31" s="145"/>
      <c r="AAV31" s="145"/>
      <c r="AAW31" s="145"/>
      <c r="AAX31" s="145"/>
      <c r="AAY31" s="145"/>
      <c r="AAZ31" s="145"/>
      <c r="ABA31" s="145"/>
      <c r="ABB31" s="145"/>
      <c r="ABC31" s="145"/>
      <c r="ABD31" s="145"/>
      <c r="ABE31" s="145"/>
      <c r="ABF31" s="145"/>
      <c r="ABG31" s="145"/>
      <c r="ABH31" s="145"/>
      <c r="ABI31" s="145"/>
      <c r="ABJ31" s="145"/>
      <c r="ABK31" s="145"/>
      <c r="ABL31" s="145"/>
      <c r="ABM31" s="145"/>
      <c r="ABN31" s="145"/>
      <c r="ABO31" s="145"/>
      <c r="ABP31" s="145"/>
      <c r="ABQ31" s="145"/>
      <c r="ABR31" s="145"/>
      <c r="ABS31" s="145"/>
      <c r="ABT31" s="145"/>
      <c r="ABU31" s="145"/>
      <c r="ABV31" s="145"/>
      <c r="ABW31" s="145"/>
      <c r="ABX31" s="145"/>
      <c r="ABY31" s="145"/>
      <c r="ABZ31" s="145"/>
      <c r="ACA31" s="145"/>
      <c r="ACB31" s="145"/>
      <c r="ACC31" s="145"/>
      <c r="ACD31" s="145"/>
      <c r="ACE31" s="145"/>
      <c r="ACF31" s="145"/>
      <c r="ACG31" s="145"/>
      <c r="ACH31" s="145"/>
      <c r="ACI31" s="145"/>
      <c r="ACJ31" s="145"/>
      <c r="ACK31" s="145"/>
      <c r="ACL31" s="145"/>
      <c r="ACM31" s="145"/>
      <c r="ACN31" s="145"/>
      <c r="ACO31" s="145"/>
      <c r="ACP31" s="145"/>
      <c r="ACQ31" s="145"/>
      <c r="ACR31" s="145"/>
      <c r="ACS31" s="145"/>
      <c r="ACT31" s="145"/>
      <c r="ACU31" s="145"/>
      <c r="ACV31" s="145"/>
      <c r="ACW31" s="145"/>
      <c r="ACX31" s="145"/>
      <c r="ACY31" s="145"/>
      <c r="ACZ31" s="145"/>
      <c r="ADA31" s="145"/>
      <c r="ADB31" s="145"/>
      <c r="ADC31" s="145"/>
      <c r="ADD31" s="145"/>
      <c r="ADE31" s="145"/>
      <c r="ADF31" s="145"/>
      <c r="ADG31" s="145"/>
      <c r="ADH31" s="145"/>
      <c r="ADI31" s="145"/>
      <c r="ADJ31" s="145"/>
      <c r="ADK31" s="145"/>
      <c r="ADL31" s="145"/>
      <c r="ADM31" s="145"/>
      <c r="ADN31" s="145"/>
      <c r="ADO31" s="145"/>
      <c r="ADP31" s="145"/>
      <c r="ADQ31" s="145"/>
      <c r="ADR31" s="145"/>
      <c r="ADS31" s="145"/>
      <c r="ADT31" s="145"/>
      <c r="ADU31" s="145"/>
      <c r="ADV31" s="145"/>
      <c r="ADW31" s="145"/>
      <c r="ADX31" s="145"/>
      <c r="ADY31" s="145"/>
      <c r="ADZ31" s="145"/>
      <c r="AEA31" s="145"/>
      <c r="AEB31" s="145"/>
      <c r="AEC31" s="145"/>
      <c r="AED31" s="145"/>
      <c r="AEE31" s="145"/>
      <c r="AEF31" s="145"/>
      <c r="AEG31" s="145"/>
      <c r="AEH31" s="145"/>
      <c r="AEI31" s="145"/>
      <c r="AEJ31" s="145"/>
      <c r="AEK31" s="145"/>
      <c r="AEL31" s="145"/>
      <c r="AEM31" s="145"/>
      <c r="AEN31" s="145"/>
      <c r="AEO31" s="145"/>
      <c r="AEP31" s="145"/>
      <c r="AEQ31" s="145"/>
      <c r="AER31" s="145"/>
      <c r="AES31" s="145"/>
      <c r="AET31" s="145"/>
      <c r="AEU31" s="145"/>
      <c r="AEV31" s="145"/>
      <c r="AEW31" s="145"/>
      <c r="AEX31" s="145"/>
      <c r="AEY31" s="145"/>
      <c r="AEZ31" s="145"/>
      <c r="AFA31" s="145"/>
      <c r="AFB31" s="145"/>
      <c r="AFC31" s="145"/>
      <c r="AFD31" s="145"/>
      <c r="AFE31" s="145"/>
      <c r="AFF31" s="145"/>
      <c r="AFG31" s="145"/>
      <c r="AFH31" s="145"/>
      <c r="AFI31" s="145"/>
      <c r="AFJ31" s="145"/>
      <c r="AFK31" s="145"/>
      <c r="AFL31" s="145"/>
      <c r="AFM31" s="145"/>
      <c r="AFN31" s="145"/>
      <c r="AFO31" s="145"/>
      <c r="AFP31" s="145"/>
      <c r="AFQ31" s="145"/>
      <c r="AFR31" s="145"/>
      <c r="AFS31" s="145"/>
      <c r="AFT31" s="145"/>
      <c r="AFU31" s="145"/>
      <c r="AFV31" s="145"/>
      <c r="AFW31" s="145"/>
      <c r="AFX31" s="145"/>
      <c r="AFY31" s="145"/>
      <c r="AFZ31" s="145"/>
      <c r="AGA31" s="145"/>
      <c r="AGB31" s="145"/>
      <c r="AGC31" s="145"/>
      <c r="AGD31" s="145"/>
      <c r="AGE31" s="145"/>
      <c r="AGF31" s="145"/>
      <c r="AGG31" s="145"/>
      <c r="AGH31" s="145"/>
      <c r="AGI31" s="145"/>
      <c r="AGJ31" s="145"/>
      <c r="AGK31" s="145"/>
      <c r="AGL31" s="145"/>
      <c r="AGM31" s="145"/>
      <c r="AGN31" s="145"/>
      <c r="AGO31" s="145"/>
      <c r="AGP31" s="145"/>
      <c r="AGQ31" s="145"/>
      <c r="AGR31" s="145"/>
      <c r="AGS31" s="145"/>
      <c r="AGT31" s="145"/>
      <c r="AGU31" s="145"/>
      <c r="AGV31" s="145"/>
      <c r="AGW31" s="145"/>
      <c r="AGX31" s="145"/>
      <c r="AGY31" s="145"/>
      <c r="AGZ31" s="145"/>
      <c r="AHA31" s="145"/>
      <c r="AHB31" s="145"/>
      <c r="AHC31" s="145"/>
      <c r="AHD31" s="145"/>
      <c r="AHE31" s="145"/>
      <c r="AHF31" s="145"/>
      <c r="AHG31" s="145"/>
      <c r="AHH31" s="145"/>
      <c r="AHI31" s="145"/>
      <c r="AHJ31" s="145"/>
      <c r="AHK31" s="145"/>
      <c r="AHL31" s="145"/>
      <c r="AHM31" s="145"/>
      <c r="AHN31" s="145"/>
      <c r="AHO31" s="145"/>
      <c r="AHP31" s="145"/>
      <c r="AHQ31" s="145"/>
      <c r="AHR31" s="145"/>
      <c r="AHS31" s="145"/>
      <c r="AHT31" s="145"/>
      <c r="AHU31" s="145"/>
      <c r="AHV31" s="145"/>
      <c r="AHW31" s="145"/>
      <c r="AHX31" s="145"/>
      <c r="AHY31" s="145"/>
      <c r="AHZ31" s="145"/>
      <c r="AIA31" s="145"/>
      <c r="AIB31" s="145"/>
      <c r="AIC31" s="145"/>
      <c r="AID31" s="145"/>
      <c r="AIE31" s="145"/>
      <c r="AIF31" s="145"/>
      <c r="AIG31" s="145"/>
      <c r="AIH31" s="145"/>
      <c r="AII31" s="145"/>
      <c r="AIJ31" s="145"/>
      <c r="AIK31" s="145"/>
      <c r="AIL31" s="145"/>
      <c r="AIM31" s="145"/>
      <c r="AIN31" s="145"/>
      <c r="AIO31" s="145"/>
      <c r="AIP31" s="145"/>
      <c r="AIQ31" s="145"/>
      <c r="AIR31" s="145"/>
      <c r="AIS31" s="145"/>
      <c r="AIT31" s="145"/>
      <c r="AIU31" s="145"/>
      <c r="AIV31" s="145"/>
      <c r="AIW31" s="145"/>
      <c r="AIX31" s="145"/>
      <c r="AIY31" s="145"/>
      <c r="AIZ31" s="145"/>
      <c r="AJA31" s="145"/>
      <c r="AJB31" s="145"/>
      <c r="AJC31" s="145"/>
      <c r="AJD31" s="145"/>
      <c r="AJE31" s="145"/>
      <c r="AJF31" s="145"/>
      <c r="AJG31" s="145"/>
      <c r="AJH31" s="145"/>
      <c r="AJI31" s="145"/>
      <c r="AJJ31" s="145"/>
      <c r="AJK31" s="145"/>
      <c r="AJL31" s="145"/>
      <c r="AJM31" s="145"/>
      <c r="AJN31" s="145"/>
      <c r="AJO31" s="145"/>
      <c r="AJP31" s="145"/>
      <c r="AJQ31" s="145"/>
      <c r="AJR31" s="145"/>
      <c r="AJS31" s="145"/>
      <c r="AJT31" s="145"/>
      <c r="AJU31" s="145"/>
      <c r="AJV31" s="145"/>
      <c r="AJW31" s="145"/>
      <c r="AJX31" s="145"/>
      <c r="AJY31" s="145"/>
      <c r="AJZ31" s="145"/>
      <c r="AKA31" s="145"/>
      <c r="AKB31" s="145"/>
      <c r="AKC31" s="145"/>
      <c r="AKD31" s="145"/>
      <c r="AKE31" s="145"/>
      <c r="AKF31" s="145"/>
      <c r="AKG31" s="145"/>
      <c r="AKH31" s="145"/>
      <c r="AKI31" s="145"/>
      <c r="AKJ31" s="145"/>
      <c r="AKK31" s="145"/>
      <c r="AKL31" s="145"/>
      <c r="AKM31" s="145"/>
      <c r="AKN31" s="145"/>
      <c r="AKO31" s="145"/>
      <c r="AKP31" s="145"/>
      <c r="AKQ31" s="145"/>
      <c r="AKR31" s="145"/>
      <c r="AKS31" s="145"/>
      <c r="AKT31" s="145"/>
      <c r="AKU31" s="145"/>
      <c r="AKV31" s="145"/>
      <c r="AKW31" s="145"/>
      <c r="AKX31" s="145"/>
      <c r="AKY31" s="145"/>
      <c r="AKZ31" s="145"/>
      <c r="ALA31" s="145"/>
      <c r="ALB31" s="145"/>
      <c r="ALC31" s="145"/>
      <c r="ALD31" s="145"/>
      <c r="ALE31" s="145"/>
      <c r="ALF31" s="145"/>
      <c r="ALG31" s="145"/>
      <c r="ALH31" s="145"/>
      <c r="ALI31" s="145"/>
      <c r="ALJ31" s="145"/>
      <c r="ALK31" s="145"/>
      <c r="ALL31" s="145"/>
      <c r="ALM31" s="145"/>
      <c r="ALN31" s="145"/>
      <c r="ALO31" s="145"/>
      <c r="ALP31" s="145"/>
      <c r="ALQ31" s="145"/>
      <c r="ALR31" s="145"/>
      <c r="ALS31" s="145"/>
      <c r="ALT31" s="145"/>
      <c r="ALU31" s="145"/>
      <c r="ALV31" s="145"/>
      <c r="ALW31" s="145"/>
      <c r="ALX31" s="145"/>
      <c r="ALY31" s="145"/>
      <c r="ALZ31" s="145"/>
      <c r="AMA31" s="145"/>
      <c r="AMB31" s="145"/>
      <c r="AMC31" s="145"/>
      <c r="AMD31" s="145"/>
      <c r="AME31" s="145"/>
      <c r="AMF31" s="145"/>
      <c r="AMG31" s="145"/>
      <c r="AMH31" s="145"/>
      <c r="AMI31" s="145"/>
      <c r="AMJ31" s="145"/>
      <c r="AMK31" s="145"/>
    </row>
    <row r="32" spans="1:1025" s="131" customFormat="1">
      <c r="A32" s="145" t="str">
        <f t="shared" si="0"/>
        <v>LOAN.RM_C_APPROVE</v>
      </c>
      <c r="B32" s="154">
        <f t="shared" si="3"/>
        <v>110028</v>
      </c>
      <c r="C32" s="134">
        <v>0</v>
      </c>
      <c r="D32" s="134">
        <v>1</v>
      </c>
      <c r="E32" s="146">
        <f t="shared" si="4"/>
        <v>100000</v>
      </c>
      <c r="F32" s="146">
        <v>10000</v>
      </c>
      <c r="G32" s="146" t="s">
        <v>34</v>
      </c>
      <c r="H32" s="146">
        <v>100000</v>
      </c>
      <c r="I32" s="158" t="s">
        <v>505</v>
      </c>
      <c r="J32" s="146">
        <f>VLOOKUP(I32,T_FSM_TYPE!$A:$B,2,0)</f>
        <v>110000</v>
      </c>
      <c r="K32" s="131" t="s">
        <v>634</v>
      </c>
      <c r="L32" s="159"/>
      <c r="M32" s="133" t="str">
        <f t="shared" si="2"/>
        <v>INSERT INTO T_FSM_ACTION VALUES(110028, 0, 1, 100000, 10000, GETDATE(), 100000, 110000, 'RM_C_APPROVE', '' )</v>
      </c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45"/>
      <c r="BI32" s="145"/>
      <c r="BJ32" s="145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145"/>
      <c r="CA32" s="145"/>
      <c r="CB32" s="145"/>
      <c r="CC32" s="145"/>
      <c r="CD32" s="145"/>
      <c r="CE32" s="145"/>
      <c r="CF32" s="145"/>
      <c r="CG32" s="145"/>
      <c r="CH32" s="145"/>
      <c r="CI32" s="145"/>
      <c r="CJ32" s="145"/>
      <c r="CK32" s="145"/>
      <c r="CL32" s="145"/>
      <c r="CM32" s="145"/>
      <c r="CN32" s="145"/>
      <c r="CO32" s="145"/>
      <c r="CP32" s="145"/>
      <c r="CQ32" s="145"/>
      <c r="CR32" s="145"/>
      <c r="CS32" s="145"/>
      <c r="CT32" s="145"/>
      <c r="CU32" s="145"/>
      <c r="CV32" s="145"/>
      <c r="CW32" s="145"/>
      <c r="CX32" s="145"/>
      <c r="CY32" s="145"/>
      <c r="CZ32" s="145"/>
      <c r="DA32" s="145"/>
      <c r="DB32" s="145"/>
      <c r="DC32" s="145"/>
      <c r="DD32" s="145"/>
      <c r="DE32" s="145"/>
      <c r="DF32" s="145"/>
      <c r="DG32" s="145"/>
      <c r="DH32" s="145"/>
      <c r="DI32" s="145"/>
      <c r="DJ32" s="145"/>
      <c r="DK32" s="145"/>
      <c r="DL32" s="145"/>
      <c r="DM32" s="145"/>
      <c r="DN32" s="145"/>
      <c r="DO32" s="145"/>
      <c r="DP32" s="145"/>
      <c r="DQ32" s="145"/>
      <c r="DR32" s="145"/>
      <c r="DS32" s="145"/>
      <c r="DT32" s="145"/>
      <c r="DU32" s="145"/>
      <c r="DV32" s="145"/>
      <c r="DW32" s="145"/>
      <c r="DX32" s="145"/>
      <c r="DY32" s="145"/>
      <c r="DZ32" s="145"/>
      <c r="EA32" s="145"/>
      <c r="EB32" s="145"/>
      <c r="EC32" s="145"/>
      <c r="ED32" s="145"/>
      <c r="EE32" s="145"/>
      <c r="EF32" s="145"/>
      <c r="EG32" s="145"/>
      <c r="EH32" s="145"/>
      <c r="EI32" s="145"/>
      <c r="EJ32" s="145"/>
      <c r="EK32" s="145"/>
      <c r="EL32" s="145"/>
      <c r="EM32" s="145"/>
      <c r="EN32" s="145"/>
      <c r="EO32" s="145"/>
      <c r="EP32" s="145"/>
      <c r="EQ32" s="145"/>
      <c r="ER32" s="145"/>
      <c r="ES32" s="145"/>
      <c r="ET32" s="145"/>
      <c r="EU32" s="145"/>
      <c r="EV32" s="145"/>
      <c r="EW32" s="145"/>
      <c r="EX32" s="145"/>
      <c r="EY32" s="145"/>
      <c r="EZ32" s="145"/>
      <c r="FA32" s="145"/>
      <c r="FB32" s="145"/>
      <c r="FC32" s="145"/>
      <c r="FD32" s="145"/>
      <c r="FE32" s="145"/>
      <c r="FF32" s="145"/>
      <c r="FG32" s="145"/>
      <c r="FH32" s="145"/>
      <c r="FI32" s="145"/>
      <c r="FJ32" s="145"/>
      <c r="FK32" s="145"/>
      <c r="FL32" s="145"/>
      <c r="FM32" s="145"/>
      <c r="FN32" s="145"/>
      <c r="FO32" s="145"/>
      <c r="FP32" s="145"/>
      <c r="FQ32" s="145"/>
      <c r="FR32" s="145"/>
      <c r="FS32" s="145"/>
      <c r="FT32" s="145"/>
      <c r="FU32" s="145"/>
      <c r="FV32" s="145"/>
      <c r="FW32" s="145"/>
      <c r="FX32" s="145"/>
      <c r="FY32" s="145"/>
      <c r="FZ32" s="145"/>
      <c r="GA32" s="145"/>
      <c r="GB32" s="145"/>
      <c r="GC32" s="145"/>
      <c r="GD32" s="145"/>
      <c r="GE32" s="145"/>
      <c r="GF32" s="145"/>
      <c r="GG32" s="145"/>
      <c r="GH32" s="145"/>
      <c r="GI32" s="145"/>
      <c r="GJ32" s="145"/>
      <c r="GK32" s="145"/>
      <c r="GL32" s="145"/>
      <c r="GM32" s="145"/>
      <c r="GN32" s="145"/>
      <c r="GO32" s="145"/>
      <c r="GP32" s="145"/>
      <c r="GQ32" s="145"/>
      <c r="GR32" s="145"/>
      <c r="GS32" s="145"/>
      <c r="GT32" s="145"/>
      <c r="GU32" s="145"/>
      <c r="GV32" s="145"/>
      <c r="GW32" s="145"/>
      <c r="GX32" s="145"/>
      <c r="GY32" s="145"/>
      <c r="GZ32" s="145"/>
      <c r="HA32" s="145"/>
      <c r="HB32" s="145"/>
      <c r="HC32" s="145"/>
      <c r="HD32" s="145"/>
      <c r="HE32" s="145"/>
      <c r="HF32" s="145"/>
      <c r="HG32" s="145"/>
      <c r="HH32" s="145"/>
      <c r="HI32" s="145"/>
      <c r="HJ32" s="145"/>
      <c r="HK32" s="145"/>
      <c r="HL32" s="145"/>
      <c r="HM32" s="145"/>
      <c r="HN32" s="145"/>
      <c r="HO32" s="145"/>
      <c r="HP32" s="145"/>
      <c r="HQ32" s="145"/>
      <c r="HR32" s="145"/>
      <c r="HS32" s="145"/>
      <c r="HT32" s="145"/>
      <c r="HU32" s="145"/>
      <c r="HV32" s="145"/>
      <c r="HW32" s="145"/>
      <c r="HX32" s="145"/>
      <c r="HY32" s="145"/>
      <c r="HZ32" s="145"/>
      <c r="IA32" s="145"/>
      <c r="IB32" s="145"/>
      <c r="IC32" s="145"/>
      <c r="ID32" s="145"/>
      <c r="IE32" s="145"/>
      <c r="IF32" s="145"/>
      <c r="IG32" s="145"/>
      <c r="IH32" s="145"/>
      <c r="II32" s="145"/>
      <c r="IJ32" s="145"/>
      <c r="IK32" s="145"/>
      <c r="IL32" s="145"/>
      <c r="IM32" s="145"/>
      <c r="IN32" s="145"/>
      <c r="IO32" s="145"/>
      <c r="IP32" s="145"/>
      <c r="IQ32" s="145"/>
      <c r="IR32" s="145"/>
      <c r="IS32" s="145"/>
      <c r="IT32" s="145"/>
      <c r="IU32" s="145"/>
      <c r="IV32" s="145"/>
      <c r="IW32" s="145"/>
      <c r="IX32" s="145"/>
      <c r="IY32" s="145"/>
      <c r="IZ32" s="145"/>
      <c r="JA32" s="145"/>
      <c r="JB32" s="145"/>
      <c r="JC32" s="145"/>
      <c r="JD32" s="145"/>
      <c r="JE32" s="145"/>
      <c r="JF32" s="145"/>
      <c r="JG32" s="145"/>
      <c r="JH32" s="145"/>
      <c r="JI32" s="145"/>
      <c r="JJ32" s="145"/>
      <c r="JK32" s="145"/>
      <c r="JL32" s="145"/>
      <c r="JM32" s="145"/>
      <c r="JN32" s="145"/>
      <c r="JO32" s="145"/>
      <c r="JP32" s="145"/>
      <c r="JQ32" s="145"/>
      <c r="JR32" s="145"/>
      <c r="JS32" s="145"/>
      <c r="JT32" s="145"/>
      <c r="JU32" s="145"/>
      <c r="JV32" s="145"/>
      <c r="JW32" s="145"/>
      <c r="JX32" s="145"/>
      <c r="JY32" s="145"/>
      <c r="JZ32" s="145"/>
      <c r="KA32" s="145"/>
      <c r="KB32" s="145"/>
      <c r="KC32" s="145"/>
      <c r="KD32" s="145"/>
      <c r="KE32" s="145"/>
      <c r="KF32" s="145"/>
      <c r="KG32" s="145"/>
      <c r="KH32" s="145"/>
      <c r="KI32" s="145"/>
      <c r="KJ32" s="145"/>
      <c r="KK32" s="145"/>
      <c r="KL32" s="145"/>
      <c r="KM32" s="145"/>
      <c r="KN32" s="145"/>
      <c r="KO32" s="145"/>
      <c r="KP32" s="145"/>
      <c r="KQ32" s="145"/>
      <c r="KR32" s="145"/>
      <c r="KS32" s="145"/>
      <c r="KT32" s="145"/>
      <c r="KU32" s="145"/>
      <c r="KV32" s="145"/>
      <c r="KW32" s="145"/>
      <c r="KX32" s="145"/>
      <c r="KY32" s="145"/>
      <c r="KZ32" s="145"/>
      <c r="LA32" s="145"/>
      <c r="LB32" s="145"/>
      <c r="LC32" s="145"/>
      <c r="LD32" s="145"/>
      <c r="LE32" s="145"/>
      <c r="LF32" s="145"/>
      <c r="LG32" s="145"/>
      <c r="LH32" s="145"/>
      <c r="LI32" s="145"/>
      <c r="LJ32" s="145"/>
      <c r="LK32" s="145"/>
      <c r="LL32" s="145"/>
      <c r="LM32" s="145"/>
      <c r="LN32" s="145"/>
      <c r="LO32" s="145"/>
      <c r="LP32" s="145"/>
      <c r="LQ32" s="145"/>
      <c r="LR32" s="145"/>
      <c r="LS32" s="145"/>
      <c r="LT32" s="145"/>
      <c r="LU32" s="145"/>
      <c r="LV32" s="145"/>
      <c r="LW32" s="145"/>
      <c r="LX32" s="145"/>
      <c r="LY32" s="145"/>
      <c r="LZ32" s="145"/>
      <c r="MA32" s="145"/>
      <c r="MB32" s="145"/>
      <c r="MC32" s="145"/>
      <c r="MD32" s="145"/>
      <c r="ME32" s="145"/>
      <c r="MF32" s="145"/>
      <c r="MG32" s="145"/>
      <c r="MH32" s="145"/>
      <c r="MI32" s="145"/>
      <c r="MJ32" s="145"/>
      <c r="MK32" s="145"/>
      <c r="ML32" s="145"/>
      <c r="MM32" s="145"/>
      <c r="MN32" s="145"/>
      <c r="MO32" s="145"/>
      <c r="MP32" s="145"/>
      <c r="MQ32" s="145"/>
      <c r="MR32" s="145"/>
      <c r="MS32" s="145"/>
      <c r="MT32" s="145"/>
      <c r="MU32" s="145"/>
      <c r="MV32" s="145"/>
      <c r="MW32" s="145"/>
      <c r="MX32" s="145"/>
      <c r="MY32" s="145"/>
      <c r="MZ32" s="145"/>
      <c r="NA32" s="145"/>
      <c r="NB32" s="145"/>
      <c r="NC32" s="145"/>
      <c r="ND32" s="145"/>
      <c r="NE32" s="145"/>
      <c r="NF32" s="145"/>
      <c r="NG32" s="145"/>
      <c r="NH32" s="145"/>
      <c r="NI32" s="145"/>
      <c r="NJ32" s="145"/>
      <c r="NK32" s="145"/>
      <c r="NL32" s="145"/>
      <c r="NM32" s="145"/>
      <c r="NN32" s="145"/>
      <c r="NO32" s="145"/>
      <c r="NP32" s="145"/>
      <c r="NQ32" s="145"/>
      <c r="NR32" s="145"/>
      <c r="NS32" s="145"/>
      <c r="NT32" s="145"/>
      <c r="NU32" s="145"/>
      <c r="NV32" s="145"/>
      <c r="NW32" s="145"/>
      <c r="NX32" s="145"/>
      <c r="NY32" s="145"/>
      <c r="NZ32" s="145"/>
      <c r="OA32" s="145"/>
      <c r="OB32" s="145"/>
      <c r="OC32" s="145"/>
      <c r="OD32" s="145"/>
      <c r="OE32" s="145"/>
      <c r="OF32" s="145"/>
      <c r="OG32" s="145"/>
      <c r="OH32" s="145"/>
      <c r="OI32" s="145"/>
      <c r="OJ32" s="145"/>
      <c r="OK32" s="145"/>
      <c r="OL32" s="145"/>
      <c r="OM32" s="145"/>
      <c r="ON32" s="145"/>
      <c r="OO32" s="145"/>
      <c r="OP32" s="145"/>
      <c r="OQ32" s="145"/>
      <c r="OR32" s="145"/>
      <c r="OS32" s="145"/>
      <c r="OT32" s="145"/>
      <c r="OU32" s="145"/>
      <c r="OV32" s="145"/>
      <c r="OW32" s="145"/>
      <c r="OX32" s="145"/>
      <c r="OY32" s="145"/>
      <c r="OZ32" s="145"/>
      <c r="PA32" s="145"/>
      <c r="PB32" s="145"/>
      <c r="PC32" s="145"/>
      <c r="PD32" s="145"/>
      <c r="PE32" s="145"/>
      <c r="PF32" s="145"/>
      <c r="PG32" s="145"/>
      <c r="PH32" s="145"/>
      <c r="PI32" s="145"/>
      <c r="PJ32" s="145"/>
      <c r="PK32" s="145"/>
      <c r="PL32" s="145"/>
      <c r="PM32" s="145"/>
      <c r="PN32" s="145"/>
      <c r="PO32" s="145"/>
      <c r="PP32" s="145"/>
      <c r="PQ32" s="145"/>
      <c r="PR32" s="145"/>
      <c r="PS32" s="145"/>
      <c r="PT32" s="145"/>
      <c r="PU32" s="145"/>
      <c r="PV32" s="145"/>
      <c r="PW32" s="145"/>
      <c r="PX32" s="145"/>
      <c r="PY32" s="145"/>
      <c r="PZ32" s="145"/>
      <c r="QA32" s="145"/>
      <c r="QB32" s="145"/>
      <c r="QC32" s="145"/>
      <c r="QD32" s="145"/>
      <c r="QE32" s="145"/>
      <c r="QF32" s="145"/>
      <c r="QG32" s="145"/>
      <c r="QH32" s="145"/>
      <c r="QI32" s="145"/>
      <c r="QJ32" s="145"/>
      <c r="QK32" s="145"/>
      <c r="QL32" s="145"/>
      <c r="QM32" s="145"/>
      <c r="QN32" s="145"/>
      <c r="QO32" s="145"/>
      <c r="QP32" s="145"/>
      <c r="QQ32" s="145"/>
      <c r="QR32" s="145"/>
      <c r="QS32" s="145"/>
      <c r="QT32" s="145"/>
      <c r="QU32" s="145"/>
      <c r="QV32" s="145"/>
      <c r="QW32" s="145"/>
      <c r="QX32" s="145"/>
      <c r="QY32" s="145"/>
      <c r="QZ32" s="145"/>
      <c r="RA32" s="145"/>
      <c r="RB32" s="145"/>
      <c r="RC32" s="145"/>
      <c r="RD32" s="145"/>
      <c r="RE32" s="145"/>
      <c r="RF32" s="145"/>
      <c r="RG32" s="145"/>
      <c r="RH32" s="145"/>
      <c r="RI32" s="145"/>
      <c r="RJ32" s="145"/>
      <c r="RK32" s="145"/>
      <c r="RL32" s="145"/>
      <c r="RM32" s="145"/>
      <c r="RN32" s="145"/>
      <c r="RO32" s="145"/>
      <c r="RP32" s="145"/>
      <c r="RQ32" s="145"/>
      <c r="RR32" s="145"/>
      <c r="RS32" s="145"/>
      <c r="RT32" s="145"/>
      <c r="RU32" s="145"/>
      <c r="RV32" s="145"/>
      <c r="RW32" s="145"/>
      <c r="RX32" s="145"/>
      <c r="RY32" s="145"/>
      <c r="RZ32" s="145"/>
      <c r="SA32" s="145"/>
      <c r="SB32" s="145"/>
      <c r="SC32" s="145"/>
      <c r="SD32" s="145"/>
      <c r="SE32" s="145"/>
      <c r="SF32" s="145"/>
      <c r="SG32" s="145"/>
      <c r="SH32" s="145"/>
      <c r="SI32" s="145"/>
      <c r="SJ32" s="145"/>
      <c r="SK32" s="145"/>
      <c r="SL32" s="145"/>
      <c r="SM32" s="145"/>
      <c r="SN32" s="145"/>
      <c r="SO32" s="145"/>
      <c r="SP32" s="145"/>
      <c r="SQ32" s="145"/>
      <c r="SR32" s="145"/>
      <c r="SS32" s="145"/>
      <c r="ST32" s="145"/>
      <c r="SU32" s="145"/>
      <c r="SV32" s="145"/>
      <c r="SW32" s="145"/>
      <c r="SX32" s="145"/>
      <c r="SY32" s="145"/>
      <c r="SZ32" s="145"/>
      <c r="TA32" s="145"/>
      <c r="TB32" s="145"/>
      <c r="TC32" s="145"/>
      <c r="TD32" s="145"/>
      <c r="TE32" s="145"/>
      <c r="TF32" s="145"/>
      <c r="TG32" s="145"/>
      <c r="TH32" s="145"/>
      <c r="TI32" s="145"/>
      <c r="TJ32" s="145"/>
      <c r="TK32" s="145"/>
      <c r="TL32" s="145"/>
      <c r="TM32" s="145"/>
      <c r="TN32" s="145"/>
      <c r="TO32" s="145"/>
      <c r="TP32" s="145"/>
      <c r="TQ32" s="145"/>
      <c r="TR32" s="145"/>
      <c r="TS32" s="145"/>
      <c r="TT32" s="145"/>
      <c r="TU32" s="145"/>
      <c r="TV32" s="145"/>
      <c r="TW32" s="145"/>
      <c r="TX32" s="145"/>
      <c r="TY32" s="145"/>
      <c r="TZ32" s="145"/>
      <c r="UA32" s="145"/>
      <c r="UB32" s="145"/>
      <c r="UC32" s="145"/>
      <c r="UD32" s="145"/>
      <c r="UE32" s="145"/>
      <c r="UF32" s="145"/>
      <c r="UG32" s="145"/>
      <c r="UH32" s="145"/>
      <c r="UI32" s="145"/>
      <c r="UJ32" s="145"/>
      <c r="UK32" s="145"/>
      <c r="UL32" s="145"/>
      <c r="UM32" s="145"/>
      <c r="UN32" s="145"/>
      <c r="UO32" s="145"/>
      <c r="UP32" s="145"/>
      <c r="UQ32" s="145"/>
      <c r="UR32" s="145"/>
      <c r="US32" s="145"/>
      <c r="UT32" s="145"/>
      <c r="UU32" s="145"/>
      <c r="UV32" s="145"/>
      <c r="UW32" s="145"/>
      <c r="UX32" s="145"/>
      <c r="UY32" s="145"/>
      <c r="UZ32" s="145"/>
      <c r="VA32" s="145"/>
      <c r="VB32" s="145"/>
      <c r="VC32" s="145"/>
      <c r="VD32" s="145"/>
      <c r="VE32" s="145"/>
      <c r="VF32" s="145"/>
      <c r="VG32" s="145"/>
      <c r="VH32" s="145"/>
      <c r="VI32" s="145"/>
      <c r="VJ32" s="145"/>
      <c r="VK32" s="145"/>
      <c r="VL32" s="145"/>
      <c r="VM32" s="145"/>
      <c r="VN32" s="145"/>
      <c r="VO32" s="145"/>
      <c r="VP32" s="145"/>
      <c r="VQ32" s="145"/>
      <c r="VR32" s="145"/>
      <c r="VS32" s="145"/>
      <c r="VT32" s="145"/>
      <c r="VU32" s="145"/>
      <c r="VV32" s="145"/>
      <c r="VW32" s="145"/>
      <c r="VX32" s="145"/>
      <c r="VY32" s="145"/>
      <c r="VZ32" s="145"/>
      <c r="WA32" s="145"/>
      <c r="WB32" s="145"/>
      <c r="WC32" s="145"/>
      <c r="WD32" s="145"/>
      <c r="WE32" s="145"/>
      <c r="WF32" s="145"/>
      <c r="WG32" s="145"/>
      <c r="WH32" s="145"/>
      <c r="WI32" s="145"/>
      <c r="WJ32" s="145"/>
      <c r="WK32" s="145"/>
      <c r="WL32" s="145"/>
      <c r="WM32" s="145"/>
      <c r="WN32" s="145"/>
      <c r="WO32" s="145"/>
      <c r="WP32" s="145"/>
      <c r="WQ32" s="145"/>
      <c r="WR32" s="145"/>
      <c r="WS32" s="145"/>
      <c r="WT32" s="145"/>
      <c r="WU32" s="145"/>
      <c r="WV32" s="145"/>
      <c r="WW32" s="145"/>
      <c r="WX32" s="145"/>
      <c r="WY32" s="145"/>
      <c r="WZ32" s="145"/>
      <c r="XA32" s="145"/>
      <c r="XB32" s="145"/>
      <c r="XC32" s="145"/>
      <c r="XD32" s="145"/>
      <c r="XE32" s="145"/>
      <c r="XF32" s="145"/>
      <c r="XG32" s="145"/>
      <c r="XH32" s="145"/>
      <c r="XI32" s="145"/>
      <c r="XJ32" s="145"/>
      <c r="XK32" s="145"/>
      <c r="XL32" s="145"/>
      <c r="XM32" s="145"/>
      <c r="XN32" s="145"/>
      <c r="XO32" s="145"/>
      <c r="XP32" s="145"/>
      <c r="XQ32" s="145"/>
      <c r="XR32" s="145"/>
      <c r="XS32" s="145"/>
      <c r="XT32" s="145"/>
      <c r="XU32" s="145"/>
      <c r="XV32" s="145"/>
      <c r="XW32" s="145"/>
      <c r="XX32" s="145"/>
      <c r="XY32" s="145"/>
      <c r="XZ32" s="145"/>
      <c r="YA32" s="145"/>
      <c r="YB32" s="145"/>
      <c r="YC32" s="145"/>
      <c r="YD32" s="145"/>
      <c r="YE32" s="145"/>
      <c r="YF32" s="145"/>
      <c r="YG32" s="145"/>
      <c r="YH32" s="145"/>
      <c r="YI32" s="145"/>
      <c r="YJ32" s="145"/>
      <c r="YK32" s="145"/>
      <c r="YL32" s="145"/>
      <c r="YM32" s="145"/>
      <c r="YN32" s="145"/>
      <c r="YO32" s="145"/>
      <c r="YP32" s="145"/>
      <c r="YQ32" s="145"/>
      <c r="YR32" s="145"/>
      <c r="YS32" s="145"/>
      <c r="YT32" s="145"/>
      <c r="YU32" s="145"/>
      <c r="YV32" s="145"/>
      <c r="YW32" s="145"/>
      <c r="YX32" s="145"/>
      <c r="YY32" s="145"/>
      <c r="YZ32" s="145"/>
      <c r="ZA32" s="145"/>
      <c r="ZB32" s="145"/>
      <c r="ZC32" s="145"/>
      <c r="ZD32" s="145"/>
      <c r="ZE32" s="145"/>
      <c r="ZF32" s="145"/>
      <c r="ZG32" s="145"/>
      <c r="ZH32" s="145"/>
      <c r="ZI32" s="145"/>
      <c r="ZJ32" s="145"/>
      <c r="ZK32" s="145"/>
      <c r="ZL32" s="145"/>
      <c r="ZM32" s="145"/>
      <c r="ZN32" s="145"/>
      <c r="ZO32" s="145"/>
      <c r="ZP32" s="145"/>
      <c r="ZQ32" s="145"/>
      <c r="ZR32" s="145"/>
      <c r="ZS32" s="145"/>
      <c r="ZT32" s="145"/>
      <c r="ZU32" s="145"/>
      <c r="ZV32" s="145"/>
      <c r="ZW32" s="145"/>
      <c r="ZX32" s="145"/>
      <c r="ZY32" s="145"/>
      <c r="ZZ32" s="145"/>
      <c r="AAA32" s="145"/>
      <c r="AAB32" s="145"/>
      <c r="AAC32" s="145"/>
      <c r="AAD32" s="145"/>
      <c r="AAE32" s="145"/>
      <c r="AAF32" s="145"/>
      <c r="AAG32" s="145"/>
      <c r="AAH32" s="145"/>
      <c r="AAI32" s="145"/>
      <c r="AAJ32" s="145"/>
      <c r="AAK32" s="145"/>
      <c r="AAL32" s="145"/>
      <c r="AAM32" s="145"/>
      <c r="AAN32" s="145"/>
      <c r="AAO32" s="145"/>
      <c r="AAP32" s="145"/>
      <c r="AAQ32" s="145"/>
      <c r="AAR32" s="145"/>
      <c r="AAS32" s="145"/>
      <c r="AAT32" s="145"/>
      <c r="AAU32" s="145"/>
      <c r="AAV32" s="145"/>
      <c r="AAW32" s="145"/>
      <c r="AAX32" s="145"/>
      <c r="AAY32" s="145"/>
      <c r="AAZ32" s="145"/>
      <c r="ABA32" s="145"/>
      <c r="ABB32" s="145"/>
      <c r="ABC32" s="145"/>
      <c r="ABD32" s="145"/>
      <c r="ABE32" s="145"/>
      <c r="ABF32" s="145"/>
      <c r="ABG32" s="145"/>
      <c r="ABH32" s="145"/>
      <c r="ABI32" s="145"/>
      <c r="ABJ32" s="145"/>
      <c r="ABK32" s="145"/>
      <c r="ABL32" s="145"/>
      <c r="ABM32" s="145"/>
      <c r="ABN32" s="145"/>
      <c r="ABO32" s="145"/>
      <c r="ABP32" s="145"/>
      <c r="ABQ32" s="145"/>
      <c r="ABR32" s="145"/>
      <c r="ABS32" s="145"/>
      <c r="ABT32" s="145"/>
      <c r="ABU32" s="145"/>
      <c r="ABV32" s="145"/>
      <c r="ABW32" s="145"/>
      <c r="ABX32" s="145"/>
      <c r="ABY32" s="145"/>
      <c r="ABZ32" s="145"/>
      <c r="ACA32" s="145"/>
      <c r="ACB32" s="145"/>
      <c r="ACC32" s="145"/>
      <c r="ACD32" s="145"/>
      <c r="ACE32" s="145"/>
      <c r="ACF32" s="145"/>
      <c r="ACG32" s="145"/>
      <c r="ACH32" s="145"/>
      <c r="ACI32" s="145"/>
      <c r="ACJ32" s="145"/>
      <c r="ACK32" s="145"/>
      <c r="ACL32" s="145"/>
      <c r="ACM32" s="145"/>
      <c r="ACN32" s="145"/>
      <c r="ACO32" s="145"/>
      <c r="ACP32" s="145"/>
      <c r="ACQ32" s="145"/>
      <c r="ACR32" s="145"/>
      <c r="ACS32" s="145"/>
      <c r="ACT32" s="145"/>
      <c r="ACU32" s="145"/>
      <c r="ACV32" s="145"/>
      <c r="ACW32" s="145"/>
      <c r="ACX32" s="145"/>
      <c r="ACY32" s="145"/>
      <c r="ACZ32" s="145"/>
      <c r="ADA32" s="145"/>
      <c r="ADB32" s="145"/>
      <c r="ADC32" s="145"/>
      <c r="ADD32" s="145"/>
      <c r="ADE32" s="145"/>
      <c r="ADF32" s="145"/>
      <c r="ADG32" s="145"/>
      <c r="ADH32" s="145"/>
      <c r="ADI32" s="145"/>
      <c r="ADJ32" s="145"/>
      <c r="ADK32" s="145"/>
      <c r="ADL32" s="145"/>
      <c r="ADM32" s="145"/>
      <c r="ADN32" s="145"/>
      <c r="ADO32" s="145"/>
      <c r="ADP32" s="145"/>
      <c r="ADQ32" s="145"/>
      <c r="ADR32" s="145"/>
      <c r="ADS32" s="145"/>
      <c r="ADT32" s="145"/>
      <c r="ADU32" s="145"/>
      <c r="ADV32" s="145"/>
      <c r="ADW32" s="145"/>
      <c r="ADX32" s="145"/>
      <c r="ADY32" s="145"/>
      <c r="ADZ32" s="145"/>
      <c r="AEA32" s="145"/>
      <c r="AEB32" s="145"/>
      <c r="AEC32" s="145"/>
      <c r="AED32" s="145"/>
      <c r="AEE32" s="145"/>
      <c r="AEF32" s="145"/>
      <c r="AEG32" s="145"/>
      <c r="AEH32" s="145"/>
      <c r="AEI32" s="145"/>
      <c r="AEJ32" s="145"/>
      <c r="AEK32" s="145"/>
      <c r="AEL32" s="145"/>
      <c r="AEM32" s="145"/>
      <c r="AEN32" s="145"/>
      <c r="AEO32" s="145"/>
      <c r="AEP32" s="145"/>
      <c r="AEQ32" s="145"/>
      <c r="AER32" s="145"/>
      <c r="AES32" s="145"/>
      <c r="AET32" s="145"/>
      <c r="AEU32" s="145"/>
      <c r="AEV32" s="145"/>
      <c r="AEW32" s="145"/>
      <c r="AEX32" s="145"/>
      <c r="AEY32" s="145"/>
      <c r="AEZ32" s="145"/>
      <c r="AFA32" s="145"/>
      <c r="AFB32" s="145"/>
      <c r="AFC32" s="145"/>
      <c r="AFD32" s="145"/>
      <c r="AFE32" s="145"/>
      <c r="AFF32" s="145"/>
      <c r="AFG32" s="145"/>
      <c r="AFH32" s="145"/>
      <c r="AFI32" s="145"/>
      <c r="AFJ32" s="145"/>
      <c r="AFK32" s="145"/>
      <c r="AFL32" s="145"/>
      <c r="AFM32" s="145"/>
      <c r="AFN32" s="145"/>
      <c r="AFO32" s="145"/>
      <c r="AFP32" s="145"/>
      <c r="AFQ32" s="145"/>
      <c r="AFR32" s="145"/>
      <c r="AFS32" s="145"/>
      <c r="AFT32" s="145"/>
      <c r="AFU32" s="145"/>
      <c r="AFV32" s="145"/>
      <c r="AFW32" s="145"/>
      <c r="AFX32" s="145"/>
      <c r="AFY32" s="145"/>
      <c r="AFZ32" s="145"/>
      <c r="AGA32" s="145"/>
      <c r="AGB32" s="145"/>
      <c r="AGC32" s="145"/>
      <c r="AGD32" s="145"/>
      <c r="AGE32" s="145"/>
      <c r="AGF32" s="145"/>
      <c r="AGG32" s="145"/>
      <c r="AGH32" s="145"/>
      <c r="AGI32" s="145"/>
      <c r="AGJ32" s="145"/>
      <c r="AGK32" s="145"/>
      <c r="AGL32" s="145"/>
      <c r="AGM32" s="145"/>
      <c r="AGN32" s="145"/>
      <c r="AGO32" s="145"/>
      <c r="AGP32" s="145"/>
      <c r="AGQ32" s="145"/>
      <c r="AGR32" s="145"/>
      <c r="AGS32" s="145"/>
      <c r="AGT32" s="145"/>
      <c r="AGU32" s="145"/>
      <c r="AGV32" s="145"/>
      <c r="AGW32" s="145"/>
      <c r="AGX32" s="145"/>
      <c r="AGY32" s="145"/>
      <c r="AGZ32" s="145"/>
      <c r="AHA32" s="145"/>
      <c r="AHB32" s="145"/>
      <c r="AHC32" s="145"/>
      <c r="AHD32" s="145"/>
      <c r="AHE32" s="145"/>
      <c r="AHF32" s="145"/>
      <c r="AHG32" s="145"/>
      <c r="AHH32" s="145"/>
      <c r="AHI32" s="145"/>
      <c r="AHJ32" s="145"/>
      <c r="AHK32" s="145"/>
      <c r="AHL32" s="145"/>
      <c r="AHM32" s="145"/>
      <c r="AHN32" s="145"/>
      <c r="AHO32" s="145"/>
      <c r="AHP32" s="145"/>
      <c r="AHQ32" s="145"/>
      <c r="AHR32" s="145"/>
      <c r="AHS32" s="145"/>
      <c r="AHT32" s="145"/>
      <c r="AHU32" s="145"/>
      <c r="AHV32" s="145"/>
      <c r="AHW32" s="145"/>
      <c r="AHX32" s="145"/>
      <c r="AHY32" s="145"/>
      <c r="AHZ32" s="145"/>
      <c r="AIA32" s="145"/>
      <c r="AIB32" s="145"/>
      <c r="AIC32" s="145"/>
      <c r="AID32" s="145"/>
      <c r="AIE32" s="145"/>
      <c r="AIF32" s="145"/>
      <c r="AIG32" s="145"/>
      <c r="AIH32" s="145"/>
      <c r="AII32" s="145"/>
      <c r="AIJ32" s="145"/>
      <c r="AIK32" s="145"/>
      <c r="AIL32" s="145"/>
      <c r="AIM32" s="145"/>
      <c r="AIN32" s="145"/>
      <c r="AIO32" s="145"/>
      <c r="AIP32" s="145"/>
      <c r="AIQ32" s="145"/>
      <c r="AIR32" s="145"/>
      <c r="AIS32" s="145"/>
      <c r="AIT32" s="145"/>
      <c r="AIU32" s="145"/>
      <c r="AIV32" s="145"/>
      <c r="AIW32" s="145"/>
      <c r="AIX32" s="145"/>
      <c r="AIY32" s="145"/>
      <c r="AIZ32" s="145"/>
      <c r="AJA32" s="145"/>
      <c r="AJB32" s="145"/>
      <c r="AJC32" s="145"/>
      <c r="AJD32" s="145"/>
      <c r="AJE32" s="145"/>
      <c r="AJF32" s="145"/>
      <c r="AJG32" s="145"/>
      <c r="AJH32" s="145"/>
      <c r="AJI32" s="145"/>
      <c r="AJJ32" s="145"/>
      <c r="AJK32" s="145"/>
      <c r="AJL32" s="145"/>
      <c r="AJM32" s="145"/>
      <c r="AJN32" s="145"/>
      <c r="AJO32" s="145"/>
      <c r="AJP32" s="145"/>
      <c r="AJQ32" s="145"/>
      <c r="AJR32" s="145"/>
      <c r="AJS32" s="145"/>
      <c r="AJT32" s="145"/>
      <c r="AJU32" s="145"/>
      <c r="AJV32" s="145"/>
      <c r="AJW32" s="145"/>
      <c r="AJX32" s="145"/>
      <c r="AJY32" s="145"/>
      <c r="AJZ32" s="145"/>
      <c r="AKA32" s="145"/>
      <c r="AKB32" s="145"/>
      <c r="AKC32" s="145"/>
      <c r="AKD32" s="145"/>
      <c r="AKE32" s="145"/>
      <c r="AKF32" s="145"/>
      <c r="AKG32" s="145"/>
      <c r="AKH32" s="145"/>
      <c r="AKI32" s="145"/>
      <c r="AKJ32" s="145"/>
      <c r="AKK32" s="145"/>
      <c r="AKL32" s="145"/>
      <c r="AKM32" s="145"/>
      <c r="AKN32" s="145"/>
      <c r="AKO32" s="145"/>
      <c r="AKP32" s="145"/>
      <c r="AKQ32" s="145"/>
      <c r="AKR32" s="145"/>
      <c r="AKS32" s="145"/>
      <c r="AKT32" s="145"/>
      <c r="AKU32" s="145"/>
      <c r="AKV32" s="145"/>
      <c r="AKW32" s="145"/>
      <c r="AKX32" s="145"/>
      <c r="AKY32" s="145"/>
      <c r="AKZ32" s="145"/>
      <c r="ALA32" s="145"/>
      <c r="ALB32" s="145"/>
      <c r="ALC32" s="145"/>
      <c r="ALD32" s="145"/>
      <c r="ALE32" s="145"/>
      <c r="ALF32" s="145"/>
      <c r="ALG32" s="145"/>
      <c r="ALH32" s="145"/>
      <c r="ALI32" s="145"/>
      <c r="ALJ32" s="145"/>
      <c r="ALK32" s="145"/>
      <c r="ALL32" s="145"/>
      <c r="ALM32" s="145"/>
      <c r="ALN32" s="145"/>
      <c r="ALO32" s="145"/>
      <c r="ALP32" s="145"/>
      <c r="ALQ32" s="145"/>
      <c r="ALR32" s="145"/>
      <c r="ALS32" s="145"/>
      <c r="ALT32" s="145"/>
      <c r="ALU32" s="145"/>
      <c r="ALV32" s="145"/>
      <c r="ALW32" s="145"/>
      <c r="ALX32" s="145"/>
      <c r="ALY32" s="145"/>
      <c r="ALZ32" s="145"/>
      <c r="AMA32" s="145"/>
      <c r="AMB32" s="145"/>
      <c r="AMC32" s="145"/>
      <c r="AMD32" s="145"/>
      <c r="AME32" s="145"/>
      <c r="AMF32" s="145"/>
      <c r="AMG32" s="145"/>
      <c r="AMH32" s="145"/>
      <c r="AMI32" s="145"/>
      <c r="AMJ32" s="145"/>
      <c r="AMK32" s="145"/>
    </row>
    <row r="33" spans="1:1025" s="131" customFormat="1">
      <c r="A33" s="145" t="str">
        <f t="shared" si="0"/>
        <v>LOAN.RM_RECOMMEND</v>
      </c>
      <c r="B33" s="154">
        <f t="shared" si="3"/>
        <v>110029</v>
      </c>
      <c r="C33" s="134">
        <v>0</v>
      </c>
      <c r="D33" s="134">
        <v>1</v>
      </c>
      <c r="E33" s="146">
        <f t="shared" si="4"/>
        <v>100000</v>
      </c>
      <c r="F33" s="146">
        <v>10000</v>
      </c>
      <c r="G33" s="146" t="s">
        <v>34</v>
      </c>
      <c r="H33" s="146">
        <v>100000</v>
      </c>
      <c r="I33" s="158" t="s">
        <v>505</v>
      </c>
      <c r="J33" s="146">
        <f>VLOOKUP(I33,T_FSM_TYPE!$A:$B,2,0)</f>
        <v>110000</v>
      </c>
      <c r="K33" s="131" t="s">
        <v>514</v>
      </c>
      <c r="L33" s="159"/>
      <c r="M33" s="133" t="str">
        <f t="shared" si="2"/>
        <v>INSERT INTO T_FSM_ACTION VALUES(110029, 0, 1, 100000, 10000, GETDATE(), 100000, 110000, 'RM_RECOMMEND', '' )</v>
      </c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  <c r="BI33" s="145"/>
      <c r="BJ33" s="145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145"/>
      <c r="CA33" s="145"/>
      <c r="CB33" s="145"/>
      <c r="CC33" s="145"/>
      <c r="CD33" s="145"/>
      <c r="CE33" s="145"/>
      <c r="CF33" s="145"/>
      <c r="CG33" s="145"/>
      <c r="CH33" s="145"/>
      <c r="CI33" s="145"/>
      <c r="CJ33" s="145"/>
      <c r="CK33" s="145"/>
      <c r="CL33" s="145"/>
      <c r="CM33" s="145"/>
      <c r="CN33" s="145"/>
      <c r="CO33" s="145"/>
      <c r="CP33" s="145"/>
      <c r="CQ33" s="145"/>
      <c r="CR33" s="145"/>
      <c r="CS33" s="145"/>
      <c r="CT33" s="145"/>
      <c r="CU33" s="145"/>
      <c r="CV33" s="145"/>
      <c r="CW33" s="145"/>
      <c r="CX33" s="145"/>
      <c r="CY33" s="145"/>
      <c r="CZ33" s="145"/>
      <c r="DA33" s="145"/>
      <c r="DB33" s="145"/>
      <c r="DC33" s="145"/>
      <c r="DD33" s="145"/>
      <c r="DE33" s="145"/>
      <c r="DF33" s="145"/>
      <c r="DG33" s="145"/>
      <c r="DH33" s="145"/>
      <c r="DI33" s="145"/>
      <c r="DJ33" s="145"/>
      <c r="DK33" s="145"/>
      <c r="DL33" s="145"/>
      <c r="DM33" s="145"/>
      <c r="DN33" s="145"/>
      <c r="DO33" s="145"/>
      <c r="DP33" s="145"/>
      <c r="DQ33" s="145"/>
      <c r="DR33" s="145"/>
      <c r="DS33" s="145"/>
      <c r="DT33" s="145"/>
      <c r="DU33" s="145"/>
      <c r="DV33" s="145"/>
      <c r="DW33" s="145"/>
      <c r="DX33" s="145"/>
      <c r="DY33" s="145"/>
      <c r="DZ33" s="145"/>
      <c r="EA33" s="145"/>
      <c r="EB33" s="145"/>
      <c r="EC33" s="145"/>
      <c r="ED33" s="145"/>
      <c r="EE33" s="145"/>
      <c r="EF33" s="145"/>
      <c r="EG33" s="145"/>
      <c r="EH33" s="145"/>
      <c r="EI33" s="145"/>
      <c r="EJ33" s="145"/>
      <c r="EK33" s="145"/>
      <c r="EL33" s="145"/>
      <c r="EM33" s="145"/>
      <c r="EN33" s="145"/>
      <c r="EO33" s="145"/>
      <c r="EP33" s="145"/>
      <c r="EQ33" s="145"/>
      <c r="ER33" s="145"/>
      <c r="ES33" s="145"/>
      <c r="ET33" s="145"/>
      <c r="EU33" s="145"/>
      <c r="EV33" s="145"/>
      <c r="EW33" s="145"/>
      <c r="EX33" s="145"/>
      <c r="EY33" s="145"/>
      <c r="EZ33" s="145"/>
      <c r="FA33" s="145"/>
      <c r="FB33" s="145"/>
      <c r="FC33" s="145"/>
      <c r="FD33" s="145"/>
      <c r="FE33" s="145"/>
      <c r="FF33" s="145"/>
      <c r="FG33" s="145"/>
      <c r="FH33" s="145"/>
      <c r="FI33" s="145"/>
      <c r="FJ33" s="145"/>
      <c r="FK33" s="145"/>
      <c r="FL33" s="145"/>
      <c r="FM33" s="145"/>
      <c r="FN33" s="145"/>
      <c r="FO33" s="145"/>
      <c r="FP33" s="145"/>
      <c r="FQ33" s="145"/>
      <c r="FR33" s="145"/>
      <c r="FS33" s="145"/>
      <c r="FT33" s="145"/>
      <c r="FU33" s="145"/>
      <c r="FV33" s="145"/>
      <c r="FW33" s="145"/>
      <c r="FX33" s="145"/>
      <c r="FY33" s="145"/>
      <c r="FZ33" s="145"/>
      <c r="GA33" s="145"/>
      <c r="GB33" s="145"/>
      <c r="GC33" s="145"/>
      <c r="GD33" s="145"/>
      <c r="GE33" s="145"/>
      <c r="GF33" s="145"/>
      <c r="GG33" s="145"/>
      <c r="GH33" s="145"/>
      <c r="GI33" s="145"/>
      <c r="GJ33" s="145"/>
      <c r="GK33" s="145"/>
      <c r="GL33" s="145"/>
      <c r="GM33" s="145"/>
      <c r="GN33" s="145"/>
      <c r="GO33" s="145"/>
      <c r="GP33" s="145"/>
      <c r="GQ33" s="145"/>
      <c r="GR33" s="145"/>
      <c r="GS33" s="145"/>
      <c r="GT33" s="145"/>
      <c r="GU33" s="145"/>
      <c r="GV33" s="145"/>
      <c r="GW33" s="145"/>
      <c r="GX33" s="145"/>
      <c r="GY33" s="145"/>
      <c r="GZ33" s="145"/>
      <c r="HA33" s="145"/>
      <c r="HB33" s="145"/>
      <c r="HC33" s="145"/>
      <c r="HD33" s="145"/>
      <c r="HE33" s="145"/>
      <c r="HF33" s="145"/>
      <c r="HG33" s="145"/>
      <c r="HH33" s="145"/>
      <c r="HI33" s="145"/>
      <c r="HJ33" s="145"/>
      <c r="HK33" s="145"/>
      <c r="HL33" s="145"/>
      <c r="HM33" s="145"/>
      <c r="HN33" s="145"/>
      <c r="HO33" s="145"/>
      <c r="HP33" s="145"/>
      <c r="HQ33" s="145"/>
      <c r="HR33" s="145"/>
      <c r="HS33" s="145"/>
      <c r="HT33" s="145"/>
      <c r="HU33" s="145"/>
      <c r="HV33" s="145"/>
      <c r="HW33" s="145"/>
      <c r="HX33" s="145"/>
      <c r="HY33" s="145"/>
      <c r="HZ33" s="145"/>
      <c r="IA33" s="145"/>
      <c r="IB33" s="145"/>
      <c r="IC33" s="145"/>
      <c r="ID33" s="145"/>
      <c r="IE33" s="145"/>
      <c r="IF33" s="145"/>
      <c r="IG33" s="145"/>
      <c r="IH33" s="145"/>
      <c r="II33" s="145"/>
      <c r="IJ33" s="145"/>
      <c r="IK33" s="145"/>
      <c r="IL33" s="145"/>
      <c r="IM33" s="145"/>
      <c r="IN33" s="145"/>
      <c r="IO33" s="145"/>
      <c r="IP33" s="145"/>
      <c r="IQ33" s="145"/>
      <c r="IR33" s="145"/>
      <c r="IS33" s="145"/>
      <c r="IT33" s="145"/>
      <c r="IU33" s="145"/>
      <c r="IV33" s="145"/>
      <c r="IW33" s="145"/>
      <c r="IX33" s="145"/>
      <c r="IY33" s="145"/>
      <c r="IZ33" s="145"/>
      <c r="JA33" s="145"/>
      <c r="JB33" s="145"/>
      <c r="JC33" s="145"/>
      <c r="JD33" s="145"/>
      <c r="JE33" s="145"/>
      <c r="JF33" s="145"/>
      <c r="JG33" s="145"/>
      <c r="JH33" s="145"/>
      <c r="JI33" s="145"/>
      <c r="JJ33" s="145"/>
      <c r="JK33" s="145"/>
      <c r="JL33" s="145"/>
      <c r="JM33" s="145"/>
      <c r="JN33" s="145"/>
      <c r="JO33" s="145"/>
      <c r="JP33" s="145"/>
      <c r="JQ33" s="145"/>
      <c r="JR33" s="145"/>
      <c r="JS33" s="145"/>
      <c r="JT33" s="145"/>
      <c r="JU33" s="145"/>
      <c r="JV33" s="145"/>
      <c r="JW33" s="145"/>
      <c r="JX33" s="145"/>
      <c r="JY33" s="145"/>
      <c r="JZ33" s="145"/>
      <c r="KA33" s="145"/>
      <c r="KB33" s="145"/>
      <c r="KC33" s="145"/>
      <c r="KD33" s="145"/>
      <c r="KE33" s="145"/>
      <c r="KF33" s="145"/>
      <c r="KG33" s="145"/>
      <c r="KH33" s="145"/>
      <c r="KI33" s="145"/>
      <c r="KJ33" s="145"/>
      <c r="KK33" s="145"/>
      <c r="KL33" s="145"/>
      <c r="KM33" s="145"/>
      <c r="KN33" s="145"/>
      <c r="KO33" s="145"/>
      <c r="KP33" s="145"/>
      <c r="KQ33" s="145"/>
      <c r="KR33" s="145"/>
      <c r="KS33" s="145"/>
      <c r="KT33" s="145"/>
      <c r="KU33" s="145"/>
      <c r="KV33" s="145"/>
      <c r="KW33" s="145"/>
      <c r="KX33" s="145"/>
      <c r="KY33" s="145"/>
      <c r="KZ33" s="145"/>
      <c r="LA33" s="145"/>
      <c r="LB33" s="145"/>
      <c r="LC33" s="145"/>
      <c r="LD33" s="145"/>
      <c r="LE33" s="145"/>
      <c r="LF33" s="145"/>
      <c r="LG33" s="145"/>
      <c r="LH33" s="145"/>
      <c r="LI33" s="145"/>
      <c r="LJ33" s="145"/>
      <c r="LK33" s="145"/>
      <c r="LL33" s="145"/>
      <c r="LM33" s="145"/>
      <c r="LN33" s="145"/>
      <c r="LO33" s="145"/>
      <c r="LP33" s="145"/>
      <c r="LQ33" s="145"/>
      <c r="LR33" s="145"/>
      <c r="LS33" s="145"/>
      <c r="LT33" s="145"/>
      <c r="LU33" s="145"/>
      <c r="LV33" s="145"/>
      <c r="LW33" s="145"/>
      <c r="LX33" s="145"/>
      <c r="LY33" s="145"/>
      <c r="LZ33" s="145"/>
      <c r="MA33" s="145"/>
      <c r="MB33" s="145"/>
      <c r="MC33" s="145"/>
      <c r="MD33" s="145"/>
      <c r="ME33" s="145"/>
      <c r="MF33" s="145"/>
      <c r="MG33" s="145"/>
      <c r="MH33" s="145"/>
      <c r="MI33" s="145"/>
      <c r="MJ33" s="145"/>
      <c r="MK33" s="145"/>
      <c r="ML33" s="145"/>
      <c r="MM33" s="145"/>
      <c r="MN33" s="145"/>
      <c r="MO33" s="145"/>
      <c r="MP33" s="145"/>
      <c r="MQ33" s="145"/>
      <c r="MR33" s="145"/>
      <c r="MS33" s="145"/>
      <c r="MT33" s="145"/>
      <c r="MU33" s="145"/>
      <c r="MV33" s="145"/>
      <c r="MW33" s="145"/>
      <c r="MX33" s="145"/>
      <c r="MY33" s="145"/>
      <c r="MZ33" s="145"/>
      <c r="NA33" s="145"/>
      <c r="NB33" s="145"/>
      <c r="NC33" s="145"/>
      <c r="ND33" s="145"/>
      <c r="NE33" s="145"/>
      <c r="NF33" s="145"/>
      <c r="NG33" s="145"/>
      <c r="NH33" s="145"/>
      <c r="NI33" s="145"/>
      <c r="NJ33" s="145"/>
      <c r="NK33" s="145"/>
      <c r="NL33" s="145"/>
      <c r="NM33" s="145"/>
      <c r="NN33" s="145"/>
      <c r="NO33" s="145"/>
      <c r="NP33" s="145"/>
      <c r="NQ33" s="145"/>
      <c r="NR33" s="145"/>
      <c r="NS33" s="145"/>
      <c r="NT33" s="145"/>
      <c r="NU33" s="145"/>
      <c r="NV33" s="145"/>
      <c r="NW33" s="145"/>
      <c r="NX33" s="145"/>
      <c r="NY33" s="145"/>
      <c r="NZ33" s="145"/>
      <c r="OA33" s="145"/>
      <c r="OB33" s="145"/>
      <c r="OC33" s="145"/>
      <c r="OD33" s="145"/>
      <c r="OE33" s="145"/>
      <c r="OF33" s="145"/>
      <c r="OG33" s="145"/>
      <c r="OH33" s="145"/>
      <c r="OI33" s="145"/>
      <c r="OJ33" s="145"/>
      <c r="OK33" s="145"/>
      <c r="OL33" s="145"/>
      <c r="OM33" s="145"/>
      <c r="ON33" s="145"/>
      <c r="OO33" s="145"/>
      <c r="OP33" s="145"/>
      <c r="OQ33" s="145"/>
      <c r="OR33" s="145"/>
      <c r="OS33" s="145"/>
      <c r="OT33" s="145"/>
      <c r="OU33" s="145"/>
      <c r="OV33" s="145"/>
      <c r="OW33" s="145"/>
      <c r="OX33" s="145"/>
      <c r="OY33" s="145"/>
      <c r="OZ33" s="145"/>
      <c r="PA33" s="145"/>
      <c r="PB33" s="145"/>
      <c r="PC33" s="145"/>
      <c r="PD33" s="145"/>
      <c r="PE33" s="145"/>
      <c r="PF33" s="145"/>
      <c r="PG33" s="145"/>
      <c r="PH33" s="145"/>
      <c r="PI33" s="145"/>
      <c r="PJ33" s="145"/>
      <c r="PK33" s="145"/>
      <c r="PL33" s="145"/>
      <c r="PM33" s="145"/>
      <c r="PN33" s="145"/>
      <c r="PO33" s="145"/>
      <c r="PP33" s="145"/>
      <c r="PQ33" s="145"/>
      <c r="PR33" s="145"/>
      <c r="PS33" s="145"/>
      <c r="PT33" s="145"/>
      <c r="PU33" s="145"/>
      <c r="PV33" s="145"/>
      <c r="PW33" s="145"/>
      <c r="PX33" s="145"/>
      <c r="PY33" s="145"/>
      <c r="PZ33" s="145"/>
      <c r="QA33" s="145"/>
      <c r="QB33" s="145"/>
      <c r="QC33" s="145"/>
      <c r="QD33" s="145"/>
      <c r="QE33" s="145"/>
      <c r="QF33" s="145"/>
      <c r="QG33" s="145"/>
      <c r="QH33" s="145"/>
      <c r="QI33" s="145"/>
      <c r="QJ33" s="145"/>
      <c r="QK33" s="145"/>
      <c r="QL33" s="145"/>
      <c r="QM33" s="145"/>
      <c r="QN33" s="145"/>
      <c r="QO33" s="145"/>
      <c r="QP33" s="145"/>
      <c r="QQ33" s="145"/>
      <c r="QR33" s="145"/>
      <c r="QS33" s="145"/>
      <c r="QT33" s="145"/>
      <c r="QU33" s="145"/>
      <c r="QV33" s="145"/>
      <c r="QW33" s="145"/>
      <c r="QX33" s="145"/>
      <c r="QY33" s="145"/>
      <c r="QZ33" s="145"/>
      <c r="RA33" s="145"/>
      <c r="RB33" s="145"/>
      <c r="RC33" s="145"/>
      <c r="RD33" s="145"/>
      <c r="RE33" s="145"/>
      <c r="RF33" s="145"/>
      <c r="RG33" s="145"/>
      <c r="RH33" s="145"/>
      <c r="RI33" s="145"/>
      <c r="RJ33" s="145"/>
      <c r="RK33" s="145"/>
      <c r="RL33" s="145"/>
      <c r="RM33" s="145"/>
      <c r="RN33" s="145"/>
      <c r="RO33" s="145"/>
      <c r="RP33" s="145"/>
      <c r="RQ33" s="145"/>
      <c r="RR33" s="145"/>
      <c r="RS33" s="145"/>
      <c r="RT33" s="145"/>
      <c r="RU33" s="145"/>
      <c r="RV33" s="145"/>
      <c r="RW33" s="145"/>
      <c r="RX33" s="145"/>
      <c r="RY33" s="145"/>
      <c r="RZ33" s="145"/>
      <c r="SA33" s="145"/>
      <c r="SB33" s="145"/>
      <c r="SC33" s="145"/>
      <c r="SD33" s="145"/>
      <c r="SE33" s="145"/>
      <c r="SF33" s="145"/>
      <c r="SG33" s="145"/>
      <c r="SH33" s="145"/>
      <c r="SI33" s="145"/>
      <c r="SJ33" s="145"/>
      <c r="SK33" s="145"/>
      <c r="SL33" s="145"/>
      <c r="SM33" s="145"/>
      <c r="SN33" s="145"/>
      <c r="SO33" s="145"/>
      <c r="SP33" s="145"/>
      <c r="SQ33" s="145"/>
      <c r="SR33" s="145"/>
      <c r="SS33" s="145"/>
      <c r="ST33" s="145"/>
      <c r="SU33" s="145"/>
      <c r="SV33" s="145"/>
      <c r="SW33" s="145"/>
      <c r="SX33" s="145"/>
      <c r="SY33" s="145"/>
      <c r="SZ33" s="145"/>
      <c r="TA33" s="145"/>
      <c r="TB33" s="145"/>
      <c r="TC33" s="145"/>
      <c r="TD33" s="145"/>
      <c r="TE33" s="145"/>
      <c r="TF33" s="145"/>
      <c r="TG33" s="145"/>
      <c r="TH33" s="145"/>
      <c r="TI33" s="145"/>
      <c r="TJ33" s="145"/>
      <c r="TK33" s="145"/>
      <c r="TL33" s="145"/>
      <c r="TM33" s="145"/>
      <c r="TN33" s="145"/>
      <c r="TO33" s="145"/>
      <c r="TP33" s="145"/>
      <c r="TQ33" s="145"/>
      <c r="TR33" s="145"/>
      <c r="TS33" s="145"/>
      <c r="TT33" s="145"/>
      <c r="TU33" s="145"/>
      <c r="TV33" s="145"/>
      <c r="TW33" s="145"/>
      <c r="TX33" s="145"/>
      <c r="TY33" s="145"/>
      <c r="TZ33" s="145"/>
      <c r="UA33" s="145"/>
      <c r="UB33" s="145"/>
      <c r="UC33" s="145"/>
      <c r="UD33" s="145"/>
      <c r="UE33" s="145"/>
      <c r="UF33" s="145"/>
      <c r="UG33" s="145"/>
      <c r="UH33" s="145"/>
      <c r="UI33" s="145"/>
      <c r="UJ33" s="145"/>
      <c r="UK33" s="145"/>
      <c r="UL33" s="145"/>
      <c r="UM33" s="145"/>
      <c r="UN33" s="145"/>
      <c r="UO33" s="145"/>
      <c r="UP33" s="145"/>
      <c r="UQ33" s="145"/>
      <c r="UR33" s="145"/>
      <c r="US33" s="145"/>
      <c r="UT33" s="145"/>
      <c r="UU33" s="145"/>
      <c r="UV33" s="145"/>
      <c r="UW33" s="145"/>
      <c r="UX33" s="145"/>
      <c r="UY33" s="145"/>
      <c r="UZ33" s="145"/>
      <c r="VA33" s="145"/>
      <c r="VB33" s="145"/>
      <c r="VC33" s="145"/>
      <c r="VD33" s="145"/>
      <c r="VE33" s="145"/>
      <c r="VF33" s="145"/>
      <c r="VG33" s="145"/>
      <c r="VH33" s="145"/>
      <c r="VI33" s="145"/>
      <c r="VJ33" s="145"/>
      <c r="VK33" s="145"/>
      <c r="VL33" s="145"/>
      <c r="VM33" s="145"/>
      <c r="VN33" s="145"/>
      <c r="VO33" s="145"/>
      <c r="VP33" s="145"/>
      <c r="VQ33" s="145"/>
      <c r="VR33" s="145"/>
      <c r="VS33" s="145"/>
      <c r="VT33" s="145"/>
      <c r="VU33" s="145"/>
      <c r="VV33" s="145"/>
      <c r="VW33" s="145"/>
      <c r="VX33" s="145"/>
      <c r="VY33" s="145"/>
      <c r="VZ33" s="145"/>
      <c r="WA33" s="145"/>
      <c r="WB33" s="145"/>
      <c r="WC33" s="145"/>
      <c r="WD33" s="145"/>
      <c r="WE33" s="145"/>
      <c r="WF33" s="145"/>
      <c r="WG33" s="145"/>
      <c r="WH33" s="145"/>
      <c r="WI33" s="145"/>
      <c r="WJ33" s="145"/>
      <c r="WK33" s="145"/>
      <c r="WL33" s="145"/>
      <c r="WM33" s="145"/>
      <c r="WN33" s="145"/>
      <c r="WO33" s="145"/>
      <c r="WP33" s="145"/>
      <c r="WQ33" s="145"/>
      <c r="WR33" s="145"/>
      <c r="WS33" s="145"/>
      <c r="WT33" s="145"/>
      <c r="WU33" s="145"/>
      <c r="WV33" s="145"/>
      <c r="WW33" s="145"/>
      <c r="WX33" s="145"/>
      <c r="WY33" s="145"/>
      <c r="WZ33" s="145"/>
      <c r="XA33" s="145"/>
      <c r="XB33" s="145"/>
      <c r="XC33" s="145"/>
      <c r="XD33" s="145"/>
      <c r="XE33" s="145"/>
      <c r="XF33" s="145"/>
      <c r="XG33" s="145"/>
      <c r="XH33" s="145"/>
      <c r="XI33" s="145"/>
      <c r="XJ33" s="145"/>
      <c r="XK33" s="145"/>
      <c r="XL33" s="145"/>
      <c r="XM33" s="145"/>
      <c r="XN33" s="145"/>
      <c r="XO33" s="145"/>
      <c r="XP33" s="145"/>
      <c r="XQ33" s="145"/>
      <c r="XR33" s="145"/>
      <c r="XS33" s="145"/>
      <c r="XT33" s="145"/>
      <c r="XU33" s="145"/>
      <c r="XV33" s="145"/>
      <c r="XW33" s="145"/>
      <c r="XX33" s="145"/>
      <c r="XY33" s="145"/>
      <c r="XZ33" s="145"/>
      <c r="YA33" s="145"/>
      <c r="YB33" s="145"/>
      <c r="YC33" s="145"/>
      <c r="YD33" s="145"/>
      <c r="YE33" s="145"/>
      <c r="YF33" s="145"/>
      <c r="YG33" s="145"/>
      <c r="YH33" s="145"/>
      <c r="YI33" s="145"/>
      <c r="YJ33" s="145"/>
      <c r="YK33" s="145"/>
      <c r="YL33" s="145"/>
      <c r="YM33" s="145"/>
      <c r="YN33" s="145"/>
      <c r="YO33" s="145"/>
      <c r="YP33" s="145"/>
      <c r="YQ33" s="145"/>
      <c r="YR33" s="145"/>
      <c r="YS33" s="145"/>
      <c r="YT33" s="145"/>
      <c r="YU33" s="145"/>
      <c r="YV33" s="145"/>
      <c r="YW33" s="145"/>
      <c r="YX33" s="145"/>
      <c r="YY33" s="145"/>
      <c r="YZ33" s="145"/>
      <c r="ZA33" s="145"/>
      <c r="ZB33" s="145"/>
      <c r="ZC33" s="145"/>
      <c r="ZD33" s="145"/>
      <c r="ZE33" s="145"/>
      <c r="ZF33" s="145"/>
      <c r="ZG33" s="145"/>
      <c r="ZH33" s="145"/>
      <c r="ZI33" s="145"/>
      <c r="ZJ33" s="145"/>
      <c r="ZK33" s="145"/>
      <c r="ZL33" s="145"/>
      <c r="ZM33" s="145"/>
      <c r="ZN33" s="145"/>
      <c r="ZO33" s="145"/>
      <c r="ZP33" s="145"/>
      <c r="ZQ33" s="145"/>
      <c r="ZR33" s="145"/>
      <c r="ZS33" s="145"/>
      <c r="ZT33" s="145"/>
      <c r="ZU33" s="145"/>
      <c r="ZV33" s="145"/>
      <c r="ZW33" s="145"/>
      <c r="ZX33" s="145"/>
      <c r="ZY33" s="145"/>
      <c r="ZZ33" s="145"/>
      <c r="AAA33" s="145"/>
      <c r="AAB33" s="145"/>
      <c r="AAC33" s="145"/>
      <c r="AAD33" s="145"/>
      <c r="AAE33" s="145"/>
      <c r="AAF33" s="145"/>
      <c r="AAG33" s="145"/>
      <c r="AAH33" s="145"/>
      <c r="AAI33" s="145"/>
      <c r="AAJ33" s="145"/>
      <c r="AAK33" s="145"/>
      <c r="AAL33" s="145"/>
      <c r="AAM33" s="145"/>
      <c r="AAN33" s="145"/>
      <c r="AAO33" s="145"/>
      <c r="AAP33" s="145"/>
      <c r="AAQ33" s="145"/>
      <c r="AAR33" s="145"/>
      <c r="AAS33" s="145"/>
      <c r="AAT33" s="145"/>
      <c r="AAU33" s="145"/>
      <c r="AAV33" s="145"/>
      <c r="AAW33" s="145"/>
      <c r="AAX33" s="145"/>
      <c r="AAY33" s="145"/>
      <c r="AAZ33" s="145"/>
      <c r="ABA33" s="145"/>
      <c r="ABB33" s="145"/>
      <c r="ABC33" s="145"/>
      <c r="ABD33" s="145"/>
      <c r="ABE33" s="145"/>
      <c r="ABF33" s="145"/>
      <c r="ABG33" s="145"/>
      <c r="ABH33" s="145"/>
      <c r="ABI33" s="145"/>
      <c r="ABJ33" s="145"/>
      <c r="ABK33" s="145"/>
      <c r="ABL33" s="145"/>
      <c r="ABM33" s="145"/>
      <c r="ABN33" s="145"/>
      <c r="ABO33" s="145"/>
      <c r="ABP33" s="145"/>
      <c r="ABQ33" s="145"/>
      <c r="ABR33" s="145"/>
      <c r="ABS33" s="145"/>
      <c r="ABT33" s="145"/>
      <c r="ABU33" s="145"/>
      <c r="ABV33" s="145"/>
      <c r="ABW33" s="145"/>
      <c r="ABX33" s="145"/>
      <c r="ABY33" s="145"/>
      <c r="ABZ33" s="145"/>
      <c r="ACA33" s="145"/>
      <c r="ACB33" s="145"/>
      <c r="ACC33" s="145"/>
      <c r="ACD33" s="145"/>
      <c r="ACE33" s="145"/>
      <c r="ACF33" s="145"/>
      <c r="ACG33" s="145"/>
      <c r="ACH33" s="145"/>
      <c r="ACI33" s="145"/>
      <c r="ACJ33" s="145"/>
      <c r="ACK33" s="145"/>
      <c r="ACL33" s="145"/>
      <c r="ACM33" s="145"/>
      <c r="ACN33" s="145"/>
      <c r="ACO33" s="145"/>
      <c r="ACP33" s="145"/>
      <c r="ACQ33" s="145"/>
      <c r="ACR33" s="145"/>
      <c r="ACS33" s="145"/>
      <c r="ACT33" s="145"/>
      <c r="ACU33" s="145"/>
      <c r="ACV33" s="145"/>
      <c r="ACW33" s="145"/>
      <c r="ACX33" s="145"/>
      <c r="ACY33" s="145"/>
      <c r="ACZ33" s="145"/>
      <c r="ADA33" s="145"/>
      <c r="ADB33" s="145"/>
      <c r="ADC33" s="145"/>
      <c r="ADD33" s="145"/>
      <c r="ADE33" s="145"/>
      <c r="ADF33" s="145"/>
      <c r="ADG33" s="145"/>
      <c r="ADH33" s="145"/>
      <c r="ADI33" s="145"/>
      <c r="ADJ33" s="145"/>
      <c r="ADK33" s="145"/>
      <c r="ADL33" s="145"/>
      <c r="ADM33" s="145"/>
      <c r="ADN33" s="145"/>
      <c r="ADO33" s="145"/>
      <c r="ADP33" s="145"/>
      <c r="ADQ33" s="145"/>
      <c r="ADR33" s="145"/>
      <c r="ADS33" s="145"/>
      <c r="ADT33" s="145"/>
      <c r="ADU33" s="145"/>
      <c r="ADV33" s="145"/>
      <c r="ADW33" s="145"/>
      <c r="ADX33" s="145"/>
      <c r="ADY33" s="145"/>
      <c r="ADZ33" s="145"/>
      <c r="AEA33" s="145"/>
      <c r="AEB33" s="145"/>
      <c r="AEC33" s="145"/>
      <c r="AED33" s="145"/>
      <c r="AEE33" s="145"/>
      <c r="AEF33" s="145"/>
      <c r="AEG33" s="145"/>
      <c r="AEH33" s="145"/>
      <c r="AEI33" s="145"/>
      <c r="AEJ33" s="145"/>
      <c r="AEK33" s="145"/>
      <c r="AEL33" s="145"/>
      <c r="AEM33" s="145"/>
      <c r="AEN33" s="145"/>
      <c r="AEO33" s="145"/>
      <c r="AEP33" s="145"/>
      <c r="AEQ33" s="145"/>
      <c r="AER33" s="145"/>
      <c r="AES33" s="145"/>
      <c r="AET33" s="145"/>
      <c r="AEU33" s="145"/>
      <c r="AEV33" s="145"/>
      <c r="AEW33" s="145"/>
      <c r="AEX33" s="145"/>
      <c r="AEY33" s="145"/>
      <c r="AEZ33" s="145"/>
      <c r="AFA33" s="145"/>
      <c r="AFB33" s="145"/>
      <c r="AFC33" s="145"/>
      <c r="AFD33" s="145"/>
      <c r="AFE33" s="145"/>
      <c r="AFF33" s="145"/>
      <c r="AFG33" s="145"/>
      <c r="AFH33" s="145"/>
      <c r="AFI33" s="145"/>
      <c r="AFJ33" s="145"/>
      <c r="AFK33" s="145"/>
      <c r="AFL33" s="145"/>
      <c r="AFM33" s="145"/>
      <c r="AFN33" s="145"/>
      <c r="AFO33" s="145"/>
      <c r="AFP33" s="145"/>
      <c r="AFQ33" s="145"/>
      <c r="AFR33" s="145"/>
      <c r="AFS33" s="145"/>
      <c r="AFT33" s="145"/>
      <c r="AFU33" s="145"/>
      <c r="AFV33" s="145"/>
      <c r="AFW33" s="145"/>
      <c r="AFX33" s="145"/>
      <c r="AFY33" s="145"/>
      <c r="AFZ33" s="145"/>
      <c r="AGA33" s="145"/>
      <c r="AGB33" s="145"/>
      <c r="AGC33" s="145"/>
      <c r="AGD33" s="145"/>
      <c r="AGE33" s="145"/>
      <c r="AGF33" s="145"/>
      <c r="AGG33" s="145"/>
      <c r="AGH33" s="145"/>
      <c r="AGI33" s="145"/>
      <c r="AGJ33" s="145"/>
      <c r="AGK33" s="145"/>
      <c r="AGL33" s="145"/>
      <c r="AGM33" s="145"/>
      <c r="AGN33" s="145"/>
      <c r="AGO33" s="145"/>
      <c r="AGP33" s="145"/>
      <c r="AGQ33" s="145"/>
      <c r="AGR33" s="145"/>
      <c r="AGS33" s="145"/>
      <c r="AGT33" s="145"/>
      <c r="AGU33" s="145"/>
      <c r="AGV33" s="145"/>
      <c r="AGW33" s="145"/>
      <c r="AGX33" s="145"/>
      <c r="AGY33" s="145"/>
      <c r="AGZ33" s="145"/>
      <c r="AHA33" s="145"/>
      <c r="AHB33" s="145"/>
      <c r="AHC33" s="145"/>
      <c r="AHD33" s="145"/>
      <c r="AHE33" s="145"/>
      <c r="AHF33" s="145"/>
      <c r="AHG33" s="145"/>
      <c r="AHH33" s="145"/>
      <c r="AHI33" s="145"/>
      <c r="AHJ33" s="145"/>
      <c r="AHK33" s="145"/>
      <c r="AHL33" s="145"/>
      <c r="AHM33" s="145"/>
      <c r="AHN33" s="145"/>
      <c r="AHO33" s="145"/>
      <c r="AHP33" s="145"/>
      <c r="AHQ33" s="145"/>
      <c r="AHR33" s="145"/>
      <c r="AHS33" s="145"/>
      <c r="AHT33" s="145"/>
      <c r="AHU33" s="145"/>
      <c r="AHV33" s="145"/>
      <c r="AHW33" s="145"/>
      <c r="AHX33" s="145"/>
      <c r="AHY33" s="145"/>
      <c r="AHZ33" s="145"/>
      <c r="AIA33" s="145"/>
      <c r="AIB33" s="145"/>
      <c r="AIC33" s="145"/>
      <c r="AID33" s="145"/>
      <c r="AIE33" s="145"/>
      <c r="AIF33" s="145"/>
      <c r="AIG33" s="145"/>
      <c r="AIH33" s="145"/>
      <c r="AII33" s="145"/>
      <c r="AIJ33" s="145"/>
      <c r="AIK33" s="145"/>
      <c r="AIL33" s="145"/>
      <c r="AIM33" s="145"/>
      <c r="AIN33" s="145"/>
      <c r="AIO33" s="145"/>
      <c r="AIP33" s="145"/>
      <c r="AIQ33" s="145"/>
      <c r="AIR33" s="145"/>
      <c r="AIS33" s="145"/>
      <c r="AIT33" s="145"/>
      <c r="AIU33" s="145"/>
      <c r="AIV33" s="145"/>
      <c r="AIW33" s="145"/>
      <c r="AIX33" s="145"/>
      <c r="AIY33" s="145"/>
      <c r="AIZ33" s="145"/>
      <c r="AJA33" s="145"/>
      <c r="AJB33" s="145"/>
      <c r="AJC33" s="145"/>
      <c r="AJD33" s="145"/>
      <c r="AJE33" s="145"/>
      <c r="AJF33" s="145"/>
      <c r="AJG33" s="145"/>
      <c r="AJH33" s="145"/>
      <c r="AJI33" s="145"/>
      <c r="AJJ33" s="145"/>
      <c r="AJK33" s="145"/>
      <c r="AJL33" s="145"/>
      <c r="AJM33" s="145"/>
      <c r="AJN33" s="145"/>
      <c r="AJO33" s="145"/>
      <c r="AJP33" s="145"/>
      <c r="AJQ33" s="145"/>
      <c r="AJR33" s="145"/>
      <c r="AJS33" s="145"/>
      <c r="AJT33" s="145"/>
      <c r="AJU33" s="145"/>
      <c r="AJV33" s="145"/>
      <c r="AJW33" s="145"/>
      <c r="AJX33" s="145"/>
      <c r="AJY33" s="145"/>
      <c r="AJZ33" s="145"/>
      <c r="AKA33" s="145"/>
      <c r="AKB33" s="145"/>
      <c r="AKC33" s="145"/>
      <c r="AKD33" s="145"/>
      <c r="AKE33" s="145"/>
      <c r="AKF33" s="145"/>
      <c r="AKG33" s="145"/>
      <c r="AKH33" s="145"/>
      <c r="AKI33" s="145"/>
      <c r="AKJ33" s="145"/>
      <c r="AKK33" s="145"/>
      <c r="AKL33" s="145"/>
      <c r="AKM33" s="145"/>
      <c r="AKN33" s="145"/>
      <c r="AKO33" s="145"/>
      <c r="AKP33" s="145"/>
      <c r="AKQ33" s="145"/>
      <c r="AKR33" s="145"/>
      <c r="AKS33" s="145"/>
      <c r="AKT33" s="145"/>
      <c r="AKU33" s="145"/>
      <c r="AKV33" s="145"/>
      <c r="AKW33" s="145"/>
      <c r="AKX33" s="145"/>
      <c r="AKY33" s="145"/>
      <c r="AKZ33" s="145"/>
      <c r="ALA33" s="145"/>
      <c r="ALB33" s="145"/>
      <c r="ALC33" s="145"/>
      <c r="ALD33" s="145"/>
      <c r="ALE33" s="145"/>
      <c r="ALF33" s="145"/>
      <c r="ALG33" s="145"/>
      <c r="ALH33" s="145"/>
      <c r="ALI33" s="145"/>
      <c r="ALJ33" s="145"/>
      <c r="ALK33" s="145"/>
      <c r="ALL33" s="145"/>
      <c r="ALM33" s="145"/>
      <c r="ALN33" s="145"/>
      <c r="ALO33" s="145"/>
      <c r="ALP33" s="145"/>
      <c r="ALQ33" s="145"/>
      <c r="ALR33" s="145"/>
      <c r="ALS33" s="145"/>
      <c r="ALT33" s="145"/>
      <c r="ALU33" s="145"/>
      <c r="ALV33" s="145"/>
      <c r="ALW33" s="145"/>
      <c r="ALX33" s="145"/>
      <c r="ALY33" s="145"/>
      <c r="ALZ33" s="145"/>
      <c r="AMA33" s="145"/>
      <c r="AMB33" s="145"/>
      <c r="AMC33" s="145"/>
      <c r="AMD33" s="145"/>
      <c r="AME33" s="145"/>
      <c r="AMF33" s="145"/>
      <c r="AMG33" s="145"/>
      <c r="AMH33" s="145"/>
      <c r="AMI33" s="145"/>
      <c r="AMJ33" s="145"/>
      <c r="AMK33" s="145"/>
    </row>
    <row r="34" spans="1:1025" s="131" customFormat="1">
      <c r="A34" s="145" t="str">
        <f t="shared" si="0"/>
        <v>LOAN.RM_RETURN</v>
      </c>
      <c r="B34" s="154">
        <f t="shared" si="3"/>
        <v>110030</v>
      </c>
      <c r="C34" s="134">
        <v>0</v>
      </c>
      <c r="D34" s="134">
        <v>1</v>
      </c>
      <c r="E34" s="146">
        <f t="shared" si="4"/>
        <v>100000</v>
      </c>
      <c r="F34" s="146">
        <v>10000</v>
      </c>
      <c r="G34" s="146" t="s">
        <v>34</v>
      </c>
      <c r="H34" s="146">
        <v>100000</v>
      </c>
      <c r="I34" s="158" t="s">
        <v>505</v>
      </c>
      <c r="J34" s="146">
        <f>VLOOKUP(I34,T_FSM_TYPE!$A:$B,2,0)</f>
        <v>110000</v>
      </c>
      <c r="K34" s="131" t="s">
        <v>515</v>
      </c>
      <c r="L34" s="159"/>
      <c r="M34" s="133" t="str">
        <f t="shared" si="2"/>
        <v>INSERT INTO T_FSM_ACTION VALUES(110030, 0, 1, 100000, 10000, GETDATE(), 100000, 110000, 'RM_RETURN', '' )</v>
      </c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45"/>
      <c r="BI34" s="145"/>
      <c r="BJ34" s="145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145"/>
      <c r="CA34" s="145"/>
      <c r="CB34" s="145"/>
      <c r="CC34" s="145"/>
      <c r="CD34" s="145"/>
      <c r="CE34" s="145"/>
      <c r="CF34" s="145"/>
      <c r="CG34" s="145"/>
      <c r="CH34" s="145"/>
      <c r="CI34" s="145"/>
      <c r="CJ34" s="145"/>
      <c r="CK34" s="145"/>
      <c r="CL34" s="145"/>
      <c r="CM34" s="145"/>
      <c r="CN34" s="145"/>
      <c r="CO34" s="145"/>
      <c r="CP34" s="145"/>
      <c r="CQ34" s="145"/>
      <c r="CR34" s="145"/>
      <c r="CS34" s="145"/>
      <c r="CT34" s="145"/>
      <c r="CU34" s="145"/>
      <c r="CV34" s="145"/>
      <c r="CW34" s="145"/>
      <c r="CX34" s="145"/>
      <c r="CY34" s="145"/>
      <c r="CZ34" s="145"/>
      <c r="DA34" s="145"/>
      <c r="DB34" s="145"/>
      <c r="DC34" s="145"/>
      <c r="DD34" s="145"/>
      <c r="DE34" s="145"/>
      <c r="DF34" s="145"/>
      <c r="DG34" s="145"/>
      <c r="DH34" s="145"/>
      <c r="DI34" s="145"/>
      <c r="DJ34" s="145"/>
      <c r="DK34" s="145"/>
      <c r="DL34" s="145"/>
      <c r="DM34" s="145"/>
      <c r="DN34" s="145"/>
      <c r="DO34" s="145"/>
      <c r="DP34" s="145"/>
      <c r="DQ34" s="145"/>
      <c r="DR34" s="145"/>
      <c r="DS34" s="145"/>
      <c r="DT34" s="145"/>
      <c r="DU34" s="145"/>
      <c r="DV34" s="145"/>
      <c r="DW34" s="145"/>
      <c r="DX34" s="145"/>
      <c r="DY34" s="145"/>
      <c r="DZ34" s="145"/>
      <c r="EA34" s="145"/>
      <c r="EB34" s="145"/>
      <c r="EC34" s="145"/>
      <c r="ED34" s="145"/>
      <c r="EE34" s="145"/>
      <c r="EF34" s="145"/>
      <c r="EG34" s="145"/>
      <c r="EH34" s="145"/>
      <c r="EI34" s="145"/>
      <c r="EJ34" s="145"/>
      <c r="EK34" s="145"/>
      <c r="EL34" s="145"/>
      <c r="EM34" s="145"/>
      <c r="EN34" s="145"/>
      <c r="EO34" s="145"/>
      <c r="EP34" s="145"/>
      <c r="EQ34" s="145"/>
      <c r="ER34" s="145"/>
      <c r="ES34" s="145"/>
      <c r="ET34" s="145"/>
      <c r="EU34" s="145"/>
      <c r="EV34" s="145"/>
      <c r="EW34" s="145"/>
      <c r="EX34" s="145"/>
      <c r="EY34" s="145"/>
      <c r="EZ34" s="145"/>
      <c r="FA34" s="145"/>
      <c r="FB34" s="145"/>
      <c r="FC34" s="145"/>
      <c r="FD34" s="145"/>
      <c r="FE34" s="145"/>
      <c r="FF34" s="145"/>
      <c r="FG34" s="145"/>
      <c r="FH34" s="145"/>
      <c r="FI34" s="145"/>
      <c r="FJ34" s="145"/>
      <c r="FK34" s="145"/>
      <c r="FL34" s="145"/>
      <c r="FM34" s="145"/>
      <c r="FN34" s="145"/>
      <c r="FO34" s="145"/>
      <c r="FP34" s="145"/>
      <c r="FQ34" s="145"/>
      <c r="FR34" s="145"/>
      <c r="FS34" s="145"/>
      <c r="FT34" s="145"/>
      <c r="FU34" s="145"/>
      <c r="FV34" s="145"/>
      <c r="FW34" s="145"/>
      <c r="FX34" s="145"/>
      <c r="FY34" s="145"/>
      <c r="FZ34" s="145"/>
      <c r="GA34" s="145"/>
      <c r="GB34" s="145"/>
      <c r="GC34" s="145"/>
      <c r="GD34" s="145"/>
      <c r="GE34" s="145"/>
      <c r="GF34" s="145"/>
      <c r="GG34" s="145"/>
      <c r="GH34" s="145"/>
      <c r="GI34" s="145"/>
      <c r="GJ34" s="145"/>
      <c r="GK34" s="145"/>
      <c r="GL34" s="145"/>
      <c r="GM34" s="145"/>
      <c r="GN34" s="145"/>
      <c r="GO34" s="145"/>
      <c r="GP34" s="145"/>
      <c r="GQ34" s="145"/>
      <c r="GR34" s="145"/>
      <c r="GS34" s="145"/>
      <c r="GT34" s="145"/>
      <c r="GU34" s="145"/>
      <c r="GV34" s="145"/>
      <c r="GW34" s="145"/>
      <c r="GX34" s="145"/>
      <c r="GY34" s="145"/>
      <c r="GZ34" s="145"/>
      <c r="HA34" s="145"/>
      <c r="HB34" s="145"/>
      <c r="HC34" s="145"/>
      <c r="HD34" s="145"/>
      <c r="HE34" s="145"/>
      <c r="HF34" s="145"/>
      <c r="HG34" s="145"/>
      <c r="HH34" s="145"/>
      <c r="HI34" s="145"/>
      <c r="HJ34" s="145"/>
      <c r="HK34" s="145"/>
      <c r="HL34" s="145"/>
      <c r="HM34" s="145"/>
      <c r="HN34" s="145"/>
      <c r="HO34" s="145"/>
      <c r="HP34" s="145"/>
      <c r="HQ34" s="145"/>
      <c r="HR34" s="145"/>
      <c r="HS34" s="145"/>
      <c r="HT34" s="145"/>
      <c r="HU34" s="145"/>
      <c r="HV34" s="145"/>
      <c r="HW34" s="145"/>
      <c r="HX34" s="145"/>
      <c r="HY34" s="145"/>
      <c r="HZ34" s="145"/>
      <c r="IA34" s="145"/>
      <c r="IB34" s="145"/>
      <c r="IC34" s="145"/>
      <c r="ID34" s="145"/>
      <c r="IE34" s="145"/>
      <c r="IF34" s="145"/>
      <c r="IG34" s="145"/>
      <c r="IH34" s="145"/>
      <c r="II34" s="145"/>
      <c r="IJ34" s="145"/>
      <c r="IK34" s="145"/>
      <c r="IL34" s="145"/>
      <c r="IM34" s="145"/>
      <c r="IN34" s="145"/>
      <c r="IO34" s="145"/>
      <c r="IP34" s="145"/>
      <c r="IQ34" s="145"/>
      <c r="IR34" s="145"/>
      <c r="IS34" s="145"/>
      <c r="IT34" s="145"/>
      <c r="IU34" s="145"/>
      <c r="IV34" s="145"/>
      <c r="IW34" s="145"/>
      <c r="IX34" s="145"/>
      <c r="IY34" s="145"/>
      <c r="IZ34" s="145"/>
      <c r="JA34" s="145"/>
      <c r="JB34" s="145"/>
      <c r="JC34" s="145"/>
      <c r="JD34" s="145"/>
      <c r="JE34" s="145"/>
      <c r="JF34" s="145"/>
      <c r="JG34" s="145"/>
      <c r="JH34" s="145"/>
      <c r="JI34" s="145"/>
      <c r="JJ34" s="145"/>
      <c r="JK34" s="145"/>
      <c r="JL34" s="145"/>
      <c r="JM34" s="145"/>
      <c r="JN34" s="145"/>
      <c r="JO34" s="145"/>
      <c r="JP34" s="145"/>
      <c r="JQ34" s="145"/>
      <c r="JR34" s="145"/>
      <c r="JS34" s="145"/>
      <c r="JT34" s="145"/>
      <c r="JU34" s="145"/>
      <c r="JV34" s="145"/>
      <c r="JW34" s="145"/>
      <c r="JX34" s="145"/>
      <c r="JY34" s="145"/>
      <c r="JZ34" s="145"/>
      <c r="KA34" s="145"/>
      <c r="KB34" s="145"/>
      <c r="KC34" s="145"/>
      <c r="KD34" s="145"/>
      <c r="KE34" s="145"/>
      <c r="KF34" s="145"/>
      <c r="KG34" s="145"/>
      <c r="KH34" s="145"/>
      <c r="KI34" s="145"/>
      <c r="KJ34" s="145"/>
      <c r="KK34" s="145"/>
      <c r="KL34" s="145"/>
      <c r="KM34" s="145"/>
      <c r="KN34" s="145"/>
      <c r="KO34" s="145"/>
      <c r="KP34" s="145"/>
      <c r="KQ34" s="145"/>
      <c r="KR34" s="145"/>
      <c r="KS34" s="145"/>
      <c r="KT34" s="145"/>
      <c r="KU34" s="145"/>
      <c r="KV34" s="145"/>
      <c r="KW34" s="145"/>
      <c r="KX34" s="145"/>
      <c r="KY34" s="145"/>
      <c r="KZ34" s="145"/>
      <c r="LA34" s="145"/>
      <c r="LB34" s="145"/>
      <c r="LC34" s="145"/>
      <c r="LD34" s="145"/>
      <c r="LE34" s="145"/>
      <c r="LF34" s="145"/>
      <c r="LG34" s="145"/>
      <c r="LH34" s="145"/>
      <c r="LI34" s="145"/>
      <c r="LJ34" s="145"/>
      <c r="LK34" s="145"/>
      <c r="LL34" s="145"/>
      <c r="LM34" s="145"/>
      <c r="LN34" s="145"/>
      <c r="LO34" s="145"/>
      <c r="LP34" s="145"/>
      <c r="LQ34" s="145"/>
      <c r="LR34" s="145"/>
      <c r="LS34" s="145"/>
      <c r="LT34" s="145"/>
      <c r="LU34" s="145"/>
      <c r="LV34" s="145"/>
      <c r="LW34" s="145"/>
      <c r="LX34" s="145"/>
      <c r="LY34" s="145"/>
      <c r="LZ34" s="145"/>
      <c r="MA34" s="145"/>
      <c r="MB34" s="145"/>
      <c r="MC34" s="145"/>
      <c r="MD34" s="145"/>
      <c r="ME34" s="145"/>
      <c r="MF34" s="145"/>
      <c r="MG34" s="145"/>
      <c r="MH34" s="145"/>
      <c r="MI34" s="145"/>
      <c r="MJ34" s="145"/>
      <c r="MK34" s="145"/>
      <c r="ML34" s="145"/>
      <c r="MM34" s="145"/>
      <c r="MN34" s="145"/>
      <c r="MO34" s="145"/>
      <c r="MP34" s="145"/>
      <c r="MQ34" s="145"/>
      <c r="MR34" s="145"/>
      <c r="MS34" s="145"/>
      <c r="MT34" s="145"/>
      <c r="MU34" s="145"/>
      <c r="MV34" s="145"/>
      <c r="MW34" s="145"/>
      <c r="MX34" s="145"/>
      <c r="MY34" s="145"/>
      <c r="MZ34" s="145"/>
      <c r="NA34" s="145"/>
      <c r="NB34" s="145"/>
      <c r="NC34" s="145"/>
      <c r="ND34" s="145"/>
      <c r="NE34" s="145"/>
      <c r="NF34" s="145"/>
      <c r="NG34" s="145"/>
      <c r="NH34" s="145"/>
      <c r="NI34" s="145"/>
      <c r="NJ34" s="145"/>
      <c r="NK34" s="145"/>
      <c r="NL34" s="145"/>
      <c r="NM34" s="145"/>
      <c r="NN34" s="145"/>
      <c r="NO34" s="145"/>
      <c r="NP34" s="145"/>
      <c r="NQ34" s="145"/>
      <c r="NR34" s="145"/>
      <c r="NS34" s="145"/>
      <c r="NT34" s="145"/>
      <c r="NU34" s="145"/>
      <c r="NV34" s="145"/>
      <c r="NW34" s="145"/>
      <c r="NX34" s="145"/>
      <c r="NY34" s="145"/>
      <c r="NZ34" s="145"/>
      <c r="OA34" s="145"/>
      <c r="OB34" s="145"/>
      <c r="OC34" s="145"/>
      <c r="OD34" s="145"/>
      <c r="OE34" s="145"/>
      <c r="OF34" s="145"/>
      <c r="OG34" s="145"/>
      <c r="OH34" s="145"/>
      <c r="OI34" s="145"/>
      <c r="OJ34" s="145"/>
      <c r="OK34" s="145"/>
      <c r="OL34" s="145"/>
      <c r="OM34" s="145"/>
      <c r="ON34" s="145"/>
      <c r="OO34" s="145"/>
      <c r="OP34" s="145"/>
      <c r="OQ34" s="145"/>
      <c r="OR34" s="145"/>
      <c r="OS34" s="145"/>
      <c r="OT34" s="145"/>
      <c r="OU34" s="145"/>
      <c r="OV34" s="145"/>
      <c r="OW34" s="145"/>
      <c r="OX34" s="145"/>
      <c r="OY34" s="145"/>
      <c r="OZ34" s="145"/>
      <c r="PA34" s="145"/>
      <c r="PB34" s="145"/>
      <c r="PC34" s="145"/>
      <c r="PD34" s="145"/>
      <c r="PE34" s="145"/>
      <c r="PF34" s="145"/>
      <c r="PG34" s="145"/>
      <c r="PH34" s="145"/>
      <c r="PI34" s="145"/>
      <c r="PJ34" s="145"/>
      <c r="PK34" s="145"/>
      <c r="PL34" s="145"/>
      <c r="PM34" s="145"/>
      <c r="PN34" s="145"/>
      <c r="PO34" s="145"/>
      <c r="PP34" s="145"/>
      <c r="PQ34" s="145"/>
      <c r="PR34" s="145"/>
      <c r="PS34" s="145"/>
      <c r="PT34" s="145"/>
      <c r="PU34" s="145"/>
      <c r="PV34" s="145"/>
      <c r="PW34" s="145"/>
      <c r="PX34" s="145"/>
      <c r="PY34" s="145"/>
      <c r="PZ34" s="145"/>
      <c r="QA34" s="145"/>
      <c r="QB34" s="145"/>
      <c r="QC34" s="145"/>
      <c r="QD34" s="145"/>
      <c r="QE34" s="145"/>
      <c r="QF34" s="145"/>
      <c r="QG34" s="145"/>
      <c r="QH34" s="145"/>
      <c r="QI34" s="145"/>
      <c r="QJ34" s="145"/>
      <c r="QK34" s="145"/>
      <c r="QL34" s="145"/>
      <c r="QM34" s="145"/>
      <c r="QN34" s="145"/>
      <c r="QO34" s="145"/>
      <c r="QP34" s="145"/>
      <c r="QQ34" s="145"/>
      <c r="QR34" s="145"/>
      <c r="QS34" s="145"/>
      <c r="QT34" s="145"/>
      <c r="QU34" s="145"/>
      <c r="QV34" s="145"/>
      <c r="QW34" s="145"/>
      <c r="QX34" s="145"/>
      <c r="QY34" s="145"/>
      <c r="QZ34" s="145"/>
      <c r="RA34" s="145"/>
      <c r="RB34" s="145"/>
      <c r="RC34" s="145"/>
      <c r="RD34" s="145"/>
      <c r="RE34" s="145"/>
      <c r="RF34" s="145"/>
      <c r="RG34" s="145"/>
      <c r="RH34" s="145"/>
      <c r="RI34" s="145"/>
      <c r="RJ34" s="145"/>
      <c r="RK34" s="145"/>
      <c r="RL34" s="145"/>
      <c r="RM34" s="145"/>
      <c r="RN34" s="145"/>
      <c r="RO34" s="145"/>
      <c r="RP34" s="145"/>
      <c r="RQ34" s="145"/>
      <c r="RR34" s="145"/>
      <c r="RS34" s="145"/>
      <c r="RT34" s="145"/>
      <c r="RU34" s="145"/>
      <c r="RV34" s="145"/>
      <c r="RW34" s="145"/>
      <c r="RX34" s="145"/>
      <c r="RY34" s="145"/>
      <c r="RZ34" s="145"/>
      <c r="SA34" s="145"/>
      <c r="SB34" s="145"/>
      <c r="SC34" s="145"/>
      <c r="SD34" s="145"/>
      <c r="SE34" s="145"/>
      <c r="SF34" s="145"/>
      <c r="SG34" s="145"/>
      <c r="SH34" s="145"/>
      <c r="SI34" s="145"/>
      <c r="SJ34" s="145"/>
      <c r="SK34" s="145"/>
      <c r="SL34" s="145"/>
      <c r="SM34" s="145"/>
      <c r="SN34" s="145"/>
      <c r="SO34" s="145"/>
      <c r="SP34" s="145"/>
      <c r="SQ34" s="145"/>
      <c r="SR34" s="145"/>
      <c r="SS34" s="145"/>
      <c r="ST34" s="145"/>
      <c r="SU34" s="145"/>
      <c r="SV34" s="145"/>
      <c r="SW34" s="145"/>
      <c r="SX34" s="145"/>
      <c r="SY34" s="145"/>
      <c r="SZ34" s="145"/>
      <c r="TA34" s="145"/>
      <c r="TB34" s="145"/>
      <c r="TC34" s="145"/>
      <c r="TD34" s="145"/>
      <c r="TE34" s="145"/>
      <c r="TF34" s="145"/>
      <c r="TG34" s="145"/>
      <c r="TH34" s="145"/>
      <c r="TI34" s="145"/>
      <c r="TJ34" s="145"/>
      <c r="TK34" s="145"/>
      <c r="TL34" s="145"/>
      <c r="TM34" s="145"/>
      <c r="TN34" s="145"/>
      <c r="TO34" s="145"/>
      <c r="TP34" s="145"/>
      <c r="TQ34" s="145"/>
      <c r="TR34" s="145"/>
      <c r="TS34" s="145"/>
      <c r="TT34" s="145"/>
      <c r="TU34" s="145"/>
      <c r="TV34" s="145"/>
      <c r="TW34" s="145"/>
      <c r="TX34" s="145"/>
      <c r="TY34" s="145"/>
      <c r="TZ34" s="145"/>
      <c r="UA34" s="145"/>
      <c r="UB34" s="145"/>
      <c r="UC34" s="145"/>
      <c r="UD34" s="145"/>
      <c r="UE34" s="145"/>
      <c r="UF34" s="145"/>
      <c r="UG34" s="145"/>
      <c r="UH34" s="145"/>
      <c r="UI34" s="145"/>
      <c r="UJ34" s="145"/>
      <c r="UK34" s="145"/>
      <c r="UL34" s="145"/>
      <c r="UM34" s="145"/>
      <c r="UN34" s="145"/>
      <c r="UO34" s="145"/>
      <c r="UP34" s="145"/>
      <c r="UQ34" s="145"/>
      <c r="UR34" s="145"/>
      <c r="US34" s="145"/>
      <c r="UT34" s="145"/>
      <c r="UU34" s="145"/>
      <c r="UV34" s="145"/>
      <c r="UW34" s="145"/>
      <c r="UX34" s="145"/>
      <c r="UY34" s="145"/>
      <c r="UZ34" s="145"/>
      <c r="VA34" s="145"/>
      <c r="VB34" s="145"/>
      <c r="VC34" s="145"/>
      <c r="VD34" s="145"/>
      <c r="VE34" s="145"/>
      <c r="VF34" s="145"/>
      <c r="VG34" s="145"/>
      <c r="VH34" s="145"/>
      <c r="VI34" s="145"/>
      <c r="VJ34" s="145"/>
      <c r="VK34" s="145"/>
      <c r="VL34" s="145"/>
      <c r="VM34" s="145"/>
      <c r="VN34" s="145"/>
      <c r="VO34" s="145"/>
      <c r="VP34" s="145"/>
      <c r="VQ34" s="145"/>
      <c r="VR34" s="145"/>
      <c r="VS34" s="145"/>
      <c r="VT34" s="145"/>
      <c r="VU34" s="145"/>
      <c r="VV34" s="145"/>
      <c r="VW34" s="145"/>
      <c r="VX34" s="145"/>
      <c r="VY34" s="145"/>
      <c r="VZ34" s="145"/>
      <c r="WA34" s="145"/>
      <c r="WB34" s="145"/>
      <c r="WC34" s="145"/>
      <c r="WD34" s="145"/>
      <c r="WE34" s="145"/>
      <c r="WF34" s="145"/>
      <c r="WG34" s="145"/>
      <c r="WH34" s="145"/>
      <c r="WI34" s="145"/>
      <c r="WJ34" s="145"/>
      <c r="WK34" s="145"/>
      <c r="WL34" s="145"/>
      <c r="WM34" s="145"/>
      <c r="WN34" s="145"/>
      <c r="WO34" s="145"/>
      <c r="WP34" s="145"/>
      <c r="WQ34" s="145"/>
      <c r="WR34" s="145"/>
      <c r="WS34" s="145"/>
      <c r="WT34" s="145"/>
      <c r="WU34" s="145"/>
      <c r="WV34" s="145"/>
      <c r="WW34" s="145"/>
      <c r="WX34" s="145"/>
      <c r="WY34" s="145"/>
      <c r="WZ34" s="145"/>
      <c r="XA34" s="145"/>
      <c r="XB34" s="145"/>
      <c r="XC34" s="145"/>
      <c r="XD34" s="145"/>
      <c r="XE34" s="145"/>
      <c r="XF34" s="145"/>
      <c r="XG34" s="145"/>
      <c r="XH34" s="145"/>
      <c r="XI34" s="145"/>
      <c r="XJ34" s="145"/>
      <c r="XK34" s="145"/>
      <c r="XL34" s="145"/>
      <c r="XM34" s="145"/>
      <c r="XN34" s="145"/>
      <c r="XO34" s="145"/>
      <c r="XP34" s="145"/>
      <c r="XQ34" s="145"/>
      <c r="XR34" s="145"/>
      <c r="XS34" s="145"/>
      <c r="XT34" s="145"/>
      <c r="XU34" s="145"/>
      <c r="XV34" s="145"/>
      <c r="XW34" s="145"/>
      <c r="XX34" s="145"/>
      <c r="XY34" s="145"/>
      <c r="XZ34" s="145"/>
      <c r="YA34" s="145"/>
      <c r="YB34" s="145"/>
      <c r="YC34" s="145"/>
      <c r="YD34" s="145"/>
      <c r="YE34" s="145"/>
      <c r="YF34" s="145"/>
      <c r="YG34" s="145"/>
      <c r="YH34" s="145"/>
      <c r="YI34" s="145"/>
      <c r="YJ34" s="145"/>
      <c r="YK34" s="145"/>
      <c r="YL34" s="145"/>
      <c r="YM34" s="145"/>
      <c r="YN34" s="145"/>
      <c r="YO34" s="145"/>
      <c r="YP34" s="145"/>
      <c r="YQ34" s="145"/>
      <c r="YR34" s="145"/>
      <c r="YS34" s="145"/>
      <c r="YT34" s="145"/>
      <c r="YU34" s="145"/>
      <c r="YV34" s="145"/>
      <c r="YW34" s="145"/>
      <c r="YX34" s="145"/>
      <c r="YY34" s="145"/>
      <c r="YZ34" s="145"/>
      <c r="ZA34" s="145"/>
      <c r="ZB34" s="145"/>
      <c r="ZC34" s="145"/>
      <c r="ZD34" s="145"/>
      <c r="ZE34" s="145"/>
      <c r="ZF34" s="145"/>
      <c r="ZG34" s="145"/>
      <c r="ZH34" s="145"/>
      <c r="ZI34" s="145"/>
      <c r="ZJ34" s="145"/>
      <c r="ZK34" s="145"/>
      <c r="ZL34" s="145"/>
      <c r="ZM34" s="145"/>
      <c r="ZN34" s="145"/>
      <c r="ZO34" s="145"/>
      <c r="ZP34" s="145"/>
      <c r="ZQ34" s="145"/>
      <c r="ZR34" s="145"/>
      <c r="ZS34" s="145"/>
      <c r="ZT34" s="145"/>
      <c r="ZU34" s="145"/>
      <c r="ZV34" s="145"/>
      <c r="ZW34" s="145"/>
      <c r="ZX34" s="145"/>
      <c r="ZY34" s="145"/>
      <c r="ZZ34" s="145"/>
      <c r="AAA34" s="145"/>
      <c r="AAB34" s="145"/>
      <c r="AAC34" s="145"/>
      <c r="AAD34" s="145"/>
      <c r="AAE34" s="145"/>
      <c r="AAF34" s="145"/>
      <c r="AAG34" s="145"/>
      <c r="AAH34" s="145"/>
      <c r="AAI34" s="145"/>
      <c r="AAJ34" s="145"/>
      <c r="AAK34" s="145"/>
      <c r="AAL34" s="145"/>
      <c r="AAM34" s="145"/>
      <c r="AAN34" s="145"/>
      <c r="AAO34" s="145"/>
      <c r="AAP34" s="145"/>
      <c r="AAQ34" s="145"/>
      <c r="AAR34" s="145"/>
      <c r="AAS34" s="145"/>
      <c r="AAT34" s="145"/>
      <c r="AAU34" s="145"/>
      <c r="AAV34" s="145"/>
      <c r="AAW34" s="145"/>
      <c r="AAX34" s="145"/>
      <c r="AAY34" s="145"/>
      <c r="AAZ34" s="145"/>
      <c r="ABA34" s="145"/>
      <c r="ABB34" s="145"/>
      <c r="ABC34" s="145"/>
      <c r="ABD34" s="145"/>
      <c r="ABE34" s="145"/>
      <c r="ABF34" s="145"/>
      <c r="ABG34" s="145"/>
      <c r="ABH34" s="145"/>
      <c r="ABI34" s="145"/>
      <c r="ABJ34" s="145"/>
      <c r="ABK34" s="145"/>
      <c r="ABL34" s="145"/>
      <c r="ABM34" s="145"/>
      <c r="ABN34" s="145"/>
      <c r="ABO34" s="145"/>
      <c r="ABP34" s="145"/>
      <c r="ABQ34" s="145"/>
      <c r="ABR34" s="145"/>
      <c r="ABS34" s="145"/>
      <c r="ABT34" s="145"/>
      <c r="ABU34" s="145"/>
      <c r="ABV34" s="145"/>
      <c r="ABW34" s="145"/>
      <c r="ABX34" s="145"/>
      <c r="ABY34" s="145"/>
      <c r="ABZ34" s="145"/>
      <c r="ACA34" s="145"/>
      <c r="ACB34" s="145"/>
      <c r="ACC34" s="145"/>
      <c r="ACD34" s="145"/>
      <c r="ACE34" s="145"/>
      <c r="ACF34" s="145"/>
      <c r="ACG34" s="145"/>
      <c r="ACH34" s="145"/>
      <c r="ACI34" s="145"/>
      <c r="ACJ34" s="145"/>
      <c r="ACK34" s="145"/>
      <c r="ACL34" s="145"/>
      <c r="ACM34" s="145"/>
      <c r="ACN34" s="145"/>
      <c r="ACO34" s="145"/>
      <c r="ACP34" s="145"/>
      <c r="ACQ34" s="145"/>
      <c r="ACR34" s="145"/>
      <c r="ACS34" s="145"/>
      <c r="ACT34" s="145"/>
      <c r="ACU34" s="145"/>
      <c r="ACV34" s="145"/>
      <c r="ACW34" s="145"/>
      <c r="ACX34" s="145"/>
      <c r="ACY34" s="145"/>
      <c r="ACZ34" s="145"/>
      <c r="ADA34" s="145"/>
      <c r="ADB34" s="145"/>
      <c r="ADC34" s="145"/>
      <c r="ADD34" s="145"/>
      <c r="ADE34" s="145"/>
      <c r="ADF34" s="145"/>
      <c r="ADG34" s="145"/>
      <c r="ADH34" s="145"/>
      <c r="ADI34" s="145"/>
      <c r="ADJ34" s="145"/>
      <c r="ADK34" s="145"/>
      <c r="ADL34" s="145"/>
      <c r="ADM34" s="145"/>
      <c r="ADN34" s="145"/>
      <c r="ADO34" s="145"/>
      <c r="ADP34" s="145"/>
      <c r="ADQ34" s="145"/>
      <c r="ADR34" s="145"/>
      <c r="ADS34" s="145"/>
      <c r="ADT34" s="145"/>
      <c r="ADU34" s="145"/>
      <c r="ADV34" s="145"/>
      <c r="ADW34" s="145"/>
      <c r="ADX34" s="145"/>
      <c r="ADY34" s="145"/>
      <c r="ADZ34" s="145"/>
      <c r="AEA34" s="145"/>
      <c r="AEB34" s="145"/>
      <c r="AEC34" s="145"/>
      <c r="AED34" s="145"/>
      <c r="AEE34" s="145"/>
      <c r="AEF34" s="145"/>
      <c r="AEG34" s="145"/>
      <c r="AEH34" s="145"/>
      <c r="AEI34" s="145"/>
      <c r="AEJ34" s="145"/>
      <c r="AEK34" s="145"/>
      <c r="AEL34" s="145"/>
      <c r="AEM34" s="145"/>
      <c r="AEN34" s="145"/>
      <c r="AEO34" s="145"/>
      <c r="AEP34" s="145"/>
      <c r="AEQ34" s="145"/>
      <c r="AER34" s="145"/>
      <c r="AES34" s="145"/>
      <c r="AET34" s="145"/>
      <c r="AEU34" s="145"/>
      <c r="AEV34" s="145"/>
      <c r="AEW34" s="145"/>
      <c r="AEX34" s="145"/>
      <c r="AEY34" s="145"/>
      <c r="AEZ34" s="145"/>
      <c r="AFA34" s="145"/>
      <c r="AFB34" s="145"/>
      <c r="AFC34" s="145"/>
      <c r="AFD34" s="145"/>
      <c r="AFE34" s="145"/>
      <c r="AFF34" s="145"/>
      <c r="AFG34" s="145"/>
      <c r="AFH34" s="145"/>
      <c r="AFI34" s="145"/>
      <c r="AFJ34" s="145"/>
      <c r="AFK34" s="145"/>
      <c r="AFL34" s="145"/>
      <c r="AFM34" s="145"/>
      <c r="AFN34" s="145"/>
      <c r="AFO34" s="145"/>
      <c r="AFP34" s="145"/>
      <c r="AFQ34" s="145"/>
      <c r="AFR34" s="145"/>
      <c r="AFS34" s="145"/>
      <c r="AFT34" s="145"/>
      <c r="AFU34" s="145"/>
      <c r="AFV34" s="145"/>
      <c r="AFW34" s="145"/>
      <c r="AFX34" s="145"/>
      <c r="AFY34" s="145"/>
      <c r="AFZ34" s="145"/>
      <c r="AGA34" s="145"/>
      <c r="AGB34" s="145"/>
      <c r="AGC34" s="145"/>
      <c r="AGD34" s="145"/>
      <c r="AGE34" s="145"/>
      <c r="AGF34" s="145"/>
      <c r="AGG34" s="145"/>
      <c r="AGH34" s="145"/>
      <c r="AGI34" s="145"/>
      <c r="AGJ34" s="145"/>
      <c r="AGK34" s="145"/>
      <c r="AGL34" s="145"/>
      <c r="AGM34" s="145"/>
      <c r="AGN34" s="145"/>
      <c r="AGO34" s="145"/>
      <c r="AGP34" s="145"/>
      <c r="AGQ34" s="145"/>
      <c r="AGR34" s="145"/>
      <c r="AGS34" s="145"/>
      <c r="AGT34" s="145"/>
      <c r="AGU34" s="145"/>
      <c r="AGV34" s="145"/>
      <c r="AGW34" s="145"/>
      <c r="AGX34" s="145"/>
      <c r="AGY34" s="145"/>
      <c r="AGZ34" s="145"/>
      <c r="AHA34" s="145"/>
      <c r="AHB34" s="145"/>
      <c r="AHC34" s="145"/>
      <c r="AHD34" s="145"/>
      <c r="AHE34" s="145"/>
      <c r="AHF34" s="145"/>
      <c r="AHG34" s="145"/>
      <c r="AHH34" s="145"/>
      <c r="AHI34" s="145"/>
      <c r="AHJ34" s="145"/>
      <c r="AHK34" s="145"/>
      <c r="AHL34" s="145"/>
      <c r="AHM34" s="145"/>
      <c r="AHN34" s="145"/>
      <c r="AHO34" s="145"/>
      <c r="AHP34" s="145"/>
      <c r="AHQ34" s="145"/>
      <c r="AHR34" s="145"/>
      <c r="AHS34" s="145"/>
      <c r="AHT34" s="145"/>
      <c r="AHU34" s="145"/>
      <c r="AHV34" s="145"/>
      <c r="AHW34" s="145"/>
      <c r="AHX34" s="145"/>
      <c r="AHY34" s="145"/>
      <c r="AHZ34" s="145"/>
      <c r="AIA34" s="145"/>
      <c r="AIB34" s="145"/>
      <c r="AIC34" s="145"/>
      <c r="AID34" s="145"/>
      <c r="AIE34" s="145"/>
      <c r="AIF34" s="145"/>
      <c r="AIG34" s="145"/>
      <c r="AIH34" s="145"/>
      <c r="AII34" s="145"/>
      <c r="AIJ34" s="145"/>
      <c r="AIK34" s="145"/>
      <c r="AIL34" s="145"/>
      <c r="AIM34" s="145"/>
      <c r="AIN34" s="145"/>
      <c r="AIO34" s="145"/>
      <c r="AIP34" s="145"/>
      <c r="AIQ34" s="145"/>
      <c r="AIR34" s="145"/>
      <c r="AIS34" s="145"/>
      <c r="AIT34" s="145"/>
      <c r="AIU34" s="145"/>
      <c r="AIV34" s="145"/>
      <c r="AIW34" s="145"/>
      <c r="AIX34" s="145"/>
      <c r="AIY34" s="145"/>
      <c r="AIZ34" s="145"/>
      <c r="AJA34" s="145"/>
      <c r="AJB34" s="145"/>
      <c r="AJC34" s="145"/>
      <c r="AJD34" s="145"/>
      <c r="AJE34" s="145"/>
      <c r="AJF34" s="145"/>
      <c r="AJG34" s="145"/>
      <c r="AJH34" s="145"/>
      <c r="AJI34" s="145"/>
      <c r="AJJ34" s="145"/>
      <c r="AJK34" s="145"/>
      <c r="AJL34" s="145"/>
      <c r="AJM34" s="145"/>
      <c r="AJN34" s="145"/>
      <c r="AJO34" s="145"/>
      <c r="AJP34" s="145"/>
      <c r="AJQ34" s="145"/>
      <c r="AJR34" s="145"/>
      <c r="AJS34" s="145"/>
      <c r="AJT34" s="145"/>
      <c r="AJU34" s="145"/>
      <c r="AJV34" s="145"/>
      <c r="AJW34" s="145"/>
      <c r="AJX34" s="145"/>
      <c r="AJY34" s="145"/>
      <c r="AJZ34" s="145"/>
      <c r="AKA34" s="145"/>
      <c r="AKB34" s="145"/>
      <c r="AKC34" s="145"/>
      <c r="AKD34" s="145"/>
      <c r="AKE34" s="145"/>
      <c r="AKF34" s="145"/>
      <c r="AKG34" s="145"/>
      <c r="AKH34" s="145"/>
      <c r="AKI34" s="145"/>
      <c r="AKJ34" s="145"/>
      <c r="AKK34" s="145"/>
      <c r="AKL34" s="145"/>
      <c r="AKM34" s="145"/>
      <c r="AKN34" s="145"/>
      <c r="AKO34" s="145"/>
      <c r="AKP34" s="145"/>
      <c r="AKQ34" s="145"/>
      <c r="AKR34" s="145"/>
      <c r="AKS34" s="145"/>
      <c r="AKT34" s="145"/>
      <c r="AKU34" s="145"/>
      <c r="AKV34" s="145"/>
      <c r="AKW34" s="145"/>
      <c r="AKX34" s="145"/>
      <c r="AKY34" s="145"/>
      <c r="AKZ34" s="145"/>
      <c r="ALA34" s="145"/>
      <c r="ALB34" s="145"/>
      <c r="ALC34" s="145"/>
      <c r="ALD34" s="145"/>
      <c r="ALE34" s="145"/>
      <c r="ALF34" s="145"/>
      <c r="ALG34" s="145"/>
      <c r="ALH34" s="145"/>
      <c r="ALI34" s="145"/>
      <c r="ALJ34" s="145"/>
      <c r="ALK34" s="145"/>
      <c r="ALL34" s="145"/>
      <c r="ALM34" s="145"/>
      <c r="ALN34" s="145"/>
      <c r="ALO34" s="145"/>
      <c r="ALP34" s="145"/>
      <c r="ALQ34" s="145"/>
      <c r="ALR34" s="145"/>
      <c r="ALS34" s="145"/>
      <c r="ALT34" s="145"/>
      <c r="ALU34" s="145"/>
      <c r="ALV34" s="145"/>
      <c r="ALW34" s="145"/>
      <c r="ALX34" s="145"/>
      <c r="ALY34" s="145"/>
      <c r="ALZ34" s="145"/>
      <c r="AMA34" s="145"/>
      <c r="AMB34" s="145"/>
      <c r="AMC34" s="145"/>
      <c r="AMD34" s="145"/>
      <c r="AME34" s="145"/>
      <c r="AMF34" s="145"/>
      <c r="AMG34" s="145"/>
      <c r="AMH34" s="145"/>
      <c r="AMI34" s="145"/>
      <c r="AMJ34" s="145"/>
      <c r="AMK34" s="145"/>
    </row>
    <row r="35" spans="1:1025" s="131" customFormat="1">
      <c r="A35" s="145" t="str">
        <f t="shared" si="0"/>
        <v>LOAN.RM_DECLINE</v>
      </c>
      <c r="B35" s="154">
        <f t="shared" si="3"/>
        <v>110031</v>
      </c>
      <c r="C35" s="134">
        <v>0</v>
      </c>
      <c r="D35" s="134">
        <v>1</v>
      </c>
      <c r="E35" s="146">
        <f t="shared" si="4"/>
        <v>100000</v>
      </c>
      <c r="F35" s="146">
        <v>10000</v>
      </c>
      <c r="G35" s="146" t="s">
        <v>34</v>
      </c>
      <c r="H35" s="146">
        <v>100000</v>
      </c>
      <c r="I35" s="158" t="s">
        <v>505</v>
      </c>
      <c r="J35" s="146">
        <f>VLOOKUP(I35,T_FSM_TYPE!$A:$B,2,0)</f>
        <v>110000</v>
      </c>
      <c r="K35" s="131" t="s">
        <v>618</v>
      </c>
      <c r="L35" s="159"/>
      <c r="M35" s="133" t="str">
        <f t="shared" si="2"/>
        <v>INSERT INTO T_FSM_ACTION VALUES(110031, 0, 1, 100000, 10000, GETDATE(), 100000, 110000, 'RM_DECLINE', '' )</v>
      </c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145"/>
      <c r="CA35" s="145"/>
      <c r="CB35" s="145"/>
      <c r="CC35" s="145"/>
      <c r="CD35" s="145"/>
      <c r="CE35" s="145"/>
      <c r="CF35" s="145"/>
      <c r="CG35" s="145"/>
      <c r="CH35" s="145"/>
      <c r="CI35" s="145"/>
      <c r="CJ35" s="145"/>
      <c r="CK35" s="145"/>
      <c r="CL35" s="145"/>
      <c r="CM35" s="145"/>
      <c r="CN35" s="145"/>
      <c r="CO35" s="145"/>
      <c r="CP35" s="145"/>
      <c r="CQ35" s="145"/>
      <c r="CR35" s="145"/>
      <c r="CS35" s="145"/>
      <c r="CT35" s="145"/>
      <c r="CU35" s="145"/>
      <c r="CV35" s="145"/>
      <c r="CW35" s="145"/>
      <c r="CX35" s="145"/>
      <c r="CY35" s="145"/>
      <c r="CZ35" s="145"/>
      <c r="DA35" s="145"/>
      <c r="DB35" s="145"/>
      <c r="DC35" s="145"/>
      <c r="DD35" s="145"/>
      <c r="DE35" s="145"/>
      <c r="DF35" s="145"/>
      <c r="DG35" s="145"/>
      <c r="DH35" s="145"/>
      <c r="DI35" s="145"/>
      <c r="DJ35" s="145"/>
      <c r="DK35" s="145"/>
      <c r="DL35" s="145"/>
      <c r="DM35" s="145"/>
      <c r="DN35" s="145"/>
      <c r="DO35" s="145"/>
      <c r="DP35" s="145"/>
      <c r="DQ35" s="145"/>
      <c r="DR35" s="145"/>
      <c r="DS35" s="145"/>
      <c r="DT35" s="145"/>
      <c r="DU35" s="145"/>
      <c r="DV35" s="145"/>
      <c r="DW35" s="145"/>
      <c r="DX35" s="145"/>
      <c r="DY35" s="145"/>
      <c r="DZ35" s="145"/>
      <c r="EA35" s="145"/>
      <c r="EB35" s="145"/>
      <c r="EC35" s="145"/>
      <c r="ED35" s="145"/>
      <c r="EE35" s="145"/>
      <c r="EF35" s="145"/>
      <c r="EG35" s="145"/>
      <c r="EH35" s="145"/>
      <c r="EI35" s="145"/>
      <c r="EJ35" s="145"/>
      <c r="EK35" s="145"/>
      <c r="EL35" s="145"/>
      <c r="EM35" s="145"/>
      <c r="EN35" s="145"/>
      <c r="EO35" s="145"/>
      <c r="EP35" s="145"/>
      <c r="EQ35" s="145"/>
      <c r="ER35" s="145"/>
      <c r="ES35" s="145"/>
      <c r="ET35" s="145"/>
      <c r="EU35" s="145"/>
      <c r="EV35" s="145"/>
      <c r="EW35" s="145"/>
      <c r="EX35" s="145"/>
      <c r="EY35" s="145"/>
      <c r="EZ35" s="145"/>
      <c r="FA35" s="145"/>
      <c r="FB35" s="145"/>
      <c r="FC35" s="145"/>
      <c r="FD35" s="145"/>
      <c r="FE35" s="145"/>
      <c r="FF35" s="145"/>
      <c r="FG35" s="145"/>
      <c r="FH35" s="145"/>
      <c r="FI35" s="145"/>
      <c r="FJ35" s="145"/>
      <c r="FK35" s="145"/>
      <c r="FL35" s="145"/>
      <c r="FM35" s="145"/>
      <c r="FN35" s="145"/>
      <c r="FO35" s="145"/>
      <c r="FP35" s="145"/>
      <c r="FQ35" s="145"/>
      <c r="FR35" s="145"/>
      <c r="FS35" s="145"/>
      <c r="FT35" s="145"/>
      <c r="FU35" s="145"/>
      <c r="FV35" s="145"/>
      <c r="FW35" s="145"/>
      <c r="FX35" s="145"/>
      <c r="FY35" s="145"/>
      <c r="FZ35" s="145"/>
      <c r="GA35" s="145"/>
      <c r="GB35" s="145"/>
      <c r="GC35" s="145"/>
      <c r="GD35" s="145"/>
      <c r="GE35" s="145"/>
      <c r="GF35" s="145"/>
      <c r="GG35" s="145"/>
      <c r="GH35" s="145"/>
      <c r="GI35" s="145"/>
      <c r="GJ35" s="145"/>
      <c r="GK35" s="145"/>
      <c r="GL35" s="145"/>
      <c r="GM35" s="145"/>
      <c r="GN35" s="145"/>
      <c r="GO35" s="145"/>
      <c r="GP35" s="145"/>
      <c r="GQ35" s="145"/>
      <c r="GR35" s="145"/>
      <c r="GS35" s="145"/>
      <c r="GT35" s="145"/>
      <c r="GU35" s="145"/>
      <c r="GV35" s="145"/>
      <c r="GW35" s="145"/>
      <c r="GX35" s="145"/>
      <c r="GY35" s="145"/>
      <c r="GZ35" s="145"/>
      <c r="HA35" s="145"/>
      <c r="HB35" s="145"/>
      <c r="HC35" s="145"/>
      <c r="HD35" s="145"/>
      <c r="HE35" s="145"/>
      <c r="HF35" s="145"/>
      <c r="HG35" s="145"/>
      <c r="HH35" s="145"/>
      <c r="HI35" s="145"/>
      <c r="HJ35" s="145"/>
      <c r="HK35" s="145"/>
      <c r="HL35" s="145"/>
      <c r="HM35" s="145"/>
      <c r="HN35" s="145"/>
      <c r="HO35" s="145"/>
      <c r="HP35" s="145"/>
      <c r="HQ35" s="145"/>
      <c r="HR35" s="145"/>
      <c r="HS35" s="145"/>
      <c r="HT35" s="145"/>
      <c r="HU35" s="145"/>
      <c r="HV35" s="145"/>
      <c r="HW35" s="145"/>
      <c r="HX35" s="145"/>
      <c r="HY35" s="145"/>
      <c r="HZ35" s="145"/>
      <c r="IA35" s="145"/>
      <c r="IB35" s="145"/>
      <c r="IC35" s="145"/>
      <c r="ID35" s="145"/>
      <c r="IE35" s="145"/>
      <c r="IF35" s="145"/>
      <c r="IG35" s="145"/>
      <c r="IH35" s="145"/>
      <c r="II35" s="145"/>
      <c r="IJ35" s="145"/>
      <c r="IK35" s="145"/>
      <c r="IL35" s="145"/>
      <c r="IM35" s="145"/>
      <c r="IN35" s="145"/>
      <c r="IO35" s="145"/>
      <c r="IP35" s="145"/>
      <c r="IQ35" s="145"/>
      <c r="IR35" s="145"/>
      <c r="IS35" s="145"/>
      <c r="IT35" s="145"/>
      <c r="IU35" s="145"/>
      <c r="IV35" s="145"/>
      <c r="IW35" s="145"/>
      <c r="IX35" s="145"/>
      <c r="IY35" s="145"/>
      <c r="IZ35" s="145"/>
      <c r="JA35" s="145"/>
      <c r="JB35" s="145"/>
      <c r="JC35" s="145"/>
      <c r="JD35" s="145"/>
      <c r="JE35" s="145"/>
      <c r="JF35" s="145"/>
      <c r="JG35" s="145"/>
      <c r="JH35" s="145"/>
      <c r="JI35" s="145"/>
      <c r="JJ35" s="145"/>
      <c r="JK35" s="145"/>
      <c r="JL35" s="145"/>
      <c r="JM35" s="145"/>
      <c r="JN35" s="145"/>
      <c r="JO35" s="145"/>
      <c r="JP35" s="145"/>
      <c r="JQ35" s="145"/>
      <c r="JR35" s="145"/>
      <c r="JS35" s="145"/>
      <c r="JT35" s="145"/>
      <c r="JU35" s="145"/>
      <c r="JV35" s="145"/>
      <c r="JW35" s="145"/>
      <c r="JX35" s="145"/>
      <c r="JY35" s="145"/>
      <c r="JZ35" s="145"/>
      <c r="KA35" s="145"/>
      <c r="KB35" s="145"/>
      <c r="KC35" s="145"/>
      <c r="KD35" s="145"/>
      <c r="KE35" s="145"/>
      <c r="KF35" s="145"/>
      <c r="KG35" s="145"/>
      <c r="KH35" s="145"/>
      <c r="KI35" s="145"/>
      <c r="KJ35" s="145"/>
      <c r="KK35" s="145"/>
      <c r="KL35" s="145"/>
      <c r="KM35" s="145"/>
      <c r="KN35" s="145"/>
      <c r="KO35" s="145"/>
      <c r="KP35" s="145"/>
      <c r="KQ35" s="145"/>
      <c r="KR35" s="145"/>
      <c r="KS35" s="145"/>
      <c r="KT35" s="145"/>
      <c r="KU35" s="145"/>
      <c r="KV35" s="145"/>
      <c r="KW35" s="145"/>
      <c r="KX35" s="145"/>
      <c r="KY35" s="145"/>
      <c r="KZ35" s="145"/>
      <c r="LA35" s="145"/>
      <c r="LB35" s="145"/>
      <c r="LC35" s="145"/>
      <c r="LD35" s="145"/>
      <c r="LE35" s="145"/>
      <c r="LF35" s="145"/>
      <c r="LG35" s="145"/>
      <c r="LH35" s="145"/>
      <c r="LI35" s="145"/>
      <c r="LJ35" s="145"/>
      <c r="LK35" s="145"/>
      <c r="LL35" s="145"/>
      <c r="LM35" s="145"/>
      <c r="LN35" s="145"/>
      <c r="LO35" s="145"/>
      <c r="LP35" s="145"/>
      <c r="LQ35" s="145"/>
      <c r="LR35" s="145"/>
      <c r="LS35" s="145"/>
      <c r="LT35" s="145"/>
      <c r="LU35" s="145"/>
      <c r="LV35" s="145"/>
      <c r="LW35" s="145"/>
      <c r="LX35" s="145"/>
      <c r="LY35" s="145"/>
      <c r="LZ35" s="145"/>
      <c r="MA35" s="145"/>
      <c r="MB35" s="145"/>
      <c r="MC35" s="145"/>
      <c r="MD35" s="145"/>
      <c r="ME35" s="145"/>
      <c r="MF35" s="145"/>
      <c r="MG35" s="145"/>
      <c r="MH35" s="145"/>
      <c r="MI35" s="145"/>
      <c r="MJ35" s="145"/>
      <c r="MK35" s="145"/>
      <c r="ML35" s="145"/>
      <c r="MM35" s="145"/>
      <c r="MN35" s="145"/>
      <c r="MO35" s="145"/>
      <c r="MP35" s="145"/>
      <c r="MQ35" s="145"/>
      <c r="MR35" s="145"/>
      <c r="MS35" s="145"/>
      <c r="MT35" s="145"/>
      <c r="MU35" s="145"/>
      <c r="MV35" s="145"/>
      <c r="MW35" s="145"/>
      <c r="MX35" s="145"/>
      <c r="MY35" s="145"/>
      <c r="MZ35" s="145"/>
      <c r="NA35" s="145"/>
      <c r="NB35" s="145"/>
      <c r="NC35" s="145"/>
      <c r="ND35" s="145"/>
      <c r="NE35" s="145"/>
      <c r="NF35" s="145"/>
      <c r="NG35" s="145"/>
      <c r="NH35" s="145"/>
      <c r="NI35" s="145"/>
      <c r="NJ35" s="145"/>
      <c r="NK35" s="145"/>
      <c r="NL35" s="145"/>
      <c r="NM35" s="145"/>
      <c r="NN35" s="145"/>
      <c r="NO35" s="145"/>
      <c r="NP35" s="145"/>
      <c r="NQ35" s="145"/>
      <c r="NR35" s="145"/>
      <c r="NS35" s="145"/>
      <c r="NT35" s="145"/>
      <c r="NU35" s="145"/>
      <c r="NV35" s="145"/>
      <c r="NW35" s="145"/>
      <c r="NX35" s="145"/>
      <c r="NY35" s="145"/>
      <c r="NZ35" s="145"/>
      <c r="OA35" s="145"/>
      <c r="OB35" s="145"/>
      <c r="OC35" s="145"/>
      <c r="OD35" s="145"/>
      <c r="OE35" s="145"/>
      <c r="OF35" s="145"/>
      <c r="OG35" s="145"/>
      <c r="OH35" s="145"/>
      <c r="OI35" s="145"/>
      <c r="OJ35" s="145"/>
      <c r="OK35" s="145"/>
      <c r="OL35" s="145"/>
      <c r="OM35" s="145"/>
      <c r="ON35" s="145"/>
      <c r="OO35" s="145"/>
      <c r="OP35" s="145"/>
      <c r="OQ35" s="145"/>
      <c r="OR35" s="145"/>
      <c r="OS35" s="145"/>
      <c r="OT35" s="145"/>
      <c r="OU35" s="145"/>
      <c r="OV35" s="145"/>
      <c r="OW35" s="145"/>
      <c r="OX35" s="145"/>
      <c r="OY35" s="145"/>
      <c r="OZ35" s="145"/>
      <c r="PA35" s="145"/>
      <c r="PB35" s="145"/>
      <c r="PC35" s="145"/>
      <c r="PD35" s="145"/>
      <c r="PE35" s="145"/>
      <c r="PF35" s="145"/>
      <c r="PG35" s="145"/>
      <c r="PH35" s="145"/>
      <c r="PI35" s="145"/>
      <c r="PJ35" s="145"/>
      <c r="PK35" s="145"/>
      <c r="PL35" s="145"/>
      <c r="PM35" s="145"/>
      <c r="PN35" s="145"/>
      <c r="PO35" s="145"/>
      <c r="PP35" s="145"/>
      <c r="PQ35" s="145"/>
      <c r="PR35" s="145"/>
      <c r="PS35" s="145"/>
      <c r="PT35" s="145"/>
      <c r="PU35" s="145"/>
      <c r="PV35" s="145"/>
      <c r="PW35" s="145"/>
      <c r="PX35" s="145"/>
      <c r="PY35" s="145"/>
      <c r="PZ35" s="145"/>
      <c r="QA35" s="145"/>
      <c r="QB35" s="145"/>
      <c r="QC35" s="145"/>
      <c r="QD35" s="145"/>
      <c r="QE35" s="145"/>
      <c r="QF35" s="145"/>
      <c r="QG35" s="145"/>
      <c r="QH35" s="145"/>
      <c r="QI35" s="145"/>
      <c r="QJ35" s="145"/>
      <c r="QK35" s="145"/>
      <c r="QL35" s="145"/>
      <c r="QM35" s="145"/>
      <c r="QN35" s="145"/>
      <c r="QO35" s="145"/>
      <c r="QP35" s="145"/>
      <c r="QQ35" s="145"/>
      <c r="QR35" s="145"/>
      <c r="QS35" s="145"/>
      <c r="QT35" s="145"/>
      <c r="QU35" s="145"/>
      <c r="QV35" s="145"/>
      <c r="QW35" s="145"/>
      <c r="QX35" s="145"/>
      <c r="QY35" s="145"/>
      <c r="QZ35" s="145"/>
      <c r="RA35" s="145"/>
      <c r="RB35" s="145"/>
      <c r="RC35" s="145"/>
      <c r="RD35" s="145"/>
      <c r="RE35" s="145"/>
      <c r="RF35" s="145"/>
      <c r="RG35" s="145"/>
      <c r="RH35" s="145"/>
      <c r="RI35" s="145"/>
      <c r="RJ35" s="145"/>
      <c r="RK35" s="145"/>
      <c r="RL35" s="145"/>
      <c r="RM35" s="145"/>
      <c r="RN35" s="145"/>
      <c r="RO35" s="145"/>
      <c r="RP35" s="145"/>
      <c r="RQ35" s="145"/>
      <c r="RR35" s="145"/>
      <c r="RS35" s="145"/>
      <c r="RT35" s="145"/>
      <c r="RU35" s="145"/>
      <c r="RV35" s="145"/>
      <c r="RW35" s="145"/>
      <c r="RX35" s="145"/>
      <c r="RY35" s="145"/>
      <c r="RZ35" s="145"/>
      <c r="SA35" s="145"/>
      <c r="SB35" s="145"/>
      <c r="SC35" s="145"/>
      <c r="SD35" s="145"/>
      <c r="SE35" s="145"/>
      <c r="SF35" s="145"/>
      <c r="SG35" s="145"/>
      <c r="SH35" s="145"/>
      <c r="SI35" s="145"/>
      <c r="SJ35" s="145"/>
      <c r="SK35" s="145"/>
      <c r="SL35" s="145"/>
      <c r="SM35" s="145"/>
      <c r="SN35" s="145"/>
      <c r="SO35" s="145"/>
      <c r="SP35" s="145"/>
      <c r="SQ35" s="145"/>
      <c r="SR35" s="145"/>
      <c r="SS35" s="145"/>
      <c r="ST35" s="145"/>
      <c r="SU35" s="145"/>
      <c r="SV35" s="145"/>
      <c r="SW35" s="145"/>
      <c r="SX35" s="145"/>
      <c r="SY35" s="145"/>
      <c r="SZ35" s="145"/>
      <c r="TA35" s="145"/>
      <c r="TB35" s="145"/>
      <c r="TC35" s="145"/>
      <c r="TD35" s="145"/>
      <c r="TE35" s="145"/>
      <c r="TF35" s="145"/>
      <c r="TG35" s="145"/>
      <c r="TH35" s="145"/>
      <c r="TI35" s="145"/>
      <c r="TJ35" s="145"/>
      <c r="TK35" s="145"/>
      <c r="TL35" s="145"/>
      <c r="TM35" s="145"/>
      <c r="TN35" s="145"/>
      <c r="TO35" s="145"/>
      <c r="TP35" s="145"/>
      <c r="TQ35" s="145"/>
      <c r="TR35" s="145"/>
      <c r="TS35" s="145"/>
      <c r="TT35" s="145"/>
      <c r="TU35" s="145"/>
      <c r="TV35" s="145"/>
      <c r="TW35" s="145"/>
      <c r="TX35" s="145"/>
      <c r="TY35" s="145"/>
      <c r="TZ35" s="145"/>
      <c r="UA35" s="145"/>
      <c r="UB35" s="145"/>
      <c r="UC35" s="145"/>
      <c r="UD35" s="145"/>
      <c r="UE35" s="145"/>
      <c r="UF35" s="145"/>
      <c r="UG35" s="145"/>
      <c r="UH35" s="145"/>
      <c r="UI35" s="145"/>
      <c r="UJ35" s="145"/>
      <c r="UK35" s="145"/>
      <c r="UL35" s="145"/>
      <c r="UM35" s="145"/>
      <c r="UN35" s="145"/>
      <c r="UO35" s="145"/>
      <c r="UP35" s="145"/>
      <c r="UQ35" s="145"/>
      <c r="UR35" s="145"/>
      <c r="US35" s="145"/>
      <c r="UT35" s="145"/>
      <c r="UU35" s="145"/>
      <c r="UV35" s="145"/>
      <c r="UW35" s="145"/>
      <c r="UX35" s="145"/>
      <c r="UY35" s="145"/>
      <c r="UZ35" s="145"/>
      <c r="VA35" s="145"/>
      <c r="VB35" s="145"/>
      <c r="VC35" s="145"/>
      <c r="VD35" s="145"/>
      <c r="VE35" s="145"/>
      <c r="VF35" s="145"/>
      <c r="VG35" s="145"/>
      <c r="VH35" s="145"/>
      <c r="VI35" s="145"/>
      <c r="VJ35" s="145"/>
      <c r="VK35" s="145"/>
      <c r="VL35" s="145"/>
      <c r="VM35" s="145"/>
      <c r="VN35" s="145"/>
      <c r="VO35" s="145"/>
      <c r="VP35" s="145"/>
      <c r="VQ35" s="145"/>
      <c r="VR35" s="145"/>
      <c r="VS35" s="145"/>
      <c r="VT35" s="145"/>
      <c r="VU35" s="145"/>
      <c r="VV35" s="145"/>
      <c r="VW35" s="145"/>
      <c r="VX35" s="145"/>
      <c r="VY35" s="145"/>
      <c r="VZ35" s="145"/>
      <c r="WA35" s="145"/>
      <c r="WB35" s="145"/>
      <c r="WC35" s="145"/>
      <c r="WD35" s="145"/>
      <c r="WE35" s="145"/>
      <c r="WF35" s="145"/>
      <c r="WG35" s="145"/>
      <c r="WH35" s="145"/>
      <c r="WI35" s="145"/>
      <c r="WJ35" s="145"/>
      <c r="WK35" s="145"/>
      <c r="WL35" s="145"/>
      <c r="WM35" s="145"/>
      <c r="WN35" s="145"/>
      <c r="WO35" s="145"/>
      <c r="WP35" s="145"/>
      <c r="WQ35" s="145"/>
      <c r="WR35" s="145"/>
      <c r="WS35" s="145"/>
      <c r="WT35" s="145"/>
      <c r="WU35" s="145"/>
      <c r="WV35" s="145"/>
      <c r="WW35" s="145"/>
      <c r="WX35" s="145"/>
      <c r="WY35" s="145"/>
      <c r="WZ35" s="145"/>
      <c r="XA35" s="145"/>
      <c r="XB35" s="145"/>
      <c r="XC35" s="145"/>
      <c r="XD35" s="145"/>
      <c r="XE35" s="145"/>
      <c r="XF35" s="145"/>
      <c r="XG35" s="145"/>
      <c r="XH35" s="145"/>
      <c r="XI35" s="145"/>
      <c r="XJ35" s="145"/>
      <c r="XK35" s="145"/>
      <c r="XL35" s="145"/>
      <c r="XM35" s="145"/>
      <c r="XN35" s="145"/>
      <c r="XO35" s="145"/>
      <c r="XP35" s="145"/>
      <c r="XQ35" s="145"/>
      <c r="XR35" s="145"/>
      <c r="XS35" s="145"/>
      <c r="XT35" s="145"/>
      <c r="XU35" s="145"/>
      <c r="XV35" s="145"/>
      <c r="XW35" s="145"/>
      <c r="XX35" s="145"/>
      <c r="XY35" s="145"/>
      <c r="XZ35" s="145"/>
      <c r="YA35" s="145"/>
      <c r="YB35" s="145"/>
      <c r="YC35" s="145"/>
      <c r="YD35" s="145"/>
      <c r="YE35" s="145"/>
      <c r="YF35" s="145"/>
      <c r="YG35" s="145"/>
      <c r="YH35" s="145"/>
      <c r="YI35" s="145"/>
      <c r="YJ35" s="145"/>
      <c r="YK35" s="145"/>
      <c r="YL35" s="145"/>
      <c r="YM35" s="145"/>
      <c r="YN35" s="145"/>
      <c r="YO35" s="145"/>
      <c r="YP35" s="145"/>
      <c r="YQ35" s="145"/>
      <c r="YR35" s="145"/>
      <c r="YS35" s="145"/>
      <c r="YT35" s="145"/>
      <c r="YU35" s="145"/>
      <c r="YV35" s="145"/>
      <c r="YW35" s="145"/>
      <c r="YX35" s="145"/>
      <c r="YY35" s="145"/>
      <c r="YZ35" s="145"/>
      <c r="ZA35" s="145"/>
      <c r="ZB35" s="145"/>
      <c r="ZC35" s="145"/>
      <c r="ZD35" s="145"/>
      <c r="ZE35" s="145"/>
      <c r="ZF35" s="145"/>
      <c r="ZG35" s="145"/>
      <c r="ZH35" s="145"/>
      <c r="ZI35" s="145"/>
      <c r="ZJ35" s="145"/>
      <c r="ZK35" s="145"/>
      <c r="ZL35" s="145"/>
      <c r="ZM35" s="145"/>
      <c r="ZN35" s="145"/>
      <c r="ZO35" s="145"/>
      <c r="ZP35" s="145"/>
      <c r="ZQ35" s="145"/>
      <c r="ZR35" s="145"/>
      <c r="ZS35" s="145"/>
      <c r="ZT35" s="145"/>
      <c r="ZU35" s="145"/>
      <c r="ZV35" s="145"/>
      <c r="ZW35" s="145"/>
      <c r="ZX35" s="145"/>
      <c r="ZY35" s="145"/>
      <c r="ZZ35" s="145"/>
      <c r="AAA35" s="145"/>
      <c r="AAB35" s="145"/>
      <c r="AAC35" s="145"/>
      <c r="AAD35" s="145"/>
      <c r="AAE35" s="145"/>
      <c r="AAF35" s="145"/>
      <c r="AAG35" s="145"/>
      <c r="AAH35" s="145"/>
      <c r="AAI35" s="145"/>
      <c r="AAJ35" s="145"/>
      <c r="AAK35" s="145"/>
      <c r="AAL35" s="145"/>
      <c r="AAM35" s="145"/>
      <c r="AAN35" s="145"/>
      <c r="AAO35" s="145"/>
      <c r="AAP35" s="145"/>
      <c r="AAQ35" s="145"/>
      <c r="AAR35" s="145"/>
      <c r="AAS35" s="145"/>
      <c r="AAT35" s="145"/>
      <c r="AAU35" s="145"/>
      <c r="AAV35" s="145"/>
      <c r="AAW35" s="145"/>
      <c r="AAX35" s="145"/>
      <c r="AAY35" s="145"/>
      <c r="AAZ35" s="145"/>
      <c r="ABA35" s="145"/>
      <c r="ABB35" s="145"/>
      <c r="ABC35" s="145"/>
      <c r="ABD35" s="145"/>
      <c r="ABE35" s="145"/>
      <c r="ABF35" s="145"/>
      <c r="ABG35" s="145"/>
      <c r="ABH35" s="145"/>
      <c r="ABI35" s="145"/>
      <c r="ABJ35" s="145"/>
      <c r="ABK35" s="145"/>
      <c r="ABL35" s="145"/>
      <c r="ABM35" s="145"/>
      <c r="ABN35" s="145"/>
      <c r="ABO35" s="145"/>
      <c r="ABP35" s="145"/>
      <c r="ABQ35" s="145"/>
      <c r="ABR35" s="145"/>
      <c r="ABS35" s="145"/>
      <c r="ABT35" s="145"/>
      <c r="ABU35" s="145"/>
      <c r="ABV35" s="145"/>
      <c r="ABW35" s="145"/>
      <c r="ABX35" s="145"/>
      <c r="ABY35" s="145"/>
      <c r="ABZ35" s="145"/>
      <c r="ACA35" s="145"/>
      <c r="ACB35" s="145"/>
      <c r="ACC35" s="145"/>
      <c r="ACD35" s="145"/>
      <c r="ACE35" s="145"/>
      <c r="ACF35" s="145"/>
      <c r="ACG35" s="145"/>
      <c r="ACH35" s="145"/>
      <c r="ACI35" s="145"/>
      <c r="ACJ35" s="145"/>
      <c r="ACK35" s="145"/>
      <c r="ACL35" s="145"/>
      <c r="ACM35" s="145"/>
      <c r="ACN35" s="145"/>
      <c r="ACO35" s="145"/>
      <c r="ACP35" s="145"/>
      <c r="ACQ35" s="145"/>
      <c r="ACR35" s="145"/>
      <c r="ACS35" s="145"/>
      <c r="ACT35" s="145"/>
      <c r="ACU35" s="145"/>
      <c r="ACV35" s="145"/>
      <c r="ACW35" s="145"/>
      <c r="ACX35" s="145"/>
      <c r="ACY35" s="145"/>
      <c r="ACZ35" s="145"/>
      <c r="ADA35" s="145"/>
      <c r="ADB35" s="145"/>
      <c r="ADC35" s="145"/>
      <c r="ADD35" s="145"/>
      <c r="ADE35" s="145"/>
      <c r="ADF35" s="145"/>
      <c r="ADG35" s="145"/>
      <c r="ADH35" s="145"/>
      <c r="ADI35" s="145"/>
      <c r="ADJ35" s="145"/>
      <c r="ADK35" s="145"/>
      <c r="ADL35" s="145"/>
      <c r="ADM35" s="145"/>
      <c r="ADN35" s="145"/>
      <c r="ADO35" s="145"/>
      <c r="ADP35" s="145"/>
      <c r="ADQ35" s="145"/>
      <c r="ADR35" s="145"/>
      <c r="ADS35" s="145"/>
      <c r="ADT35" s="145"/>
      <c r="ADU35" s="145"/>
      <c r="ADV35" s="145"/>
      <c r="ADW35" s="145"/>
      <c r="ADX35" s="145"/>
      <c r="ADY35" s="145"/>
      <c r="ADZ35" s="145"/>
      <c r="AEA35" s="145"/>
      <c r="AEB35" s="145"/>
      <c r="AEC35" s="145"/>
      <c r="AED35" s="145"/>
      <c r="AEE35" s="145"/>
      <c r="AEF35" s="145"/>
      <c r="AEG35" s="145"/>
      <c r="AEH35" s="145"/>
      <c r="AEI35" s="145"/>
      <c r="AEJ35" s="145"/>
      <c r="AEK35" s="145"/>
      <c r="AEL35" s="145"/>
      <c r="AEM35" s="145"/>
      <c r="AEN35" s="145"/>
      <c r="AEO35" s="145"/>
      <c r="AEP35" s="145"/>
      <c r="AEQ35" s="145"/>
      <c r="AER35" s="145"/>
      <c r="AES35" s="145"/>
      <c r="AET35" s="145"/>
      <c r="AEU35" s="145"/>
      <c r="AEV35" s="145"/>
      <c r="AEW35" s="145"/>
      <c r="AEX35" s="145"/>
      <c r="AEY35" s="145"/>
      <c r="AEZ35" s="145"/>
      <c r="AFA35" s="145"/>
      <c r="AFB35" s="145"/>
      <c r="AFC35" s="145"/>
      <c r="AFD35" s="145"/>
      <c r="AFE35" s="145"/>
      <c r="AFF35" s="145"/>
      <c r="AFG35" s="145"/>
      <c r="AFH35" s="145"/>
      <c r="AFI35" s="145"/>
      <c r="AFJ35" s="145"/>
      <c r="AFK35" s="145"/>
      <c r="AFL35" s="145"/>
      <c r="AFM35" s="145"/>
      <c r="AFN35" s="145"/>
      <c r="AFO35" s="145"/>
      <c r="AFP35" s="145"/>
      <c r="AFQ35" s="145"/>
      <c r="AFR35" s="145"/>
      <c r="AFS35" s="145"/>
      <c r="AFT35" s="145"/>
      <c r="AFU35" s="145"/>
      <c r="AFV35" s="145"/>
      <c r="AFW35" s="145"/>
      <c r="AFX35" s="145"/>
      <c r="AFY35" s="145"/>
      <c r="AFZ35" s="145"/>
      <c r="AGA35" s="145"/>
      <c r="AGB35" s="145"/>
      <c r="AGC35" s="145"/>
      <c r="AGD35" s="145"/>
      <c r="AGE35" s="145"/>
      <c r="AGF35" s="145"/>
      <c r="AGG35" s="145"/>
      <c r="AGH35" s="145"/>
      <c r="AGI35" s="145"/>
      <c r="AGJ35" s="145"/>
      <c r="AGK35" s="145"/>
      <c r="AGL35" s="145"/>
      <c r="AGM35" s="145"/>
      <c r="AGN35" s="145"/>
      <c r="AGO35" s="145"/>
      <c r="AGP35" s="145"/>
      <c r="AGQ35" s="145"/>
      <c r="AGR35" s="145"/>
      <c r="AGS35" s="145"/>
      <c r="AGT35" s="145"/>
      <c r="AGU35" s="145"/>
      <c r="AGV35" s="145"/>
      <c r="AGW35" s="145"/>
      <c r="AGX35" s="145"/>
      <c r="AGY35" s="145"/>
      <c r="AGZ35" s="145"/>
      <c r="AHA35" s="145"/>
      <c r="AHB35" s="145"/>
      <c r="AHC35" s="145"/>
      <c r="AHD35" s="145"/>
      <c r="AHE35" s="145"/>
      <c r="AHF35" s="145"/>
      <c r="AHG35" s="145"/>
      <c r="AHH35" s="145"/>
      <c r="AHI35" s="145"/>
      <c r="AHJ35" s="145"/>
      <c r="AHK35" s="145"/>
      <c r="AHL35" s="145"/>
      <c r="AHM35" s="145"/>
      <c r="AHN35" s="145"/>
      <c r="AHO35" s="145"/>
      <c r="AHP35" s="145"/>
      <c r="AHQ35" s="145"/>
      <c r="AHR35" s="145"/>
      <c r="AHS35" s="145"/>
      <c r="AHT35" s="145"/>
      <c r="AHU35" s="145"/>
      <c r="AHV35" s="145"/>
      <c r="AHW35" s="145"/>
      <c r="AHX35" s="145"/>
      <c r="AHY35" s="145"/>
      <c r="AHZ35" s="145"/>
      <c r="AIA35" s="145"/>
      <c r="AIB35" s="145"/>
      <c r="AIC35" s="145"/>
      <c r="AID35" s="145"/>
      <c r="AIE35" s="145"/>
      <c r="AIF35" s="145"/>
      <c r="AIG35" s="145"/>
      <c r="AIH35" s="145"/>
      <c r="AII35" s="145"/>
      <c r="AIJ35" s="145"/>
      <c r="AIK35" s="145"/>
      <c r="AIL35" s="145"/>
      <c r="AIM35" s="145"/>
      <c r="AIN35" s="145"/>
      <c r="AIO35" s="145"/>
      <c r="AIP35" s="145"/>
      <c r="AIQ35" s="145"/>
      <c r="AIR35" s="145"/>
      <c r="AIS35" s="145"/>
      <c r="AIT35" s="145"/>
      <c r="AIU35" s="145"/>
      <c r="AIV35" s="145"/>
      <c r="AIW35" s="145"/>
      <c r="AIX35" s="145"/>
      <c r="AIY35" s="145"/>
      <c r="AIZ35" s="145"/>
      <c r="AJA35" s="145"/>
      <c r="AJB35" s="145"/>
      <c r="AJC35" s="145"/>
      <c r="AJD35" s="145"/>
      <c r="AJE35" s="145"/>
      <c r="AJF35" s="145"/>
      <c r="AJG35" s="145"/>
      <c r="AJH35" s="145"/>
      <c r="AJI35" s="145"/>
      <c r="AJJ35" s="145"/>
      <c r="AJK35" s="145"/>
      <c r="AJL35" s="145"/>
      <c r="AJM35" s="145"/>
      <c r="AJN35" s="145"/>
      <c r="AJO35" s="145"/>
      <c r="AJP35" s="145"/>
      <c r="AJQ35" s="145"/>
      <c r="AJR35" s="145"/>
      <c r="AJS35" s="145"/>
      <c r="AJT35" s="145"/>
      <c r="AJU35" s="145"/>
      <c r="AJV35" s="145"/>
      <c r="AJW35" s="145"/>
      <c r="AJX35" s="145"/>
      <c r="AJY35" s="145"/>
      <c r="AJZ35" s="145"/>
      <c r="AKA35" s="145"/>
      <c r="AKB35" s="145"/>
      <c r="AKC35" s="145"/>
      <c r="AKD35" s="145"/>
      <c r="AKE35" s="145"/>
      <c r="AKF35" s="145"/>
      <c r="AKG35" s="145"/>
      <c r="AKH35" s="145"/>
      <c r="AKI35" s="145"/>
      <c r="AKJ35" s="145"/>
      <c r="AKK35" s="145"/>
      <c r="AKL35" s="145"/>
      <c r="AKM35" s="145"/>
      <c r="AKN35" s="145"/>
      <c r="AKO35" s="145"/>
      <c r="AKP35" s="145"/>
      <c r="AKQ35" s="145"/>
      <c r="AKR35" s="145"/>
      <c r="AKS35" s="145"/>
      <c r="AKT35" s="145"/>
      <c r="AKU35" s="145"/>
      <c r="AKV35" s="145"/>
      <c r="AKW35" s="145"/>
      <c r="AKX35" s="145"/>
      <c r="AKY35" s="145"/>
      <c r="AKZ35" s="145"/>
      <c r="ALA35" s="145"/>
      <c r="ALB35" s="145"/>
      <c r="ALC35" s="145"/>
      <c r="ALD35" s="145"/>
      <c r="ALE35" s="145"/>
      <c r="ALF35" s="145"/>
      <c r="ALG35" s="145"/>
      <c r="ALH35" s="145"/>
      <c r="ALI35" s="145"/>
      <c r="ALJ35" s="145"/>
      <c r="ALK35" s="145"/>
      <c r="ALL35" s="145"/>
      <c r="ALM35" s="145"/>
      <c r="ALN35" s="145"/>
      <c r="ALO35" s="145"/>
      <c r="ALP35" s="145"/>
      <c r="ALQ35" s="145"/>
      <c r="ALR35" s="145"/>
      <c r="ALS35" s="145"/>
      <c r="ALT35" s="145"/>
      <c r="ALU35" s="145"/>
      <c r="ALV35" s="145"/>
      <c r="ALW35" s="145"/>
      <c r="ALX35" s="145"/>
      <c r="ALY35" s="145"/>
      <c r="ALZ35" s="145"/>
      <c r="AMA35" s="145"/>
      <c r="AMB35" s="145"/>
      <c r="AMC35" s="145"/>
      <c r="AMD35" s="145"/>
      <c r="AME35" s="145"/>
      <c r="AMF35" s="145"/>
      <c r="AMG35" s="145"/>
      <c r="AMH35" s="145"/>
      <c r="AMI35" s="145"/>
      <c r="AMJ35" s="145"/>
      <c r="AMK35" s="145"/>
    </row>
    <row r="36" spans="1:1025" s="131" customFormat="1">
      <c r="A36" s="145" t="str">
        <f t="shared" si="0"/>
        <v>LOAN.RM_DEFER</v>
      </c>
      <c r="B36" s="154">
        <f t="shared" si="3"/>
        <v>110032</v>
      </c>
      <c r="C36" s="134">
        <v>0</v>
      </c>
      <c r="D36" s="134">
        <v>1</v>
      </c>
      <c r="E36" s="146">
        <f t="shared" si="4"/>
        <v>100000</v>
      </c>
      <c r="F36" s="146">
        <v>10000</v>
      </c>
      <c r="G36" s="146" t="s">
        <v>34</v>
      </c>
      <c r="H36" s="146">
        <v>100000</v>
      </c>
      <c r="I36" s="158" t="s">
        <v>505</v>
      </c>
      <c r="J36" s="146">
        <f>VLOOKUP(I36,T_FSM_TYPE!$A:$B,2,0)</f>
        <v>110000</v>
      </c>
      <c r="K36" s="131" t="s">
        <v>619</v>
      </c>
      <c r="L36" s="159"/>
      <c r="M36" s="133" t="str">
        <f t="shared" si="2"/>
        <v>INSERT INTO T_FSM_ACTION VALUES(110032, 0, 1, 100000, 10000, GETDATE(), 100000, 110000, 'RM_DEFER', '' )</v>
      </c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145"/>
      <c r="CA36" s="145"/>
      <c r="CB36" s="145"/>
      <c r="CC36" s="145"/>
      <c r="CD36" s="145"/>
      <c r="CE36" s="145"/>
      <c r="CF36" s="145"/>
      <c r="CG36" s="145"/>
      <c r="CH36" s="145"/>
      <c r="CI36" s="145"/>
      <c r="CJ36" s="145"/>
      <c r="CK36" s="145"/>
      <c r="CL36" s="145"/>
      <c r="CM36" s="145"/>
      <c r="CN36" s="145"/>
      <c r="CO36" s="145"/>
      <c r="CP36" s="145"/>
      <c r="CQ36" s="145"/>
      <c r="CR36" s="145"/>
      <c r="CS36" s="145"/>
      <c r="CT36" s="145"/>
      <c r="CU36" s="145"/>
      <c r="CV36" s="145"/>
      <c r="CW36" s="145"/>
      <c r="CX36" s="145"/>
      <c r="CY36" s="145"/>
      <c r="CZ36" s="145"/>
      <c r="DA36" s="145"/>
      <c r="DB36" s="145"/>
      <c r="DC36" s="145"/>
      <c r="DD36" s="145"/>
      <c r="DE36" s="145"/>
      <c r="DF36" s="145"/>
      <c r="DG36" s="145"/>
      <c r="DH36" s="145"/>
      <c r="DI36" s="145"/>
      <c r="DJ36" s="145"/>
      <c r="DK36" s="145"/>
      <c r="DL36" s="145"/>
      <c r="DM36" s="145"/>
      <c r="DN36" s="145"/>
      <c r="DO36" s="145"/>
      <c r="DP36" s="145"/>
      <c r="DQ36" s="145"/>
      <c r="DR36" s="145"/>
      <c r="DS36" s="145"/>
      <c r="DT36" s="145"/>
      <c r="DU36" s="145"/>
      <c r="DV36" s="145"/>
      <c r="DW36" s="145"/>
      <c r="DX36" s="145"/>
      <c r="DY36" s="145"/>
      <c r="DZ36" s="145"/>
      <c r="EA36" s="145"/>
      <c r="EB36" s="145"/>
      <c r="EC36" s="145"/>
      <c r="ED36" s="145"/>
      <c r="EE36" s="145"/>
      <c r="EF36" s="145"/>
      <c r="EG36" s="145"/>
      <c r="EH36" s="145"/>
      <c r="EI36" s="145"/>
      <c r="EJ36" s="145"/>
      <c r="EK36" s="145"/>
      <c r="EL36" s="145"/>
      <c r="EM36" s="145"/>
      <c r="EN36" s="145"/>
      <c r="EO36" s="145"/>
      <c r="EP36" s="145"/>
      <c r="EQ36" s="145"/>
      <c r="ER36" s="145"/>
      <c r="ES36" s="145"/>
      <c r="ET36" s="145"/>
      <c r="EU36" s="145"/>
      <c r="EV36" s="145"/>
      <c r="EW36" s="145"/>
      <c r="EX36" s="145"/>
      <c r="EY36" s="145"/>
      <c r="EZ36" s="145"/>
      <c r="FA36" s="145"/>
      <c r="FB36" s="145"/>
      <c r="FC36" s="145"/>
      <c r="FD36" s="145"/>
      <c r="FE36" s="145"/>
      <c r="FF36" s="145"/>
      <c r="FG36" s="145"/>
      <c r="FH36" s="145"/>
      <c r="FI36" s="145"/>
      <c r="FJ36" s="145"/>
      <c r="FK36" s="145"/>
      <c r="FL36" s="145"/>
      <c r="FM36" s="145"/>
      <c r="FN36" s="145"/>
      <c r="FO36" s="145"/>
      <c r="FP36" s="145"/>
      <c r="FQ36" s="145"/>
      <c r="FR36" s="145"/>
      <c r="FS36" s="145"/>
      <c r="FT36" s="145"/>
      <c r="FU36" s="145"/>
      <c r="FV36" s="145"/>
      <c r="FW36" s="145"/>
      <c r="FX36" s="145"/>
      <c r="FY36" s="145"/>
      <c r="FZ36" s="145"/>
      <c r="GA36" s="145"/>
      <c r="GB36" s="145"/>
      <c r="GC36" s="145"/>
      <c r="GD36" s="145"/>
      <c r="GE36" s="145"/>
      <c r="GF36" s="145"/>
      <c r="GG36" s="145"/>
      <c r="GH36" s="145"/>
      <c r="GI36" s="145"/>
      <c r="GJ36" s="145"/>
      <c r="GK36" s="145"/>
      <c r="GL36" s="145"/>
      <c r="GM36" s="145"/>
      <c r="GN36" s="145"/>
      <c r="GO36" s="145"/>
      <c r="GP36" s="145"/>
      <c r="GQ36" s="145"/>
      <c r="GR36" s="145"/>
      <c r="GS36" s="145"/>
      <c r="GT36" s="145"/>
      <c r="GU36" s="145"/>
      <c r="GV36" s="145"/>
      <c r="GW36" s="145"/>
      <c r="GX36" s="145"/>
      <c r="GY36" s="145"/>
      <c r="GZ36" s="145"/>
      <c r="HA36" s="145"/>
      <c r="HB36" s="145"/>
      <c r="HC36" s="145"/>
      <c r="HD36" s="145"/>
      <c r="HE36" s="145"/>
      <c r="HF36" s="145"/>
      <c r="HG36" s="145"/>
      <c r="HH36" s="145"/>
      <c r="HI36" s="145"/>
      <c r="HJ36" s="145"/>
      <c r="HK36" s="145"/>
      <c r="HL36" s="145"/>
      <c r="HM36" s="145"/>
      <c r="HN36" s="145"/>
      <c r="HO36" s="145"/>
      <c r="HP36" s="145"/>
      <c r="HQ36" s="145"/>
      <c r="HR36" s="145"/>
      <c r="HS36" s="145"/>
      <c r="HT36" s="145"/>
      <c r="HU36" s="145"/>
      <c r="HV36" s="145"/>
      <c r="HW36" s="145"/>
      <c r="HX36" s="145"/>
      <c r="HY36" s="145"/>
      <c r="HZ36" s="145"/>
      <c r="IA36" s="145"/>
      <c r="IB36" s="145"/>
      <c r="IC36" s="145"/>
      <c r="ID36" s="145"/>
      <c r="IE36" s="145"/>
      <c r="IF36" s="145"/>
      <c r="IG36" s="145"/>
      <c r="IH36" s="145"/>
      <c r="II36" s="145"/>
      <c r="IJ36" s="145"/>
      <c r="IK36" s="145"/>
      <c r="IL36" s="145"/>
      <c r="IM36" s="145"/>
      <c r="IN36" s="145"/>
      <c r="IO36" s="145"/>
      <c r="IP36" s="145"/>
      <c r="IQ36" s="145"/>
      <c r="IR36" s="145"/>
      <c r="IS36" s="145"/>
      <c r="IT36" s="145"/>
      <c r="IU36" s="145"/>
      <c r="IV36" s="145"/>
      <c r="IW36" s="145"/>
      <c r="IX36" s="145"/>
      <c r="IY36" s="145"/>
      <c r="IZ36" s="145"/>
      <c r="JA36" s="145"/>
      <c r="JB36" s="145"/>
      <c r="JC36" s="145"/>
      <c r="JD36" s="145"/>
      <c r="JE36" s="145"/>
      <c r="JF36" s="145"/>
      <c r="JG36" s="145"/>
      <c r="JH36" s="145"/>
      <c r="JI36" s="145"/>
      <c r="JJ36" s="145"/>
      <c r="JK36" s="145"/>
      <c r="JL36" s="145"/>
      <c r="JM36" s="145"/>
      <c r="JN36" s="145"/>
      <c r="JO36" s="145"/>
      <c r="JP36" s="145"/>
      <c r="JQ36" s="145"/>
      <c r="JR36" s="145"/>
      <c r="JS36" s="145"/>
      <c r="JT36" s="145"/>
      <c r="JU36" s="145"/>
      <c r="JV36" s="145"/>
      <c r="JW36" s="145"/>
      <c r="JX36" s="145"/>
      <c r="JY36" s="145"/>
      <c r="JZ36" s="145"/>
      <c r="KA36" s="145"/>
      <c r="KB36" s="145"/>
      <c r="KC36" s="145"/>
      <c r="KD36" s="145"/>
      <c r="KE36" s="145"/>
      <c r="KF36" s="145"/>
      <c r="KG36" s="145"/>
      <c r="KH36" s="145"/>
      <c r="KI36" s="145"/>
      <c r="KJ36" s="145"/>
      <c r="KK36" s="145"/>
      <c r="KL36" s="145"/>
      <c r="KM36" s="145"/>
      <c r="KN36" s="145"/>
      <c r="KO36" s="145"/>
      <c r="KP36" s="145"/>
      <c r="KQ36" s="145"/>
      <c r="KR36" s="145"/>
      <c r="KS36" s="145"/>
      <c r="KT36" s="145"/>
      <c r="KU36" s="145"/>
      <c r="KV36" s="145"/>
      <c r="KW36" s="145"/>
      <c r="KX36" s="145"/>
      <c r="KY36" s="145"/>
      <c r="KZ36" s="145"/>
      <c r="LA36" s="145"/>
      <c r="LB36" s="145"/>
      <c r="LC36" s="145"/>
      <c r="LD36" s="145"/>
      <c r="LE36" s="145"/>
      <c r="LF36" s="145"/>
      <c r="LG36" s="145"/>
      <c r="LH36" s="145"/>
      <c r="LI36" s="145"/>
      <c r="LJ36" s="145"/>
      <c r="LK36" s="145"/>
      <c r="LL36" s="145"/>
      <c r="LM36" s="145"/>
      <c r="LN36" s="145"/>
      <c r="LO36" s="145"/>
      <c r="LP36" s="145"/>
      <c r="LQ36" s="145"/>
      <c r="LR36" s="145"/>
      <c r="LS36" s="145"/>
      <c r="LT36" s="145"/>
      <c r="LU36" s="145"/>
      <c r="LV36" s="145"/>
      <c r="LW36" s="145"/>
      <c r="LX36" s="145"/>
      <c r="LY36" s="145"/>
      <c r="LZ36" s="145"/>
      <c r="MA36" s="145"/>
      <c r="MB36" s="145"/>
      <c r="MC36" s="145"/>
      <c r="MD36" s="145"/>
      <c r="ME36" s="145"/>
      <c r="MF36" s="145"/>
      <c r="MG36" s="145"/>
      <c r="MH36" s="145"/>
      <c r="MI36" s="145"/>
      <c r="MJ36" s="145"/>
      <c r="MK36" s="145"/>
      <c r="ML36" s="145"/>
      <c r="MM36" s="145"/>
      <c r="MN36" s="145"/>
      <c r="MO36" s="145"/>
      <c r="MP36" s="145"/>
      <c r="MQ36" s="145"/>
      <c r="MR36" s="145"/>
      <c r="MS36" s="145"/>
      <c r="MT36" s="145"/>
      <c r="MU36" s="145"/>
      <c r="MV36" s="145"/>
      <c r="MW36" s="145"/>
      <c r="MX36" s="145"/>
      <c r="MY36" s="145"/>
      <c r="MZ36" s="145"/>
      <c r="NA36" s="145"/>
      <c r="NB36" s="145"/>
      <c r="NC36" s="145"/>
      <c r="ND36" s="145"/>
      <c r="NE36" s="145"/>
      <c r="NF36" s="145"/>
      <c r="NG36" s="145"/>
      <c r="NH36" s="145"/>
      <c r="NI36" s="145"/>
      <c r="NJ36" s="145"/>
      <c r="NK36" s="145"/>
      <c r="NL36" s="145"/>
      <c r="NM36" s="145"/>
      <c r="NN36" s="145"/>
      <c r="NO36" s="145"/>
      <c r="NP36" s="145"/>
      <c r="NQ36" s="145"/>
      <c r="NR36" s="145"/>
      <c r="NS36" s="145"/>
      <c r="NT36" s="145"/>
      <c r="NU36" s="145"/>
      <c r="NV36" s="145"/>
      <c r="NW36" s="145"/>
      <c r="NX36" s="145"/>
      <c r="NY36" s="145"/>
      <c r="NZ36" s="145"/>
      <c r="OA36" s="145"/>
      <c r="OB36" s="145"/>
      <c r="OC36" s="145"/>
      <c r="OD36" s="145"/>
      <c r="OE36" s="145"/>
      <c r="OF36" s="145"/>
      <c r="OG36" s="145"/>
      <c r="OH36" s="145"/>
      <c r="OI36" s="145"/>
      <c r="OJ36" s="145"/>
      <c r="OK36" s="145"/>
      <c r="OL36" s="145"/>
      <c r="OM36" s="145"/>
      <c r="ON36" s="145"/>
      <c r="OO36" s="145"/>
      <c r="OP36" s="145"/>
      <c r="OQ36" s="145"/>
      <c r="OR36" s="145"/>
      <c r="OS36" s="145"/>
      <c r="OT36" s="145"/>
      <c r="OU36" s="145"/>
      <c r="OV36" s="145"/>
      <c r="OW36" s="145"/>
      <c r="OX36" s="145"/>
      <c r="OY36" s="145"/>
      <c r="OZ36" s="145"/>
      <c r="PA36" s="145"/>
      <c r="PB36" s="145"/>
      <c r="PC36" s="145"/>
      <c r="PD36" s="145"/>
      <c r="PE36" s="145"/>
      <c r="PF36" s="145"/>
      <c r="PG36" s="145"/>
      <c r="PH36" s="145"/>
      <c r="PI36" s="145"/>
      <c r="PJ36" s="145"/>
      <c r="PK36" s="145"/>
      <c r="PL36" s="145"/>
      <c r="PM36" s="145"/>
      <c r="PN36" s="145"/>
      <c r="PO36" s="145"/>
      <c r="PP36" s="145"/>
      <c r="PQ36" s="145"/>
      <c r="PR36" s="145"/>
      <c r="PS36" s="145"/>
      <c r="PT36" s="145"/>
      <c r="PU36" s="145"/>
      <c r="PV36" s="145"/>
      <c r="PW36" s="145"/>
      <c r="PX36" s="145"/>
      <c r="PY36" s="145"/>
      <c r="PZ36" s="145"/>
      <c r="QA36" s="145"/>
      <c r="QB36" s="145"/>
      <c r="QC36" s="145"/>
      <c r="QD36" s="145"/>
      <c r="QE36" s="145"/>
      <c r="QF36" s="145"/>
      <c r="QG36" s="145"/>
      <c r="QH36" s="145"/>
      <c r="QI36" s="145"/>
      <c r="QJ36" s="145"/>
      <c r="QK36" s="145"/>
      <c r="QL36" s="145"/>
      <c r="QM36" s="145"/>
      <c r="QN36" s="145"/>
      <c r="QO36" s="145"/>
      <c r="QP36" s="145"/>
      <c r="QQ36" s="145"/>
      <c r="QR36" s="145"/>
      <c r="QS36" s="145"/>
      <c r="QT36" s="145"/>
      <c r="QU36" s="145"/>
      <c r="QV36" s="145"/>
      <c r="QW36" s="145"/>
      <c r="QX36" s="145"/>
      <c r="QY36" s="145"/>
      <c r="QZ36" s="145"/>
      <c r="RA36" s="145"/>
      <c r="RB36" s="145"/>
      <c r="RC36" s="145"/>
      <c r="RD36" s="145"/>
      <c r="RE36" s="145"/>
      <c r="RF36" s="145"/>
      <c r="RG36" s="145"/>
      <c r="RH36" s="145"/>
      <c r="RI36" s="145"/>
      <c r="RJ36" s="145"/>
      <c r="RK36" s="145"/>
      <c r="RL36" s="145"/>
      <c r="RM36" s="145"/>
      <c r="RN36" s="145"/>
      <c r="RO36" s="145"/>
      <c r="RP36" s="145"/>
      <c r="RQ36" s="145"/>
      <c r="RR36" s="145"/>
      <c r="RS36" s="145"/>
      <c r="RT36" s="145"/>
      <c r="RU36" s="145"/>
      <c r="RV36" s="145"/>
      <c r="RW36" s="145"/>
      <c r="RX36" s="145"/>
      <c r="RY36" s="145"/>
      <c r="RZ36" s="145"/>
      <c r="SA36" s="145"/>
      <c r="SB36" s="145"/>
      <c r="SC36" s="145"/>
      <c r="SD36" s="145"/>
      <c r="SE36" s="145"/>
      <c r="SF36" s="145"/>
      <c r="SG36" s="145"/>
      <c r="SH36" s="145"/>
      <c r="SI36" s="145"/>
      <c r="SJ36" s="145"/>
      <c r="SK36" s="145"/>
      <c r="SL36" s="145"/>
      <c r="SM36" s="145"/>
      <c r="SN36" s="145"/>
      <c r="SO36" s="145"/>
      <c r="SP36" s="145"/>
      <c r="SQ36" s="145"/>
      <c r="SR36" s="145"/>
      <c r="SS36" s="145"/>
      <c r="ST36" s="145"/>
      <c r="SU36" s="145"/>
      <c r="SV36" s="145"/>
      <c r="SW36" s="145"/>
      <c r="SX36" s="145"/>
      <c r="SY36" s="145"/>
      <c r="SZ36" s="145"/>
      <c r="TA36" s="145"/>
      <c r="TB36" s="145"/>
      <c r="TC36" s="145"/>
      <c r="TD36" s="145"/>
      <c r="TE36" s="145"/>
      <c r="TF36" s="145"/>
      <c r="TG36" s="145"/>
      <c r="TH36" s="145"/>
      <c r="TI36" s="145"/>
      <c r="TJ36" s="145"/>
      <c r="TK36" s="145"/>
      <c r="TL36" s="145"/>
      <c r="TM36" s="145"/>
      <c r="TN36" s="145"/>
      <c r="TO36" s="145"/>
      <c r="TP36" s="145"/>
      <c r="TQ36" s="145"/>
      <c r="TR36" s="145"/>
      <c r="TS36" s="145"/>
      <c r="TT36" s="145"/>
      <c r="TU36" s="145"/>
      <c r="TV36" s="145"/>
      <c r="TW36" s="145"/>
      <c r="TX36" s="145"/>
      <c r="TY36" s="145"/>
      <c r="TZ36" s="145"/>
      <c r="UA36" s="145"/>
      <c r="UB36" s="145"/>
      <c r="UC36" s="145"/>
      <c r="UD36" s="145"/>
      <c r="UE36" s="145"/>
      <c r="UF36" s="145"/>
      <c r="UG36" s="145"/>
      <c r="UH36" s="145"/>
      <c r="UI36" s="145"/>
      <c r="UJ36" s="145"/>
      <c r="UK36" s="145"/>
      <c r="UL36" s="145"/>
      <c r="UM36" s="145"/>
      <c r="UN36" s="145"/>
      <c r="UO36" s="145"/>
      <c r="UP36" s="145"/>
      <c r="UQ36" s="145"/>
      <c r="UR36" s="145"/>
      <c r="US36" s="145"/>
      <c r="UT36" s="145"/>
      <c r="UU36" s="145"/>
      <c r="UV36" s="145"/>
      <c r="UW36" s="145"/>
      <c r="UX36" s="145"/>
      <c r="UY36" s="145"/>
      <c r="UZ36" s="145"/>
      <c r="VA36" s="145"/>
      <c r="VB36" s="145"/>
      <c r="VC36" s="145"/>
      <c r="VD36" s="145"/>
      <c r="VE36" s="145"/>
      <c r="VF36" s="145"/>
      <c r="VG36" s="145"/>
      <c r="VH36" s="145"/>
      <c r="VI36" s="145"/>
      <c r="VJ36" s="145"/>
      <c r="VK36" s="145"/>
      <c r="VL36" s="145"/>
      <c r="VM36" s="145"/>
      <c r="VN36" s="145"/>
      <c r="VO36" s="145"/>
      <c r="VP36" s="145"/>
      <c r="VQ36" s="145"/>
      <c r="VR36" s="145"/>
      <c r="VS36" s="145"/>
      <c r="VT36" s="145"/>
      <c r="VU36" s="145"/>
      <c r="VV36" s="145"/>
      <c r="VW36" s="145"/>
      <c r="VX36" s="145"/>
      <c r="VY36" s="145"/>
      <c r="VZ36" s="145"/>
      <c r="WA36" s="145"/>
      <c r="WB36" s="145"/>
      <c r="WC36" s="145"/>
      <c r="WD36" s="145"/>
      <c r="WE36" s="145"/>
      <c r="WF36" s="145"/>
      <c r="WG36" s="145"/>
      <c r="WH36" s="145"/>
      <c r="WI36" s="145"/>
      <c r="WJ36" s="145"/>
      <c r="WK36" s="145"/>
      <c r="WL36" s="145"/>
      <c r="WM36" s="145"/>
      <c r="WN36" s="145"/>
      <c r="WO36" s="145"/>
      <c r="WP36" s="145"/>
      <c r="WQ36" s="145"/>
      <c r="WR36" s="145"/>
      <c r="WS36" s="145"/>
      <c r="WT36" s="145"/>
      <c r="WU36" s="145"/>
      <c r="WV36" s="145"/>
      <c r="WW36" s="145"/>
      <c r="WX36" s="145"/>
      <c r="WY36" s="145"/>
      <c r="WZ36" s="145"/>
      <c r="XA36" s="145"/>
      <c r="XB36" s="145"/>
      <c r="XC36" s="145"/>
      <c r="XD36" s="145"/>
      <c r="XE36" s="145"/>
      <c r="XF36" s="145"/>
      <c r="XG36" s="145"/>
      <c r="XH36" s="145"/>
      <c r="XI36" s="145"/>
      <c r="XJ36" s="145"/>
      <c r="XK36" s="145"/>
      <c r="XL36" s="145"/>
      <c r="XM36" s="145"/>
      <c r="XN36" s="145"/>
      <c r="XO36" s="145"/>
      <c r="XP36" s="145"/>
      <c r="XQ36" s="145"/>
      <c r="XR36" s="145"/>
      <c r="XS36" s="145"/>
      <c r="XT36" s="145"/>
      <c r="XU36" s="145"/>
      <c r="XV36" s="145"/>
      <c r="XW36" s="145"/>
      <c r="XX36" s="145"/>
      <c r="XY36" s="145"/>
      <c r="XZ36" s="145"/>
      <c r="YA36" s="145"/>
      <c r="YB36" s="145"/>
      <c r="YC36" s="145"/>
      <c r="YD36" s="145"/>
      <c r="YE36" s="145"/>
      <c r="YF36" s="145"/>
      <c r="YG36" s="145"/>
      <c r="YH36" s="145"/>
      <c r="YI36" s="145"/>
      <c r="YJ36" s="145"/>
      <c r="YK36" s="145"/>
      <c r="YL36" s="145"/>
      <c r="YM36" s="145"/>
      <c r="YN36" s="145"/>
      <c r="YO36" s="145"/>
      <c r="YP36" s="145"/>
      <c r="YQ36" s="145"/>
      <c r="YR36" s="145"/>
      <c r="YS36" s="145"/>
      <c r="YT36" s="145"/>
      <c r="YU36" s="145"/>
      <c r="YV36" s="145"/>
      <c r="YW36" s="145"/>
      <c r="YX36" s="145"/>
      <c r="YY36" s="145"/>
      <c r="YZ36" s="145"/>
      <c r="ZA36" s="145"/>
      <c r="ZB36" s="145"/>
      <c r="ZC36" s="145"/>
      <c r="ZD36" s="145"/>
      <c r="ZE36" s="145"/>
      <c r="ZF36" s="145"/>
      <c r="ZG36" s="145"/>
      <c r="ZH36" s="145"/>
      <c r="ZI36" s="145"/>
      <c r="ZJ36" s="145"/>
      <c r="ZK36" s="145"/>
      <c r="ZL36" s="145"/>
      <c r="ZM36" s="145"/>
      <c r="ZN36" s="145"/>
      <c r="ZO36" s="145"/>
      <c r="ZP36" s="145"/>
      <c r="ZQ36" s="145"/>
      <c r="ZR36" s="145"/>
      <c r="ZS36" s="145"/>
      <c r="ZT36" s="145"/>
      <c r="ZU36" s="145"/>
      <c r="ZV36" s="145"/>
      <c r="ZW36" s="145"/>
      <c r="ZX36" s="145"/>
      <c r="ZY36" s="145"/>
      <c r="ZZ36" s="145"/>
      <c r="AAA36" s="145"/>
      <c r="AAB36" s="145"/>
      <c r="AAC36" s="145"/>
      <c r="AAD36" s="145"/>
      <c r="AAE36" s="145"/>
      <c r="AAF36" s="145"/>
      <c r="AAG36" s="145"/>
      <c r="AAH36" s="145"/>
      <c r="AAI36" s="145"/>
      <c r="AAJ36" s="145"/>
      <c r="AAK36" s="145"/>
      <c r="AAL36" s="145"/>
      <c r="AAM36" s="145"/>
      <c r="AAN36" s="145"/>
      <c r="AAO36" s="145"/>
      <c r="AAP36" s="145"/>
      <c r="AAQ36" s="145"/>
      <c r="AAR36" s="145"/>
      <c r="AAS36" s="145"/>
      <c r="AAT36" s="145"/>
      <c r="AAU36" s="145"/>
      <c r="AAV36" s="145"/>
      <c r="AAW36" s="145"/>
      <c r="AAX36" s="145"/>
      <c r="AAY36" s="145"/>
      <c r="AAZ36" s="145"/>
      <c r="ABA36" s="145"/>
      <c r="ABB36" s="145"/>
      <c r="ABC36" s="145"/>
      <c r="ABD36" s="145"/>
      <c r="ABE36" s="145"/>
      <c r="ABF36" s="145"/>
      <c r="ABG36" s="145"/>
      <c r="ABH36" s="145"/>
      <c r="ABI36" s="145"/>
      <c r="ABJ36" s="145"/>
      <c r="ABK36" s="145"/>
      <c r="ABL36" s="145"/>
      <c r="ABM36" s="145"/>
      <c r="ABN36" s="145"/>
      <c r="ABO36" s="145"/>
      <c r="ABP36" s="145"/>
      <c r="ABQ36" s="145"/>
      <c r="ABR36" s="145"/>
      <c r="ABS36" s="145"/>
      <c r="ABT36" s="145"/>
      <c r="ABU36" s="145"/>
      <c r="ABV36" s="145"/>
      <c r="ABW36" s="145"/>
      <c r="ABX36" s="145"/>
      <c r="ABY36" s="145"/>
      <c r="ABZ36" s="145"/>
      <c r="ACA36" s="145"/>
      <c r="ACB36" s="145"/>
      <c r="ACC36" s="145"/>
      <c r="ACD36" s="145"/>
      <c r="ACE36" s="145"/>
      <c r="ACF36" s="145"/>
      <c r="ACG36" s="145"/>
      <c r="ACH36" s="145"/>
      <c r="ACI36" s="145"/>
      <c r="ACJ36" s="145"/>
      <c r="ACK36" s="145"/>
      <c r="ACL36" s="145"/>
      <c r="ACM36" s="145"/>
      <c r="ACN36" s="145"/>
      <c r="ACO36" s="145"/>
      <c r="ACP36" s="145"/>
      <c r="ACQ36" s="145"/>
      <c r="ACR36" s="145"/>
      <c r="ACS36" s="145"/>
      <c r="ACT36" s="145"/>
      <c r="ACU36" s="145"/>
      <c r="ACV36" s="145"/>
      <c r="ACW36" s="145"/>
      <c r="ACX36" s="145"/>
      <c r="ACY36" s="145"/>
      <c r="ACZ36" s="145"/>
      <c r="ADA36" s="145"/>
      <c r="ADB36" s="145"/>
      <c r="ADC36" s="145"/>
      <c r="ADD36" s="145"/>
      <c r="ADE36" s="145"/>
      <c r="ADF36" s="145"/>
      <c r="ADG36" s="145"/>
      <c r="ADH36" s="145"/>
      <c r="ADI36" s="145"/>
      <c r="ADJ36" s="145"/>
      <c r="ADK36" s="145"/>
      <c r="ADL36" s="145"/>
      <c r="ADM36" s="145"/>
      <c r="ADN36" s="145"/>
      <c r="ADO36" s="145"/>
      <c r="ADP36" s="145"/>
      <c r="ADQ36" s="145"/>
      <c r="ADR36" s="145"/>
      <c r="ADS36" s="145"/>
      <c r="ADT36" s="145"/>
      <c r="ADU36" s="145"/>
      <c r="ADV36" s="145"/>
      <c r="ADW36" s="145"/>
      <c r="ADX36" s="145"/>
      <c r="ADY36" s="145"/>
      <c r="ADZ36" s="145"/>
      <c r="AEA36" s="145"/>
      <c r="AEB36" s="145"/>
      <c r="AEC36" s="145"/>
      <c r="AED36" s="145"/>
      <c r="AEE36" s="145"/>
      <c r="AEF36" s="145"/>
      <c r="AEG36" s="145"/>
      <c r="AEH36" s="145"/>
      <c r="AEI36" s="145"/>
      <c r="AEJ36" s="145"/>
      <c r="AEK36" s="145"/>
      <c r="AEL36" s="145"/>
      <c r="AEM36" s="145"/>
      <c r="AEN36" s="145"/>
      <c r="AEO36" s="145"/>
      <c r="AEP36" s="145"/>
      <c r="AEQ36" s="145"/>
      <c r="AER36" s="145"/>
      <c r="AES36" s="145"/>
      <c r="AET36" s="145"/>
      <c r="AEU36" s="145"/>
      <c r="AEV36" s="145"/>
      <c r="AEW36" s="145"/>
      <c r="AEX36" s="145"/>
      <c r="AEY36" s="145"/>
      <c r="AEZ36" s="145"/>
      <c r="AFA36" s="145"/>
      <c r="AFB36" s="145"/>
      <c r="AFC36" s="145"/>
      <c r="AFD36" s="145"/>
      <c r="AFE36" s="145"/>
      <c r="AFF36" s="145"/>
      <c r="AFG36" s="145"/>
      <c r="AFH36" s="145"/>
      <c r="AFI36" s="145"/>
      <c r="AFJ36" s="145"/>
      <c r="AFK36" s="145"/>
      <c r="AFL36" s="145"/>
      <c r="AFM36" s="145"/>
      <c r="AFN36" s="145"/>
      <c r="AFO36" s="145"/>
      <c r="AFP36" s="145"/>
      <c r="AFQ36" s="145"/>
      <c r="AFR36" s="145"/>
      <c r="AFS36" s="145"/>
      <c r="AFT36" s="145"/>
      <c r="AFU36" s="145"/>
      <c r="AFV36" s="145"/>
      <c r="AFW36" s="145"/>
      <c r="AFX36" s="145"/>
      <c r="AFY36" s="145"/>
      <c r="AFZ36" s="145"/>
      <c r="AGA36" s="145"/>
      <c r="AGB36" s="145"/>
      <c r="AGC36" s="145"/>
      <c r="AGD36" s="145"/>
      <c r="AGE36" s="145"/>
      <c r="AGF36" s="145"/>
      <c r="AGG36" s="145"/>
      <c r="AGH36" s="145"/>
      <c r="AGI36" s="145"/>
      <c r="AGJ36" s="145"/>
      <c r="AGK36" s="145"/>
      <c r="AGL36" s="145"/>
      <c r="AGM36" s="145"/>
      <c r="AGN36" s="145"/>
      <c r="AGO36" s="145"/>
      <c r="AGP36" s="145"/>
      <c r="AGQ36" s="145"/>
      <c r="AGR36" s="145"/>
      <c r="AGS36" s="145"/>
      <c r="AGT36" s="145"/>
      <c r="AGU36" s="145"/>
      <c r="AGV36" s="145"/>
      <c r="AGW36" s="145"/>
      <c r="AGX36" s="145"/>
      <c r="AGY36" s="145"/>
      <c r="AGZ36" s="145"/>
      <c r="AHA36" s="145"/>
      <c r="AHB36" s="145"/>
      <c r="AHC36" s="145"/>
      <c r="AHD36" s="145"/>
      <c r="AHE36" s="145"/>
      <c r="AHF36" s="145"/>
      <c r="AHG36" s="145"/>
      <c r="AHH36" s="145"/>
      <c r="AHI36" s="145"/>
      <c r="AHJ36" s="145"/>
      <c r="AHK36" s="145"/>
      <c r="AHL36" s="145"/>
      <c r="AHM36" s="145"/>
      <c r="AHN36" s="145"/>
      <c r="AHO36" s="145"/>
      <c r="AHP36" s="145"/>
      <c r="AHQ36" s="145"/>
      <c r="AHR36" s="145"/>
      <c r="AHS36" s="145"/>
      <c r="AHT36" s="145"/>
      <c r="AHU36" s="145"/>
      <c r="AHV36" s="145"/>
      <c r="AHW36" s="145"/>
      <c r="AHX36" s="145"/>
      <c r="AHY36" s="145"/>
      <c r="AHZ36" s="145"/>
      <c r="AIA36" s="145"/>
      <c r="AIB36" s="145"/>
      <c r="AIC36" s="145"/>
      <c r="AID36" s="145"/>
      <c r="AIE36" s="145"/>
      <c r="AIF36" s="145"/>
      <c r="AIG36" s="145"/>
      <c r="AIH36" s="145"/>
      <c r="AII36" s="145"/>
      <c r="AIJ36" s="145"/>
      <c r="AIK36" s="145"/>
      <c r="AIL36" s="145"/>
      <c r="AIM36" s="145"/>
      <c r="AIN36" s="145"/>
      <c r="AIO36" s="145"/>
      <c r="AIP36" s="145"/>
      <c r="AIQ36" s="145"/>
      <c r="AIR36" s="145"/>
      <c r="AIS36" s="145"/>
      <c r="AIT36" s="145"/>
      <c r="AIU36" s="145"/>
      <c r="AIV36" s="145"/>
      <c r="AIW36" s="145"/>
      <c r="AIX36" s="145"/>
      <c r="AIY36" s="145"/>
      <c r="AIZ36" s="145"/>
      <c r="AJA36" s="145"/>
      <c r="AJB36" s="145"/>
      <c r="AJC36" s="145"/>
      <c r="AJD36" s="145"/>
      <c r="AJE36" s="145"/>
      <c r="AJF36" s="145"/>
      <c r="AJG36" s="145"/>
      <c r="AJH36" s="145"/>
      <c r="AJI36" s="145"/>
      <c r="AJJ36" s="145"/>
      <c r="AJK36" s="145"/>
      <c r="AJL36" s="145"/>
      <c r="AJM36" s="145"/>
      <c r="AJN36" s="145"/>
      <c r="AJO36" s="145"/>
      <c r="AJP36" s="145"/>
      <c r="AJQ36" s="145"/>
      <c r="AJR36" s="145"/>
      <c r="AJS36" s="145"/>
      <c r="AJT36" s="145"/>
      <c r="AJU36" s="145"/>
      <c r="AJV36" s="145"/>
      <c r="AJW36" s="145"/>
      <c r="AJX36" s="145"/>
      <c r="AJY36" s="145"/>
      <c r="AJZ36" s="145"/>
      <c r="AKA36" s="145"/>
      <c r="AKB36" s="145"/>
      <c r="AKC36" s="145"/>
      <c r="AKD36" s="145"/>
      <c r="AKE36" s="145"/>
      <c r="AKF36" s="145"/>
      <c r="AKG36" s="145"/>
      <c r="AKH36" s="145"/>
      <c r="AKI36" s="145"/>
      <c r="AKJ36" s="145"/>
      <c r="AKK36" s="145"/>
      <c r="AKL36" s="145"/>
      <c r="AKM36" s="145"/>
      <c r="AKN36" s="145"/>
      <c r="AKO36" s="145"/>
      <c r="AKP36" s="145"/>
      <c r="AKQ36" s="145"/>
      <c r="AKR36" s="145"/>
      <c r="AKS36" s="145"/>
      <c r="AKT36" s="145"/>
      <c r="AKU36" s="145"/>
      <c r="AKV36" s="145"/>
      <c r="AKW36" s="145"/>
      <c r="AKX36" s="145"/>
      <c r="AKY36" s="145"/>
      <c r="AKZ36" s="145"/>
      <c r="ALA36" s="145"/>
      <c r="ALB36" s="145"/>
      <c r="ALC36" s="145"/>
      <c r="ALD36" s="145"/>
      <c r="ALE36" s="145"/>
      <c r="ALF36" s="145"/>
      <c r="ALG36" s="145"/>
      <c r="ALH36" s="145"/>
      <c r="ALI36" s="145"/>
      <c r="ALJ36" s="145"/>
      <c r="ALK36" s="145"/>
      <c r="ALL36" s="145"/>
      <c r="ALM36" s="145"/>
      <c r="ALN36" s="145"/>
      <c r="ALO36" s="145"/>
      <c r="ALP36" s="145"/>
      <c r="ALQ36" s="145"/>
      <c r="ALR36" s="145"/>
      <c r="ALS36" s="145"/>
      <c r="ALT36" s="145"/>
      <c r="ALU36" s="145"/>
      <c r="ALV36" s="145"/>
      <c r="ALW36" s="145"/>
      <c r="ALX36" s="145"/>
      <c r="ALY36" s="145"/>
      <c r="ALZ36" s="145"/>
      <c r="AMA36" s="145"/>
      <c r="AMB36" s="145"/>
      <c r="AMC36" s="145"/>
      <c r="AMD36" s="145"/>
      <c r="AME36" s="145"/>
      <c r="AMF36" s="145"/>
      <c r="AMG36" s="145"/>
      <c r="AMH36" s="145"/>
      <c r="AMI36" s="145"/>
      <c r="AMJ36" s="145"/>
      <c r="AMK36" s="145"/>
    </row>
    <row r="37" spans="1:1025" s="142" customFormat="1">
      <c r="A37" s="148" t="str">
        <f t="shared" si="0"/>
        <v>LOAN.UH_APPROVE</v>
      </c>
      <c r="B37" s="154">
        <f t="shared" si="3"/>
        <v>110033</v>
      </c>
      <c r="C37" s="154">
        <v>0</v>
      </c>
      <c r="D37" s="154">
        <v>1</v>
      </c>
      <c r="E37" s="155">
        <f t="shared" si="4"/>
        <v>100000</v>
      </c>
      <c r="F37" s="155">
        <v>10000</v>
      </c>
      <c r="G37" s="155" t="s">
        <v>34</v>
      </c>
      <c r="H37" s="155">
        <v>100000</v>
      </c>
      <c r="I37" s="157" t="s">
        <v>505</v>
      </c>
      <c r="J37" s="155">
        <f>VLOOKUP(I37,T_FSM_TYPE!$A:$B,2,0)</f>
        <v>110000</v>
      </c>
      <c r="K37" s="142" t="s">
        <v>646</v>
      </c>
      <c r="L37" s="160"/>
      <c r="M37" s="133" t="str">
        <f t="shared" si="2"/>
        <v>INSERT INTO T_FSM_ACTION VALUES(110033, 0, 1, 100000, 10000, GETDATE(), 100000, 110000, 'UH_APPROVE', '' )</v>
      </c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  <c r="CE37" s="148"/>
      <c r="CF37" s="148"/>
      <c r="CG37" s="148"/>
      <c r="CH37" s="148"/>
      <c r="CI37" s="148"/>
      <c r="CJ37" s="148"/>
      <c r="CK37" s="148"/>
      <c r="CL37" s="148"/>
      <c r="CM37" s="148"/>
      <c r="CN37" s="148"/>
      <c r="CO37" s="148"/>
      <c r="CP37" s="148"/>
      <c r="CQ37" s="148"/>
      <c r="CR37" s="148"/>
      <c r="CS37" s="148"/>
      <c r="CT37" s="148"/>
      <c r="CU37" s="148"/>
      <c r="CV37" s="148"/>
      <c r="CW37" s="148"/>
      <c r="CX37" s="148"/>
      <c r="CY37" s="148"/>
      <c r="CZ37" s="148"/>
      <c r="DA37" s="148"/>
      <c r="DB37" s="148"/>
      <c r="DC37" s="148"/>
      <c r="DD37" s="148"/>
      <c r="DE37" s="148"/>
      <c r="DF37" s="148"/>
      <c r="DG37" s="148"/>
      <c r="DH37" s="148"/>
      <c r="DI37" s="148"/>
      <c r="DJ37" s="148"/>
      <c r="DK37" s="148"/>
      <c r="DL37" s="148"/>
      <c r="DM37" s="148"/>
      <c r="DN37" s="148"/>
      <c r="DO37" s="148"/>
      <c r="DP37" s="148"/>
      <c r="DQ37" s="148"/>
      <c r="DR37" s="148"/>
      <c r="DS37" s="148"/>
      <c r="DT37" s="148"/>
      <c r="DU37" s="148"/>
      <c r="DV37" s="148"/>
      <c r="DW37" s="148"/>
      <c r="DX37" s="148"/>
      <c r="DY37" s="148"/>
      <c r="DZ37" s="148"/>
      <c r="EA37" s="148"/>
      <c r="EB37" s="148"/>
      <c r="EC37" s="148"/>
      <c r="ED37" s="148"/>
      <c r="EE37" s="148"/>
      <c r="EF37" s="148"/>
      <c r="EG37" s="148"/>
      <c r="EH37" s="148"/>
      <c r="EI37" s="148"/>
      <c r="EJ37" s="148"/>
      <c r="EK37" s="148"/>
      <c r="EL37" s="148"/>
      <c r="EM37" s="148"/>
      <c r="EN37" s="148"/>
      <c r="EO37" s="148"/>
      <c r="EP37" s="148"/>
      <c r="EQ37" s="148"/>
      <c r="ER37" s="148"/>
      <c r="ES37" s="148"/>
      <c r="ET37" s="148"/>
      <c r="EU37" s="148"/>
      <c r="EV37" s="148"/>
      <c r="EW37" s="148"/>
      <c r="EX37" s="148"/>
      <c r="EY37" s="148"/>
      <c r="EZ37" s="148"/>
      <c r="FA37" s="148"/>
      <c r="FB37" s="148"/>
      <c r="FC37" s="148"/>
      <c r="FD37" s="148"/>
      <c r="FE37" s="148"/>
      <c r="FF37" s="148"/>
      <c r="FG37" s="148"/>
      <c r="FH37" s="148"/>
      <c r="FI37" s="148"/>
      <c r="FJ37" s="148"/>
      <c r="FK37" s="148"/>
      <c r="FL37" s="148"/>
      <c r="FM37" s="148"/>
      <c r="FN37" s="148"/>
      <c r="FO37" s="148"/>
      <c r="FP37" s="148"/>
      <c r="FQ37" s="148"/>
      <c r="FR37" s="148"/>
      <c r="FS37" s="148"/>
      <c r="FT37" s="148"/>
      <c r="FU37" s="148"/>
      <c r="FV37" s="148"/>
      <c r="FW37" s="148"/>
      <c r="FX37" s="148"/>
      <c r="FY37" s="148"/>
      <c r="FZ37" s="148"/>
      <c r="GA37" s="148"/>
      <c r="GB37" s="148"/>
      <c r="GC37" s="148"/>
      <c r="GD37" s="148"/>
      <c r="GE37" s="148"/>
      <c r="GF37" s="148"/>
      <c r="GG37" s="148"/>
      <c r="GH37" s="148"/>
      <c r="GI37" s="148"/>
      <c r="GJ37" s="148"/>
      <c r="GK37" s="148"/>
      <c r="GL37" s="148"/>
      <c r="GM37" s="148"/>
      <c r="GN37" s="148"/>
      <c r="GO37" s="148"/>
      <c r="GP37" s="148"/>
      <c r="GQ37" s="148"/>
      <c r="GR37" s="148"/>
      <c r="GS37" s="148"/>
      <c r="GT37" s="148"/>
      <c r="GU37" s="148"/>
      <c r="GV37" s="148"/>
      <c r="GW37" s="148"/>
      <c r="GX37" s="148"/>
      <c r="GY37" s="148"/>
      <c r="GZ37" s="148"/>
      <c r="HA37" s="148"/>
      <c r="HB37" s="148"/>
      <c r="HC37" s="148"/>
      <c r="HD37" s="148"/>
      <c r="HE37" s="148"/>
      <c r="HF37" s="148"/>
      <c r="HG37" s="148"/>
      <c r="HH37" s="148"/>
      <c r="HI37" s="148"/>
      <c r="HJ37" s="148"/>
      <c r="HK37" s="148"/>
      <c r="HL37" s="148"/>
      <c r="HM37" s="148"/>
      <c r="HN37" s="148"/>
      <c r="HO37" s="148"/>
      <c r="HP37" s="148"/>
      <c r="HQ37" s="148"/>
      <c r="HR37" s="148"/>
      <c r="HS37" s="148"/>
      <c r="HT37" s="148"/>
      <c r="HU37" s="148"/>
      <c r="HV37" s="148"/>
      <c r="HW37" s="148"/>
      <c r="HX37" s="148"/>
      <c r="HY37" s="148"/>
      <c r="HZ37" s="148"/>
      <c r="IA37" s="148"/>
      <c r="IB37" s="148"/>
      <c r="IC37" s="148"/>
      <c r="ID37" s="148"/>
      <c r="IE37" s="148"/>
      <c r="IF37" s="148"/>
      <c r="IG37" s="148"/>
      <c r="IH37" s="148"/>
      <c r="II37" s="148"/>
      <c r="IJ37" s="148"/>
      <c r="IK37" s="148"/>
      <c r="IL37" s="148"/>
      <c r="IM37" s="148"/>
      <c r="IN37" s="148"/>
      <c r="IO37" s="148"/>
      <c r="IP37" s="148"/>
      <c r="IQ37" s="148"/>
      <c r="IR37" s="148"/>
      <c r="IS37" s="148"/>
      <c r="IT37" s="148"/>
      <c r="IU37" s="148"/>
      <c r="IV37" s="148"/>
      <c r="IW37" s="148"/>
      <c r="IX37" s="148"/>
      <c r="IY37" s="148"/>
      <c r="IZ37" s="148"/>
      <c r="JA37" s="148"/>
      <c r="JB37" s="148"/>
      <c r="JC37" s="148"/>
      <c r="JD37" s="148"/>
      <c r="JE37" s="148"/>
      <c r="JF37" s="148"/>
      <c r="JG37" s="148"/>
      <c r="JH37" s="148"/>
      <c r="JI37" s="148"/>
      <c r="JJ37" s="148"/>
      <c r="JK37" s="148"/>
      <c r="JL37" s="148"/>
      <c r="JM37" s="148"/>
      <c r="JN37" s="148"/>
      <c r="JO37" s="148"/>
      <c r="JP37" s="148"/>
      <c r="JQ37" s="148"/>
      <c r="JR37" s="148"/>
      <c r="JS37" s="148"/>
      <c r="JT37" s="148"/>
      <c r="JU37" s="148"/>
      <c r="JV37" s="148"/>
      <c r="JW37" s="148"/>
      <c r="JX37" s="148"/>
      <c r="JY37" s="148"/>
      <c r="JZ37" s="148"/>
      <c r="KA37" s="148"/>
      <c r="KB37" s="148"/>
      <c r="KC37" s="148"/>
      <c r="KD37" s="148"/>
      <c r="KE37" s="148"/>
      <c r="KF37" s="148"/>
      <c r="KG37" s="148"/>
      <c r="KH37" s="148"/>
      <c r="KI37" s="148"/>
      <c r="KJ37" s="148"/>
      <c r="KK37" s="148"/>
      <c r="KL37" s="148"/>
      <c r="KM37" s="148"/>
      <c r="KN37" s="148"/>
      <c r="KO37" s="148"/>
      <c r="KP37" s="148"/>
      <c r="KQ37" s="148"/>
      <c r="KR37" s="148"/>
      <c r="KS37" s="148"/>
      <c r="KT37" s="148"/>
      <c r="KU37" s="148"/>
      <c r="KV37" s="148"/>
      <c r="KW37" s="148"/>
      <c r="KX37" s="148"/>
      <c r="KY37" s="148"/>
      <c r="KZ37" s="148"/>
      <c r="LA37" s="148"/>
      <c r="LB37" s="148"/>
      <c r="LC37" s="148"/>
      <c r="LD37" s="148"/>
      <c r="LE37" s="148"/>
      <c r="LF37" s="148"/>
      <c r="LG37" s="148"/>
      <c r="LH37" s="148"/>
      <c r="LI37" s="148"/>
      <c r="LJ37" s="148"/>
      <c r="LK37" s="148"/>
      <c r="LL37" s="148"/>
      <c r="LM37" s="148"/>
      <c r="LN37" s="148"/>
      <c r="LO37" s="148"/>
      <c r="LP37" s="148"/>
      <c r="LQ37" s="148"/>
      <c r="LR37" s="148"/>
      <c r="LS37" s="148"/>
      <c r="LT37" s="148"/>
      <c r="LU37" s="148"/>
      <c r="LV37" s="148"/>
      <c r="LW37" s="148"/>
      <c r="LX37" s="148"/>
      <c r="LY37" s="148"/>
      <c r="LZ37" s="148"/>
      <c r="MA37" s="148"/>
      <c r="MB37" s="148"/>
      <c r="MC37" s="148"/>
      <c r="MD37" s="148"/>
      <c r="ME37" s="148"/>
      <c r="MF37" s="148"/>
      <c r="MG37" s="148"/>
      <c r="MH37" s="148"/>
      <c r="MI37" s="148"/>
      <c r="MJ37" s="148"/>
      <c r="MK37" s="148"/>
      <c r="ML37" s="148"/>
      <c r="MM37" s="148"/>
      <c r="MN37" s="148"/>
      <c r="MO37" s="148"/>
      <c r="MP37" s="148"/>
      <c r="MQ37" s="148"/>
      <c r="MR37" s="148"/>
      <c r="MS37" s="148"/>
      <c r="MT37" s="148"/>
      <c r="MU37" s="148"/>
      <c r="MV37" s="148"/>
      <c r="MW37" s="148"/>
      <c r="MX37" s="148"/>
      <c r="MY37" s="148"/>
      <c r="MZ37" s="148"/>
      <c r="NA37" s="148"/>
      <c r="NB37" s="148"/>
      <c r="NC37" s="148"/>
      <c r="ND37" s="148"/>
      <c r="NE37" s="148"/>
      <c r="NF37" s="148"/>
      <c r="NG37" s="148"/>
      <c r="NH37" s="148"/>
      <c r="NI37" s="148"/>
      <c r="NJ37" s="148"/>
      <c r="NK37" s="148"/>
      <c r="NL37" s="148"/>
      <c r="NM37" s="148"/>
      <c r="NN37" s="148"/>
      <c r="NO37" s="148"/>
      <c r="NP37" s="148"/>
      <c r="NQ37" s="148"/>
      <c r="NR37" s="148"/>
      <c r="NS37" s="148"/>
      <c r="NT37" s="148"/>
      <c r="NU37" s="148"/>
      <c r="NV37" s="148"/>
      <c r="NW37" s="148"/>
      <c r="NX37" s="148"/>
      <c r="NY37" s="148"/>
      <c r="NZ37" s="148"/>
      <c r="OA37" s="148"/>
      <c r="OB37" s="148"/>
      <c r="OC37" s="148"/>
      <c r="OD37" s="148"/>
      <c r="OE37" s="148"/>
      <c r="OF37" s="148"/>
      <c r="OG37" s="148"/>
      <c r="OH37" s="148"/>
      <c r="OI37" s="148"/>
      <c r="OJ37" s="148"/>
      <c r="OK37" s="148"/>
      <c r="OL37" s="148"/>
      <c r="OM37" s="148"/>
      <c r="ON37" s="148"/>
      <c r="OO37" s="148"/>
      <c r="OP37" s="148"/>
      <c r="OQ37" s="148"/>
      <c r="OR37" s="148"/>
      <c r="OS37" s="148"/>
      <c r="OT37" s="148"/>
      <c r="OU37" s="148"/>
      <c r="OV37" s="148"/>
      <c r="OW37" s="148"/>
      <c r="OX37" s="148"/>
      <c r="OY37" s="148"/>
      <c r="OZ37" s="148"/>
      <c r="PA37" s="148"/>
      <c r="PB37" s="148"/>
      <c r="PC37" s="148"/>
      <c r="PD37" s="148"/>
      <c r="PE37" s="148"/>
      <c r="PF37" s="148"/>
      <c r="PG37" s="148"/>
      <c r="PH37" s="148"/>
      <c r="PI37" s="148"/>
      <c r="PJ37" s="148"/>
      <c r="PK37" s="148"/>
      <c r="PL37" s="148"/>
      <c r="PM37" s="148"/>
      <c r="PN37" s="148"/>
      <c r="PO37" s="148"/>
      <c r="PP37" s="148"/>
      <c r="PQ37" s="148"/>
      <c r="PR37" s="148"/>
      <c r="PS37" s="148"/>
      <c r="PT37" s="148"/>
      <c r="PU37" s="148"/>
      <c r="PV37" s="148"/>
      <c r="PW37" s="148"/>
      <c r="PX37" s="148"/>
      <c r="PY37" s="148"/>
      <c r="PZ37" s="148"/>
      <c r="QA37" s="148"/>
      <c r="QB37" s="148"/>
      <c r="QC37" s="148"/>
      <c r="QD37" s="148"/>
      <c r="QE37" s="148"/>
      <c r="QF37" s="148"/>
      <c r="QG37" s="148"/>
      <c r="QH37" s="148"/>
      <c r="QI37" s="148"/>
      <c r="QJ37" s="148"/>
      <c r="QK37" s="148"/>
      <c r="QL37" s="148"/>
      <c r="QM37" s="148"/>
      <c r="QN37" s="148"/>
      <c r="QO37" s="148"/>
      <c r="QP37" s="148"/>
      <c r="QQ37" s="148"/>
      <c r="QR37" s="148"/>
      <c r="QS37" s="148"/>
      <c r="QT37" s="148"/>
      <c r="QU37" s="148"/>
      <c r="QV37" s="148"/>
      <c r="QW37" s="148"/>
      <c r="QX37" s="148"/>
      <c r="QY37" s="148"/>
      <c r="QZ37" s="148"/>
      <c r="RA37" s="148"/>
      <c r="RB37" s="148"/>
      <c r="RC37" s="148"/>
      <c r="RD37" s="148"/>
      <c r="RE37" s="148"/>
      <c r="RF37" s="148"/>
      <c r="RG37" s="148"/>
      <c r="RH37" s="148"/>
      <c r="RI37" s="148"/>
      <c r="RJ37" s="148"/>
      <c r="RK37" s="148"/>
      <c r="RL37" s="148"/>
      <c r="RM37" s="148"/>
      <c r="RN37" s="148"/>
      <c r="RO37" s="148"/>
      <c r="RP37" s="148"/>
      <c r="RQ37" s="148"/>
      <c r="RR37" s="148"/>
      <c r="RS37" s="148"/>
      <c r="RT37" s="148"/>
      <c r="RU37" s="148"/>
      <c r="RV37" s="148"/>
      <c r="RW37" s="148"/>
      <c r="RX37" s="148"/>
      <c r="RY37" s="148"/>
      <c r="RZ37" s="148"/>
      <c r="SA37" s="148"/>
      <c r="SB37" s="148"/>
      <c r="SC37" s="148"/>
      <c r="SD37" s="148"/>
      <c r="SE37" s="148"/>
      <c r="SF37" s="148"/>
      <c r="SG37" s="148"/>
      <c r="SH37" s="148"/>
      <c r="SI37" s="148"/>
      <c r="SJ37" s="148"/>
      <c r="SK37" s="148"/>
      <c r="SL37" s="148"/>
      <c r="SM37" s="148"/>
      <c r="SN37" s="148"/>
      <c r="SO37" s="148"/>
      <c r="SP37" s="148"/>
      <c r="SQ37" s="148"/>
      <c r="SR37" s="148"/>
      <c r="SS37" s="148"/>
      <c r="ST37" s="148"/>
      <c r="SU37" s="148"/>
      <c r="SV37" s="148"/>
      <c r="SW37" s="148"/>
      <c r="SX37" s="148"/>
      <c r="SY37" s="148"/>
      <c r="SZ37" s="148"/>
      <c r="TA37" s="148"/>
      <c r="TB37" s="148"/>
      <c r="TC37" s="148"/>
      <c r="TD37" s="148"/>
      <c r="TE37" s="148"/>
      <c r="TF37" s="148"/>
      <c r="TG37" s="148"/>
      <c r="TH37" s="148"/>
      <c r="TI37" s="148"/>
      <c r="TJ37" s="148"/>
      <c r="TK37" s="148"/>
      <c r="TL37" s="148"/>
      <c r="TM37" s="148"/>
      <c r="TN37" s="148"/>
      <c r="TO37" s="148"/>
      <c r="TP37" s="148"/>
      <c r="TQ37" s="148"/>
      <c r="TR37" s="148"/>
      <c r="TS37" s="148"/>
      <c r="TT37" s="148"/>
      <c r="TU37" s="148"/>
      <c r="TV37" s="148"/>
      <c r="TW37" s="148"/>
      <c r="TX37" s="148"/>
      <c r="TY37" s="148"/>
      <c r="TZ37" s="148"/>
      <c r="UA37" s="148"/>
      <c r="UB37" s="148"/>
      <c r="UC37" s="148"/>
      <c r="UD37" s="148"/>
      <c r="UE37" s="148"/>
      <c r="UF37" s="148"/>
      <c r="UG37" s="148"/>
      <c r="UH37" s="148"/>
      <c r="UI37" s="148"/>
      <c r="UJ37" s="148"/>
      <c r="UK37" s="148"/>
      <c r="UL37" s="148"/>
      <c r="UM37" s="148"/>
      <c r="UN37" s="148"/>
      <c r="UO37" s="148"/>
      <c r="UP37" s="148"/>
      <c r="UQ37" s="148"/>
      <c r="UR37" s="148"/>
      <c r="US37" s="148"/>
      <c r="UT37" s="148"/>
      <c r="UU37" s="148"/>
      <c r="UV37" s="148"/>
      <c r="UW37" s="148"/>
      <c r="UX37" s="148"/>
      <c r="UY37" s="148"/>
      <c r="UZ37" s="148"/>
      <c r="VA37" s="148"/>
      <c r="VB37" s="148"/>
      <c r="VC37" s="148"/>
      <c r="VD37" s="148"/>
      <c r="VE37" s="148"/>
      <c r="VF37" s="148"/>
      <c r="VG37" s="148"/>
      <c r="VH37" s="148"/>
      <c r="VI37" s="148"/>
      <c r="VJ37" s="148"/>
      <c r="VK37" s="148"/>
      <c r="VL37" s="148"/>
      <c r="VM37" s="148"/>
      <c r="VN37" s="148"/>
      <c r="VO37" s="148"/>
      <c r="VP37" s="148"/>
      <c r="VQ37" s="148"/>
      <c r="VR37" s="148"/>
      <c r="VS37" s="148"/>
      <c r="VT37" s="148"/>
      <c r="VU37" s="148"/>
      <c r="VV37" s="148"/>
      <c r="VW37" s="148"/>
      <c r="VX37" s="148"/>
      <c r="VY37" s="148"/>
      <c r="VZ37" s="148"/>
      <c r="WA37" s="148"/>
      <c r="WB37" s="148"/>
      <c r="WC37" s="148"/>
      <c r="WD37" s="148"/>
      <c r="WE37" s="148"/>
      <c r="WF37" s="148"/>
      <c r="WG37" s="148"/>
      <c r="WH37" s="148"/>
      <c r="WI37" s="148"/>
      <c r="WJ37" s="148"/>
      <c r="WK37" s="148"/>
      <c r="WL37" s="148"/>
      <c r="WM37" s="148"/>
      <c r="WN37" s="148"/>
      <c r="WO37" s="148"/>
      <c r="WP37" s="148"/>
      <c r="WQ37" s="148"/>
      <c r="WR37" s="148"/>
      <c r="WS37" s="148"/>
      <c r="WT37" s="148"/>
      <c r="WU37" s="148"/>
      <c r="WV37" s="148"/>
      <c r="WW37" s="148"/>
      <c r="WX37" s="148"/>
      <c r="WY37" s="148"/>
      <c r="WZ37" s="148"/>
      <c r="XA37" s="148"/>
      <c r="XB37" s="148"/>
      <c r="XC37" s="148"/>
      <c r="XD37" s="148"/>
      <c r="XE37" s="148"/>
      <c r="XF37" s="148"/>
      <c r="XG37" s="148"/>
      <c r="XH37" s="148"/>
      <c r="XI37" s="148"/>
      <c r="XJ37" s="148"/>
      <c r="XK37" s="148"/>
      <c r="XL37" s="148"/>
      <c r="XM37" s="148"/>
      <c r="XN37" s="148"/>
      <c r="XO37" s="148"/>
      <c r="XP37" s="148"/>
      <c r="XQ37" s="148"/>
      <c r="XR37" s="148"/>
      <c r="XS37" s="148"/>
      <c r="XT37" s="148"/>
      <c r="XU37" s="148"/>
      <c r="XV37" s="148"/>
      <c r="XW37" s="148"/>
      <c r="XX37" s="148"/>
      <c r="XY37" s="148"/>
      <c r="XZ37" s="148"/>
      <c r="YA37" s="148"/>
      <c r="YB37" s="148"/>
      <c r="YC37" s="148"/>
      <c r="YD37" s="148"/>
      <c r="YE37" s="148"/>
      <c r="YF37" s="148"/>
      <c r="YG37" s="148"/>
      <c r="YH37" s="148"/>
      <c r="YI37" s="148"/>
      <c r="YJ37" s="148"/>
      <c r="YK37" s="148"/>
      <c r="YL37" s="148"/>
      <c r="YM37" s="148"/>
      <c r="YN37" s="148"/>
      <c r="YO37" s="148"/>
      <c r="YP37" s="148"/>
      <c r="YQ37" s="148"/>
      <c r="YR37" s="148"/>
      <c r="YS37" s="148"/>
      <c r="YT37" s="148"/>
      <c r="YU37" s="148"/>
      <c r="YV37" s="148"/>
      <c r="YW37" s="148"/>
      <c r="YX37" s="148"/>
      <c r="YY37" s="148"/>
      <c r="YZ37" s="148"/>
      <c r="ZA37" s="148"/>
      <c r="ZB37" s="148"/>
      <c r="ZC37" s="148"/>
      <c r="ZD37" s="148"/>
      <c r="ZE37" s="148"/>
      <c r="ZF37" s="148"/>
      <c r="ZG37" s="148"/>
      <c r="ZH37" s="148"/>
      <c r="ZI37" s="148"/>
      <c r="ZJ37" s="148"/>
      <c r="ZK37" s="148"/>
      <c r="ZL37" s="148"/>
      <c r="ZM37" s="148"/>
      <c r="ZN37" s="148"/>
      <c r="ZO37" s="148"/>
      <c r="ZP37" s="148"/>
      <c r="ZQ37" s="148"/>
      <c r="ZR37" s="148"/>
      <c r="ZS37" s="148"/>
      <c r="ZT37" s="148"/>
      <c r="ZU37" s="148"/>
      <c r="ZV37" s="148"/>
      <c r="ZW37" s="148"/>
      <c r="ZX37" s="148"/>
      <c r="ZY37" s="148"/>
      <c r="ZZ37" s="148"/>
      <c r="AAA37" s="148"/>
      <c r="AAB37" s="148"/>
      <c r="AAC37" s="148"/>
      <c r="AAD37" s="148"/>
      <c r="AAE37" s="148"/>
      <c r="AAF37" s="148"/>
      <c r="AAG37" s="148"/>
      <c r="AAH37" s="148"/>
      <c r="AAI37" s="148"/>
      <c r="AAJ37" s="148"/>
      <c r="AAK37" s="148"/>
      <c r="AAL37" s="148"/>
      <c r="AAM37" s="148"/>
      <c r="AAN37" s="148"/>
      <c r="AAO37" s="148"/>
      <c r="AAP37" s="148"/>
      <c r="AAQ37" s="148"/>
      <c r="AAR37" s="148"/>
      <c r="AAS37" s="148"/>
      <c r="AAT37" s="148"/>
      <c r="AAU37" s="148"/>
      <c r="AAV37" s="148"/>
      <c r="AAW37" s="148"/>
      <c r="AAX37" s="148"/>
      <c r="AAY37" s="148"/>
      <c r="AAZ37" s="148"/>
      <c r="ABA37" s="148"/>
      <c r="ABB37" s="148"/>
      <c r="ABC37" s="148"/>
      <c r="ABD37" s="148"/>
      <c r="ABE37" s="148"/>
      <c r="ABF37" s="148"/>
      <c r="ABG37" s="148"/>
      <c r="ABH37" s="148"/>
      <c r="ABI37" s="148"/>
      <c r="ABJ37" s="148"/>
      <c r="ABK37" s="148"/>
      <c r="ABL37" s="148"/>
      <c r="ABM37" s="148"/>
      <c r="ABN37" s="148"/>
      <c r="ABO37" s="148"/>
      <c r="ABP37" s="148"/>
      <c r="ABQ37" s="148"/>
      <c r="ABR37" s="148"/>
      <c r="ABS37" s="148"/>
      <c r="ABT37" s="148"/>
      <c r="ABU37" s="148"/>
      <c r="ABV37" s="148"/>
      <c r="ABW37" s="148"/>
      <c r="ABX37" s="148"/>
      <c r="ABY37" s="148"/>
      <c r="ABZ37" s="148"/>
      <c r="ACA37" s="148"/>
      <c r="ACB37" s="148"/>
      <c r="ACC37" s="148"/>
      <c r="ACD37" s="148"/>
      <c r="ACE37" s="148"/>
      <c r="ACF37" s="148"/>
      <c r="ACG37" s="148"/>
      <c r="ACH37" s="148"/>
      <c r="ACI37" s="148"/>
      <c r="ACJ37" s="148"/>
      <c r="ACK37" s="148"/>
      <c r="ACL37" s="148"/>
      <c r="ACM37" s="148"/>
      <c r="ACN37" s="148"/>
      <c r="ACO37" s="148"/>
      <c r="ACP37" s="148"/>
      <c r="ACQ37" s="148"/>
      <c r="ACR37" s="148"/>
      <c r="ACS37" s="148"/>
      <c r="ACT37" s="148"/>
      <c r="ACU37" s="148"/>
      <c r="ACV37" s="148"/>
      <c r="ACW37" s="148"/>
      <c r="ACX37" s="148"/>
      <c r="ACY37" s="148"/>
      <c r="ACZ37" s="148"/>
      <c r="ADA37" s="148"/>
      <c r="ADB37" s="148"/>
      <c r="ADC37" s="148"/>
      <c r="ADD37" s="148"/>
      <c r="ADE37" s="148"/>
      <c r="ADF37" s="148"/>
      <c r="ADG37" s="148"/>
      <c r="ADH37" s="148"/>
      <c r="ADI37" s="148"/>
      <c r="ADJ37" s="148"/>
      <c r="ADK37" s="148"/>
      <c r="ADL37" s="148"/>
      <c r="ADM37" s="148"/>
      <c r="ADN37" s="148"/>
      <c r="ADO37" s="148"/>
      <c r="ADP37" s="148"/>
      <c r="ADQ37" s="148"/>
      <c r="ADR37" s="148"/>
      <c r="ADS37" s="148"/>
      <c r="ADT37" s="148"/>
      <c r="ADU37" s="148"/>
      <c r="ADV37" s="148"/>
      <c r="ADW37" s="148"/>
      <c r="ADX37" s="148"/>
      <c r="ADY37" s="148"/>
      <c r="ADZ37" s="148"/>
      <c r="AEA37" s="148"/>
      <c r="AEB37" s="148"/>
      <c r="AEC37" s="148"/>
      <c r="AED37" s="148"/>
      <c r="AEE37" s="148"/>
      <c r="AEF37" s="148"/>
      <c r="AEG37" s="148"/>
      <c r="AEH37" s="148"/>
      <c r="AEI37" s="148"/>
      <c r="AEJ37" s="148"/>
      <c r="AEK37" s="148"/>
      <c r="AEL37" s="148"/>
      <c r="AEM37" s="148"/>
      <c r="AEN37" s="148"/>
      <c r="AEO37" s="148"/>
      <c r="AEP37" s="148"/>
      <c r="AEQ37" s="148"/>
      <c r="AER37" s="148"/>
      <c r="AES37" s="148"/>
      <c r="AET37" s="148"/>
      <c r="AEU37" s="148"/>
      <c r="AEV37" s="148"/>
      <c r="AEW37" s="148"/>
      <c r="AEX37" s="148"/>
      <c r="AEY37" s="148"/>
      <c r="AEZ37" s="148"/>
      <c r="AFA37" s="148"/>
      <c r="AFB37" s="148"/>
      <c r="AFC37" s="148"/>
      <c r="AFD37" s="148"/>
      <c r="AFE37" s="148"/>
      <c r="AFF37" s="148"/>
      <c r="AFG37" s="148"/>
      <c r="AFH37" s="148"/>
      <c r="AFI37" s="148"/>
      <c r="AFJ37" s="148"/>
      <c r="AFK37" s="148"/>
      <c r="AFL37" s="148"/>
      <c r="AFM37" s="148"/>
      <c r="AFN37" s="148"/>
      <c r="AFO37" s="148"/>
      <c r="AFP37" s="148"/>
      <c r="AFQ37" s="148"/>
      <c r="AFR37" s="148"/>
      <c r="AFS37" s="148"/>
      <c r="AFT37" s="148"/>
      <c r="AFU37" s="148"/>
      <c r="AFV37" s="148"/>
      <c r="AFW37" s="148"/>
      <c r="AFX37" s="148"/>
      <c r="AFY37" s="148"/>
      <c r="AFZ37" s="148"/>
      <c r="AGA37" s="148"/>
      <c r="AGB37" s="148"/>
      <c r="AGC37" s="148"/>
      <c r="AGD37" s="148"/>
      <c r="AGE37" s="148"/>
      <c r="AGF37" s="148"/>
      <c r="AGG37" s="148"/>
      <c r="AGH37" s="148"/>
      <c r="AGI37" s="148"/>
      <c r="AGJ37" s="148"/>
      <c r="AGK37" s="148"/>
      <c r="AGL37" s="148"/>
      <c r="AGM37" s="148"/>
      <c r="AGN37" s="148"/>
      <c r="AGO37" s="148"/>
      <c r="AGP37" s="148"/>
      <c r="AGQ37" s="148"/>
      <c r="AGR37" s="148"/>
      <c r="AGS37" s="148"/>
      <c r="AGT37" s="148"/>
      <c r="AGU37" s="148"/>
      <c r="AGV37" s="148"/>
      <c r="AGW37" s="148"/>
      <c r="AGX37" s="148"/>
      <c r="AGY37" s="148"/>
      <c r="AGZ37" s="148"/>
      <c r="AHA37" s="148"/>
      <c r="AHB37" s="148"/>
      <c r="AHC37" s="148"/>
      <c r="AHD37" s="148"/>
      <c r="AHE37" s="148"/>
      <c r="AHF37" s="148"/>
      <c r="AHG37" s="148"/>
      <c r="AHH37" s="148"/>
      <c r="AHI37" s="148"/>
      <c r="AHJ37" s="148"/>
      <c r="AHK37" s="148"/>
      <c r="AHL37" s="148"/>
      <c r="AHM37" s="148"/>
      <c r="AHN37" s="148"/>
      <c r="AHO37" s="148"/>
      <c r="AHP37" s="148"/>
      <c r="AHQ37" s="148"/>
      <c r="AHR37" s="148"/>
      <c r="AHS37" s="148"/>
      <c r="AHT37" s="148"/>
      <c r="AHU37" s="148"/>
      <c r="AHV37" s="148"/>
      <c r="AHW37" s="148"/>
      <c r="AHX37" s="148"/>
      <c r="AHY37" s="148"/>
      <c r="AHZ37" s="148"/>
      <c r="AIA37" s="148"/>
      <c r="AIB37" s="148"/>
      <c r="AIC37" s="148"/>
      <c r="AID37" s="148"/>
      <c r="AIE37" s="148"/>
      <c r="AIF37" s="148"/>
      <c r="AIG37" s="148"/>
      <c r="AIH37" s="148"/>
      <c r="AII37" s="148"/>
      <c r="AIJ37" s="148"/>
      <c r="AIK37" s="148"/>
      <c r="AIL37" s="148"/>
      <c r="AIM37" s="148"/>
      <c r="AIN37" s="148"/>
      <c r="AIO37" s="148"/>
      <c r="AIP37" s="148"/>
      <c r="AIQ37" s="148"/>
      <c r="AIR37" s="148"/>
      <c r="AIS37" s="148"/>
      <c r="AIT37" s="148"/>
      <c r="AIU37" s="148"/>
      <c r="AIV37" s="148"/>
      <c r="AIW37" s="148"/>
      <c r="AIX37" s="148"/>
      <c r="AIY37" s="148"/>
      <c r="AIZ37" s="148"/>
      <c r="AJA37" s="148"/>
      <c r="AJB37" s="148"/>
      <c r="AJC37" s="148"/>
      <c r="AJD37" s="148"/>
      <c r="AJE37" s="148"/>
      <c r="AJF37" s="148"/>
      <c r="AJG37" s="148"/>
      <c r="AJH37" s="148"/>
      <c r="AJI37" s="148"/>
      <c r="AJJ37" s="148"/>
      <c r="AJK37" s="148"/>
      <c r="AJL37" s="148"/>
      <c r="AJM37" s="148"/>
      <c r="AJN37" s="148"/>
      <c r="AJO37" s="148"/>
      <c r="AJP37" s="148"/>
      <c r="AJQ37" s="148"/>
      <c r="AJR37" s="148"/>
      <c r="AJS37" s="148"/>
      <c r="AJT37" s="148"/>
      <c r="AJU37" s="148"/>
      <c r="AJV37" s="148"/>
      <c r="AJW37" s="148"/>
      <c r="AJX37" s="148"/>
      <c r="AJY37" s="148"/>
      <c r="AJZ37" s="148"/>
      <c r="AKA37" s="148"/>
      <c r="AKB37" s="148"/>
      <c r="AKC37" s="148"/>
      <c r="AKD37" s="148"/>
      <c r="AKE37" s="148"/>
      <c r="AKF37" s="148"/>
      <c r="AKG37" s="148"/>
      <c r="AKH37" s="148"/>
      <c r="AKI37" s="148"/>
      <c r="AKJ37" s="148"/>
      <c r="AKK37" s="148"/>
      <c r="AKL37" s="148"/>
      <c r="AKM37" s="148"/>
      <c r="AKN37" s="148"/>
      <c r="AKO37" s="148"/>
      <c r="AKP37" s="148"/>
      <c r="AKQ37" s="148"/>
      <c r="AKR37" s="148"/>
      <c r="AKS37" s="148"/>
      <c r="AKT37" s="148"/>
      <c r="AKU37" s="148"/>
      <c r="AKV37" s="148"/>
      <c r="AKW37" s="148"/>
      <c r="AKX37" s="148"/>
      <c r="AKY37" s="148"/>
      <c r="AKZ37" s="148"/>
      <c r="ALA37" s="148"/>
      <c r="ALB37" s="148"/>
      <c r="ALC37" s="148"/>
      <c r="ALD37" s="148"/>
      <c r="ALE37" s="148"/>
      <c r="ALF37" s="148"/>
      <c r="ALG37" s="148"/>
      <c r="ALH37" s="148"/>
      <c r="ALI37" s="148"/>
      <c r="ALJ37" s="148"/>
      <c r="ALK37" s="148"/>
      <c r="ALL37" s="148"/>
      <c r="ALM37" s="148"/>
      <c r="ALN37" s="148"/>
      <c r="ALO37" s="148"/>
      <c r="ALP37" s="148"/>
      <c r="ALQ37" s="148"/>
      <c r="ALR37" s="148"/>
      <c r="ALS37" s="148"/>
      <c r="ALT37" s="148"/>
      <c r="ALU37" s="148"/>
      <c r="ALV37" s="148"/>
      <c r="ALW37" s="148"/>
      <c r="ALX37" s="148"/>
      <c r="ALY37" s="148"/>
      <c r="ALZ37" s="148"/>
      <c r="AMA37" s="148"/>
      <c r="AMB37" s="148"/>
      <c r="AMC37" s="148"/>
      <c r="AMD37" s="148"/>
      <c r="AME37" s="148"/>
      <c r="AMF37" s="148"/>
      <c r="AMG37" s="148"/>
      <c r="AMH37" s="148"/>
      <c r="AMI37" s="148"/>
      <c r="AMJ37" s="148"/>
      <c r="AMK37" s="148"/>
    </row>
    <row r="38" spans="1:1025" s="142" customFormat="1">
      <c r="A38" s="148" t="str">
        <f t="shared" si="0"/>
        <v>LOAN.UH_C_APPROVE</v>
      </c>
      <c r="B38" s="154">
        <f t="shared" si="3"/>
        <v>110034</v>
      </c>
      <c r="C38" s="154">
        <v>0</v>
      </c>
      <c r="D38" s="154">
        <v>1</v>
      </c>
      <c r="E38" s="155">
        <f t="shared" si="4"/>
        <v>100000</v>
      </c>
      <c r="F38" s="155">
        <v>10000</v>
      </c>
      <c r="G38" s="155" t="s">
        <v>34</v>
      </c>
      <c r="H38" s="155">
        <v>100000</v>
      </c>
      <c r="I38" s="157" t="s">
        <v>505</v>
      </c>
      <c r="J38" s="155">
        <f>VLOOKUP(I38,T_FSM_TYPE!$A:$B,2,0)</f>
        <v>110000</v>
      </c>
      <c r="K38" s="142" t="s">
        <v>647</v>
      </c>
      <c r="L38" s="160"/>
      <c r="M38" s="133" t="str">
        <f t="shared" si="2"/>
        <v>INSERT INTO T_FSM_ACTION VALUES(110034, 0, 1, 100000, 10000, GETDATE(), 100000, 110000, 'UH_C_APPROVE', '' )</v>
      </c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8"/>
      <c r="BI38" s="148"/>
      <c r="BJ38" s="148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148"/>
      <c r="CB38" s="148"/>
      <c r="CC38" s="148"/>
      <c r="CD38" s="148"/>
      <c r="CE38" s="148"/>
      <c r="CF38" s="148"/>
      <c r="CG38" s="148"/>
      <c r="CH38" s="148"/>
      <c r="CI38" s="148"/>
      <c r="CJ38" s="148"/>
      <c r="CK38" s="148"/>
      <c r="CL38" s="148"/>
      <c r="CM38" s="148"/>
      <c r="CN38" s="148"/>
      <c r="CO38" s="148"/>
      <c r="CP38" s="148"/>
      <c r="CQ38" s="148"/>
      <c r="CR38" s="148"/>
      <c r="CS38" s="148"/>
      <c r="CT38" s="148"/>
      <c r="CU38" s="148"/>
      <c r="CV38" s="148"/>
      <c r="CW38" s="148"/>
      <c r="CX38" s="148"/>
      <c r="CY38" s="148"/>
      <c r="CZ38" s="148"/>
      <c r="DA38" s="148"/>
      <c r="DB38" s="148"/>
      <c r="DC38" s="148"/>
      <c r="DD38" s="148"/>
      <c r="DE38" s="148"/>
      <c r="DF38" s="148"/>
      <c r="DG38" s="148"/>
      <c r="DH38" s="148"/>
      <c r="DI38" s="148"/>
      <c r="DJ38" s="148"/>
      <c r="DK38" s="148"/>
      <c r="DL38" s="148"/>
      <c r="DM38" s="148"/>
      <c r="DN38" s="148"/>
      <c r="DO38" s="148"/>
      <c r="DP38" s="148"/>
      <c r="DQ38" s="148"/>
      <c r="DR38" s="148"/>
      <c r="DS38" s="148"/>
      <c r="DT38" s="148"/>
      <c r="DU38" s="148"/>
      <c r="DV38" s="148"/>
      <c r="DW38" s="148"/>
      <c r="DX38" s="148"/>
      <c r="DY38" s="148"/>
      <c r="DZ38" s="148"/>
      <c r="EA38" s="148"/>
      <c r="EB38" s="148"/>
      <c r="EC38" s="148"/>
      <c r="ED38" s="148"/>
      <c r="EE38" s="148"/>
      <c r="EF38" s="148"/>
      <c r="EG38" s="148"/>
      <c r="EH38" s="148"/>
      <c r="EI38" s="148"/>
      <c r="EJ38" s="148"/>
      <c r="EK38" s="148"/>
      <c r="EL38" s="148"/>
      <c r="EM38" s="148"/>
      <c r="EN38" s="148"/>
      <c r="EO38" s="148"/>
      <c r="EP38" s="148"/>
      <c r="EQ38" s="148"/>
      <c r="ER38" s="148"/>
      <c r="ES38" s="148"/>
      <c r="ET38" s="148"/>
      <c r="EU38" s="148"/>
      <c r="EV38" s="148"/>
      <c r="EW38" s="148"/>
      <c r="EX38" s="148"/>
      <c r="EY38" s="148"/>
      <c r="EZ38" s="148"/>
      <c r="FA38" s="148"/>
      <c r="FB38" s="148"/>
      <c r="FC38" s="148"/>
      <c r="FD38" s="148"/>
      <c r="FE38" s="148"/>
      <c r="FF38" s="148"/>
      <c r="FG38" s="148"/>
      <c r="FH38" s="148"/>
      <c r="FI38" s="148"/>
      <c r="FJ38" s="148"/>
      <c r="FK38" s="148"/>
      <c r="FL38" s="148"/>
      <c r="FM38" s="148"/>
      <c r="FN38" s="148"/>
      <c r="FO38" s="148"/>
      <c r="FP38" s="148"/>
      <c r="FQ38" s="148"/>
      <c r="FR38" s="148"/>
      <c r="FS38" s="148"/>
      <c r="FT38" s="148"/>
      <c r="FU38" s="148"/>
      <c r="FV38" s="148"/>
      <c r="FW38" s="148"/>
      <c r="FX38" s="148"/>
      <c r="FY38" s="148"/>
      <c r="FZ38" s="148"/>
      <c r="GA38" s="148"/>
      <c r="GB38" s="148"/>
      <c r="GC38" s="148"/>
      <c r="GD38" s="148"/>
      <c r="GE38" s="148"/>
      <c r="GF38" s="148"/>
      <c r="GG38" s="148"/>
      <c r="GH38" s="148"/>
      <c r="GI38" s="148"/>
      <c r="GJ38" s="148"/>
      <c r="GK38" s="148"/>
      <c r="GL38" s="148"/>
      <c r="GM38" s="148"/>
      <c r="GN38" s="148"/>
      <c r="GO38" s="148"/>
      <c r="GP38" s="148"/>
      <c r="GQ38" s="148"/>
      <c r="GR38" s="148"/>
      <c r="GS38" s="148"/>
      <c r="GT38" s="148"/>
      <c r="GU38" s="148"/>
      <c r="GV38" s="148"/>
      <c r="GW38" s="148"/>
      <c r="GX38" s="148"/>
      <c r="GY38" s="148"/>
      <c r="GZ38" s="148"/>
      <c r="HA38" s="148"/>
      <c r="HB38" s="148"/>
      <c r="HC38" s="148"/>
      <c r="HD38" s="148"/>
      <c r="HE38" s="148"/>
      <c r="HF38" s="148"/>
      <c r="HG38" s="148"/>
      <c r="HH38" s="148"/>
      <c r="HI38" s="148"/>
      <c r="HJ38" s="148"/>
      <c r="HK38" s="148"/>
      <c r="HL38" s="148"/>
      <c r="HM38" s="148"/>
      <c r="HN38" s="148"/>
      <c r="HO38" s="148"/>
      <c r="HP38" s="148"/>
      <c r="HQ38" s="148"/>
      <c r="HR38" s="148"/>
      <c r="HS38" s="148"/>
      <c r="HT38" s="148"/>
      <c r="HU38" s="148"/>
      <c r="HV38" s="148"/>
      <c r="HW38" s="148"/>
      <c r="HX38" s="148"/>
      <c r="HY38" s="148"/>
      <c r="HZ38" s="148"/>
      <c r="IA38" s="148"/>
      <c r="IB38" s="148"/>
      <c r="IC38" s="148"/>
      <c r="ID38" s="148"/>
      <c r="IE38" s="148"/>
      <c r="IF38" s="148"/>
      <c r="IG38" s="148"/>
      <c r="IH38" s="148"/>
      <c r="II38" s="148"/>
      <c r="IJ38" s="148"/>
      <c r="IK38" s="148"/>
      <c r="IL38" s="148"/>
      <c r="IM38" s="148"/>
      <c r="IN38" s="148"/>
      <c r="IO38" s="148"/>
      <c r="IP38" s="148"/>
      <c r="IQ38" s="148"/>
      <c r="IR38" s="148"/>
      <c r="IS38" s="148"/>
      <c r="IT38" s="148"/>
      <c r="IU38" s="148"/>
      <c r="IV38" s="148"/>
      <c r="IW38" s="148"/>
      <c r="IX38" s="148"/>
      <c r="IY38" s="148"/>
      <c r="IZ38" s="148"/>
      <c r="JA38" s="148"/>
      <c r="JB38" s="148"/>
      <c r="JC38" s="148"/>
      <c r="JD38" s="148"/>
      <c r="JE38" s="148"/>
      <c r="JF38" s="148"/>
      <c r="JG38" s="148"/>
      <c r="JH38" s="148"/>
      <c r="JI38" s="148"/>
      <c r="JJ38" s="148"/>
      <c r="JK38" s="148"/>
      <c r="JL38" s="148"/>
      <c r="JM38" s="148"/>
      <c r="JN38" s="148"/>
      <c r="JO38" s="148"/>
      <c r="JP38" s="148"/>
      <c r="JQ38" s="148"/>
      <c r="JR38" s="148"/>
      <c r="JS38" s="148"/>
      <c r="JT38" s="148"/>
      <c r="JU38" s="148"/>
      <c r="JV38" s="148"/>
      <c r="JW38" s="148"/>
      <c r="JX38" s="148"/>
      <c r="JY38" s="148"/>
      <c r="JZ38" s="148"/>
      <c r="KA38" s="148"/>
      <c r="KB38" s="148"/>
      <c r="KC38" s="148"/>
      <c r="KD38" s="148"/>
      <c r="KE38" s="148"/>
      <c r="KF38" s="148"/>
      <c r="KG38" s="148"/>
      <c r="KH38" s="148"/>
      <c r="KI38" s="148"/>
      <c r="KJ38" s="148"/>
      <c r="KK38" s="148"/>
      <c r="KL38" s="148"/>
      <c r="KM38" s="148"/>
      <c r="KN38" s="148"/>
      <c r="KO38" s="148"/>
      <c r="KP38" s="148"/>
      <c r="KQ38" s="148"/>
      <c r="KR38" s="148"/>
      <c r="KS38" s="148"/>
      <c r="KT38" s="148"/>
      <c r="KU38" s="148"/>
      <c r="KV38" s="148"/>
      <c r="KW38" s="148"/>
      <c r="KX38" s="148"/>
      <c r="KY38" s="148"/>
      <c r="KZ38" s="148"/>
      <c r="LA38" s="148"/>
      <c r="LB38" s="148"/>
      <c r="LC38" s="148"/>
      <c r="LD38" s="148"/>
      <c r="LE38" s="148"/>
      <c r="LF38" s="148"/>
      <c r="LG38" s="148"/>
      <c r="LH38" s="148"/>
      <c r="LI38" s="148"/>
      <c r="LJ38" s="148"/>
      <c r="LK38" s="148"/>
      <c r="LL38" s="148"/>
      <c r="LM38" s="148"/>
      <c r="LN38" s="148"/>
      <c r="LO38" s="148"/>
      <c r="LP38" s="148"/>
      <c r="LQ38" s="148"/>
      <c r="LR38" s="148"/>
      <c r="LS38" s="148"/>
      <c r="LT38" s="148"/>
      <c r="LU38" s="148"/>
      <c r="LV38" s="148"/>
      <c r="LW38" s="148"/>
      <c r="LX38" s="148"/>
      <c r="LY38" s="148"/>
      <c r="LZ38" s="148"/>
      <c r="MA38" s="148"/>
      <c r="MB38" s="148"/>
      <c r="MC38" s="148"/>
      <c r="MD38" s="148"/>
      <c r="ME38" s="148"/>
      <c r="MF38" s="148"/>
      <c r="MG38" s="148"/>
      <c r="MH38" s="148"/>
      <c r="MI38" s="148"/>
      <c r="MJ38" s="148"/>
      <c r="MK38" s="148"/>
      <c r="ML38" s="148"/>
      <c r="MM38" s="148"/>
      <c r="MN38" s="148"/>
      <c r="MO38" s="148"/>
      <c r="MP38" s="148"/>
      <c r="MQ38" s="148"/>
      <c r="MR38" s="148"/>
      <c r="MS38" s="148"/>
      <c r="MT38" s="148"/>
      <c r="MU38" s="148"/>
      <c r="MV38" s="148"/>
      <c r="MW38" s="148"/>
      <c r="MX38" s="148"/>
      <c r="MY38" s="148"/>
      <c r="MZ38" s="148"/>
      <c r="NA38" s="148"/>
      <c r="NB38" s="148"/>
      <c r="NC38" s="148"/>
      <c r="ND38" s="148"/>
      <c r="NE38" s="148"/>
      <c r="NF38" s="148"/>
      <c r="NG38" s="148"/>
      <c r="NH38" s="148"/>
      <c r="NI38" s="148"/>
      <c r="NJ38" s="148"/>
      <c r="NK38" s="148"/>
      <c r="NL38" s="148"/>
      <c r="NM38" s="148"/>
      <c r="NN38" s="148"/>
      <c r="NO38" s="148"/>
      <c r="NP38" s="148"/>
      <c r="NQ38" s="148"/>
      <c r="NR38" s="148"/>
      <c r="NS38" s="148"/>
      <c r="NT38" s="148"/>
      <c r="NU38" s="148"/>
      <c r="NV38" s="148"/>
      <c r="NW38" s="148"/>
      <c r="NX38" s="148"/>
      <c r="NY38" s="148"/>
      <c r="NZ38" s="148"/>
      <c r="OA38" s="148"/>
      <c r="OB38" s="148"/>
      <c r="OC38" s="148"/>
      <c r="OD38" s="148"/>
      <c r="OE38" s="148"/>
      <c r="OF38" s="148"/>
      <c r="OG38" s="148"/>
      <c r="OH38" s="148"/>
      <c r="OI38" s="148"/>
      <c r="OJ38" s="148"/>
      <c r="OK38" s="148"/>
      <c r="OL38" s="148"/>
      <c r="OM38" s="148"/>
      <c r="ON38" s="148"/>
      <c r="OO38" s="148"/>
      <c r="OP38" s="148"/>
      <c r="OQ38" s="148"/>
      <c r="OR38" s="148"/>
      <c r="OS38" s="148"/>
      <c r="OT38" s="148"/>
      <c r="OU38" s="148"/>
      <c r="OV38" s="148"/>
      <c r="OW38" s="148"/>
      <c r="OX38" s="148"/>
      <c r="OY38" s="148"/>
      <c r="OZ38" s="148"/>
      <c r="PA38" s="148"/>
      <c r="PB38" s="148"/>
      <c r="PC38" s="148"/>
      <c r="PD38" s="148"/>
      <c r="PE38" s="148"/>
      <c r="PF38" s="148"/>
      <c r="PG38" s="148"/>
      <c r="PH38" s="148"/>
      <c r="PI38" s="148"/>
      <c r="PJ38" s="148"/>
      <c r="PK38" s="148"/>
      <c r="PL38" s="148"/>
      <c r="PM38" s="148"/>
      <c r="PN38" s="148"/>
      <c r="PO38" s="148"/>
      <c r="PP38" s="148"/>
      <c r="PQ38" s="148"/>
      <c r="PR38" s="148"/>
      <c r="PS38" s="148"/>
      <c r="PT38" s="148"/>
      <c r="PU38" s="148"/>
      <c r="PV38" s="148"/>
      <c r="PW38" s="148"/>
      <c r="PX38" s="148"/>
      <c r="PY38" s="148"/>
      <c r="PZ38" s="148"/>
      <c r="QA38" s="148"/>
      <c r="QB38" s="148"/>
      <c r="QC38" s="148"/>
      <c r="QD38" s="148"/>
      <c r="QE38" s="148"/>
      <c r="QF38" s="148"/>
      <c r="QG38" s="148"/>
      <c r="QH38" s="148"/>
      <c r="QI38" s="148"/>
      <c r="QJ38" s="148"/>
      <c r="QK38" s="148"/>
      <c r="QL38" s="148"/>
      <c r="QM38" s="148"/>
      <c r="QN38" s="148"/>
      <c r="QO38" s="148"/>
      <c r="QP38" s="148"/>
      <c r="QQ38" s="148"/>
      <c r="QR38" s="148"/>
      <c r="QS38" s="148"/>
      <c r="QT38" s="148"/>
      <c r="QU38" s="148"/>
      <c r="QV38" s="148"/>
      <c r="QW38" s="148"/>
      <c r="QX38" s="148"/>
      <c r="QY38" s="148"/>
      <c r="QZ38" s="148"/>
      <c r="RA38" s="148"/>
      <c r="RB38" s="148"/>
      <c r="RC38" s="148"/>
      <c r="RD38" s="148"/>
      <c r="RE38" s="148"/>
      <c r="RF38" s="148"/>
      <c r="RG38" s="148"/>
      <c r="RH38" s="148"/>
      <c r="RI38" s="148"/>
      <c r="RJ38" s="148"/>
      <c r="RK38" s="148"/>
      <c r="RL38" s="148"/>
      <c r="RM38" s="148"/>
      <c r="RN38" s="148"/>
      <c r="RO38" s="148"/>
      <c r="RP38" s="148"/>
      <c r="RQ38" s="148"/>
      <c r="RR38" s="148"/>
      <c r="RS38" s="148"/>
      <c r="RT38" s="148"/>
      <c r="RU38" s="148"/>
      <c r="RV38" s="148"/>
      <c r="RW38" s="148"/>
      <c r="RX38" s="148"/>
      <c r="RY38" s="148"/>
      <c r="RZ38" s="148"/>
      <c r="SA38" s="148"/>
      <c r="SB38" s="148"/>
      <c r="SC38" s="148"/>
      <c r="SD38" s="148"/>
      <c r="SE38" s="148"/>
      <c r="SF38" s="148"/>
      <c r="SG38" s="148"/>
      <c r="SH38" s="148"/>
      <c r="SI38" s="148"/>
      <c r="SJ38" s="148"/>
      <c r="SK38" s="148"/>
      <c r="SL38" s="148"/>
      <c r="SM38" s="148"/>
      <c r="SN38" s="148"/>
      <c r="SO38" s="148"/>
      <c r="SP38" s="148"/>
      <c r="SQ38" s="148"/>
      <c r="SR38" s="148"/>
      <c r="SS38" s="148"/>
      <c r="ST38" s="148"/>
      <c r="SU38" s="148"/>
      <c r="SV38" s="148"/>
      <c r="SW38" s="148"/>
      <c r="SX38" s="148"/>
      <c r="SY38" s="148"/>
      <c r="SZ38" s="148"/>
      <c r="TA38" s="148"/>
      <c r="TB38" s="148"/>
      <c r="TC38" s="148"/>
      <c r="TD38" s="148"/>
      <c r="TE38" s="148"/>
      <c r="TF38" s="148"/>
      <c r="TG38" s="148"/>
      <c r="TH38" s="148"/>
      <c r="TI38" s="148"/>
      <c r="TJ38" s="148"/>
      <c r="TK38" s="148"/>
      <c r="TL38" s="148"/>
      <c r="TM38" s="148"/>
      <c r="TN38" s="148"/>
      <c r="TO38" s="148"/>
      <c r="TP38" s="148"/>
      <c r="TQ38" s="148"/>
      <c r="TR38" s="148"/>
      <c r="TS38" s="148"/>
      <c r="TT38" s="148"/>
      <c r="TU38" s="148"/>
      <c r="TV38" s="148"/>
      <c r="TW38" s="148"/>
      <c r="TX38" s="148"/>
      <c r="TY38" s="148"/>
      <c r="TZ38" s="148"/>
      <c r="UA38" s="148"/>
      <c r="UB38" s="148"/>
      <c r="UC38" s="148"/>
      <c r="UD38" s="148"/>
      <c r="UE38" s="148"/>
      <c r="UF38" s="148"/>
      <c r="UG38" s="148"/>
      <c r="UH38" s="148"/>
      <c r="UI38" s="148"/>
      <c r="UJ38" s="148"/>
      <c r="UK38" s="148"/>
      <c r="UL38" s="148"/>
      <c r="UM38" s="148"/>
      <c r="UN38" s="148"/>
      <c r="UO38" s="148"/>
      <c r="UP38" s="148"/>
      <c r="UQ38" s="148"/>
      <c r="UR38" s="148"/>
      <c r="US38" s="148"/>
      <c r="UT38" s="148"/>
      <c r="UU38" s="148"/>
      <c r="UV38" s="148"/>
      <c r="UW38" s="148"/>
      <c r="UX38" s="148"/>
      <c r="UY38" s="148"/>
      <c r="UZ38" s="148"/>
      <c r="VA38" s="148"/>
      <c r="VB38" s="148"/>
      <c r="VC38" s="148"/>
      <c r="VD38" s="148"/>
      <c r="VE38" s="148"/>
      <c r="VF38" s="148"/>
      <c r="VG38" s="148"/>
      <c r="VH38" s="148"/>
      <c r="VI38" s="148"/>
      <c r="VJ38" s="148"/>
      <c r="VK38" s="148"/>
      <c r="VL38" s="148"/>
      <c r="VM38" s="148"/>
      <c r="VN38" s="148"/>
      <c r="VO38" s="148"/>
      <c r="VP38" s="148"/>
      <c r="VQ38" s="148"/>
      <c r="VR38" s="148"/>
      <c r="VS38" s="148"/>
      <c r="VT38" s="148"/>
      <c r="VU38" s="148"/>
      <c r="VV38" s="148"/>
      <c r="VW38" s="148"/>
      <c r="VX38" s="148"/>
      <c r="VY38" s="148"/>
      <c r="VZ38" s="148"/>
      <c r="WA38" s="148"/>
      <c r="WB38" s="148"/>
      <c r="WC38" s="148"/>
      <c r="WD38" s="148"/>
      <c r="WE38" s="148"/>
      <c r="WF38" s="148"/>
      <c r="WG38" s="148"/>
      <c r="WH38" s="148"/>
      <c r="WI38" s="148"/>
      <c r="WJ38" s="148"/>
      <c r="WK38" s="148"/>
      <c r="WL38" s="148"/>
      <c r="WM38" s="148"/>
      <c r="WN38" s="148"/>
      <c r="WO38" s="148"/>
      <c r="WP38" s="148"/>
      <c r="WQ38" s="148"/>
      <c r="WR38" s="148"/>
      <c r="WS38" s="148"/>
      <c r="WT38" s="148"/>
      <c r="WU38" s="148"/>
      <c r="WV38" s="148"/>
      <c r="WW38" s="148"/>
      <c r="WX38" s="148"/>
      <c r="WY38" s="148"/>
      <c r="WZ38" s="148"/>
      <c r="XA38" s="148"/>
      <c r="XB38" s="148"/>
      <c r="XC38" s="148"/>
      <c r="XD38" s="148"/>
      <c r="XE38" s="148"/>
      <c r="XF38" s="148"/>
      <c r="XG38" s="148"/>
      <c r="XH38" s="148"/>
      <c r="XI38" s="148"/>
      <c r="XJ38" s="148"/>
      <c r="XK38" s="148"/>
      <c r="XL38" s="148"/>
      <c r="XM38" s="148"/>
      <c r="XN38" s="148"/>
      <c r="XO38" s="148"/>
      <c r="XP38" s="148"/>
      <c r="XQ38" s="148"/>
      <c r="XR38" s="148"/>
      <c r="XS38" s="148"/>
      <c r="XT38" s="148"/>
      <c r="XU38" s="148"/>
      <c r="XV38" s="148"/>
      <c r="XW38" s="148"/>
      <c r="XX38" s="148"/>
      <c r="XY38" s="148"/>
      <c r="XZ38" s="148"/>
      <c r="YA38" s="148"/>
      <c r="YB38" s="148"/>
      <c r="YC38" s="148"/>
      <c r="YD38" s="148"/>
      <c r="YE38" s="148"/>
      <c r="YF38" s="148"/>
      <c r="YG38" s="148"/>
      <c r="YH38" s="148"/>
      <c r="YI38" s="148"/>
      <c r="YJ38" s="148"/>
      <c r="YK38" s="148"/>
      <c r="YL38" s="148"/>
      <c r="YM38" s="148"/>
      <c r="YN38" s="148"/>
      <c r="YO38" s="148"/>
      <c r="YP38" s="148"/>
      <c r="YQ38" s="148"/>
      <c r="YR38" s="148"/>
      <c r="YS38" s="148"/>
      <c r="YT38" s="148"/>
      <c r="YU38" s="148"/>
      <c r="YV38" s="148"/>
      <c r="YW38" s="148"/>
      <c r="YX38" s="148"/>
      <c r="YY38" s="148"/>
      <c r="YZ38" s="148"/>
      <c r="ZA38" s="148"/>
      <c r="ZB38" s="148"/>
      <c r="ZC38" s="148"/>
      <c r="ZD38" s="148"/>
      <c r="ZE38" s="148"/>
      <c r="ZF38" s="148"/>
      <c r="ZG38" s="148"/>
      <c r="ZH38" s="148"/>
      <c r="ZI38" s="148"/>
      <c r="ZJ38" s="148"/>
      <c r="ZK38" s="148"/>
      <c r="ZL38" s="148"/>
      <c r="ZM38" s="148"/>
      <c r="ZN38" s="148"/>
      <c r="ZO38" s="148"/>
      <c r="ZP38" s="148"/>
      <c r="ZQ38" s="148"/>
      <c r="ZR38" s="148"/>
      <c r="ZS38" s="148"/>
      <c r="ZT38" s="148"/>
      <c r="ZU38" s="148"/>
      <c r="ZV38" s="148"/>
      <c r="ZW38" s="148"/>
      <c r="ZX38" s="148"/>
      <c r="ZY38" s="148"/>
      <c r="ZZ38" s="148"/>
      <c r="AAA38" s="148"/>
      <c r="AAB38" s="148"/>
      <c r="AAC38" s="148"/>
      <c r="AAD38" s="148"/>
      <c r="AAE38" s="148"/>
      <c r="AAF38" s="148"/>
      <c r="AAG38" s="148"/>
      <c r="AAH38" s="148"/>
      <c r="AAI38" s="148"/>
      <c r="AAJ38" s="148"/>
      <c r="AAK38" s="148"/>
      <c r="AAL38" s="148"/>
      <c r="AAM38" s="148"/>
      <c r="AAN38" s="148"/>
      <c r="AAO38" s="148"/>
      <c r="AAP38" s="148"/>
      <c r="AAQ38" s="148"/>
      <c r="AAR38" s="148"/>
      <c r="AAS38" s="148"/>
      <c r="AAT38" s="148"/>
      <c r="AAU38" s="148"/>
      <c r="AAV38" s="148"/>
      <c r="AAW38" s="148"/>
      <c r="AAX38" s="148"/>
      <c r="AAY38" s="148"/>
      <c r="AAZ38" s="148"/>
      <c r="ABA38" s="148"/>
      <c r="ABB38" s="148"/>
      <c r="ABC38" s="148"/>
      <c r="ABD38" s="148"/>
      <c r="ABE38" s="148"/>
      <c r="ABF38" s="148"/>
      <c r="ABG38" s="148"/>
      <c r="ABH38" s="148"/>
      <c r="ABI38" s="148"/>
      <c r="ABJ38" s="148"/>
      <c r="ABK38" s="148"/>
      <c r="ABL38" s="148"/>
      <c r="ABM38" s="148"/>
      <c r="ABN38" s="148"/>
      <c r="ABO38" s="148"/>
      <c r="ABP38" s="148"/>
      <c r="ABQ38" s="148"/>
      <c r="ABR38" s="148"/>
      <c r="ABS38" s="148"/>
      <c r="ABT38" s="148"/>
      <c r="ABU38" s="148"/>
      <c r="ABV38" s="148"/>
      <c r="ABW38" s="148"/>
      <c r="ABX38" s="148"/>
      <c r="ABY38" s="148"/>
      <c r="ABZ38" s="148"/>
      <c r="ACA38" s="148"/>
      <c r="ACB38" s="148"/>
      <c r="ACC38" s="148"/>
      <c r="ACD38" s="148"/>
      <c r="ACE38" s="148"/>
      <c r="ACF38" s="148"/>
      <c r="ACG38" s="148"/>
      <c r="ACH38" s="148"/>
      <c r="ACI38" s="148"/>
      <c r="ACJ38" s="148"/>
      <c r="ACK38" s="148"/>
      <c r="ACL38" s="148"/>
      <c r="ACM38" s="148"/>
      <c r="ACN38" s="148"/>
      <c r="ACO38" s="148"/>
      <c r="ACP38" s="148"/>
      <c r="ACQ38" s="148"/>
      <c r="ACR38" s="148"/>
      <c r="ACS38" s="148"/>
      <c r="ACT38" s="148"/>
      <c r="ACU38" s="148"/>
      <c r="ACV38" s="148"/>
      <c r="ACW38" s="148"/>
      <c r="ACX38" s="148"/>
      <c r="ACY38" s="148"/>
      <c r="ACZ38" s="148"/>
      <c r="ADA38" s="148"/>
      <c r="ADB38" s="148"/>
      <c r="ADC38" s="148"/>
      <c r="ADD38" s="148"/>
      <c r="ADE38" s="148"/>
      <c r="ADF38" s="148"/>
      <c r="ADG38" s="148"/>
      <c r="ADH38" s="148"/>
      <c r="ADI38" s="148"/>
      <c r="ADJ38" s="148"/>
      <c r="ADK38" s="148"/>
      <c r="ADL38" s="148"/>
      <c r="ADM38" s="148"/>
      <c r="ADN38" s="148"/>
      <c r="ADO38" s="148"/>
      <c r="ADP38" s="148"/>
      <c r="ADQ38" s="148"/>
      <c r="ADR38" s="148"/>
      <c r="ADS38" s="148"/>
      <c r="ADT38" s="148"/>
      <c r="ADU38" s="148"/>
      <c r="ADV38" s="148"/>
      <c r="ADW38" s="148"/>
      <c r="ADX38" s="148"/>
      <c r="ADY38" s="148"/>
      <c r="ADZ38" s="148"/>
      <c r="AEA38" s="148"/>
      <c r="AEB38" s="148"/>
      <c r="AEC38" s="148"/>
      <c r="AED38" s="148"/>
      <c r="AEE38" s="148"/>
      <c r="AEF38" s="148"/>
      <c r="AEG38" s="148"/>
      <c r="AEH38" s="148"/>
      <c r="AEI38" s="148"/>
      <c r="AEJ38" s="148"/>
      <c r="AEK38" s="148"/>
      <c r="AEL38" s="148"/>
      <c r="AEM38" s="148"/>
      <c r="AEN38" s="148"/>
      <c r="AEO38" s="148"/>
      <c r="AEP38" s="148"/>
      <c r="AEQ38" s="148"/>
      <c r="AER38" s="148"/>
      <c r="AES38" s="148"/>
      <c r="AET38" s="148"/>
      <c r="AEU38" s="148"/>
      <c r="AEV38" s="148"/>
      <c r="AEW38" s="148"/>
      <c r="AEX38" s="148"/>
      <c r="AEY38" s="148"/>
      <c r="AEZ38" s="148"/>
      <c r="AFA38" s="148"/>
      <c r="AFB38" s="148"/>
      <c r="AFC38" s="148"/>
      <c r="AFD38" s="148"/>
      <c r="AFE38" s="148"/>
      <c r="AFF38" s="148"/>
      <c r="AFG38" s="148"/>
      <c r="AFH38" s="148"/>
      <c r="AFI38" s="148"/>
      <c r="AFJ38" s="148"/>
      <c r="AFK38" s="148"/>
      <c r="AFL38" s="148"/>
      <c r="AFM38" s="148"/>
      <c r="AFN38" s="148"/>
      <c r="AFO38" s="148"/>
      <c r="AFP38" s="148"/>
      <c r="AFQ38" s="148"/>
      <c r="AFR38" s="148"/>
      <c r="AFS38" s="148"/>
      <c r="AFT38" s="148"/>
      <c r="AFU38" s="148"/>
      <c r="AFV38" s="148"/>
      <c r="AFW38" s="148"/>
      <c r="AFX38" s="148"/>
      <c r="AFY38" s="148"/>
      <c r="AFZ38" s="148"/>
      <c r="AGA38" s="148"/>
      <c r="AGB38" s="148"/>
      <c r="AGC38" s="148"/>
      <c r="AGD38" s="148"/>
      <c r="AGE38" s="148"/>
      <c r="AGF38" s="148"/>
      <c r="AGG38" s="148"/>
      <c r="AGH38" s="148"/>
      <c r="AGI38" s="148"/>
      <c r="AGJ38" s="148"/>
      <c r="AGK38" s="148"/>
      <c r="AGL38" s="148"/>
      <c r="AGM38" s="148"/>
      <c r="AGN38" s="148"/>
      <c r="AGO38" s="148"/>
      <c r="AGP38" s="148"/>
      <c r="AGQ38" s="148"/>
      <c r="AGR38" s="148"/>
      <c r="AGS38" s="148"/>
      <c r="AGT38" s="148"/>
      <c r="AGU38" s="148"/>
      <c r="AGV38" s="148"/>
      <c r="AGW38" s="148"/>
      <c r="AGX38" s="148"/>
      <c r="AGY38" s="148"/>
      <c r="AGZ38" s="148"/>
      <c r="AHA38" s="148"/>
      <c r="AHB38" s="148"/>
      <c r="AHC38" s="148"/>
      <c r="AHD38" s="148"/>
      <c r="AHE38" s="148"/>
      <c r="AHF38" s="148"/>
      <c r="AHG38" s="148"/>
      <c r="AHH38" s="148"/>
      <c r="AHI38" s="148"/>
      <c r="AHJ38" s="148"/>
      <c r="AHK38" s="148"/>
      <c r="AHL38" s="148"/>
      <c r="AHM38" s="148"/>
      <c r="AHN38" s="148"/>
      <c r="AHO38" s="148"/>
      <c r="AHP38" s="148"/>
      <c r="AHQ38" s="148"/>
      <c r="AHR38" s="148"/>
      <c r="AHS38" s="148"/>
      <c r="AHT38" s="148"/>
      <c r="AHU38" s="148"/>
      <c r="AHV38" s="148"/>
      <c r="AHW38" s="148"/>
      <c r="AHX38" s="148"/>
      <c r="AHY38" s="148"/>
      <c r="AHZ38" s="148"/>
      <c r="AIA38" s="148"/>
      <c r="AIB38" s="148"/>
      <c r="AIC38" s="148"/>
      <c r="AID38" s="148"/>
      <c r="AIE38" s="148"/>
      <c r="AIF38" s="148"/>
      <c r="AIG38" s="148"/>
      <c r="AIH38" s="148"/>
      <c r="AII38" s="148"/>
      <c r="AIJ38" s="148"/>
      <c r="AIK38" s="148"/>
      <c r="AIL38" s="148"/>
      <c r="AIM38" s="148"/>
      <c r="AIN38" s="148"/>
      <c r="AIO38" s="148"/>
      <c r="AIP38" s="148"/>
      <c r="AIQ38" s="148"/>
      <c r="AIR38" s="148"/>
      <c r="AIS38" s="148"/>
      <c r="AIT38" s="148"/>
      <c r="AIU38" s="148"/>
      <c r="AIV38" s="148"/>
      <c r="AIW38" s="148"/>
      <c r="AIX38" s="148"/>
      <c r="AIY38" s="148"/>
      <c r="AIZ38" s="148"/>
      <c r="AJA38" s="148"/>
      <c r="AJB38" s="148"/>
      <c r="AJC38" s="148"/>
      <c r="AJD38" s="148"/>
      <c r="AJE38" s="148"/>
      <c r="AJF38" s="148"/>
      <c r="AJG38" s="148"/>
      <c r="AJH38" s="148"/>
      <c r="AJI38" s="148"/>
      <c r="AJJ38" s="148"/>
      <c r="AJK38" s="148"/>
      <c r="AJL38" s="148"/>
      <c r="AJM38" s="148"/>
      <c r="AJN38" s="148"/>
      <c r="AJO38" s="148"/>
      <c r="AJP38" s="148"/>
      <c r="AJQ38" s="148"/>
      <c r="AJR38" s="148"/>
      <c r="AJS38" s="148"/>
      <c r="AJT38" s="148"/>
      <c r="AJU38" s="148"/>
      <c r="AJV38" s="148"/>
      <c r="AJW38" s="148"/>
      <c r="AJX38" s="148"/>
      <c r="AJY38" s="148"/>
      <c r="AJZ38" s="148"/>
      <c r="AKA38" s="148"/>
      <c r="AKB38" s="148"/>
      <c r="AKC38" s="148"/>
      <c r="AKD38" s="148"/>
      <c r="AKE38" s="148"/>
      <c r="AKF38" s="148"/>
      <c r="AKG38" s="148"/>
      <c r="AKH38" s="148"/>
      <c r="AKI38" s="148"/>
      <c r="AKJ38" s="148"/>
      <c r="AKK38" s="148"/>
      <c r="AKL38" s="148"/>
      <c r="AKM38" s="148"/>
      <c r="AKN38" s="148"/>
      <c r="AKO38" s="148"/>
      <c r="AKP38" s="148"/>
      <c r="AKQ38" s="148"/>
      <c r="AKR38" s="148"/>
      <c r="AKS38" s="148"/>
      <c r="AKT38" s="148"/>
      <c r="AKU38" s="148"/>
      <c r="AKV38" s="148"/>
      <c r="AKW38" s="148"/>
      <c r="AKX38" s="148"/>
      <c r="AKY38" s="148"/>
      <c r="AKZ38" s="148"/>
      <c r="ALA38" s="148"/>
      <c r="ALB38" s="148"/>
      <c r="ALC38" s="148"/>
      <c r="ALD38" s="148"/>
      <c r="ALE38" s="148"/>
      <c r="ALF38" s="148"/>
      <c r="ALG38" s="148"/>
      <c r="ALH38" s="148"/>
      <c r="ALI38" s="148"/>
      <c r="ALJ38" s="148"/>
      <c r="ALK38" s="148"/>
      <c r="ALL38" s="148"/>
      <c r="ALM38" s="148"/>
      <c r="ALN38" s="148"/>
      <c r="ALO38" s="148"/>
      <c r="ALP38" s="148"/>
      <c r="ALQ38" s="148"/>
      <c r="ALR38" s="148"/>
      <c r="ALS38" s="148"/>
      <c r="ALT38" s="148"/>
      <c r="ALU38" s="148"/>
      <c r="ALV38" s="148"/>
      <c r="ALW38" s="148"/>
      <c r="ALX38" s="148"/>
      <c r="ALY38" s="148"/>
      <c r="ALZ38" s="148"/>
      <c r="AMA38" s="148"/>
      <c r="AMB38" s="148"/>
      <c r="AMC38" s="148"/>
      <c r="AMD38" s="148"/>
      <c r="AME38" s="148"/>
      <c r="AMF38" s="148"/>
      <c r="AMG38" s="148"/>
      <c r="AMH38" s="148"/>
      <c r="AMI38" s="148"/>
      <c r="AMJ38" s="148"/>
      <c r="AMK38" s="148"/>
    </row>
    <row r="39" spans="1:1025" s="142" customFormat="1">
      <c r="A39" s="148" t="str">
        <f t="shared" si="0"/>
        <v>LOAN.UH_RECOMMEND</v>
      </c>
      <c r="B39" s="154">
        <f t="shared" si="3"/>
        <v>110035</v>
      </c>
      <c r="C39" s="154">
        <v>0</v>
      </c>
      <c r="D39" s="154">
        <v>1</v>
      </c>
      <c r="E39" s="155">
        <f t="shared" si="4"/>
        <v>100000</v>
      </c>
      <c r="F39" s="155">
        <v>10000</v>
      </c>
      <c r="G39" s="155" t="s">
        <v>34</v>
      </c>
      <c r="H39" s="155">
        <v>100000</v>
      </c>
      <c r="I39" s="157" t="s">
        <v>505</v>
      </c>
      <c r="J39" s="155">
        <f>VLOOKUP(I39,T_FSM_TYPE!$A:$B,2,0)</f>
        <v>110000</v>
      </c>
      <c r="K39" s="142" t="s">
        <v>648</v>
      </c>
      <c r="L39" s="160"/>
      <c r="M39" s="133" t="str">
        <f t="shared" si="2"/>
        <v>INSERT INTO T_FSM_ACTION VALUES(110035, 0, 1, 100000, 10000, GETDATE(), 100000, 110000, 'UH_RECOMMEND', '' )</v>
      </c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148"/>
      <c r="CB39" s="148"/>
      <c r="CC39" s="148"/>
      <c r="CD39" s="148"/>
      <c r="CE39" s="148"/>
      <c r="CF39" s="148"/>
      <c r="CG39" s="148"/>
      <c r="CH39" s="148"/>
      <c r="CI39" s="148"/>
      <c r="CJ39" s="148"/>
      <c r="CK39" s="148"/>
      <c r="CL39" s="148"/>
      <c r="CM39" s="148"/>
      <c r="CN39" s="148"/>
      <c r="CO39" s="148"/>
      <c r="CP39" s="148"/>
      <c r="CQ39" s="148"/>
      <c r="CR39" s="148"/>
      <c r="CS39" s="148"/>
      <c r="CT39" s="148"/>
      <c r="CU39" s="148"/>
      <c r="CV39" s="148"/>
      <c r="CW39" s="148"/>
      <c r="CX39" s="148"/>
      <c r="CY39" s="148"/>
      <c r="CZ39" s="148"/>
      <c r="DA39" s="148"/>
      <c r="DB39" s="148"/>
      <c r="DC39" s="148"/>
      <c r="DD39" s="148"/>
      <c r="DE39" s="148"/>
      <c r="DF39" s="148"/>
      <c r="DG39" s="148"/>
      <c r="DH39" s="148"/>
      <c r="DI39" s="148"/>
      <c r="DJ39" s="148"/>
      <c r="DK39" s="148"/>
      <c r="DL39" s="148"/>
      <c r="DM39" s="148"/>
      <c r="DN39" s="148"/>
      <c r="DO39" s="148"/>
      <c r="DP39" s="148"/>
      <c r="DQ39" s="148"/>
      <c r="DR39" s="148"/>
      <c r="DS39" s="148"/>
      <c r="DT39" s="148"/>
      <c r="DU39" s="148"/>
      <c r="DV39" s="148"/>
      <c r="DW39" s="148"/>
      <c r="DX39" s="148"/>
      <c r="DY39" s="148"/>
      <c r="DZ39" s="148"/>
      <c r="EA39" s="148"/>
      <c r="EB39" s="148"/>
      <c r="EC39" s="148"/>
      <c r="ED39" s="148"/>
      <c r="EE39" s="148"/>
      <c r="EF39" s="148"/>
      <c r="EG39" s="148"/>
      <c r="EH39" s="148"/>
      <c r="EI39" s="148"/>
      <c r="EJ39" s="148"/>
      <c r="EK39" s="148"/>
      <c r="EL39" s="148"/>
      <c r="EM39" s="148"/>
      <c r="EN39" s="148"/>
      <c r="EO39" s="148"/>
      <c r="EP39" s="148"/>
      <c r="EQ39" s="148"/>
      <c r="ER39" s="148"/>
      <c r="ES39" s="148"/>
      <c r="ET39" s="148"/>
      <c r="EU39" s="148"/>
      <c r="EV39" s="148"/>
      <c r="EW39" s="148"/>
      <c r="EX39" s="148"/>
      <c r="EY39" s="148"/>
      <c r="EZ39" s="148"/>
      <c r="FA39" s="148"/>
      <c r="FB39" s="148"/>
      <c r="FC39" s="148"/>
      <c r="FD39" s="148"/>
      <c r="FE39" s="148"/>
      <c r="FF39" s="148"/>
      <c r="FG39" s="148"/>
      <c r="FH39" s="148"/>
      <c r="FI39" s="148"/>
      <c r="FJ39" s="148"/>
      <c r="FK39" s="148"/>
      <c r="FL39" s="148"/>
      <c r="FM39" s="148"/>
      <c r="FN39" s="148"/>
      <c r="FO39" s="148"/>
      <c r="FP39" s="148"/>
      <c r="FQ39" s="148"/>
      <c r="FR39" s="148"/>
      <c r="FS39" s="148"/>
      <c r="FT39" s="148"/>
      <c r="FU39" s="148"/>
      <c r="FV39" s="148"/>
      <c r="FW39" s="148"/>
      <c r="FX39" s="148"/>
      <c r="FY39" s="148"/>
      <c r="FZ39" s="148"/>
      <c r="GA39" s="148"/>
      <c r="GB39" s="148"/>
      <c r="GC39" s="148"/>
      <c r="GD39" s="148"/>
      <c r="GE39" s="148"/>
      <c r="GF39" s="148"/>
      <c r="GG39" s="148"/>
      <c r="GH39" s="148"/>
      <c r="GI39" s="148"/>
      <c r="GJ39" s="148"/>
      <c r="GK39" s="148"/>
      <c r="GL39" s="148"/>
      <c r="GM39" s="148"/>
      <c r="GN39" s="148"/>
      <c r="GO39" s="148"/>
      <c r="GP39" s="148"/>
      <c r="GQ39" s="148"/>
      <c r="GR39" s="148"/>
      <c r="GS39" s="148"/>
      <c r="GT39" s="148"/>
      <c r="GU39" s="148"/>
      <c r="GV39" s="148"/>
      <c r="GW39" s="148"/>
      <c r="GX39" s="148"/>
      <c r="GY39" s="148"/>
      <c r="GZ39" s="148"/>
      <c r="HA39" s="148"/>
      <c r="HB39" s="148"/>
      <c r="HC39" s="148"/>
      <c r="HD39" s="148"/>
      <c r="HE39" s="148"/>
      <c r="HF39" s="148"/>
      <c r="HG39" s="148"/>
      <c r="HH39" s="148"/>
      <c r="HI39" s="148"/>
      <c r="HJ39" s="148"/>
      <c r="HK39" s="148"/>
      <c r="HL39" s="148"/>
      <c r="HM39" s="148"/>
      <c r="HN39" s="148"/>
      <c r="HO39" s="148"/>
      <c r="HP39" s="148"/>
      <c r="HQ39" s="148"/>
      <c r="HR39" s="148"/>
      <c r="HS39" s="148"/>
      <c r="HT39" s="148"/>
      <c r="HU39" s="148"/>
      <c r="HV39" s="148"/>
      <c r="HW39" s="148"/>
      <c r="HX39" s="148"/>
      <c r="HY39" s="148"/>
      <c r="HZ39" s="148"/>
      <c r="IA39" s="148"/>
      <c r="IB39" s="148"/>
      <c r="IC39" s="148"/>
      <c r="ID39" s="148"/>
      <c r="IE39" s="148"/>
      <c r="IF39" s="148"/>
      <c r="IG39" s="148"/>
      <c r="IH39" s="148"/>
      <c r="II39" s="148"/>
      <c r="IJ39" s="148"/>
      <c r="IK39" s="148"/>
      <c r="IL39" s="148"/>
      <c r="IM39" s="148"/>
      <c r="IN39" s="148"/>
      <c r="IO39" s="148"/>
      <c r="IP39" s="148"/>
      <c r="IQ39" s="148"/>
      <c r="IR39" s="148"/>
      <c r="IS39" s="148"/>
      <c r="IT39" s="148"/>
      <c r="IU39" s="148"/>
      <c r="IV39" s="148"/>
      <c r="IW39" s="148"/>
      <c r="IX39" s="148"/>
      <c r="IY39" s="148"/>
      <c r="IZ39" s="148"/>
      <c r="JA39" s="148"/>
      <c r="JB39" s="148"/>
      <c r="JC39" s="148"/>
      <c r="JD39" s="148"/>
      <c r="JE39" s="148"/>
      <c r="JF39" s="148"/>
      <c r="JG39" s="148"/>
      <c r="JH39" s="148"/>
      <c r="JI39" s="148"/>
      <c r="JJ39" s="148"/>
      <c r="JK39" s="148"/>
      <c r="JL39" s="148"/>
      <c r="JM39" s="148"/>
      <c r="JN39" s="148"/>
      <c r="JO39" s="148"/>
      <c r="JP39" s="148"/>
      <c r="JQ39" s="148"/>
      <c r="JR39" s="148"/>
      <c r="JS39" s="148"/>
      <c r="JT39" s="148"/>
      <c r="JU39" s="148"/>
      <c r="JV39" s="148"/>
      <c r="JW39" s="148"/>
      <c r="JX39" s="148"/>
      <c r="JY39" s="148"/>
      <c r="JZ39" s="148"/>
      <c r="KA39" s="148"/>
      <c r="KB39" s="148"/>
      <c r="KC39" s="148"/>
      <c r="KD39" s="148"/>
      <c r="KE39" s="148"/>
      <c r="KF39" s="148"/>
      <c r="KG39" s="148"/>
      <c r="KH39" s="148"/>
      <c r="KI39" s="148"/>
      <c r="KJ39" s="148"/>
      <c r="KK39" s="148"/>
      <c r="KL39" s="148"/>
      <c r="KM39" s="148"/>
      <c r="KN39" s="148"/>
      <c r="KO39" s="148"/>
      <c r="KP39" s="148"/>
      <c r="KQ39" s="148"/>
      <c r="KR39" s="148"/>
      <c r="KS39" s="148"/>
      <c r="KT39" s="148"/>
      <c r="KU39" s="148"/>
      <c r="KV39" s="148"/>
      <c r="KW39" s="148"/>
      <c r="KX39" s="148"/>
      <c r="KY39" s="148"/>
      <c r="KZ39" s="148"/>
      <c r="LA39" s="148"/>
      <c r="LB39" s="148"/>
      <c r="LC39" s="148"/>
      <c r="LD39" s="148"/>
      <c r="LE39" s="148"/>
      <c r="LF39" s="148"/>
      <c r="LG39" s="148"/>
      <c r="LH39" s="148"/>
      <c r="LI39" s="148"/>
      <c r="LJ39" s="148"/>
      <c r="LK39" s="148"/>
      <c r="LL39" s="148"/>
      <c r="LM39" s="148"/>
      <c r="LN39" s="148"/>
      <c r="LO39" s="148"/>
      <c r="LP39" s="148"/>
      <c r="LQ39" s="148"/>
      <c r="LR39" s="148"/>
      <c r="LS39" s="148"/>
      <c r="LT39" s="148"/>
      <c r="LU39" s="148"/>
      <c r="LV39" s="148"/>
      <c r="LW39" s="148"/>
      <c r="LX39" s="148"/>
      <c r="LY39" s="148"/>
      <c r="LZ39" s="148"/>
      <c r="MA39" s="148"/>
      <c r="MB39" s="148"/>
      <c r="MC39" s="148"/>
      <c r="MD39" s="148"/>
      <c r="ME39" s="148"/>
      <c r="MF39" s="148"/>
      <c r="MG39" s="148"/>
      <c r="MH39" s="148"/>
      <c r="MI39" s="148"/>
      <c r="MJ39" s="148"/>
      <c r="MK39" s="148"/>
      <c r="ML39" s="148"/>
      <c r="MM39" s="148"/>
      <c r="MN39" s="148"/>
      <c r="MO39" s="148"/>
      <c r="MP39" s="148"/>
      <c r="MQ39" s="148"/>
      <c r="MR39" s="148"/>
      <c r="MS39" s="148"/>
      <c r="MT39" s="148"/>
      <c r="MU39" s="148"/>
      <c r="MV39" s="148"/>
      <c r="MW39" s="148"/>
      <c r="MX39" s="148"/>
      <c r="MY39" s="148"/>
      <c r="MZ39" s="148"/>
      <c r="NA39" s="148"/>
      <c r="NB39" s="148"/>
      <c r="NC39" s="148"/>
      <c r="ND39" s="148"/>
      <c r="NE39" s="148"/>
      <c r="NF39" s="148"/>
      <c r="NG39" s="148"/>
      <c r="NH39" s="148"/>
      <c r="NI39" s="148"/>
      <c r="NJ39" s="148"/>
      <c r="NK39" s="148"/>
      <c r="NL39" s="148"/>
      <c r="NM39" s="148"/>
      <c r="NN39" s="148"/>
      <c r="NO39" s="148"/>
      <c r="NP39" s="148"/>
      <c r="NQ39" s="148"/>
      <c r="NR39" s="148"/>
      <c r="NS39" s="148"/>
      <c r="NT39" s="148"/>
      <c r="NU39" s="148"/>
      <c r="NV39" s="148"/>
      <c r="NW39" s="148"/>
      <c r="NX39" s="148"/>
      <c r="NY39" s="148"/>
      <c r="NZ39" s="148"/>
      <c r="OA39" s="148"/>
      <c r="OB39" s="148"/>
      <c r="OC39" s="148"/>
      <c r="OD39" s="148"/>
      <c r="OE39" s="148"/>
      <c r="OF39" s="148"/>
      <c r="OG39" s="148"/>
      <c r="OH39" s="148"/>
      <c r="OI39" s="148"/>
      <c r="OJ39" s="148"/>
      <c r="OK39" s="148"/>
      <c r="OL39" s="148"/>
      <c r="OM39" s="148"/>
      <c r="ON39" s="148"/>
      <c r="OO39" s="148"/>
      <c r="OP39" s="148"/>
      <c r="OQ39" s="148"/>
      <c r="OR39" s="148"/>
      <c r="OS39" s="148"/>
      <c r="OT39" s="148"/>
      <c r="OU39" s="148"/>
      <c r="OV39" s="148"/>
      <c r="OW39" s="148"/>
      <c r="OX39" s="148"/>
      <c r="OY39" s="148"/>
      <c r="OZ39" s="148"/>
      <c r="PA39" s="148"/>
      <c r="PB39" s="148"/>
      <c r="PC39" s="148"/>
      <c r="PD39" s="148"/>
      <c r="PE39" s="148"/>
      <c r="PF39" s="148"/>
      <c r="PG39" s="148"/>
      <c r="PH39" s="148"/>
      <c r="PI39" s="148"/>
      <c r="PJ39" s="148"/>
      <c r="PK39" s="148"/>
      <c r="PL39" s="148"/>
      <c r="PM39" s="148"/>
      <c r="PN39" s="148"/>
      <c r="PO39" s="148"/>
      <c r="PP39" s="148"/>
      <c r="PQ39" s="148"/>
      <c r="PR39" s="148"/>
      <c r="PS39" s="148"/>
      <c r="PT39" s="148"/>
      <c r="PU39" s="148"/>
      <c r="PV39" s="148"/>
      <c r="PW39" s="148"/>
      <c r="PX39" s="148"/>
      <c r="PY39" s="148"/>
      <c r="PZ39" s="148"/>
      <c r="QA39" s="148"/>
      <c r="QB39" s="148"/>
      <c r="QC39" s="148"/>
      <c r="QD39" s="148"/>
      <c r="QE39" s="148"/>
      <c r="QF39" s="148"/>
      <c r="QG39" s="148"/>
      <c r="QH39" s="148"/>
      <c r="QI39" s="148"/>
      <c r="QJ39" s="148"/>
      <c r="QK39" s="148"/>
      <c r="QL39" s="148"/>
      <c r="QM39" s="148"/>
      <c r="QN39" s="148"/>
      <c r="QO39" s="148"/>
      <c r="QP39" s="148"/>
      <c r="QQ39" s="148"/>
      <c r="QR39" s="148"/>
      <c r="QS39" s="148"/>
      <c r="QT39" s="148"/>
      <c r="QU39" s="148"/>
      <c r="QV39" s="148"/>
      <c r="QW39" s="148"/>
      <c r="QX39" s="148"/>
      <c r="QY39" s="148"/>
      <c r="QZ39" s="148"/>
      <c r="RA39" s="148"/>
      <c r="RB39" s="148"/>
      <c r="RC39" s="148"/>
      <c r="RD39" s="148"/>
      <c r="RE39" s="148"/>
      <c r="RF39" s="148"/>
      <c r="RG39" s="148"/>
      <c r="RH39" s="148"/>
      <c r="RI39" s="148"/>
      <c r="RJ39" s="148"/>
      <c r="RK39" s="148"/>
      <c r="RL39" s="148"/>
      <c r="RM39" s="148"/>
      <c r="RN39" s="148"/>
      <c r="RO39" s="148"/>
      <c r="RP39" s="148"/>
      <c r="RQ39" s="148"/>
      <c r="RR39" s="148"/>
      <c r="RS39" s="148"/>
      <c r="RT39" s="148"/>
      <c r="RU39" s="148"/>
      <c r="RV39" s="148"/>
      <c r="RW39" s="148"/>
      <c r="RX39" s="148"/>
      <c r="RY39" s="148"/>
      <c r="RZ39" s="148"/>
      <c r="SA39" s="148"/>
      <c r="SB39" s="148"/>
      <c r="SC39" s="148"/>
      <c r="SD39" s="148"/>
      <c r="SE39" s="148"/>
      <c r="SF39" s="148"/>
      <c r="SG39" s="148"/>
      <c r="SH39" s="148"/>
      <c r="SI39" s="148"/>
      <c r="SJ39" s="148"/>
      <c r="SK39" s="148"/>
      <c r="SL39" s="148"/>
      <c r="SM39" s="148"/>
      <c r="SN39" s="148"/>
      <c r="SO39" s="148"/>
      <c r="SP39" s="148"/>
      <c r="SQ39" s="148"/>
      <c r="SR39" s="148"/>
      <c r="SS39" s="148"/>
      <c r="ST39" s="148"/>
      <c r="SU39" s="148"/>
      <c r="SV39" s="148"/>
      <c r="SW39" s="148"/>
      <c r="SX39" s="148"/>
      <c r="SY39" s="148"/>
      <c r="SZ39" s="148"/>
      <c r="TA39" s="148"/>
      <c r="TB39" s="148"/>
      <c r="TC39" s="148"/>
      <c r="TD39" s="148"/>
      <c r="TE39" s="148"/>
      <c r="TF39" s="148"/>
      <c r="TG39" s="148"/>
      <c r="TH39" s="148"/>
      <c r="TI39" s="148"/>
      <c r="TJ39" s="148"/>
      <c r="TK39" s="148"/>
      <c r="TL39" s="148"/>
      <c r="TM39" s="148"/>
      <c r="TN39" s="148"/>
      <c r="TO39" s="148"/>
      <c r="TP39" s="148"/>
      <c r="TQ39" s="148"/>
      <c r="TR39" s="148"/>
      <c r="TS39" s="148"/>
      <c r="TT39" s="148"/>
      <c r="TU39" s="148"/>
      <c r="TV39" s="148"/>
      <c r="TW39" s="148"/>
      <c r="TX39" s="148"/>
      <c r="TY39" s="148"/>
      <c r="TZ39" s="148"/>
      <c r="UA39" s="148"/>
      <c r="UB39" s="148"/>
      <c r="UC39" s="148"/>
      <c r="UD39" s="148"/>
      <c r="UE39" s="148"/>
      <c r="UF39" s="148"/>
      <c r="UG39" s="148"/>
      <c r="UH39" s="148"/>
      <c r="UI39" s="148"/>
      <c r="UJ39" s="148"/>
      <c r="UK39" s="148"/>
      <c r="UL39" s="148"/>
      <c r="UM39" s="148"/>
      <c r="UN39" s="148"/>
      <c r="UO39" s="148"/>
      <c r="UP39" s="148"/>
      <c r="UQ39" s="148"/>
      <c r="UR39" s="148"/>
      <c r="US39" s="148"/>
      <c r="UT39" s="148"/>
      <c r="UU39" s="148"/>
      <c r="UV39" s="148"/>
      <c r="UW39" s="148"/>
      <c r="UX39" s="148"/>
      <c r="UY39" s="148"/>
      <c r="UZ39" s="148"/>
      <c r="VA39" s="148"/>
      <c r="VB39" s="148"/>
      <c r="VC39" s="148"/>
      <c r="VD39" s="148"/>
      <c r="VE39" s="148"/>
      <c r="VF39" s="148"/>
      <c r="VG39" s="148"/>
      <c r="VH39" s="148"/>
      <c r="VI39" s="148"/>
      <c r="VJ39" s="148"/>
      <c r="VK39" s="148"/>
      <c r="VL39" s="148"/>
      <c r="VM39" s="148"/>
      <c r="VN39" s="148"/>
      <c r="VO39" s="148"/>
      <c r="VP39" s="148"/>
      <c r="VQ39" s="148"/>
      <c r="VR39" s="148"/>
      <c r="VS39" s="148"/>
      <c r="VT39" s="148"/>
      <c r="VU39" s="148"/>
      <c r="VV39" s="148"/>
      <c r="VW39" s="148"/>
      <c r="VX39" s="148"/>
      <c r="VY39" s="148"/>
      <c r="VZ39" s="148"/>
      <c r="WA39" s="148"/>
      <c r="WB39" s="148"/>
      <c r="WC39" s="148"/>
      <c r="WD39" s="148"/>
      <c r="WE39" s="148"/>
      <c r="WF39" s="148"/>
      <c r="WG39" s="148"/>
      <c r="WH39" s="148"/>
      <c r="WI39" s="148"/>
      <c r="WJ39" s="148"/>
      <c r="WK39" s="148"/>
      <c r="WL39" s="148"/>
      <c r="WM39" s="148"/>
      <c r="WN39" s="148"/>
      <c r="WO39" s="148"/>
      <c r="WP39" s="148"/>
      <c r="WQ39" s="148"/>
      <c r="WR39" s="148"/>
      <c r="WS39" s="148"/>
      <c r="WT39" s="148"/>
      <c r="WU39" s="148"/>
      <c r="WV39" s="148"/>
      <c r="WW39" s="148"/>
      <c r="WX39" s="148"/>
      <c r="WY39" s="148"/>
      <c r="WZ39" s="148"/>
      <c r="XA39" s="148"/>
      <c r="XB39" s="148"/>
      <c r="XC39" s="148"/>
      <c r="XD39" s="148"/>
      <c r="XE39" s="148"/>
      <c r="XF39" s="148"/>
      <c r="XG39" s="148"/>
      <c r="XH39" s="148"/>
      <c r="XI39" s="148"/>
      <c r="XJ39" s="148"/>
      <c r="XK39" s="148"/>
      <c r="XL39" s="148"/>
      <c r="XM39" s="148"/>
      <c r="XN39" s="148"/>
      <c r="XO39" s="148"/>
      <c r="XP39" s="148"/>
      <c r="XQ39" s="148"/>
      <c r="XR39" s="148"/>
      <c r="XS39" s="148"/>
      <c r="XT39" s="148"/>
      <c r="XU39" s="148"/>
      <c r="XV39" s="148"/>
      <c r="XW39" s="148"/>
      <c r="XX39" s="148"/>
      <c r="XY39" s="148"/>
      <c r="XZ39" s="148"/>
      <c r="YA39" s="148"/>
      <c r="YB39" s="148"/>
      <c r="YC39" s="148"/>
      <c r="YD39" s="148"/>
      <c r="YE39" s="148"/>
      <c r="YF39" s="148"/>
      <c r="YG39" s="148"/>
      <c r="YH39" s="148"/>
      <c r="YI39" s="148"/>
      <c r="YJ39" s="148"/>
      <c r="YK39" s="148"/>
      <c r="YL39" s="148"/>
      <c r="YM39" s="148"/>
      <c r="YN39" s="148"/>
      <c r="YO39" s="148"/>
      <c r="YP39" s="148"/>
      <c r="YQ39" s="148"/>
      <c r="YR39" s="148"/>
      <c r="YS39" s="148"/>
      <c r="YT39" s="148"/>
      <c r="YU39" s="148"/>
      <c r="YV39" s="148"/>
      <c r="YW39" s="148"/>
      <c r="YX39" s="148"/>
      <c r="YY39" s="148"/>
      <c r="YZ39" s="148"/>
      <c r="ZA39" s="148"/>
      <c r="ZB39" s="148"/>
      <c r="ZC39" s="148"/>
      <c r="ZD39" s="148"/>
      <c r="ZE39" s="148"/>
      <c r="ZF39" s="148"/>
      <c r="ZG39" s="148"/>
      <c r="ZH39" s="148"/>
      <c r="ZI39" s="148"/>
      <c r="ZJ39" s="148"/>
      <c r="ZK39" s="148"/>
      <c r="ZL39" s="148"/>
      <c r="ZM39" s="148"/>
      <c r="ZN39" s="148"/>
      <c r="ZO39" s="148"/>
      <c r="ZP39" s="148"/>
      <c r="ZQ39" s="148"/>
      <c r="ZR39" s="148"/>
      <c r="ZS39" s="148"/>
      <c r="ZT39" s="148"/>
      <c r="ZU39" s="148"/>
      <c r="ZV39" s="148"/>
      <c r="ZW39" s="148"/>
      <c r="ZX39" s="148"/>
      <c r="ZY39" s="148"/>
      <c r="ZZ39" s="148"/>
      <c r="AAA39" s="148"/>
      <c r="AAB39" s="148"/>
      <c r="AAC39" s="148"/>
      <c r="AAD39" s="148"/>
      <c r="AAE39" s="148"/>
      <c r="AAF39" s="148"/>
      <c r="AAG39" s="148"/>
      <c r="AAH39" s="148"/>
      <c r="AAI39" s="148"/>
      <c r="AAJ39" s="148"/>
      <c r="AAK39" s="148"/>
      <c r="AAL39" s="148"/>
      <c r="AAM39" s="148"/>
      <c r="AAN39" s="148"/>
      <c r="AAO39" s="148"/>
      <c r="AAP39" s="148"/>
      <c r="AAQ39" s="148"/>
      <c r="AAR39" s="148"/>
      <c r="AAS39" s="148"/>
      <c r="AAT39" s="148"/>
      <c r="AAU39" s="148"/>
      <c r="AAV39" s="148"/>
      <c r="AAW39" s="148"/>
      <c r="AAX39" s="148"/>
      <c r="AAY39" s="148"/>
      <c r="AAZ39" s="148"/>
      <c r="ABA39" s="148"/>
      <c r="ABB39" s="148"/>
      <c r="ABC39" s="148"/>
      <c r="ABD39" s="148"/>
      <c r="ABE39" s="148"/>
      <c r="ABF39" s="148"/>
      <c r="ABG39" s="148"/>
      <c r="ABH39" s="148"/>
      <c r="ABI39" s="148"/>
      <c r="ABJ39" s="148"/>
      <c r="ABK39" s="148"/>
      <c r="ABL39" s="148"/>
      <c r="ABM39" s="148"/>
      <c r="ABN39" s="148"/>
      <c r="ABO39" s="148"/>
      <c r="ABP39" s="148"/>
      <c r="ABQ39" s="148"/>
      <c r="ABR39" s="148"/>
      <c r="ABS39" s="148"/>
      <c r="ABT39" s="148"/>
      <c r="ABU39" s="148"/>
      <c r="ABV39" s="148"/>
      <c r="ABW39" s="148"/>
      <c r="ABX39" s="148"/>
      <c r="ABY39" s="148"/>
      <c r="ABZ39" s="148"/>
      <c r="ACA39" s="148"/>
      <c r="ACB39" s="148"/>
      <c r="ACC39" s="148"/>
      <c r="ACD39" s="148"/>
      <c r="ACE39" s="148"/>
      <c r="ACF39" s="148"/>
      <c r="ACG39" s="148"/>
      <c r="ACH39" s="148"/>
      <c r="ACI39" s="148"/>
      <c r="ACJ39" s="148"/>
      <c r="ACK39" s="148"/>
      <c r="ACL39" s="148"/>
      <c r="ACM39" s="148"/>
      <c r="ACN39" s="148"/>
      <c r="ACO39" s="148"/>
      <c r="ACP39" s="148"/>
      <c r="ACQ39" s="148"/>
      <c r="ACR39" s="148"/>
      <c r="ACS39" s="148"/>
      <c r="ACT39" s="148"/>
      <c r="ACU39" s="148"/>
      <c r="ACV39" s="148"/>
      <c r="ACW39" s="148"/>
      <c r="ACX39" s="148"/>
      <c r="ACY39" s="148"/>
      <c r="ACZ39" s="148"/>
      <c r="ADA39" s="148"/>
      <c r="ADB39" s="148"/>
      <c r="ADC39" s="148"/>
      <c r="ADD39" s="148"/>
      <c r="ADE39" s="148"/>
      <c r="ADF39" s="148"/>
      <c r="ADG39" s="148"/>
      <c r="ADH39" s="148"/>
      <c r="ADI39" s="148"/>
      <c r="ADJ39" s="148"/>
      <c r="ADK39" s="148"/>
      <c r="ADL39" s="148"/>
      <c r="ADM39" s="148"/>
      <c r="ADN39" s="148"/>
      <c r="ADO39" s="148"/>
      <c r="ADP39" s="148"/>
      <c r="ADQ39" s="148"/>
      <c r="ADR39" s="148"/>
      <c r="ADS39" s="148"/>
      <c r="ADT39" s="148"/>
      <c r="ADU39" s="148"/>
      <c r="ADV39" s="148"/>
      <c r="ADW39" s="148"/>
      <c r="ADX39" s="148"/>
      <c r="ADY39" s="148"/>
      <c r="ADZ39" s="148"/>
      <c r="AEA39" s="148"/>
      <c r="AEB39" s="148"/>
      <c r="AEC39" s="148"/>
      <c r="AED39" s="148"/>
      <c r="AEE39" s="148"/>
      <c r="AEF39" s="148"/>
      <c r="AEG39" s="148"/>
      <c r="AEH39" s="148"/>
      <c r="AEI39" s="148"/>
      <c r="AEJ39" s="148"/>
      <c r="AEK39" s="148"/>
      <c r="AEL39" s="148"/>
      <c r="AEM39" s="148"/>
      <c r="AEN39" s="148"/>
      <c r="AEO39" s="148"/>
      <c r="AEP39" s="148"/>
      <c r="AEQ39" s="148"/>
      <c r="AER39" s="148"/>
      <c r="AES39" s="148"/>
      <c r="AET39" s="148"/>
      <c r="AEU39" s="148"/>
      <c r="AEV39" s="148"/>
      <c r="AEW39" s="148"/>
      <c r="AEX39" s="148"/>
      <c r="AEY39" s="148"/>
      <c r="AEZ39" s="148"/>
      <c r="AFA39" s="148"/>
      <c r="AFB39" s="148"/>
      <c r="AFC39" s="148"/>
      <c r="AFD39" s="148"/>
      <c r="AFE39" s="148"/>
      <c r="AFF39" s="148"/>
      <c r="AFG39" s="148"/>
      <c r="AFH39" s="148"/>
      <c r="AFI39" s="148"/>
      <c r="AFJ39" s="148"/>
      <c r="AFK39" s="148"/>
      <c r="AFL39" s="148"/>
      <c r="AFM39" s="148"/>
      <c r="AFN39" s="148"/>
      <c r="AFO39" s="148"/>
      <c r="AFP39" s="148"/>
      <c r="AFQ39" s="148"/>
      <c r="AFR39" s="148"/>
      <c r="AFS39" s="148"/>
      <c r="AFT39" s="148"/>
      <c r="AFU39" s="148"/>
      <c r="AFV39" s="148"/>
      <c r="AFW39" s="148"/>
      <c r="AFX39" s="148"/>
      <c r="AFY39" s="148"/>
      <c r="AFZ39" s="148"/>
      <c r="AGA39" s="148"/>
      <c r="AGB39" s="148"/>
      <c r="AGC39" s="148"/>
      <c r="AGD39" s="148"/>
      <c r="AGE39" s="148"/>
      <c r="AGF39" s="148"/>
      <c r="AGG39" s="148"/>
      <c r="AGH39" s="148"/>
      <c r="AGI39" s="148"/>
      <c r="AGJ39" s="148"/>
      <c r="AGK39" s="148"/>
      <c r="AGL39" s="148"/>
      <c r="AGM39" s="148"/>
      <c r="AGN39" s="148"/>
      <c r="AGO39" s="148"/>
      <c r="AGP39" s="148"/>
      <c r="AGQ39" s="148"/>
      <c r="AGR39" s="148"/>
      <c r="AGS39" s="148"/>
      <c r="AGT39" s="148"/>
      <c r="AGU39" s="148"/>
      <c r="AGV39" s="148"/>
      <c r="AGW39" s="148"/>
      <c r="AGX39" s="148"/>
      <c r="AGY39" s="148"/>
      <c r="AGZ39" s="148"/>
      <c r="AHA39" s="148"/>
      <c r="AHB39" s="148"/>
      <c r="AHC39" s="148"/>
      <c r="AHD39" s="148"/>
      <c r="AHE39" s="148"/>
      <c r="AHF39" s="148"/>
      <c r="AHG39" s="148"/>
      <c r="AHH39" s="148"/>
      <c r="AHI39" s="148"/>
      <c r="AHJ39" s="148"/>
      <c r="AHK39" s="148"/>
      <c r="AHL39" s="148"/>
      <c r="AHM39" s="148"/>
      <c r="AHN39" s="148"/>
      <c r="AHO39" s="148"/>
      <c r="AHP39" s="148"/>
      <c r="AHQ39" s="148"/>
      <c r="AHR39" s="148"/>
      <c r="AHS39" s="148"/>
      <c r="AHT39" s="148"/>
      <c r="AHU39" s="148"/>
      <c r="AHV39" s="148"/>
      <c r="AHW39" s="148"/>
      <c r="AHX39" s="148"/>
      <c r="AHY39" s="148"/>
      <c r="AHZ39" s="148"/>
      <c r="AIA39" s="148"/>
      <c r="AIB39" s="148"/>
      <c r="AIC39" s="148"/>
      <c r="AID39" s="148"/>
      <c r="AIE39" s="148"/>
      <c r="AIF39" s="148"/>
      <c r="AIG39" s="148"/>
      <c r="AIH39" s="148"/>
      <c r="AII39" s="148"/>
      <c r="AIJ39" s="148"/>
      <c r="AIK39" s="148"/>
      <c r="AIL39" s="148"/>
      <c r="AIM39" s="148"/>
      <c r="AIN39" s="148"/>
      <c r="AIO39" s="148"/>
      <c r="AIP39" s="148"/>
      <c r="AIQ39" s="148"/>
      <c r="AIR39" s="148"/>
      <c r="AIS39" s="148"/>
      <c r="AIT39" s="148"/>
      <c r="AIU39" s="148"/>
      <c r="AIV39" s="148"/>
      <c r="AIW39" s="148"/>
      <c r="AIX39" s="148"/>
      <c r="AIY39" s="148"/>
      <c r="AIZ39" s="148"/>
      <c r="AJA39" s="148"/>
      <c r="AJB39" s="148"/>
      <c r="AJC39" s="148"/>
      <c r="AJD39" s="148"/>
      <c r="AJE39" s="148"/>
      <c r="AJF39" s="148"/>
      <c r="AJG39" s="148"/>
      <c r="AJH39" s="148"/>
      <c r="AJI39" s="148"/>
      <c r="AJJ39" s="148"/>
      <c r="AJK39" s="148"/>
      <c r="AJL39" s="148"/>
      <c r="AJM39" s="148"/>
      <c r="AJN39" s="148"/>
      <c r="AJO39" s="148"/>
      <c r="AJP39" s="148"/>
      <c r="AJQ39" s="148"/>
      <c r="AJR39" s="148"/>
      <c r="AJS39" s="148"/>
      <c r="AJT39" s="148"/>
      <c r="AJU39" s="148"/>
      <c r="AJV39" s="148"/>
      <c r="AJW39" s="148"/>
      <c r="AJX39" s="148"/>
      <c r="AJY39" s="148"/>
      <c r="AJZ39" s="148"/>
      <c r="AKA39" s="148"/>
      <c r="AKB39" s="148"/>
      <c r="AKC39" s="148"/>
      <c r="AKD39" s="148"/>
      <c r="AKE39" s="148"/>
      <c r="AKF39" s="148"/>
      <c r="AKG39" s="148"/>
      <c r="AKH39" s="148"/>
      <c r="AKI39" s="148"/>
      <c r="AKJ39" s="148"/>
      <c r="AKK39" s="148"/>
      <c r="AKL39" s="148"/>
      <c r="AKM39" s="148"/>
      <c r="AKN39" s="148"/>
      <c r="AKO39" s="148"/>
      <c r="AKP39" s="148"/>
      <c r="AKQ39" s="148"/>
      <c r="AKR39" s="148"/>
      <c r="AKS39" s="148"/>
      <c r="AKT39" s="148"/>
      <c r="AKU39" s="148"/>
      <c r="AKV39" s="148"/>
      <c r="AKW39" s="148"/>
      <c r="AKX39" s="148"/>
      <c r="AKY39" s="148"/>
      <c r="AKZ39" s="148"/>
      <c r="ALA39" s="148"/>
      <c r="ALB39" s="148"/>
      <c r="ALC39" s="148"/>
      <c r="ALD39" s="148"/>
      <c r="ALE39" s="148"/>
      <c r="ALF39" s="148"/>
      <c r="ALG39" s="148"/>
      <c r="ALH39" s="148"/>
      <c r="ALI39" s="148"/>
      <c r="ALJ39" s="148"/>
      <c r="ALK39" s="148"/>
      <c r="ALL39" s="148"/>
      <c r="ALM39" s="148"/>
      <c r="ALN39" s="148"/>
      <c r="ALO39" s="148"/>
      <c r="ALP39" s="148"/>
      <c r="ALQ39" s="148"/>
      <c r="ALR39" s="148"/>
      <c r="ALS39" s="148"/>
      <c r="ALT39" s="148"/>
      <c r="ALU39" s="148"/>
      <c r="ALV39" s="148"/>
      <c r="ALW39" s="148"/>
      <c r="ALX39" s="148"/>
      <c r="ALY39" s="148"/>
      <c r="ALZ39" s="148"/>
      <c r="AMA39" s="148"/>
      <c r="AMB39" s="148"/>
      <c r="AMC39" s="148"/>
      <c r="AMD39" s="148"/>
      <c r="AME39" s="148"/>
      <c r="AMF39" s="148"/>
      <c r="AMG39" s="148"/>
      <c r="AMH39" s="148"/>
      <c r="AMI39" s="148"/>
      <c r="AMJ39" s="148"/>
      <c r="AMK39" s="148"/>
    </row>
    <row r="40" spans="1:1025" s="142" customFormat="1">
      <c r="A40" s="148" t="str">
        <f t="shared" si="0"/>
        <v>LOAN.UH_RETURN</v>
      </c>
      <c r="B40" s="154">
        <f t="shared" si="3"/>
        <v>110036</v>
      </c>
      <c r="C40" s="154">
        <v>0</v>
      </c>
      <c r="D40" s="154">
        <v>1</v>
      </c>
      <c r="E40" s="155">
        <f t="shared" si="4"/>
        <v>100000</v>
      </c>
      <c r="F40" s="155">
        <v>10000</v>
      </c>
      <c r="G40" s="155" t="s">
        <v>34</v>
      </c>
      <c r="H40" s="155">
        <v>100000</v>
      </c>
      <c r="I40" s="157" t="s">
        <v>505</v>
      </c>
      <c r="J40" s="155">
        <f>VLOOKUP(I40,T_FSM_TYPE!$A:$B,2,0)</f>
        <v>110000</v>
      </c>
      <c r="K40" s="142" t="s">
        <v>649</v>
      </c>
      <c r="L40" s="160"/>
      <c r="M40" s="133" t="str">
        <f t="shared" si="2"/>
        <v>INSERT INTO T_FSM_ACTION VALUES(110036, 0, 1, 100000, 10000, GETDATE(), 100000, 110000, 'UH_RETURN', '' )</v>
      </c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  <c r="CE40" s="148"/>
      <c r="CF40" s="148"/>
      <c r="CG40" s="148"/>
      <c r="CH40" s="148"/>
      <c r="CI40" s="148"/>
      <c r="CJ40" s="148"/>
      <c r="CK40" s="148"/>
      <c r="CL40" s="148"/>
      <c r="CM40" s="148"/>
      <c r="CN40" s="148"/>
      <c r="CO40" s="148"/>
      <c r="CP40" s="148"/>
      <c r="CQ40" s="148"/>
      <c r="CR40" s="148"/>
      <c r="CS40" s="148"/>
      <c r="CT40" s="148"/>
      <c r="CU40" s="148"/>
      <c r="CV40" s="148"/>
      <c r="CW40" s="148"/>
      <c r="CX40" s="148"/>
      <c r="CY40" s="148"/>
      <c r="CZ40" s="148"/>
      <c r="DA40" s="148"/>
      <c r="DB40" s="148"/>
      <c r="DC40" s="148"/>
      <c r="DD40" s="148"/>
      <c r="DE40" s="148"/>
      <c r="DF40" s="148"/>
      <c r="DG40" s="148"/>
      <c r="DH40" s="148"/>
      <c r="DI40" s="148"/>
      <c r="DJ40" s="148"/>
      <c r="DK40" s="148"/>
      <c r="DL40" s="148"/>
      <c r="DM40" s="148"/>
      <c r="DN40" s="148"/>
      <c r="DO40" s="148"/>
      <c r="DP40" s="148"/>
      <c r="DQ40" s="148"/>
      <c r="DR40" s="148"/>
      <c r="DS40" s="148"/>
      <c r="DT40" s="148"/>
      <c r="DU40" s="148"/>
      <c r="DV40" s="148"/>
      <c r="DW40" s="148"/>
      <c r="DX40" s="148"/>
      <c r="DY40" s="148"/>
      <c r="DZ40" s="148"/>
      <c r="EA40" s="148"/>
      <c r="EB40" s="148"/>
      <c r="EC40" s="148"/>
      <c r="ED40" s="148"/>
      <c r="EE40" s="148"/>
      <c r="EF40" s="148"/>
      <c r="EG40" s="148"/>
      <c r="EH40" s="148"/>
      <c r="EI40" s="148"/>
      <c r="EJ40" s="148"/>
      <c r="EK40" s="148"/>
      <c r="EL40" s="148"/>
      <c r="EM40" s="148"/>
      <c r="EN40" s="148"/>
      <c r="EO40" s="148"/>
      <c r="EP40" s="148"/>
      <c r="EQ40" s="148"/>
      <c r="ER40" s="148"/>
      <c r="ES40" s="148"/>
      <c r="ET40" s="148"/>
      <c r="EU40" s="148"/>
      <c r="EV40" s="148"/>
      <c r="EW40" s="148"/>
      <c r="EX40" s="148"/>
      <c r="EY40" s="148"/>
      <c r="EZ40" s="148"/>
      <c r="FA40" s="148"/>
      <c r="FB40" s="148"/>
      <c r="FC40" s="148"/>
      <c r="FD40" s="148"/>
      <c r="FE40" s="148"/>
      <c r="FF40" s="148"/>
      <c r="FG40" s="148"/>
      <c r="FH40" s="148"/>
      <c r="FI40" s="148"/>
      <c r="FJ40" s="148"/>
      <c r="FK40" s="148"/>
      <c r="FL40" s="148"/>
      <c r="FM40" s="148"/>
      <c r="FN40" s="148"/>
      <c r="FO40" s="148"/>
      <c r="FP40" s="148"/>
      <c r="FQ40" s="148"/>
      <c r="FR40" s="148"/>
      <c r="FS40" s="148"/>
      <c r="FT40" s="148"/>
      <c r="FU40" s="148"/>
      <c r="FV40" s="148"/>
      <c r="FW40" s="148"/>
      <c r="FX40" s="148"/>
      <c r="FY40" s="148"/>
      <c r="FZ40" s="148"/>
      <c r="GA40" s="148"/>
      <c r="GB40" s="148"/>
      <c r="GC40" s="148"/>
      <c r="GD40" s="148"/>
      <c r="GE40" s="148"/>
      <c r="GF40" s="148"/>
      <c r="GG40" s="148"/>
      <c r="GH40" s="148"/>
      <c r="GI40" s="148"/>
      <c r="GJ40" s="148"/>
      <c r="GK40" s="148"/>
      <c r="GL40" s="148"/>
      <c r="GM40" s="148"/>
      <c r="GN40" s="148"/>
      <c r="GO40" s="148"/>
      <c r="GP40" s="148"/>
      <c r="GQ40" s="148"/>
      <c r="GR40" s="148"/>
      <c r="GS40" s="148"/>
      <c r="GT40" s="148"/>
      <c r="GU40" s="148"/>
      <c r="GV40" s="148"/>
      <c r="GW40" s="148"/>
      <c r="GX40" s="148"/>
      <c r="GY40" s="148"/>
      <c r="GZ40" s="148"/>
      <c r="HA40" s="148"/>
      <c r="HB40" s="148"/>
      <c r="HC40" s="148"/>
      <c r="HD40" s="148"/>
      <c r="HE40" s="148"/>
      <c r="HF40" s="148"/>
      <c r="HG40" s="148"/>
      <c r="HH40" s="148"/>
      <c r="HI40" s="148"/>
      <c r="HJ40" s="148"/>
      <c r="HK40" s="148"/>
      <c r="HL40" s="148"/>
      <c r="HM40" s="148"/>
      <c r="HN40" s="148"/>
      <c r="HO40" s="148"/>
      <c r="HP40" s="148"/>
      <c r="HQ40" s="148"/>
      <c r="HR40" s="148"/>
      <c r="HS40" s="148"/>
      <c r="HT40" s="148"/>
      <c r="HU40" s="148"/>
      <c r="HV40" s="148"/>
      <c r="HW40" s="148"/>
      <c r="HX40" s="148"/>
      <c r="HY40" s="148"/>
      <c r="HZ40" s="148"/>
      <c r="IA40" s="148"/>
      <c r="IB40" s="148"/>
      <c r="IC40" s="148"/>
      <c r="ID40" s="148"/>
      <c r="IE40" s="148"/>
      <c r="IF40" s="148"/>
      <c r="IG40" s="148"/>
      <c r="IH40" s="148"/>
      <c r="II40" s="148"/>
      <c r="IJ40" s="148"/>
      <c r="IK40" s="148"/>
      <c r="IL40" s="148"/>
      <c r="IM40" s="148"/>
      <c r="IN40" s="148"/>
      <c r="IO40" s="148"/>
      <c r="IP40" s="148"/>
      <c r="IQ40" s="148"/>
      <c r="IR40" s="148"/>
      <c r="IS40" s="148"/>
      <c r="IT40" s="148"/>
      <c r="IU40" s="148"/>
      <c r="IV40" s="148"/>
      <c r="IW40" s="148"/>
      <c r="IX40" s="148"/>
      <c r="IY40" s="148"/>
      <c r="IZ40" s="148"/>
      <c r="JA40" s="148"/>
      <c r="JB40" s="148"/>
      <c r="JC40" s="148"/>
      <c r="JD40" s="148"/>
      <c r="JE40" s="148"/>
      <c r="JF40" s="148"/>
      <c r="JG40" s="148"/>
      <c r="JH40" s="148"/>
      <c r="JI40" s="148"/>
      <c r="JJ40" s="148"/>
      <c r="JK40" s="148"/>
      <c r="JL40" s="148"/>
      <c r="JM40" s="148"/>
      <c r="JN40" s="148"/>
      <c r="JO40" s="148"/>
      <c r="JP40" s="148"/>
      <c r="JQ40" s="148"/>
      <c r="JR40" s="148"/>
      <c r="JS40" s="148"/>
      <c r="JT40" s="148"/>
      <c r="JU40" s="148"/>
      <c r="JV40" s="148"/>
      <c r="JW40" s="148"/>
      <c r="JX40" s="148"/>
      <c r="JY40" s="148"/>
      <c r="JZ40" s="148"/>
      <c r="KA40" s="148"/>
      <c r="KB40" s="148"/>
      <c r="KC40" s="148"/>
      <c r="KD40" s="148"/>
      <c r="KE40" s="148"/>
      <c r="KF40" s="148"/>
      <c r="KG40" s="148"/>
      <c r="KH40" s="148"/>
      <c r="KI40" s="148"/>
      <c r="KJ40" s="148"/>
      <c r="KK40" s="148"/>
      <c r="KL40" s="148"/>
      <c r="KM40" s="148"/>
      <c r="KN40" s="148"/>
      <c r="KO40" s="148"/>
      <c r="KP40" s="148"/>
      <c r="KQ40" s="148"/>
      <c r="KR40" s="148"/>
      <c r="KS40" s="148"/>
      <c r="KT40" s="148"/>
      <c r="KU40" s="148"/>
      <c r="KV40" s="148"/>
      <c r="KW40" s="148"/>
      <c r="KX40" s="148"/>
      <c r="KY40" s="148"/>
      <c r="KZ40" s="148"/>
      <c r="LA40" s="148"/>
      <c r="LB40" s="148"/>
      <c r="LC40" s="148"/>
      <c r="LD40" s="148"/>
      <c r="LE40" s="148"/>
      <c r="LF40" s="148"/>
      <c r="LG40" s="148"/>
      <c r="LH40" s="148"/>
      <c r="LI40" s="148"/>
      <c r="LJ40" s="148"/>
      <c r="LK40" s="148"/>
      <c r="LL40" s="148"/>
      <c r="LM40" s="148"/>
      <c r="LN40" s="148"/>
      <c r="LO40" s="148"/>
      <c r="LP40" s="148"/>
      <c r="LQ40" s="148"/>
      <c r="LR40" s="148"/>
      <c r="LS40" s="148"/>
      <c r="LT40" s="148"/>
      <c r="LU40" s="148"/>
      <c r="LV40" s="148"/>
      <c r="LW40" s="148"/>
      <c r="LX40" s="148"/>
      <c r="LY40" s="148"/>
      <c r="LZ40" s="148"/>
      <c r="MA40" s="148"/>
      <c r="MB40" s="148"/>
      <c r="MC40" s="148"/>
      <c r="MD40" s="148"/>
      <c r="ME40" s="148"/>
      <c r="MF40" s="148"/>
      <c r="MG40" s="148"/>
      <c r="MH40" s="148"/>
      <c r="MI40" s="148"/>
      <c r="MJ40" s="148"/>
      <c r="MK40" s="148"/>
      <c r="ML40" s="148"/>
      <c r="MM40" s="148"/>
      <c r="MN40" s="148"/>
      <c r="MO40" s="148"/>
      <c r="MP40" s="148"/>
      <c r="MQ40" s="148"/>
      <c r="MR40" s="148"/>
      <c r="MS40" s="148"/>
      <c r="MT40" s="148"/>
      <c r="MU40" s="148"/>
      <c r="MV40" s="148"/>
      <c r="MW40" s="148"/>
      <c r="MX40" s="148"/>
      <c r="MY40" s="148"/>
      <c r="MZ40" s="148"/>
      <c r="NA40" s="148"/>
      <c r="NB40" s="148"/>
      <c r="NC40" s="148"/>
      <c r="ND40" s="148"/>
      <c r="NE40" s="148"/>
      <c r="NF40" s="148"/>
      <c r="NG40" s="148"/>
      <c r="NH40" s="148"/>
      <c r="NI40" s="148"/>
      <c r="NJ40" s="148"/>
      <c r="NK40" s="148"/>
      <c r="NL40" s="148"/>
      <c r="NM40" s="148"/>
      <c r="NN40" s="148"/>
      <c r="NO40" s="148"/>
      <c r="NP40" s="148"/>
      <c r="NQ40" s="148"/>
      <c r="NR40" s="148"/>
      <c r="NS40" s="148"/>
      <c r="NT40" s="148"/>
      <c r="NU40" s="148"/>
      <c r="NV40" s="148"/>
      <c r="NW40" s="148"/>
      <c r="NX40" s="148"/>
      <c r="NY40" s="148"/>
      <c r="NZ40" s="148"/>
      <c r="OA40" s="148"/>
      <c r="OB40" s="148"/>
      <c r="OC40" s="148"/>
      <c r="OD40" s="148"/>
      <c r="OE40" s="148"/>
      <c r="OF40" s="148"/>
      <c r="OG40" s="148"/>
      <c r="OH40" s="148"/>
      <c r="OI40" s="148"/>
      <c r="OJ40" s="148"/>
      <c r="OK40" s="148"/>
      <c r="OL40" s="148"/>
      <c r="OM40" s="148"/>
      <c r="ON40" s="148"/>
      <c r="OO40" s="148"/>
      <c r="OP40" s="148"/>
      <c r="OQ40" s="148"/>
      <c r="OR40" s="148"/>
      <c r="OS40" s="148"/>
      <c r="OT40" s="148"/>
      <c r="OU40" s="148"/>
      <c r="OV40" s="148"/>
      <c r="OW40" s="148"/>
      <c r="OX40" s="148"/>
      <c r="OY40" s="148"/>
      <c r="OZ40" s="148"/>
      <c r="PA40" s="148"/>
      <c r="PB40" s="148"/>
      <c r="PC40" s="148"/>
      <c r="PD40" s="148"/>
      <c r="PE40" s="148"/>
      <c r="PF40" s="148"/>
      <c r="PG40" s="148"/>
      <c r="PH40" s="148"/>
      <c r="PI40" s="148"/>
      <c r="PJ40" s="148"/>
      <c r="PK40" s="148"/>
      <c r="PL40" s="148"/>
      <c r="PM40" s="148"/>
      <c r="PN40" s="148"/>
      <c r="PO40" s="148"/>
      <c r="PP40" s="148"/>
      <c r="PQ40" s="148"/>
      <c r="PR40" s="148"/>
      <c r="PS40" s="148"/>
      <c r="PT40" s="148"/>
      <c r="PU40" s="148"/>
      <c r="PV40" s="148"/>
      <c r="PW40" s="148"/>
      <c r="PX40" s="148"/>
      <c r="PY40" s="148"/>
      <c r="PZ40" s="148"/>
      <c r="QA40" s="148"/>
      <c r="QB40" s="148"/>
      <c r="QC40" s="148"/>
      <c r="QD40" s="148"/>
      <c r="QE40" s="148"/>
      <c r="QF40" s="148"/>
      <c r="QG40" s="148"/>
      <c r="QH40" s="148"/>
      <c r="QI40" s="148"/>
      <c r="QJ40" s="148"/>
      <c r="QK40" s="148"/>
      <c r="QL40" s="148"/>
      <c r="QM40" s="148"/>
      <c r="QN40" s="148"/>
      <c r="QO40" s="148"/>
      <c r="QP40" s="148"/>
      <c r="QQ40" s="148"/>
      <c r="QR40" s="148"/>
      <c r="QS40" s="148"/>
      <c r="QT40" s="148"/>
      <c r="QU40" s="148"/>
      <c r="QV40" s="148"/>
      <c r="QW40" s="148"/>
      <c r="QX40" s="148"/>
      <c r="QY40" s="148"/>
      <c r="QZ40" s="148"/>
      <c r="RA40" s="148"/>
      <c r="RB40" s="148"/>
      <c r="RC40" s="148"/>
      <c r="RD40" s="148"/>
      <c r="RE40" s="148"/>
      <c r="RF40" s="148"/>
      <c r="RG40" s="148"/>
      <c r="RH40" s="148"/>
      <c r="RI40" s="148"/>
      <c r="RJ40" s="148"/>
      <c r="RK40" s="148"/>
      <c r="RL40" s="148"/>
      <c r="RM40" s="148"/>
      <c r="RN40" s="148"/>
      <c r="RO40" s="148"/>
      <c r="RP40" s="148"/>
      <c r="RQ40" s="148"/>
      <c r="RR40" s="148"/>
      <c r="RS40" s="148"/>
      <c r="RT40" s="148"/>
      <c r="RU40" s="148"/>
      <c r="RV40" s="148"/>
      <c r="RW40" s="148"/>
      <c r="RX40" s="148"/>
      <c r="RY40" s="148"/>
      <c r="RZ40" s="148"/>
      <c r="SA40" s="148"/>
      <c r="SB40" s="148"/>
      <c r="SC40" s="148"/>
      <c r="SD40" s="148"/>
      <c r="SE40" s="148"/>
      <c r="SF40" s="148"/>
      <c r="SG40" s="148"/>
      <c r="SH40" s="148"/>
      <c r="SI40" s="148"/>
      <c r="SJ40" s="148"/>
      <c r="SK40" s="148"/>
      <c r="SL40" s="148"/>
      <c r="SM40" s="148"/>
      <c r="SN40" s="148"/>
      <c r="SO40" s="148"/>
      <c r="SP40" s="148"/>
      <c r="SQ40" s="148"/>
      <c r="SR40" s="148"/>
      <c r="SS40" s="148"/>
      <c r="ST40" s="148"/>
      <c r="SU40" s="148"/>
      <c r="SV40" s="148"/>
      <c r="SW40" s="148"/>
      <c r="SX40" s="148"/>
      <c r="SY40" s="148"/>
      <c r="SZ40" s="148"/>
      <c r="TA40" s="148"/>
      <c r="TB40" s="148"/>
      <c r="TC40" s="148"/>
      <c r="TD40" s="148"/>
      <c r="TE40" s="148"/>
      <c r="TF40" s="148"/>
      <c r="TG40" s="148"/>
      <c r="TH40" s="148"/>
      <c r="TI40" s="148"/>
      <c r="TJ40" s="148"/>
      <c r="TK40" s="148"/>
      <c r="TL40" s="148"/>
      <c r="TM40" s="148"/>
      <c r="TN40" s="148"/>
      <c r="TO40" s="148"/>
      <c r="TP40" s="148"/>
      <c r="TQ40" s="148"/>
      <c r="TR40" s="148"/>
      <c r="TS40" s="148"/>
      <c r="TT40" s="148"/>
      <c r="TU40" s="148"/>
      <c r="TV40" s="148"/>
      <c r="TW40" s="148"/>
      <c r="TX40" s="148"/>
      <c r="TY40" s="148"/>
      <c r="TZ40" s="148"/>
      <c r="UA40" s="148"/>
      <c r="UB40" s="148"/>
      <c r="UC40" s="148"/>
      <c r="UD40" s="148"/>
      <c r="UE40" s="148"/>
      <c r="UF40" s="148"/>
      <c r="UG40" s="148"/>
      <c r="UH40" s="148"/>
      <c r="UI40" s="148"/>
      <c r="UJ40" s="148"/>
      <c r="UK40" s="148"/>
      <c r="UL40" s="148"/>
      <c r="UM40" s="148"/>
      <c r="UN40" s="148"/>
      <c r="UO40" s="148"/>
      <c r="UP40" s="148"/>
      <c r="UQ40" s="148"/>
      <c r="UR40" s="148"/>
      <c r="US40" s="148"/>
      <c r="UT40" s="148"/>
      <c r="UU40" s="148"/>
      <c r="UV40" s="148"/>
      <c r="UW40" s="148"/>
      <c r="UX40" s="148"/>
      <c r="UY40" s="148"/>
      <c r="UZ40" s="148"/>
      <c r="VA40" s="148"/>
      <c r="VB40" s="148"/>
      <c r="VC40" s="148"/>
      <c r="VD40" s="148"/>
      <c r="VE40" s="148"/>
      <c r="VF40" s="148"/>
      <c r="VG40" s="148"/>
      <c r="VH40" s="148"/>
      <c r="VI40" s="148"/>
      <c r="VJ40" s="148"/>
      <c r="VK40" s="148"/>
      <c r="VL40" s="148"/>
      <c r="VM40" s="148"/>
      <c r="VN40" s="148"/>
      <c r="VO40" s="148"/>
      <c r="VP40" s="148"/>
      <c r="VQ40" s="148"/>
      <c r="VR40" s="148"/>
      <c r="VS40" s="148"/>
      <c r="VT40" s="148"/>
      <c r="VU40" s="148"/>
      <c r="VV40" s="148"/>
      <c r="VW40" s="148"/>
      <c r="VX40" s="148"/>
      <c r="VY40" s="148"/>
      <c r="VZ40" s="148"/>
      <c r="WA40" s="148"/>
      <c r="WB40" s="148"/>
      <c r="WC40" s="148"/>
      <c r="WD40" s="148"/>
      <c r="WE40" s="148"/>
      <c r="WF40" s="148"/>
      <c r="WG40" s="148"/>
      <c r="WH40" s="148"/>
      <c r="WI40" s="148"/>
      <c r="WJ40" s="148"/>
      <c r="WK40" s="148"/>
      <c r="WL40" s="148"/>
      <c r="WM40" s="148"/>
      <c r="WN40" s="148"/>
      <c r="WO40" s="148"/>
      <c r="WP40" s="148"/>
      <c r="WQ40" s="148"/>
      <c r="WR40" s="148"/>
      <c r="WS40" s="148"/>
      <c r="WT40" s="148"/>
      <c r="WU40" s="148"/>
      <c r="WV40" s="148"/>
      <c r="WW40" s="148"/>
      <c r="WX40" s="148"/>
      <c r="WY40" s="148"/>
      <c r="WZ40" s="148"/>
      <c r="XA40" s="148"/>
      <c r="XB40" s="148"/>
      <c r="XC40" s="148"/>
      <c r="XD40" s="148"/>
      <c r="XE40" s="148"/>
      <c r="XF40" s="148"/>
      <c r="XG40" s="148"/>
      <c r="XH40" s="148"/>
      <c r="XI40" s="148"/>
      <c r="XJ40" s="148"/>
      <c r="XK40" s="148"/>
      <c r="XL40" s="148"/>
      <c r="XM40" s="148"/>
      <c r="XN40" s="148"/>
      <c r="XO40" s="148"/>
      <c r="XP40" s="148"/>
      <c r="XQ40" s="148"/>
      <c r="XR40" s="148"/>
      <c r="XS40" s="148"/>
      <c r="XT40" s="148"/>
      <c r="XU40" s="148"/>
      <c r="XV40" s="148"/>
      <c r="XW40" s="148"/>
      <c r="XX40" s="148"/>
      <c r="XY40" s="148"/>
      <c r="XZ40" s="148"/>
      <c r="YA40" s="148"/>
      <c r="YB40" s="148"/>
      <c r="YC40" s="148"/>
      <c r="YD40" s="148"/>
      <c r="YE40" s="148"/>
      <c r="YF40" s="148"/>
      <c r="YG40" s="148"/>
      <c r="YH40" s="148"/>
      <c r="YI40" s="148"/>
      <c r="YJ40" s="148"/>
      <c r="YK40" s="148"/>
      <c r="YL40" s="148"/>
      <c r="YM40" s="148"/>
      <c r="YN40" s="148"/>
      <c r="YO40" s="148"/>
      <c r="YP40" s="148"/>
      <c r="YQ40" s="148"/>
      <c r="YR40" s="148"/>
      <c r="YS40" s="148"/>
      <c r="YT40" s="148"/>
      <c r="YU40" s="148"/>
      <c r="YV40" s="148"/>
      <c r="YW40" s="148"/>
      <c r="YX40" s="148"/>
      <c r="YY40" s="148"/>
      <c r="YZ40" s="148"/>
      <c r="ZA40" s="148"/>
      <c r="ZB40" s="148"/>
      <c r="ZC40" s="148"/>
      <c r="ZD40" s="148"/>
      <c r="ZE40" s="148"/>
      <c r="ZF40" s="148"/>
      <c r="ZG40" s="148"/>
      <c r="ZH40" s="148"/>
      <c r="ZI40" s="148"/>
      <c r="ZJ40" s="148"/>
      <c r="ZK40" s="148"/>
      <c r="ZL40" s="148"/>
      <c r="ZM40" s="148"/>
      <c r="ZN40" s="148"/>
      <c r="ZO40" s="148"/>
      <c r="ZP40" s="148"/>
      <c r="ZQ40" s="148"/>
      <c r="ZR40" s="148"/>
      <c r="ZS40" s="148"/>
      <c r="ZT40" s="148"/>
      <c r="ZU40" s="148"/>
      <c r="ZV40" s="148"/>
      <c r="ZW40" s="148"/>
      <c r="ZX40" s="148"/>
      <c r="ZY40" s="148"/>
      <c r="ZZ40" s="148"/>
      <c r="AAA40" s="148"/>
      <c r="AAB40" s="148"/>
      <c r="AAC40" s="148"/>
      <c r="AAD40" s="148"/>
      <c r="AAE40" s="148"/>
      <c r="AAF40" s="148"/>
      <c r="AAG40" s="148"/>
      <c r="AAH40" s="148"/>
      <c r="AAI40" s="148"/>
      <c r="AAJ40" s="148"/>
      <c r="AAK40" s="148"/>
      <c r="AAL40" s="148"/>
      <c r="AAM40" s="148"/>
      <c r="AAN40" s="148"/>
      <c r="AAO40" s="148"/>
      <c r="AAP40" s="148"/>
      <c r="AAQ40" s="148"/>
      <c r="AAR40" s="148"/>
      <c r="AAS40" s="148"/>
      <c r="AAT40" s="148"/>
      <c r="AAU40" s="148"/>
      <c r="AAV40" s="148"/>
      <c r="AAW40" s="148"/>
      <c r="AAX40" s="148"/>
      <c r="AAY40" s="148"/>
      <c r="AAZ40" s="148"/>
      <c r="ABA40" s="148"/>
      <c r="ABB40" s="148"/>
      <c r="ABC40" s="148"/>
      <c r="ABD40" s="148"/>
      <c r="ABE40" s="148"/>
      <c r="ABF40" s="148"/>
      <c r="ABG40" s="148"/>
      <c r="ABH40" s="148"/>
      <c r="ABI40" s="148"/>
      <c r="ABJ40" s="148"/>
      <c r="ABK40" s="148"/>
      <c r="ABL40" s="148"/>
      <c r="ABM40" s="148"/>
      <c r="ABN40" s="148"/>
      <c r="ABO40" s="148"/>
      <c r="ABP40" s="148"/>
      <c r="ABQ40" s="148"/>
      <c r="ABR40" s="148"/>
      <c r="ABS40" s="148"/>
      <c r="ABT40" s="148"/>
      <c r="ABU40" s="148"/>
      <c r="ABV40" s="148"/>
      <c r="ABW40" s="148"/>
      <c r="ABX40" s="148"/>
      <c r="ABY40" s="148"/>
      <c r="ABZ40" s="148"/>
      <c r="ACA40" s="148"/>
      <c r="ACB40" s="148"/>
      <c r="ACC40" s="148"/>
      <c r="ACD40" s="148"/>
      <c r="ACE40" s="148"/>
      <c r="ACF40" s="148"/>
      <c r="ACG40" s="148"/>
      <c r="ACH40" s="148"/>
      <c r="ACI40" s="148"/>
      <c r="ACJ40" s="148"/>
      <c r="ACK40" s="148"/>
      <c r="ACL40" s="148"/>
      <c r="ACM40" s="148"/>
      <c r="ACN40" s="148"/>
      <c r="ACO40" s="148"/>
      <c r="ACP40" s="148"/>
      <c r="ACQ40" s="148"/>
      <c r="ACR40" s="148"/>
      <c r="ACS40" s="148"/>
      <c r="ACT40" s="148"/>
      <c r="ACU40" s="148"/>
      <c r="ACV40" s="148"/>
      <c r="ACW40" s="148"/>
      <c r="ACX40" s="148"/>
      <c r="ACY40" s="148"/>
      <c r="ACZ40" s="148"/>
      <c r="ADA40" s="148"/>
      <c r="ADB40" s="148"/>
      <c r="ADC40" s="148"/>
      <c r="ADD40" s="148"/>
      <c r="ADE40" s="148"/>
      <c r="ADF40" s="148"/>
      <c r="ADG40" s="148"/>
      <c r="ADH40" s="148"/>
      <c r="ADI40" s="148"/>
      <c r="ADJ40" s="148"/>
      <c r="ADK40" s="148"/>
      <c r="ADL40" s="148"/>
      <c r="ADM40" s="148"/>
      <c r="ADN40" s="148"/>
      <c r="ADO40" s="148"/>
      <c r="ADP40" s="148"/>
      <c r="ADQ40" s="148"/>
      <c r="ADR40" s="148"/>
      <c r="ADS40" s="148"/>
      <c r="ADT40" s="148"/>
      <c r="ADU40" s="148"/>
      <c r="ADV40" s="148"/>
      <c r="ADW40" s="148"/>
      <c r="ADX40" s="148"/>
      <c r="ADY40" s="148"/>
      <c r="ADZ40" s="148"/>
      <c r="AEA40" s="148"/>
      <c r="AEB40" s="148"/>
      <c r="AEC40" s="148"/>
      <c r="AED40" s="148"/>
      <c r="AEE40" s="148"/>
      <c r="AEF40" s="148"/>
      <c r="AEG40" s="148"/>
      <c r="AEH40" s="148"/>
      <c r="AEI40" s="148"/>
      <c r="AEJ40" s="148"/>
      <c r="AEK40" s="148"/>
      <c r="AEL40" s="148"/>
      <c r="AEM40" s="148"/>
      <c r="AEN40" s="148"/>
      <c r="AEO40" s="148"/>
      <c r="AEP40" s="148"/>
      <c r="AEQ40" s="148"/>
      <c r="AER40" s="148"/>
      <c r="AES40" s="148"/>
      <c r="AET40" s="148"/>
      <c r="AEU40" s="148"/>
      <c r="AEV40" s="148"/>
      <c r="AEW40" s="148"/>
      <c r="AEX40" s="148"/>
      <c r="AEY40" s="148"/>
      <c r="AEZ40" s="148"/>
      <c r="AFA40" s="148"/>
      <c r="AFB40" s="148"/>
      <c r="AFC40" s="148"/>
      <c r="AFD40" s="148"/>
      <c r="AFE40" s="148"/>
      <c r="AFF40" s="148"/>
      <c r="AFG40" s="148"/>
      <c r="AFH40" s="148"/>
      <c r="AFI40" s="148"/>
      <c r="AFJ40" s="148"/>
      <c r="AFK40" s="148"/>
      <c r="AFL40" s="148"/>
      <c r="AFM40" s="148"/>
      <c r="AFN40" s="148"/>
      <c r="AFO40" s="148"/>
      <c r="AFP40" s="148"/>
      <c r="AFQ40" s="148"/>
      <c r="AFR40" s="148"/>
      <c r="AFS40" s="148"/>
      <c r="AFT40" s="148"/>
      <c r="AFU40" s="148"/>
      <c r="AFV40" s="148"/>
      <c r="AFW40" s="148"/>
      <c r="AFX40" s="148"/>
      <c r="AFY40" s="148"/>
      <c r="AFZ40" s="148"/>
      <c r="AGA40" s="148"/>
      <c r="AGB40" s="148"/>
      <c r="AGC40" s="148"/>
      <c r="AGD40" s="148"/>
      <c r="AGE40" s="148"/>
      <c r="AGF40" s="148"/>
      <c r="AGG40" s="148"/>
      <c r="AGH40" s="148"/>
      <c r="AGI40" s="148"/>
      <c r="AGJ40" s="148"/>
      <c r="AGK40" s="148"/>
      <c r="AGL40" s="148"/>
      <c r="AGM40" s="148"/>
      <c r="AGN40" s="148"/>
      <c r="AGO40" s="148"/>
      <c r="AGP40" s="148"/>
      <c r="AGQ40" s="148"/>
      <c r="AGR40" s="148"/>
      <c r="AGS40" s="148"/>
      <c r="AGT40" s="148"/>
      <c r="AGU40" s="148"/>
      <c r="AGV40" s="148"/>
      <c r="AGW40" s="148"/>
      <c r="AGX40" s="148"/>
      <c r="AGY40" s="148"/>
      <c r="AGZ40" s="148"/>
      <c r="AHA40" s="148"/>
      <c r="AHB40" s="148"/>
      <c r="AHC40" s="148"/>
      <c r="AHD40" s="148"/>
      <c r="AHE40" s="148"/>
      <c r="AHF40" s="148"/>
      <c r="AHG40" s="148"/>
      <c r="AHH40" s="148"/>
      <c r="AHI40" s="148"/>
      <c r="AHJ40" s="148"/>
      <c r="AHK40" s="148"/>
      <c r="AHL40" s="148"/>
      <c r="AHM40" s="148"/>
      <c r="AHN40" s="148"/>
      <c r="AHO40" s="148"/>
      <c r="AHP40" s="148"/>
      <c r="AHQ40" s="148"/>
      <c r="AHR40" s="148"/>
      <c r="AHS40" s="148"/>
      <c r="AHT40" s="148"/>
      <c r="AHU40" s="148"/>
      <c r="AHV40" s="148"/>
      <c r="AHW40" s="148"/>
      <c r="AHX40" s="148"/>
      <c r="AHY40" s="148"/>
      <c r="AHZ40" s="148"/>
      <c r="AIA40" s="148"/>
      <c r="AIB40" s="148"/>
      <c r="AIC40" s="148"/>
      <c r="AID40" s="148"/>
      <c r="AIE40" s="148"/>
      <c r="AIF40" s="148"/>
      <c r="AIG40" s="148"/>
      <c r="AIH40" s="148"/>
      <c r="AII40" s="148"/>
      <c r="AIJ40" s="148"/>
      <c r="AIK40" s="148"/>
      <c r="AIL40" s="148"/>
      <c r="AIM40" s="148"/>
      <c r="AIN40" s="148"/>
      <c r="AIO40" s="148"/>
      <c r="AIP40" s="148"/>
      <c r="AIQ40" s="148"/>
      <c r="AIR40" s="148"/>
      <c r="AIS40" s="148"/>
      <c r="AIT40" s="148"/>
      <c r="AIU40" s="148"/>
      <c r="AIV40" s="148"/>
      <c r="AIW40" s="148"/>
      <c r="AIX40" s="148"/>
      <c r="AIY40" s="148"/>
      <c r="AIZ40" s="148"/>
      <c r="AJA40" s="148"/>
      <c r="AJB40" s="148"/>
      <c r="AJC40" s="148"/>
      <c r="AJD40" s="148"/>
      <c r="AJE40" s="148"/>
      <c r="AJF40" s="148"/>
      <c r="AJG40" s="148"/>
      <c r="AJH40" s="148"/>
      <c r="AJI40" s="148"/>
      <c r="AJJ40" s="148"/>
      <c r="AJK40" s="148"/>
      <c r="AJL40" s="148"/>
      <c r="AJM40" s="148"/>
      <c r="AJN40" s="148"/>
      <c r="AJO40" s="148"/>
      <c r="AJP40" s="148"/>
      <c r="AJQ40" s="148"/>
      <c r="AJR40" s="148"/>
      <c r="AJS40" s="148"/>
      <c r="AJT40" s="148"/>
      <c r="AJU40" s="148"/>
      <c r="AJV40" s="148"/>
      <c r="AJW40" s="148"/>
      <c r="AJX40" s="148"/>
      <c r="AJY40" s="148"/>
      <c r="AJZ40" s="148"/>
      <c r="AKA40" s="148"/>
      <c r="AKB40" s="148"/>
      <c r="AKC40" s="148"/>
      <c r="AKD40" s="148"/>
      <c r="AKE40" s="148"/>
      <c r="AKF40" s="148"/>
      <c r="AKG40" s="148"/>
      <c r="AKH40" s="148"/>
      <c r="AKI40" s="148"/>
      <c r="AKJ40" s="148"/>
      <c r="AKK40" s="148"/>
      <c r="AKL40" s="148"/>
      <c r="AKM40" s="148"/>
      <c r="AKN40" s="148"/>
      <c r="AKO40" s="148"/>
      <c r="AKP40" s="148"/>
      <c r="AKQ40" s="148"/>
      <c r="AKR40" s="148"/>
      <c r="AKS40" s="148"/>
      <c r="AKT40" s="148"/>
      <c r="AKU40" s="148"/>
      <c r="AKV40" s="148"/>
      <c r="AKW40" s="148"/>
      <c r="AKX40" s="148"/>
      <c r="AKY40" s="148"/>
      <c r="AKZ40" s="148"/>
      <c r="ALA40" s="148"/>
      <c r="ALB40" s="148"/>
      <c r="ALC40" s="148"/>
      <c r="ALD40" s="148"/>
      <c r="ALE40" s="148"/>
      <c r="ALF40" s="148"/>
      <c r="ALG40" s="148"/>
      <c r="ALH40" s="148"/>
      <c r="ALI40" s="148"/>
      <c r="ALJ40" s="148"/>
      <c r="ALK40" s="148"/>
      <c r="ALL40" s="148"/>
      <c r="ALM40" s="148"/>
      <c r="ALN40" s="148"/>
      <c r="ALO40" s="148"/>
      <c r="ALP40" s="148"/>
      <c r="ALQ40" s="148"/>
      <c r="ALR40" s="148"/>
      <c r="ALS40" s="148"/>
      <c r="ALT40" s="148"/>
      <c r="ALU40" s="148"/>
      <c r="ALV40" s="148"/>
      <c r="ALW40" s="148"/>
      <c r="ALX40" s="148"/>
      <c r="ALY40" s="148"/>
      <c r="ALZ40" s="148"/>
      <c r="AMA40" s="148"/>
      <c r="AMB40" s="148"/>
      <c r="AMC40" s="148"/>
      <c r="AMD40" s="148"/>
      <c r="AME40" s="148"/>
      <c r="AMF40" s="148"/>
      <c r="AMG40" s="148"/>
      <c r="AMH40" s="148"/>
      <c r="AMI40" s="148"/>
      <c r="AMJ40" s="148"/>
      <c r="AMK40" s="148"/>
    </row>
    <row r="41" spans="1:1025" s="142" customFormat="1">
      <c r="A41" s="148" t="str">
        <f t="shared" si="0"/>
        <v>LOAN.UH_DECLINE</v>
      </c>
      <c r="B41" s="154">
        <f t="shared" si="3"/>
        <v>110037</v>
      </c>
      <c r="C41" s="154">
        <v>0</v>
      </c>
      <c r="D41" s="154">
        <v>1</v>
      </c>
      <c r="E41" s="155">
        <f t="shared" si="4"/>
        <v>100000</v>
      </c>
      <c r="F41" s="155">
        <v>10000</v>
      </c>
      <c r="G41" s="155" t="s">
        <v>34</v>
      </c>
      <c r="H41" s="155">
        <v>100000</v>
      </c>
      <c r="I41" s="157" t="s">
        <v>505</v>
      </c>
      <c r="J41" s="155">
        <f>VLOOKUP(I41,T_FSM_TYPE!$A:$B,2,0)</f>
        <v>110000</v>
      </c>
      <c r="K41" s="142" t="s">
        <v>650</v>
      </c>
      <c r="L41" s="160"/>
      <c r="M41" s="133" t="str">
        <f t="shared" si="2"/>
        <v>INSERT INTO T_FSM_ACTION VALUES(110037, 0, 1, 100000, 10000, GETDATE(), 100000, 110000, 'UH_DECLINE', '' )</v>
      </c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  <c r="CE41" s="148"/>
      <c r="CF41" s="148"/>
      <c r="CG41" s="148"/>
      <c r="CH41" s="148"/>
      <c r="CI41" s="148"/>
      <c r="CJ41" s="148"/>
      <c r="CK41" s="148"/>
      <c r="CL41" s="148"/>
      <c r="CM41" s="148"/>
      <c r="CN41" s="148"/>
      <c r="CO41" s="148"/>
      <c r="CP41" s="148"/>
      <c r="CQ41" s="148"/>
      <c r="CR41" s="148"/>
      <c r="CS41" s="148"/>
      <c r="CT41" s="148"/>
      <c r="CU41" s="148"/>
      <c r="CV41" s="148"/>
      <c r="CW41" s="148"/>
      <c r="CX41" s="148"/>
      <c r="CY41" s="148"/>
      <c r="CZ41" s="148"/>
      <c r="DA41" s="148"/>
      <c r="DB41" s="148"/>
      <c r="DC41" s="148"/>
      <c r="DD41" s="148"/>
      <c r="DE41" s="148"/>
      <c r="DF41" s="148"/>
      <c r="DG41" s="148"/>
      <c r="DH41" s="148"/>
      <c r="DI41" s="148"/>
      <c r="DJ41" s="148"/>
      <c r="DK41" s="148"/>
      <c r="DL41" s="148"/>
      <c r="DM41" s="148"/>
      <c r="DN41" s="148"/>
      <c r="DO41" s="148"/>
      <c r="DP41" s="148"/>
      <c r="DQ41" s="148"/>
      <c r="DR41" s="148"/>
      <c r="DS41" s="148"/>
      <c r="DT41" s="148"/>
      <c r="DU41" s="148"/>
      <c r="DV41" s="148"/>
      <c r="DW41" s="148"/>
      <c r="DX41" s="148"/>
      <c r="DY41" s="148"/>
      <c r="DZ41" s="148"/>
      <c r="EA41" s="148"/>
      <c r="EB41" s="148"/>
      <c r="EC41" s="148"/>
      <c r="ED41" s="148"/>
      <c r="EE41" s="148"/>
      <c r="EF41" s="148"/>
      <c r="EG41" s="148"/>
      <c r="EH41" s="148"/>
      <c r="EI41" s="148"/>
      <c r="EJ41" s="148"/>
      <c r="EK41" s="148"/>
      <c r="EL41" s="148"/>
      <c r="EM41" s="148"/>
      <c r="EN41" s="148"/>
      <c r="EO41" s="148"/>
      <c r="EP41" s="148"/>
      <c r="EQ41" s="148"/>
      <c r="ER41" s="148"/>
      <c r="ES41" s="148"/>
      <c r="ET41" s="148"/>
      <c r="EU41" s="148"/>
      <c r="EV41" s="148"/>
      <c r="EW41" s="148"/>
      <c r="EX41" s="148"/>
      <c r="EY41" s="148"/>
      <c r="EZ41" s="148"/>
      <c r="FA41" s="148"/>
      <c r="FB41" s="148"/>
      <c r="FC41" s="148"/>
      <c r="FD41" s="148"/>
      <c r="FE41" s="148"/>
      <c r="FF41" s="148"/>
      <c r="FG41" s="148"/>
      <c r="FH41" s="148"/>
      <c r="FI41" s="148"/>
      <c r="FJ41" s="148"/>
      <c r="FK41" s="148"/>
      <c r="FL41" s="148"/>
      <c r="FM41" s="148"/>
      <c r="FN41" s="148"/>
      <c r="FO41" s="148"/>
      <c r="FP41" s="148"/>
      <c r="FQ41" s="148"/>
      <c r="FR41" s="148"/>
      <c r="FS41" s="148"/>
      <c r="FT41" s="148"/>
      <c r="FU41" s="148"/>
      <c r="FV41" s="148"/>
      <c r="FW41" s="148"/>
      <c r="FX41" s="148"/>
      <c r="FY41" s="148"/>
      <c r="FZ41" s="148"/>
      <c r="GA41" s="148"/>
      <c r="GB41" s="148"/>
      <c r="GC41" s="148"/>
      <c r="GD41" s="148"/>
      <c r="GE41" s="148"/>
      <c r="GF41" s="148"/>
      <c r="GG41" s="148"/>
      <c r="GH41" s="148"/>
      <c r="GI41" s="148"/>
      <c r="GJ41" s="148"/>
      <c r="GK41" s="148"/>
      <c r="GL41" s="148"/>
      <c r="GM41" s="148"/>
      <c r="GN41" s="148"/>
      <c r="GO41" s="148"/>
      <c r="GP41" s="148"/>
      <c r="GQ41" s="148"/>
      <c r="GR41" s="148"/>
      <c r="GS41" s="148"/>
      <c r="GT41" s="148"/>
      <c r="GU41" s="148"/>
      <c r="GV41" s="148"/>
      <c r="GW41" s="148"/>
      <c r="GX41" s="148"/>
      <c r="GY41" s="148"/>
      <c r="GZ41" s="148"/>
      <c r="HA41" s="148"/>
      <c r="HB41" s="148"/>
      <c r="HC41" s="148"/>
      <c r="HD41" s="148"/>
      <c r="HE41" s="148"/>
      <c r="HF41" s="148"/>
      <c r="HG41" s="148"/>
      <c r="HH41" s="148"/>
      <c r="HI41" s="148"/>
      <c r="HJ41" s="148"/>
      <c r="HK41" s="148"/>
      <c r="HL41" s="148"/>
      <c r="HM41" s="148"/>
      <c r="HN41" s="148"/>
      <c r="HO41" s="148"/>
      <c r="HP41" s="148"/>
      <c r="HQ41" s="148"/>
      <c r="HR41" s="148"/>
      <c r="HS41" s="148"/>
      <c r="HT41" s="148"/>
      <c r="HU41" s="148"/>
      <c r="HV41" s="148"/>
      <c r="HW41" s="148"/>
      <c r="HX41" s="148"/>
      <c r="HY41" s="148"/>
      <c r="HZ41" s="148"/>
      <c r="IA41" s="148"/>
      <c r="IB41" s="148"/>
      <c r="IC41" s="148"/>
      <c r="ID41" s="148"/>
      <c r="IE41" s="148"/>
      <c r="IF41" s="148"/>
      <c r="IG41" s="148"/>
      <c r="IH41" s="148"/>
      <c r="II41" s="148"/>
      <c r="IJ41" s="148"/>
      <c r="IK41" s="148"/>
      <c r="IL41" s="148"/>
      <c r="IM41" s="148"/>
      <c r="IN41" s="148"/>
      <c r="IO41" s="148"/>
      <c r="IP41" s="148"/>
      <c r="IQ41" s="148"/>
      <c r="IR41" s="148"/>
      <c r="IS41" s="148"/>
      <c r="IT41" s="148"/>
      <c r="IU41" s="148"/>
      <c r="IV41" s="148"/>
      <c r="IW41" s="148"/>
      <c r="IX41" s="148"/>
      <c r="IY41" s="148"/>
      <c r="IZ41" s="148"/>
      <c r="JA41" s="148"/>
      <c r="JB41" s="148"/>
      <c r="JC41" s="148"/>
      <c r="JD41" s="148"/>
      <c r="JE41" s="148"/>
      <c r="JF41" s="148"/>
      <c r="JG41" s="148"/>
      <c r="JH41" s="148"/>
      <c r="JI41" s="148"/>
      <c r="JJ41" s="148"/>
      <c r="JK41" s="148"/>
      <c r="JL41" s="148"/>
      <c r="JM41" s="148"/>
      <c r="JN41" s="148"/>
      <c r="JO41" s="148"/>
      <c r="JP41" s="148"/>
      <c r="JQ41" s="148"/>
      <c r="JR41" s="148"/>
      <c r="JS41" s="148"/>
      <c r="JT41" s="148"/>
      <c r="JU41" s="148"/>
      <c r="JV41" s="148"/>
      <c r="JW41" s="148"/>
      <c r="JX41" s="148"/>
      <c r="JY41" s="148"/>
      <c r="JZ41" s="148"/>
      <c r="KA41" s="148"/>
      <c r="KB41" s="148"/>
      <c r="KC41" s="148"/>
      <c r="KD41" s="148"/>
      <c r="KE41" s="148"/>
      <c r="KF41" s="148"/>
      <c r="KG41" s="148"/>
      <c r="KH41" s="148"/>
      <c r="KI41" s="148"/>
      <c r="KJ41" s="148"/>
      <c r="KK41" s="148"/>
      <c r="KL41" s="148"/>
      <c r="KM41" s="148"/>
      <c r="KN41" s="148"/>
      <c r="KO41" s="148"/>
      <c r="KP41" s="148"/>
      <c r="KQ41" s="148"/>
      <c r="KR41" s="148"/>
      <c r="KS41" s="148"/>
      <c r="KT41" s="148"/>
      <c r="KU41" s="148"/>
      <c r="KV41" s="148"/>
      <c r="KW41" s="148"/>
      <c r="KX41" s="148"/>
      <c r="KY41" s="148"/>
      <c r="KZ41" s="148"/>
      <c r="LA41" s="148"/>
      <c r="LB41" s="148"/>
      <c r="LC41" s="148"/>
      <c r="LD41" s="148"/>
      <c r="LE41" s="148"/>
      <c r="LF41" s="148"/>
      <c r="LG41" s="148"/>
      <c r="LH41" s="148"/>
      <c r="LI41" s="148"/>
      <c r="LJ41" s="148"/>
      <c r="LK41" s="148"/>
      <c r="LL41" s="148"/>
      <c r="LM41" s="148"/>
      <c r="LN41" s="148"/>
      <c r="LO41" s="148"/>
      <c r="LP41" s="148"/>
      <c r="LQ41" s="148"/>
      <c r="LR41" s="148"/>
      <c r="LS41" s="148"/>
      <c r="LT41" s="148"/>
      <c r="LU41" s="148"/>
      <c r="LV41" s="148"/>
      <c r="LW41" s="148"/>
      <c r="LX41" s="148"/>
      <c r="LY41" s="148"/>
      <c r="LZ41" s="148"/>
      <c r="MA41" s="148"/>
      <c r="MB41" s="148"/>
      <c r="MC41" s="148"/>
      <c r="MD41" s="148"/>
      <c r="ME41" s="148"/>
      <c r="MF41" s="148"/>
      <c r="MG41" s="148"/>
      <c r="MH41" s="148"/>
      <c r="MI41" s="148"/>
      <c r="MJ41" s="148"/>
      <c r="MK41" s="148"/>
      <c r="ML41" s="148"/>
      <c r="MM41" s="148"/>
      <c r="MN41" s="148"/>
      <c r="MO41" s="148"/>
      <c r="MP41" s="148"/>
      <c r="MQ41" s="148"/>
      <c r="MR41" s="148"/>
      <c r="MS41" s="148"/>
      <c r="MT41" s="148"/>
      <c r="MU41" s="148"/>
      <c r="MV41" s="148"/>
      <c r="MW41" s="148"/>
      <c r="MX41" s="148"/>
      <c r="MY41" s="148"/>
      <c r="MZ41" s="148"/>
      <c r="NA41" s="148"/>
      <c r="NB41" s="148"/>
      <c r="NC41" s="148"/>
      <c r="ND41" s="148"/>
      <c r="NE41" s="148"/>
      <c r="NF41" s="148"/>
      <c r="NG41" s="148"/>
      <c r="NH41" s="148"/>
      <c r="NI41" s="148"/>
      <c r="NJ41" s="148"/>
      <c r="NK41" s="148"/>
      <c r="NL41" s="148"/>
      <c r="NM41" s="148"/>
      <c r="NN41" s="148"/>
      <c r="NO41" s="148"/>
      <c r="NP41" s="148"/>
      <c r="NQ41" s="148"/>
      <c r="NR41" s="148"/>
      <c r="NS41" s="148"/>
      <c r="NT41" s="148"/>
      <c r="NU41" s="148"/>
      <c r="NV41" s="148"/>
      <c r="NW41" s="148"/>
      <c r="NX41" s="148"/>
      <c r="NY41" s="148"/>
      <c r="NZ41" s="148"/>
      <c r="OA41" s="148"/>
      <c r="OB41" s="148"/>
      <c r="OC41" s="148"/>
      <c r="OD41" s="148"/>
      <c r="OE41" s="148"/>
      <c r="OF41" s="148"/>
      <c r="OG41" s="148"/>
      <c r="OH41" s="148"/>
      <c r="OI41" s="148"/>
      <c r="OJ41" s="148"/>
      <c r="OK41" s="148"/>
      <c r="OL41" s="148"/>
      <c r="OM41" s="148"/>
      <c r="ON41" s="148"/>
      <c r="OO41" s="148"/>
      <c r="OP41" s="148"/>
      <c r="OQ41" s="148"/>
      <c r="OR41" s="148"/>
      <c r="OS41" s="148"/>
      <c r="OT41" s="148"/>
      <c r="OU41" s="148"/>
      <c r="OV41" s="148"/>
      <c r="OW41" s="148"/>
      <c r="OX41" s="148"/>
      <c r="OY41" s="148"/>
      <c r="OZ41" s="148"/>
      <c r="PA41" s="148"/>
      <c r="PB41" s="148"/>
      <c r="PC41" s="148"/>
      <c r="PD41" s="148"/>
      <c r="PE41" s="148"/>
      <c r="PF41" s="148"/>
      <c r="PG41" s="148"/>
      <c r="PH41" s="148"/>
      <c r="PI41" s="148"/>
      <c r="PJ41" s="148"/>
      <c r="PK41" s="148"/>
      <c r="PL41" s="148"/>
      <c r="PM41" s="148"/>
      <c r="PN41" s="148"/>
      <c r="PO41" s="148"/>
      <c r="PP41" s="148"/>
      <c r="PQ41" s="148"/>
      <c r="PR41" s="148"/>
      <c r="PS41" s="148"/>
      <c r="PT41" s="148"/>
      <c r="PU41" s="148"/>
      <c r="PV41" s="148"/>
      <c r="PW41" s="148"/>
      <c r="PX41" s="148"/>
      <c r="PY41" s="148"/>
      <c r="PZ41" s="148"/>
      <c r="QA41" s="148"/>
      <c r="QB41" s="148"/>
      <c r="QC41" s="148"/>
      <c r="QD41" s="148"/>
      <c r="QE41" s="148"/>
      <c r="QF41" s="148"/>
      <c r="QG41" s="148"/>
      <c r="QH41" s="148"/>
      <c r="QI41" s="148"/>
      <c r="QJ41" s="148"/>
      <c r="QK41" s="148"/>
      <c r="QL41" s="148"/>
      <c r="QM41" s="148"/>
      <c r="QN41" s="148"/>
      <c r="QO41" s="148"/>
      <c r="QP41" s="148"/>
      <c r="QQ41" s="148"/>
      <c r="QR41" s="148"/>
      <c r="QS41" s="148"/>
      <c r="QT41" s="148"/>
      <c r="QU41" s="148"/>
      <c r="QV41" s="148"/>
      <c r="QW41" s="148"/>
      <c r="QX41" s="148"/>
      <c r="QY41" s="148"/>
      <c r="QZ41" s="148"/>
      <c r="RA41" s="148"/>
      <c r="RB41" s="148"/>
      <c r="RC41" s="148"/>
      <c r="RD41" s="148"/>
      <c r="RE41" s="148"/>
      <c r="RF41" s="148"/>
      <c r="RG41" s="148"/>
      <c r="RH41" s="148"/>
      <c r="RI41" s="148"/>
      <c r="RJ41" s="148"/>
      <c r="RK41" s="148"/>
      <c r="RL41" s="148"/>
      <c r="RM41" s="148"/>
      <c r="RN41" s="148"/>
      <c r="RO41" s="148"/>
      <c r="RP41" s="148"/>
      <c r="RQ41" s="148"/>
      <c r="RR41" s="148"/>
      <c r="RS41" s="148"/>
      <c r="RT41" s="148"/>
      <c r="RU41" s="148"/>
      <c r="RV41" s="148"/>
      <c r="RW41" s="148"/>
      <c r="RX41" s="148"/>
      <c r="RY41" s="148"/>
      <c r="RZ41" s="148"/>
      <c r="SA41" s="148"/>
      <c r="SB41" s="148"/>
      <c r="SC41" s="148"/>
      <c r="SD41" s="148"/>
      <c r="SE41" s="148"/>
      <c r="SF41" s="148"/>
      <c r="SG41" s="148"/>
      <c r="SH41" s="148"/>
      <c r="SI41" s="148"/>
      <c r="SJ41" s="148"/>
      <c r="SK41" s="148"/>
      <c r="SL41" s="148"/>
      <c r="SM41" s="148"/>
      <c r="SN41" s="148"/>
      <c r="SO41" s="148"/>
      <c r="SP41" s="148"/>
      <c r="SQ41" s="148"/>
      <c r="SR41" s="148"/>
      <c r="SS41" s="148"/>
      <c r="ST41" s="148"/>
      <c r="SU41" s="148"/>
      <c r="SV41" s="148"/>
      <c r="SW41" s="148"/>
      <c r="SX41" s="148"/>
      <c r="SY41" s="148"/>
      <c r="SZ41" s="148"/>
      <c r="TA41" s="148"/>
      <c r="TB41" s="148"/>
      <c r="TC41" s="148"/>
      <c r="TD41" s="148"/>
      <c r="TE41" s="148"/>
      <c r="TF41" s="148"/>
      <c r="TG41" s="148"/>
      <c r="TH41" s="148"/>
      <c r="TI41" s="148"/>
      <c r="TJ41" s="148"/>
      <c r="TK41" s="148"/>
      <c r="TL41" s="148"/>
      <c r="TM41" s="148"/>
      <c r="TN41" s="148"/>
      <c r="TO41" s="148"/>
      <c r="TP41" s="148"/>
      <c r="TQ41" s="148"/>
      <c r="TR41" s="148"/>
      <c r="TS41" s="148"/>
      <c r="TT41" s="148"/>
      <c r="TU41" s="148"/>
      <c r="TV41" s="148"/>
      <c r="TW41" s="148"/>
      <c r="TX41" s="148"/>
      <c r="TY41" s="148"/>
      <c r="TZ41" s="148"/>
      <c r="UA41" s="148"/>
      <c r="UB41" s="148"/>
      <c r="UC41" s="148"/>
      <c r="UD41" s="148"/>
      <c r="UE41" s="148"/>
      <c r="UF41" s="148"/>
      <c r="UG41" s="148"/>
      <c r="UH41" s="148"/>
      <c r="UI41" s="148"/>
      <c r="UJ41" s="148"/>
      <c r="UK41" s="148"/>
      <c r="UL41" s="148"/>
      <c r="UM41" s="148"/>
      <c r="UN41" s="148"/>
      <c r="UO41" s="148"/>
      <c r="UP41" s="148"/>
      <c r="UQ41" s="148"/>
      <c r="UR41" s="148"/>
      <c r="US41" s="148"/>
      <c r="UT41" s="148"/>
      <c r="UU41" s="148"/>
      <c r="UV41" s="148"/>
      <c r="UW41" s="148"/>
      <c r="UX41" s="148"/>
      <c r="UY41" s="148"/>
      <c r="UZ41" s="148"/>
      <c r="VA41" s="148"/>
      <c r="VB41" s="148"/>
      <c r="VC41" s="148"/>
      <c r="VD41" s="148"/>
      <c r="VE41" s="148"/>
      <c r="VF41" s="148"/>
      <c r="VG41" s="148"/>
      <c r="VH41" s="148"/>
      <c r="VI41" s="148"/>
      <c r="VJ41" s="148"/>
      <c r="VK41" s="148"/>
      <c r="VL41" s="148"/>
      <c r="VM41" s="148"/>
      <c r="VN41" s="148"/>
      <c r="VO41" s="148"/>
      <c r="VP41" s="148"/>
      <c r="VQ41" s="148"/>
      <c r="VR41" s="148"/>
      <c r="VS41" s="148"/>
      <c r="VT41" s="148"/>
      <c r="VU41" s="148"/>
      <c r="VV41" s="148"/>
      <c r="VW41" s="148"/>
      <c r="VX41" s="148"/>
      <c r="VY41" s="148"/>
      <c r="VZ41" s="148"/>
      <c r="WA41" s="148"/>
      <c r="WB41" s="148"/>
      <c r="WC41" s="148"/>
      <c r="WD41" s="148"/>
      <c r="WE41" s="148"/>
      <c r="WF41" s="148"/>
      <c r="WG41" s="148"/>
      <c r="WH41" s="148"/>
      <c r="WI41" s="148"/>
      <c r="WJ41" s="148"/>
      <c r="WK41" s="148"/>
      <c r="WL41" s="148"/>
      <c r="WM41" s="148"/>
      <c r="WN41" s="148"/>
      <c r="WO41" s="148"/>
      <c r="WP41" s="148"/>
      <c r="WQ41" s="148"/>
      <c r="WR41" s="148"/>
      <c r="WS41" s="148"/>
      <c r="WT41" s="148"/>
      <c r="WU41" s="148"/>
      <c r="WV41" s="148"/>
      <c r="WW41" s="148"/>
      <c r="WX41" s="148"/>
      <c r="WY41" s="148"/>
      <c r="WZ41" s="148"/>
      <c r="XA41" s="148"/>
      <c r="XB41" s="148"/>
      <c r="XC41" s="148"/>
      <c r="XD41" s="148"/>
      <c r="XE41" s="148"/>
      <c r="XF41" s="148"/>
      <c r="XG41" s="148"/>
      <c r="XH41" s="148"/>
      <c r="XI41" s="148"/>
      <c r="XJ41" s="148"/>
      <c r="XK41" s="148"/>
      <c r="XL41" s="148"/>
      <c r="XM41" s="148"/>
      <c r="XN41" s="148"/>
      <c r="XO41" s="148"/>
      <c r="XP41" s="148"/>
      <c r="XQ41" s="148"/>
      <c r="XR41" s="148"/>
      <c r="XS41" s="148"/>
      <c r="XT41" s="148"/>
      <c r="XU41" s="148"/>
      <c r="XV41" s="148"/>
      <c r="XW41" s="148"/>
      <c r="XX41" s="148"/>
      <c r="XY41" s="148"/>
      <c r="XZ41" s="148"/>
      <c r="YA41" s="148"/>
      <c r="YB41" s="148"/>
      <c r="YC41" s="148"/>
      <c r="YD41" s="148"/>
      <c r="YE41" s="148"/>
      <c r="YF41" s="148"/>
      <c r="YG41" s="148"/>
      <c r="YH41" s="148"/>
      <c r="YI41" s="148"/>
      <c r="YJ41" s="148"/>
      <c r="YK41" s="148"/>
      <c r="YL41" s="148"/>
      <c r="YM41" s="148"/>
      <c r="YN41" s="148"/>
      <c r="YO41" s="148"/>
      <c r="YP41" s="148"/>
      <c r="YQ41" s="148"/>
      <c r="YR41" s="148"/>
      <c r="YS41" s="148"/>
      <c r="YT41" s="148"/>
      <c r="YU41" s="148"/>
      <c r="YV41" s="148"/>
      <c r="YW41" s="148"/>
      <c r="YX41" s="148"/>
      <c r="YY41" s="148"/>
      <c r="YZ41" s="148"/>
      <c r="ZA41" s="148"/>
      <c r="ZB41" s="148"/>
      <c r="ZC41" s="148"/>
      <c r="ZD41" s="148"/>
      <c r="ZE41" s="148"/>
      <c r="ZF41" s="148"/>
      <c r="ZG41" s="148"/>
      <c r="ZH41" s="148"/>
      <c r="ZI41" s="148"/>
      <c r="ZJ41" s="148"/>
      <c r="ZK41" s="148"/>
      <c r="ZL41" s="148"/>
      <c r="ZM41" s="148"/>
      <c r="ZN41" s="148"/>
      <c r="ZO41" s="148"/>
      <c r="ZP41" s="148"/>
      <c r="ZQ41" s="148"/>
      <c r="ZR41" s="148"/>
      <c r="ZS41" s="148"/>
      <c r="ZT41" s="148"/>
      <c r="ZU41" s="148"/>
      <c r="ZV41" s="148"/>
      <c r="ZW41" s="148"/>
      <c r="ZX41" s="148"/>
      <c r="ZY41" s="148"/>
      <c r="ZZ41" s="148"/>
      <c r="AAA41" s="148"/>
      <c r="AAB41" s="148"/>
      <c r="AAC41" s="148"/>
      <c r="AAD41" s="148"/>
      <c r="AAE41" s="148"/>
      <c r="AAF41" s="148"/>
      <c r="AAG41" s="148"/>
      <c r="AAH41" s="148"/>
      <c r="AAI41" s="148"/>
      <c r="AAJ41" s="148"/>
      <c r="AAK41" s="148"/>
      <c r="AAL41" s="148"/>
      <c r="AAM41" s="148"/>
      <c r="AAN41" s="148"/>
      <c r="AAO41" s="148"/>
      <c r="AAP41" s="148"/>
      <c r="AAQ41" s="148"/>
      <c r="AAR41" s="148"/>
      <c r="AAS41" s="148"/>
      <c r="AAT41" s="148"/>
      <c r="AAU41" s="148"/>
      <c r="AAV41" s="148"/>
      <c r="AAW41" s="148"/>
      <c r="AAX41" s="148"/>
      <c r="AAY41" s="148"/>
      <c r="AAZ41" s="148"/>
      <c r="ABA41" s="148"/>
      <c r="ABB41" s="148"/>
      <c r="ABC41" s="148"/>
      <c r="ABD41" s="148"/>
      <c r="ABE41" s="148"/>
      <c r="ABF41" s="148"/>
      <c r="ABG41" s="148"/>
      <c r="ABH41" s="148"/>
      <c r="ABI41" s="148"/>
      <c r="ABJ41" s="148"/>
      <c r="ABK41" s="148"/>
      <c r="ABL41" s="148"/>
      <c r="ABM41" s="148"/>
      <c r="ABN41" s="148"/>
      <c r="ABO41" s="148"/>
      <c r="ABP41" s="148"/>
      <c r="ABQ41" s="148"/>
      <c r="ABR41" s="148"/>
      <c r="ABS41" s="148"/>
      <c r="ABT41" s="148"/>
      <c r="ABU41" s="148"/>
      <c r="ABV41" s="148"/>
      <c r="ABW41" s="148"/>
      <c r="ABX41" s="148"/>
      <c r="ABY41" s="148"/>
      <c r="ABZ41" s="148"/>
      <c r="ACA41" s="148"/>
      <c r="ACB41" s="148"/>
      <c r="ACC41" s="148"/>
      <c r="ACD41" s="148"/>
      <c r="ACE41" s="148"/>
      <c r="ACF41" s="148"/>
      <c r="ACG41" s="148"/>
      <c r="ACH41" s="148"/>
      <c r="ACI41" s="148"/>
      <c r="ACJ41" s="148"/>
      <c r="ACK41" s="148"/>
      <c r="ACL41" s="148"/>
      <c r="ACM41" s="148"/>
      <c r="ACN41" s="148"/>
      <c r="ACO41" s="148"/>
      <c r="ACP41" s="148"/>
      <c r="ACQ41" s="148"/>
      <c r="ACR41" s="148"/>
      <c r="ACS41" s="148"/>
      <c r="ACT41" s="148"/>
      <c r="ACU41" s="148"/>
      <c r="ACV41" s="148"/>
      <c r="ACW41" s="148"/>
      <c r="ACX41" s="148"/>
      <c r="ACY41" s="148"/>
      <c r="ACZ41" s="148"/>
      <c r="ADA41" s="148"/>
      <c r="ADB41" s="148"/>
      <c r="ADC41" s="148"/>
      <c r="ADD41" s="148"/>
      <c r="ADE41" s="148"/>
      <c r="ADF41" s="148"/>
      <c r="ADG41" s="148"/>
      <c r="ADH41" s="148"/>
      <c r="ADI41" s="148"/>
      <c r="ADJ41" s="148"/>
      <c r="ADK41" s="148"/>
      <c r="ADL41" s="148"/>
      <c r="ADM41" s="148"/>
      <c r="ADN41" s="148"/>
      <c r="ADO41" s="148"/>
      <c r="ADP41" s="148"/>
      <c r="ADQ41" s="148"/>
      <c r="ADR41" s="148"/>
      <c r="ADS41" s="148"/>
      <c r="ADT41" s="148"/>
      <c r="ADU41" s="148"/>
      <c r="ADV41" s="148"/>
      <c r="ADW41" s="148"/>
      <c r="ADX41" s="148"/>
      <c r="ADY41" s="148"/>
      <c r="ADZ41" s="148"/>
      <c r="AEA41" s="148"/>
      <c r="AEB41" s="148"/>
      <c r="AEC41" s="148"/>
      <c r="AED41" s="148"/>
      <c r="AEE41" s="148"/>
      <c r="AEF41" s="148"/>
      <c r="AEG41" s="148"/>
      <c r="AEH41" s="148"/>
      <c r="AEI41" s="148"/>
      <c r="AEJ41" s="148"/>
      <c r="AEK41" s="148"/>
      <c r="AEL41" s="148"/>
      <c r="AEM41" s="148"/>
      <c r="AEN41" s="148"/>
      <c r="AEO41" s="148"/>
      <c r="AEP41" s="148"/>
      <c r="AEQ41" s="148"/>
      <c r="AER41" s="148"/>
      <c r="AES41" s="148"/>
      <c r="AET41" s="148"/>
      <c r="AEU41" s="148"/>
      <c r="AEV41" s="148"/>
      <c r="AEW41" s="148"/>
      <c r="AEX41" s="148"/>
      <c r="AEY41" s="148"/>
      <c r="AEZ41" s="148"/>
      <c r="AFA41" s="148"/>
      <c r="AFB41" s="148"/>
      <c r="AFC41" s="148"/>
      <c r="AFD41" s="148"/>
      <c r="AFE41" s="148"/>
      <c r="AFF41" s="148"/>
      <c r="AFG41" s="148"/>
      <c r="AFH41" s="148"/>
      <c r="AFI41" s="148"/>
      <c r="AFJ41" s="148"/>
      <c r="AFK41" s="148"/>
      <c r="AFL41" s="148"/>
      <c r="AFM41" s="148"/>
      <c r="AFN41" s="148"/>
      <c r="AFO41" s="148"/>
      <c r="AFP41" s="148"/>
      <c r="AFQ41" s="148"/>
      <c r="AFR41" s="148"/>
      <c r="AFS41" s="148"/>
      <c r="AFT41" s="148"/>
      <c r="AFU41" s="148"/>
      <c r="AFV41" s="148"/>
      <c r="AFW41" s="148"/>
      <c r="AFX41" s="148"/>
      <c r="AFY41" s="148"/>
      <c r="AFZ41" s="148"/>
      <c r="AGA41" s="148"/>
      <c r="AGB41" s="148"/>
      <c r="AGC41" s="148"/>
      <c r="AGD41" s="148"/>
      <c r="AGE41" s="148"/>
      <c r="AGF41" s="148"/>
      <c r="AGG41" s="148"/>
      <c r="AGH41" s="148"/>
      <c r="AGI41" s="148"/>
      <c r="AGJ41" s="148"/>
      <c r="AGK41" s="148"/>
      <c r="AGL41" s="148"/>
      <c r="AGM41" s="148"/>
      <c r="AGN41" s="148"/>
      <c r="AGO41" s="148"/>
      <c r="AGP41" s="148"/>
      <c r="AGQ41" s="148"/>
      <c r="AGR41" s="148"/>
      <c r="AGS41" s="148"/>
      <c r="AGT41" s="148"/>
      <c r="AGU41" s="148"/>
      <c r="AGV41" s="148"/>
      <c r="AGW41" s="148"/>
      <c r="AGX41" s="148"/>
      <c r="AGY41" s="148"/>
      <c r="AGZ41" s="148"/>
      <c r="AHA41" s="148"/>
      <c r="AHB41" s="148"/>
      <c r="AHC41" s="148"/>
      <c r="AHD41" s="148"/>
      <c r="AHE41" s="148"/>
      <c r="AHF41" s="148"/>
      <c r="AHG41" s="148"/>
      <c r="AHH41" s="148"/>
      <c r="AHI41" s="148"/>
      <c r="AHJ41" s="148"/>
      <c r="AHK41" s="148"/>
      <c r="AHL41" s="148"/>
      <c r="AHM41" s="148"/>
      <c r="AHN41" s="148"/>
      <c r="AHO41" s="148"/>
      <c r="AHP41" s="148"/>
      <c r="AHQ41" s="148"/>
      <c r="AHR41" s="148"/>
      <c r="AHS41" s="148"/>
      <c r="AHT41" s="148"/>
      <c r="AHU41" s="148"/>
      <c r="AHV41" s="148"/>
      <c r="AHW41" s="148"/>
      <c r="AHX41" s="148"/>
      <c r="AHY41" s="148"/>
      <c r="AHZ41" s="148"/>
      <c r="AIA41" s="148"/>
      <c r="AIB41" s="148"/>
      <c r="AIC41" s="148"/>
      <c r="AID41" s="148"/>
      <c r="AIE41" s="148"/>
      <c r="AIF41" s="148"/>
      <c r="AIG41" s="148"/>
      <c r="AIH41" s="148"/>
      <c r="AII41" s="148"/>
      <c r="AIJ41" s="148"/>
      <c r="AIK41" s="148"/>
      <c r="AIL41" s="148"/>
      <c r="AIM41" s="148"/>
      <c r="AIN41" s="148"/>
      <c r="AIO41" s="148"/>
      <c r="AIP41" s="148"/>
      <c r="AIQ41" s="148"/>
      <c r="AIR41" s="148"/>
      <c r="AIS41" s="148"/>
      <c r="AIT41" s="148"/>
      <c r="AIU41" s="148"/>
      <c r="AIV41" s="148"/>
      <c r="AIW41" s="148"/>
      <c r="AIX41" s="148"/>
      <c r="AIY41" s="148"/>
      <c r="AIZ41" s="148"/>
      <c r="AJA41" s="148"/>
      <c r="AJB41" s="148"/>
      <c r="AJC41" s="148"/>
      <c r="AJD41" s="148"/>
      <c r="AJE41" s="148"/>
      <c r="AJF41" s="148"/>
      <c r="AJG41" s="148"/>
      <c r="AJH41" s="148"/>
      <c r="AJI41" s="148"/>
      <c r="AJJ41" s="148"/>
      <c r="AJK41" s="148"/>
      <c r="AJL41" s="148"/>
      <c r="AJM41" s="148"/>
      <c r="AJN41" s="148"/>
      <c r="AJO41" s="148"/>
      <c r="AJP41" s="148"/>
      <c r="AJQ41" s="148"/>
      <c r="AJR41" s="148"/>
      <c r="AJS41" s="148"/>
      <c r="AJT41" s="148"/>
      <c r="AJU41" s="148"/>
      <c r="AJV41" s="148"/>
      <c r="AJW41" s="148"/>
      <c r="AJX41" s="148"/>
      <c r="AJY41" s="148"/>
      <c r="AJZ41" s="148"/>
      <c r="AKA41" s="148"/>
      <c r="AKB41" s="148"/>
      <c r="AKC41" s="148"/>
      <c r="AKD41" s="148"/>
      <c r="AKE41" s="148"/>
      <c r="AKF41" s="148"/>
      <c r="AKG41" s="148"/>
      <c r="AKH41" s="148"/>
      <c r="AKI41" s="148"/>
      <c r="AKJ41" s="148"/>
      <c r="AKK41" s="148"/>
      <c r="AKL41" s="148"/>
      <c r="AKM41" s="148"/>
      <c r="AKN41" s="148"/>
      <c r="AKO41" s="148"/>
      <c r="AKP41" s="148"/>
      <c r="AKQ41" s="148"/>
      <c r="AKR41" s="148"/>
      <c r="AKS41" s="148"/>
      <c r="AKT41" s="148"/>
      <c r="AKU41" s="148"/>
      <c r="AKV41" s="148"/>
      <c r="AKW41" s="148"/>
      <c r="AKX41" s="148"/>
      <c r="AKY41" s="148"/>
      <c r="AKZ41" s="148"/>
      <c r="ALA41" s="148"/>
      <c r="ALB41" s="148"/>
      <c r="ALC41" s="148"/>
      <c r="ALD41" s="148"/>
      <c r="ALE41" s="148"/>
      <c r="ALF41" s="148"/>
      <c r="ALG41" s="148"/>
      <c r="ALH41" s="148"/>
      <c r="ALI41" s="148"/>
      <c r="ALJ41" s="148"/>
      <c r="ALK41" s="148"/>
      <c r="ALL41" s="148"/>
      <c r="ALM41" s="148"/>
      <c r="ALN41" s="148"/>
      <c r="ALO41" s="148"/>
      <c r="ALP41" s="148"/>
      <c r="ALQ41" s="148"/>
      <c r="ALR41" s="148"/>
      <c r="ALS41" s="148"/>
      <c r="ALT41" s="148"/>
      <c r="ALU41" s="148"/>
      <c r="ALV41" s="148"/>
      <c r="ALW41" s="148"/>
      <c r="ALX41" s="148"/>
      <c r="ALY41" s="148"/>
      <c r="ALZ41" s="148"/>
      <c r="AMA41" s="148"/>
      <c r="AMB41" s="148"/>
      <c r="AMC41" s="148"/>
      <c r="AMD41" s="148"/>
      <c r="AME41" s="148"/>
      <c r="AMF41" s="148"/>
      <c r="AMG41" s="148"/>
      <c r="AMH41" s="148"/>
      <c r="AMI41" s="148"/>
      <c r="AMJ41" s="148"/>
      <c r="AMK41" s="148"/>
    </row>
    <row r="42" spans="1:1025" s="142" customFormat="1">
      <c r="A42" s="148" t="str">
        <f t="shared" si="0"/>
        <v>LOAN.UH_DEFER</v>
      </c>
      <c r="B42" s="154">
        <f t="shared" si="3"/>
        <v>110038</v>
      </c>
      <c r="C42" s="154">
        <v>0</v>
      </c>
      <c r="D42" s="154">
        <v>1</v>
      </c>
      <c r="E42" s="155">
        <f t="shared" si="4"/>
        <v>100000</v>
      </c>
      <c r="F42" s="155">
        <v>10000</v>
      </c>
      <c r="G42" s="155" t="s">
        <v>34</v>
      </c>
      <c r="H42" s="155">
        <v>100000</v>
      </c>
      <c r="I42" s="157" t="s">
        <v>505</v>
      </c>
      <c r="J42" s="155">
        <f>VLOOKUP(I42,T_FSM_TYPE!$A:$B,2,0)</f>
        <v>110000</v>
      </c>
      <c r="K42" s="142" t="s">
        <v>651</v>
      </c>
      <c r="L42" s="160"/>
      <c r="M42" s="133" t="str">
        <f t="shared" si="2"/>
        <v>INSERT INTO T_FSM_ACTION VALUES(110038, 0, 1, 100000, 10000, GETDATE(), 100000, 110000, 'UH_DEFER', '' )</v>
      </c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  <c r="CE42" s="148"/>
      <c r="CF42" s="148"/>
      <c r="CG42" s="148"/>
      <c r="CH42" s="148"/>
      <c r="CI42" s="148"/>
      <c r="CJ42" s="148"/>
      <c r="CK42" s="148"/>
      <c r="CL42" s="148"/>
      <c r="CM42" s="148"/>
      <c r="CN42" s="148"/>
      <c r="CO42" s="148"/>
      <c r="CP42" s="148"/>
      <c r="CQ42" s="148"/>
      <c r="CR42" s="148"/>
      <c r="CS42" s="148"/>
      <c r="CT42" s="148"/>
      <c r="CU42" s="148"/>
      <c r="CV42" s="148"/>
      <c r="CW42" s="148"/>
      <c r="CX42" s="148"/>
      <c r="CY42" s="148"/>
      <c r="CZ42" s="148"/>
      <c r="DA42" s="148"/>
      <c r="DB42" s="148"/>
      <c r="DC42" s="148"/>
      <c r="DD42" s="148"/>
      <c r="DE42" s="148"/>
      <c r="DF42" s="148"/>
      <c r="DG42" s="148"/>
      <c r="DH42" s="148"/>
      <c r="DI42" s="148"/>
      <c r="DJ42" s="148"/>
      <c r="DK42" s="148"/>
      <c r="DL42" s="148"/>
      <c r="DM42" s="148"/>
      <c r="DN42" s="148"/>
      <c r="DO42" s="148"/>
      <c r="DP42" s="148"/>
      <c r="DQ42" s="148"/>
      <c r="DR42" s="148"/>
      <c r="DS42" s="148"/>
      <c r="DT42" s="148"/>
      <c r="DU42" s="148"/>
      <c r="DV42" s="148"/>
      <c r="DW42" s="148"/>
      <c r="DX42" s="148"/>
      <c r="DY42" s="148"/>
      <c r="DZ42" s="148"/>
      <c r="EA42" s="148"/>
      <c r="EB42" s="148"/>
      <c r="EC42" s="148"/>
      <c r="ED42" s="148"/>
      <c r="EE42" s="148"/>
      <c r="EF42" s="148"/>
      <c r="EG42" s="148"/>
      <c r="EH42" s="148"/>
      <c r="EI42" s="148"/>
      <c r="EJ42" s="148"/>
      <c r="EK42" s="148"/>
      <c r="EL42" s="148"/>
      <c r="EM42" s="148"/>
      <c r="EN42" s="148"/>
      <c r="EO42" s="148"/>
      <c r="EP42" s="148"/>
      <c r="EQ42" s="148"/>
      <c r="ER42" s="148"/>
      <c r="ES42" s="148"/>
      <c r="ET42" s="148"/>
      <c r="EU42" s="148"/>
      <c r="EV42" s="148"/>
      <c r="EW42" s="148"/>
      <c r="EX42" s="148"/>
      <c r="EY42" s="148"/>
      <c r="EZ42" s="148"/>
      <c r="FA42" s="148"/>
      <c r="FB42" s="148"/>
      <c r="FC42" s="148"/>
      <c r="FD42" s="148"/>
      <c r="FE42" s="148"/>
      <c r="FF42" s="148"/>
      <c r="FG42" s="148"/>
      <c r="FH42" s="148"/>
      <c r="FI42" s="148"/>
      <c r="FJ42" s="148"/>
      <c r="FK42" s="148"/>
      <c r="FL42" s="148"/>
      <c r="FM42" s="148"/>
      <c r="FN42" s="148"/>
      <c r="FO42" s="148"/>
      <c r="FP42" s="148"/>
      <c r="FQ42" s="148"/>
      <c r="FR42" s="148"/>
      <c r="FS42" s="148"/>
      <c r="FT42" s="148"/>
      <c r="FU42" s="148"/>
      <c r="FV42" s="148"/>
      <c r="FW42" s="148"/>
      <c r="FX42" s="148"/>
      <c r="FY42" s="148"/>
      <c r="FZ42" s="148"/>
      <c r="GA42" s="148"/>
      <c r="GB42" s="148"/>
      <c r="GC42" s="148"/>
      <c r="GD42" s="148"/>
      <c r="GE42" s="148"/>
      <c r="GF42" s="148"/>
      <c r="GG42" s="148"/>
      <c r="GH42" s="148"/>
      <c r="GI42" s="148"/>
      <c r="GJ42" s="148"/>
      <c r="GK42" s="148"/>
      <c r="GL42" s="148"/>
      <c r="GM42" s="148"/>
      <c r="GN42" s="148"/>
      <c r="GO42" s="148"/>
      <c r="GP42" s="148"/>
      <c r="GQ42" s="148"/>
      <c r="GR42" s="148"/>
      <c r="GS42" s="148"/>
      <c r="GT42" s="148"/>
      <c r="GU42" s="148"/>
      <c r="GV42" s="148"/>
      <c r="GW42" s="148"/>
      <c r="GX42" s="148"/>
      <c r="GY42" s="148"/>
      <c r="GZ42" s="148"/>
      <c r="HA42" s="148"/>
      <c r="HB42" s="148"/>
      <c r="HC42" s="148"/>
      <c r="HD42" s="148"/>
      <c r="HE42" s="148"/>
      <c r="HF42" s="148"/>
      <c r="HG42" s="148"/>
      <c r="HH42" s="148"/>
      <c r="HI42" s="148"/>
      <c r="HJ42" s="148"/>
      <c r="HK42" s="148"/>
      <c r="HL42" s="148"/>
      <c r="HM42" s="148"/>
      <c r="HN42" s="148"/>
      <c r="HO42" s="148"/>
      <c r="HP42" s="148"/>
      <c r="HQ42" s="148"/>
      <c r="HR42" s="148"/>
      <c r="HS42" s="148"/>
      <c r="HT42" s="148"/>
      <c r="HU42" s="148"/>
      <c r="HV42" s="148"/>
      <c r="HW42" s="148"/>
      <c r="HX42" s="148"/>
      <c r="HY42" s="148"/>
      <c r="HZ42" s="148"/>
      <c r="IA42" s="148"/>
      <c r="IB42" s="148"/>
      <c r="IC42" s="148"/>
      <c r="ID42" s="148"/>
      <c r="IE42" s="148"/>
      <c r="IF42" s="148"/>
      <c r="IG42" s="148"/>
      <c r="IH42" s="148"/>
      <c r="II42" s="148"/>
      <c r="IJ42" s="148"/>
      <c r="IK42" s="148"/>
      <c r="IL42" s="148"/>
      <c r="IM42" s="148"/>
      <c r="IN42" s="148"/>
      <c r="IO42" s="148"/>
      <c r="IP42" s="148"/>
      <c r="IQ42" s="148"/>
      <c r="IR42" s="148"/>
      <c r="IS42" s="148"/>
      <c r="IT42" s="148"/>
      <c r="IU42" s="148"/>
      <c r="IV42" s="148"/>
      <c r="IW42" s="148"/>
      <c r="IX42" s="148"/>
      <c r="IY42" s="148"/>
      <c r="IZ42" s="148"/>
      <c r="JA42" s="148"/>
      <c r="JB42" s="148"/>
      <c r="JC42" s="148"/>
      <c r="JD42" s="148"/>
      <c r="JE42" s="148"/>
      <c r="JF42" s="148"/>
      <c r="JG42" s="148"/>
      <c r="JH42" s="148"/>
      <c r="JI42" s="148"/>
      <c r="JJ42" s="148"/>
      <c r="JK42" s="148"/>
      <c r="JL42" s="148"/>
      <c r="JM42" s="148"/>
      <c r="JN42" s="148"/>
      <c r="JO42" s="148"/>
      <c r="JP42" s="148"/>
      <c r="JQ42" s="148"/>
      <c r="JR42" s="148"/>
      <c r="JS42" s="148"/>
      <c r="JT42" s="148"/>
      <c r="JU42" s="148"/>
      <c r="JV42" s="148"/>
      <c r="JW42" s="148"/>
      <c r="JX42" s="148"/>
      <c r="JY42" s="148"/>
      <c r="JZ42" s="148"/>
      <c r="KA42" s="148"/>
      <c r="KB42" s="148"/>
      <c r="KC42" s="148"/>
      <c r="KD42" s="148"/>
      <c r="KE42" s="148"/>
      <c r="KF42" s="148"/>
      <c r="KG42" s="148"/>
      <c r="KH42" s="148"/>
      <c r="KI42" s="148"/>
      <c r="KJ42" s="148"/>
      <c r="KK42" s="148"/>
      <c r="KL42" s="148"/>
      <c r="KM42" s="148"/>
      <c r="KN42" s="148"/>
      <c r="KO42" s="148"/>
      <c r="KP42" s="148"/>
      <c r="KQ42" s="148"/>
      <c r="KR42" s="148"/>
      <c r="KS42" s="148"/>
      <c r="KT42" s="148"/>
      <c r="KU42" s="148"/>
      <c r="KV42" s="148"/>
      <c r="KW42" s="148"/>
      <c r="KX42" s="148"/>
      <c r="KY42" s="148"/>
      <c r="KZ42" s="148"/>
      <c r="LA42" s="148"/>
      <c r="LB42" s="148"/>
      <c r="LC42" s="148"/>
      <c r="LD42" s="148"/>
      <c r="LE42" s="148"/>
      <c r="LF42" s="148"/>
      <c r="LG42" s="148"/>
      <c r="LH42" s="148"/>
      <c r="LI42" s="148"/>
      <c r="LJ42" s="148"/>
      <c r="LK42" s="148"/>
      <c r="LL42" s="148"/>
      <c r="LM42" s="148"/>
      <c r="LN42" s="148"/>
      <c r="LO42" s="148"/>
      <c r="LP42" s="148"/>
      <c r="LQ42" s="148"/>
      <c r="LR42" s="148"/>
      <c r="LS42" s="148"/>
      <c r="LT42" s="148"/>
      <c r="LU42" s="148"/>
      <c r="LV42" s="148"/>
      <c r="LW42" s="148"/>
      <c r="LX42" s="148"/>
      <c r="LY42" s="148"/>
      <c r="LZ42" s="148"/>
      <c r="MA42" s="148"/>
      <c r="MB42" s="148"/>
      <c r="MC42" s="148"/>
      <c r="MD42" s="148"/>
      <c r="ME42" s="148"/>
      <c r="MF42" s="148"/>
      <c r="MG42" s="148"/>
      <c r="MH42" s="148"/>
      <c r="MI42" s="148"/>
      <c r="MJ42" s="148"/>
      <c r="MK42" s="148"/>
      <c r="ML42" s="148"/>
      <c r="MM42" s="148"/>
      <c r="MN42" s="148"/>
      <c r="MO42" s="148"/>
      <c r="MP42" s="148"/>
      <c r="MQ42" s="148"/>
      <c r="MR42" s="148"/>
      <c r="MS42" s="148"/>
      <c r="MT42" s="148"/>
      <c r="MU42" s="148"/>
      <c r="MV42" s="148"/>
      <c r="MW42" s="148"/>
      <c r="MX42" s="148"/>
      <c r="MY42" s="148"/>
      <c r="MZ42" s="148"/>
      <c r="NA42" s="148"/>
      <c r="NB42" s="148"/>
      <c r="NC42" s="148"/>
      <c r="ND42" s="148"/>
      <c r="NE42" s="148"/>
      <c r="NF42" s="148"/>
      <c r="NG42" s="148"/>
      <c r="NH42" s="148"/>
      <c r="NI42" s="148"/>
      <c r="NJ42" s="148"/>
      <c r="NK42" s="148"/>
      <c r="NL42" s="148"/>
      <c r="NM42" s="148"/>
      <c r="NN42" s="148"/>
      <c r="NO42" s="148"/>
      <c r="NP42" s="148"/>
      <c r="NQ42" s="148"/>
      <c r="NR42" s="148"/>
      <c r="NS42" s="148"/>
      <c r="NT42" s="148"/>
      <c r="NU42" s="148"/>
      <c r="NV42" s="148"/>
      <c r="NW42" s="148"/>
      <c r="NX42" s="148"/>
      <c r="NY42" s="148"/>
      <c r="NZ42" s="148"/>
      <c r="OA42" s="148"/>
      <c r="OB42" s="148"/>
      <c r="OC42" s="148"/>
      <c r="OD42" s="148"/>
      <c r="OE42" s="148"/>
      <c r="OF42" s="148"/>
      <c r="OG42" s="148"/>
      <c r="OH42" s="148"/>
      <c r="OI42" s="148"/>
      <c r="OJ42" s="148"/>
      <c r="OK42" s="148"/>
      <c r="OL42" s="148"/>
      <c r="OM42" s="148"/>
      <c r="ON42" s="148"/>
      <c r="OO42" s="148"/>
      <c r="OP42" s="148"/>
      <c r="OQ42" s="148"/>
      <c r="OR42" s="148"/>
      <c r="OS42" s="148"/>
      <c r="OT42" s="148"/>
      <c r="OU42" s="148"/>
      <c r="OV42" s="148"/>
      <c r="OW42" s="148"/>
      <c r="OX42" s="148"/>
      <c r="OY42" s="148"/>
      <c r="OZ42" s="148"/>
      <c r="PA42" s="148"/>
      <c r="PB42" s="148"/>
      <c r="PC42" s="148"/>
      <c r="PD42" s="148"/>
      <c r="PE42" s="148"/>
      <c r="PF42" s="148"/>
      <c r="PG42" s="148"/>
      <c r="PH42" s="148"/>
      <c r="PI42" s="148"/>
      <c r="PJ42" s="148"/>
      <c r="PK42" s="148"/>
      <c r="PL42" s="148"/>
      <c r="PM42" s="148"/>
      <c r="PN42" s="148"/>
      <c r="PO42" s="148"/>
      <c r="PP42" s="148"/>
      <c r="PQ42" s="148"/>
      <c r="PR42" s="148"/>
      <c r="PS42" s="148"/>
      <c r="PT42" s="148"/>
      <c r="PU42" s="148"/>
      <c r="PV42" s="148"/>
      <c r="PW42" s="148"/>
      <c r="PX42" s="148"/>
      <c r="PY42" s="148"/>
      <c r="PZ42" s="148"/>
      <c r="QA42" s="148"/>
      <c r="QB42" s="148"/>
      <c r="QC42" s="148"/>
      <c r="QD42" s="148"/>
      <c r="QE42" s="148"/>
      <c r="QF42" s="148"/>
      <c r="QG42" s="148"/>
      <c r="QH42" s="148"/>
      <c r="QI42" s="148"/>
      <c r="QJ42" s="148"/>
      <c r="QK42" s="148"/>
      <c r="QL42" s="148"/>
      <c r="QM42" s="148"/>
      <c r="QN42" s="148"/>
      <c r="QO42" s="148"/>
      <c r="QP42" s="148"/>
      <c r="QQ42" s="148"/>
      <c r="QR42" s="148"/>
      <c r="QS42" s="148"/>
      <c r="QT42" s="148"/>
      <c r="QU42" s="148"/>
      <c r="QV42" s="148"/>
      <c r="QW42" s="148"/>
      <c r="QX42" s="148"/>
      <c r="QY42" s="148"/>
      <c r="QZ42" s="148"/>
      <c r="RA42" s="148"/>
      <c r="RB42" s="148"/>
      <c r="RC42" s="148"/>
      <c r="RD42" s="148"/>
      <c r="RE42" s="148"/>
      <c r="RF42" s="148"/>
      <c r="RG42" s="148"/>
      <c r="RH42" s="148"/>
      <c r="RI42" s="148"/>
      <c r="RJ42" s="148"/>
      <c r="RK42" s="148"/>
      <c r="RL42" s="148"/>
      <c r="RM42" s="148"/>
      <c r="RN42" s="148"/>
      <c r="RO42" s="148"/>
      <c r="RP42" s="148"/>
      <c r="RQ42" s="148"/>
      <c r="RR42" s="148"/>
      <c r="RS42" s="148"/>
      <c r="RT42" s="148"/>
      <c r="RU42" s="148"/>
      <c r="RV42" s="148"/>
      <c r="RW42" s="148"/>
      <c r="RX42" s="148"/>
      <c r="RY42" s="148"/>
      <c r="RZ42" s="148"/>
      <c r="SA42" s="148"/>
      <c r="SB42" s="148"/>
      <c r="SC42" s="148"/>
      <c r="SD42" s="148"/>
      <c r="SE42" s="148"/>
      <c r="SF42" s="148"/>
      <c r="SG42" s="148"/>
      <c r="SH42" s="148"/>
      <c r="SI42" s="148"/>
      <c r="SJ42" s="148"/>
      <c r="SK42" s="148"/>
      <c r="SL42" s="148"/>
      <c r="SM42" s="148"/>
      <c r="SN42" s="148"/>
      <c r="SO42" s="148"/>
      <c r="SP42" s="148"/>
      <c r="SQ42" s="148"/>
      <c r="SR42" s="148"/>
      <c r="SS42" s="148"/>
      <c r="ST42" s="148"/>
      <c r="SU42" s="148"/>
      <c r="SV42" s="148"/>
      <c r="SW42" s="148"/>
      <c r="SX42" s="148"/>
      <c r="SY42" s="148"/>
      <c r="SZ42" s="148"/>
      <c r="TA42" s="148"/>
      <c r="TB42" s="148"/>
      <c r="TC42" s="148"/>
      <c r="TD42" s="148"/>
      <c r="TE42" s="148"/>
      <c r="TF42" s="148"/>
      <c r="TG42" s="148"/>
      <c r="TH42" s="148"/>
      <c r="TI42" s="148"/>
      <c r="TJ42" s="148"/>
      <c r="TK42" s="148"/>
      <c r="TL42" s="148"/>
      <c r="TM42" s="148"/>
      <c r="TN42" s="148"/>
      <c r="TO42" s="148"/>
      <c r="TP42" s="148"/>
      <c r="TQ42" s="148"/>
      <c r="TR42" s="148"/>
      <c r="TS42" s="148"/>
      <c r="TT42" s="148"/>
      <c r="TU42" s="148"/>
      <c r="TV42" s="148"/>
      <c r="TW42" s="148"/>
      <c r="TX42" s="148"/>
      <c r="TY42" s="148"/>
      <c r="TZ42" s="148"/>
      <c r="UA42" s="148"/>
      <c r="UB42" s="148"/>
      <c r="UC42" s="148"/>
      <c r="UD42" s="148"/>
      <c r="UE42" s="148"/>
      <c r="UF42" s="148"/>
      <c r="UG42" s="148"/>
      <c r="UH42" s="148"/>
      <c r="UI42" s="148"/>
      <c r="UJ42" s="148"/>
      <c r="UK42" s="148"/>
      <c r="UL42" s="148"/>
      <c r="UM42" s="148"/>
      <c r="UN42" s="148"/>
      <c r="UO42" s="148"/>
      <c r="UP42" s="148"/>
      <c r="UQ42" s="148"/>
      <c r="UR42" s="148"/>
      <c r="US42" s="148"/>
      <c r="UT42" s="148"/>
      <c r="UU42" s="148"/>
      <c r="UV42" s="148"/>
      <c r="UW42" s="148"/>
      <c r="UX42" s="148"/>
      <c r="UY42" s="148"/>
      <c r="UZ42" s="148"/>
      <c r="VA42" s="148"/>
      <c r="VB42" s="148"/>
      <c r="VC42" s="148"/>
      <c r="VD42" s="148"/>
      <c r="VE42" s="148"/>
      <c r="VF42" s="148"/>
      <c r="VG42" s="148"/>
      <c r="VH42" s="148"/>
      <c r="VI42" s="148"/>
      <c r="VJ42" s="148"/>
      <c r="VK42" s="148"/>
      <c r="VL42" s="148"/>
      <c r="VM42" s="148"/>
      <c r="VN42" s="148"/>
      <c r="VO42" s="148"/>
      <c r="VP42" s="148"/>
      <c r="VQ42" s="148"/>
      <c r="VR42" s="148"/>
      <c r="VS42" s="148"/>
      <c r="VT42" s="148"/>
      <c r="VU42" s="148"/>
      <c r="VV42" s="148"/>
      <c r="VW42" s="148"/>
      <c r="VX42" s="148"/>
      <c r="VY42" s="148"/>
      <c r="VZ42" s="148"/>
      <c r="WA42" s="148"/>
      <c r="WB42" s="148"/>
      <c r="WC42" s="148"/>
      <c r="WD42" s="148"/>
      <c r="WE42" s="148"/>
      <c r="WF42" s="148"/>
      <c r="WG42" s="148"/>
      <c r="WH42" s="148"/>
      <c r="WI42" s="148"/>
      <c r="WJ42" s="148"/>
      <c r="WK42" s="148"/>
      <c r="WL42" s="148"/>
      <c r="WM42" s="148"/>
      <c r="WN42" s="148"/>
      <c r="WO42" s="148"/>
      <c r="WP42" s="148"/>
      <c r="WQ42" s="148"/>
      <c r="WR42" s="148"/>
      <c r="WS42" s="148"/>
      <c r="WT42" s="148"/>
      <c r="WU42" s="148"/>
      <c r="WV42" s="148"/>
      <c r="WW42" s="148"/>
      <c r="WX42" s="148"/>
      <c r="WY42" s="148"/>
      <c r="WZ42" s="148"/>
      <c r="XA42" s="148"/>
      <c r="XB42" s="148"/>
      <c r="XC42" s="148"/>
      <c r="XD42" s="148"/>
      <c r="XE42" s="148"/>
      <c r="XF42" s="148"/>
      <c r="XG42" s="148"/>
      <c r="XH42" s="148"/>
      <c r="XI42" s="148"/>
      <c r="XJ42" s="148"/>
      <c r="XK42" s="148"/>
      <c r="XL42" s="148"/>
      <c r="XM42" s="148"/>
      <c r="XN42" s="148"/>
      <c r="XO42" s="148"/>
      <c r="XP42" s="148"/>
      <c r="XQ42" s="148"/>
      <c r="XR42" s="148"/>
      <c r="XS42" s="148"/>
      <c r="XT42" s="148"/>
      <c r="XU42" s="148"/>
      <c r="XV42" s="148"/>
      <c r="XW42" s="148"/>
      <c r="XX42" s="148"/>
      <c r="XY42" s="148"/>
      <c r="XZ42" s="148"/>
      <c r="YA42" s="148"/>
      <c r="YB42" s="148"/>
      <c r="YC42" s="148"/>
      <c r="YD42" s="148"/>
      <c r="YE42" s="148"/>
      <c r="YF42" s="148"/>
      <c r="YG42" s="148"/>
      <c r="YH42" s="148"/>
      <c r="YI42" s="148"/>
      <c r="YJ42" s="148"/>
      <c r="YK42" s="148"/>
      <c r="YL42" s="148"/>
      <c r="YM42" s="148"/>
      <c r="YN42" s="148"/>
      <c r="YO42" s="148"/>
      <c r="YP42" s="148"/>
      <c r="YQ42" s="148"/>
      <c r="YR42" s="148"/>
      <c r="YS42" s="148"/>
      <c r="YT42" s="148"/>
      <c r="YU42" s="148"/>
      <c r="YV42" s="148"/>
      <c r="YW42" s="148"/>
      <c r="YX42" s="148"/>
      <c r="YY42" s="148"/>
      <c r="YZ42" s="148"/>
      <c r="ZA42" s="148"/>
      <c r="ZB42" s="148"/>
      <c r="ZC42" s="148"/>
      <c r="ZD42" s="148"/>
      <c r="ZE42" s="148"/>
      <c r="ZF42" s="148"/>
      <c r="ZG42" s="148"/>
      <c r="ZH42" s="148"/>
      <c r="ZI42" s="148"/>
      <c r="ZJ42" s="148"/>
      <c r="ZK42" s="148"/>
      <c r="ZL42" s="148"/>
      <c r="ZM42" s="148"/>
      <c r="ZN42" s="148"/>
      <c r="ZO42" s="148"/>
      <c r="ZP42" s="148"/>
      <c r="ZQ42" s="148"/>
      <c r="ZR42" s="148"/>
      <c r="ZS42" s="148"/>
      <c r="ZT42" s="148"/>
      <c r="ZU42" s="148"/>
      <c r="ZV42" s="148"/>
      <c r="ZW42" s="148"/>
      <c r="ZX42" s="148"/>
      <c r="ZY42" s="148"/>
      <c r="ZZ42" s="148"/>
      <c r="AAA42" s="148"/>
      <c r="AAB42" s="148"/>
      <c r="AAC42" s="148"/>
      <c r="AAD42" s="148"/>
      <c r="AAE42" s="148"/>
      <c r="AAF42" s="148"/>
      <c r="AAG42" s="148"/>
      <c r="AAH42" s="148"/>
      <c r="AAI42" s="148"/>
      <c r="AAJ42" s="148"/>
      <c r="AAK42" s="148"/>
      <c r="AAL42" s="148"/>
      <c r="AAM42" s="148"/>
      <c r="AAN42" s="148"/>
      <c r="AAO42" s="148"/>
      <c r="AAP42" s="148"/>
      <c r="AAQ42" s="148"/>
      <c r="AAR42" s="148"/>
      <c r="AAS42" s="148"/>
      <c r="AAT42" s="148"/>
      <c r="AAU42" s="148"/>
      <c r="AAV42" s="148"/>
      <c r="AAW42" s="148"/>
      <c r="AAX42" s="148"/>
      <c r="AAY42" s="148"/>
      <c r="AAZ42" s="148"/>
      <c r="ABA42" s="148"/>
      <c r="ABB42" s="148"/>
      <c r="ABC42" s="148"/>
      <c r="ABD42" s="148"/>
      <c r="ABE42" s="148"/>
      <c r="ABF42" s="148"/>
      <c r="ABG42" s="148"/>
      <c r="ABH42" s="148"/>
      <c r="ABI42" s="148"/>
      <c r="ABJ42" s="148"/>
      <c r="ABK42" s="148"/>
      <c r="ABL42" s="148"/>
      <c r="ABM42" s="148"/>
      <c r="ABN42" s="148"/>
      <c r="ABO42" s="148"/>
      <c r="ABP42" s="148"/>
      <c r="ABQ42" s="148"/>
      <c r="ABR42" s="148"/>
      <c r="ABS42" s="148"/>
      <c r="ABT42" s="148"/>
      <c r="ABU42" s="148"/>
      <c r="ABV42" s="148"/>
      <c r="ABW42" s="148"/>
      <c r="ABX42" s="148"/>
      <c r="ABY42" s="148"/>
      <c r="ABZ42" s="148"/>
      <c r="ACA42" s="148"/>
      <c r="ACB42" s="148"/>
      <c r="ACC42" s="148"/>
      <c r="ACD42" s="148"/>
      <c r="ACE42" s="148"/>
      <c r="ACF42" s="148"/>
      <c r="ACG42" s="148"/>
      <c r="ACH42" s="148"/>
      <c r="ACI42" s="148"/>
      <c r="ACJ42" s="148"/>
      <c r="ACK42" s="148"/>
      <c r="ACL42" s="148"/>
      <c r="ACM42" s="148"/>
      <c r="ACN42" s="148"/>
      <c r="ACO42" s="148"/>
      <c r="ACP42" s="148"/>
      <c r="ACQ42" s="148"/>
      <c r="ACR42" s="148"/>
      <c r="ACS42" s="148"/>
      <c r="ACT42" s="148"/>
      <c r="ACU42" s="148"/>
      <c r="ACV42" s="148"/>
      <c r="ACW42" s="148"/>
      <c r="ACX42" s="148"/>
      <c r="ACY42" s="148"/>
      <c r="ACZ42" s="148"/>
      <c r="ADA42" s="148"/>
      <c r="ADB42" s="148"/>
      <c r="ADC42" s="148"/>
      <c r="ADD42" s="148"/>
      <c r="ADE42" s="148"/>
      <c r="ADF42" s="148"/>
      <c r="ADG42" s="148"/>
      <c r="ADH42" s="148"/>
      <c r="ADI42" s="148"/>
      <c r="ADJ42" s="148"/>
      <c r="ADK42" s="148"/>
      <c r="ADL42" s="148"/>
      <c r="ADM42" s="148"/>
      <c r="ADN42" s="148"/>
      <c r="ADO42" s="148"/>
      <c r="ADP42" s="148"/>
      <c r="ADQ42" s="148"/>
      <c r="ADR42" s="148"/>
      <c r="ADS42" s="148"/>
      <c r="ADT42" s="148"/>
      <c r="ADU42" s="148"/>
      <c r="ADV42" s="148"/>
      <c r="ADW42" s="148"/>
      <c r="ADX42" s="148"/>
      <c r="ADY42" s="148"/>
      <c r="ADZ42" s="148"/>
      <c r="AEA42" s="148"/>
      <c r="AEB42" s="148"/>
      <c r="AEC42" s="148"/>
      <c r="AED42" s="148"/>
      <c r="AEE42" s="148"/>
      <c r="AEF42" s="148"/>
      <c r="AEG42" s="148"/>
      <c r="AEH42" s="148"/>
      <c r="AEI42" s="148"/>
      <c r="AEJ42" s="148"/>
      <c r="AEK42" s="148"/>
      <c r="AEL42" s="148"/>
      <c r="AEM42" s="148"/>
      <c r="AEN42" s="148"/>
      <c r="AEO42" s="148"/>
      <c r="AEP42" s="148"/>
      <c r="AEQ42" s="148"/>
      <c r="AER42" s="148"/>
      <c r="AES42" s="148"/>
      <c r="AET42" s="148"/>
      <c r="AEU42" s="148"/>
      <c r="AEV42" s="148"/>
      <c r="AEW42" s="148"/>
      <c r="AEX42" s="148"/>
      <c r="AEY42" s="148"/>
      <c r="AEZ42" s="148"/>
      <c r="AFA42" s="148"/>
      <c r="AFB42" s="148"/>
      <c r="AFC42" s="148"/>
      <c r="AFD42" s="148"/>
      <c r="AFE42" s="148"/>
      <c r="AFF42" s="148"/>
      <c r="AFG42" s="148"/>
      <c r="AFH42" s="148"/>
      <c r="AFI42" s="148"/>
      <c r="AFJ42" s="148"/>
      <c r="AFK42" s="148"/>
      <c r="AFL42" s="148"/>
      <c r="AFM42" s="148"/>
      <c r="AFN42" s="148"/>
      <c r="AFO42" s="148"/>
      <c r="AFP42" s="148"/>
      <c r="AFQ42" s="148"/>
      <c r="AFR42" s="148"/>
      <c r="AFS42" s="148"/>
      <c r="AFT42" s="148"/>
      <c r="AFU42" s="148"/>
      <c r="AFV42" s="148"/>
      <c r="AFW42" s="148"/>
      <c r="AFX42" s="148"/>
      <c r="AFY42" s="148"/>
      <c r="AFZ42" s="148"/>
      <c r="AGA42" s="148"/>
      <c r="AGB42" s="148"/>
      <c r="AGC42" s="148"/>
      <c r="AGD42" s="148"/>
      <c r="AGE42" s="148"/>
      <c r="AGF42" s="148"/>
      <c r="AGG42" s="148"/>
      <c r="AGH42" s="148"/>
      <c r="AGI42" s="148"/>
      <c r="AGJ42" s="148"/>
      <c r="AGK42" s="148"/>
      <c r="AGL42" s="148"/>
      <c r="AGM42" s="148"/>
      <c r="AGN42" s="148"/>
      <c r="AGO42" s="148"/>
      <c r="AGP42" s="148"/>
      <c r="AGQ42" s="148"/>
      <c r="AGR42" s="148"/>
      <c r="AGS42" s="148"/>
      <c r="AGT42" s="148"/>
      <c r="AGU42" s="148"/>
      <c r="AGV42" s="148"/>
      <c r="AGW42" s="148"/>
      <c r="AGX42" s="148"/>
      <c r="AGY42" s="148"/>
      <c r="AGZ42" s="148"/>
      <c r="AHA42" s="148"/>
      <c r="AHB42" s="148"/>
      <c r="AHC42" s="148"/>
      <c r="AHD42" s="148"/>
      <c r="AHE42" s="148"/>
      <c r="AHF42" s="148"/>
      <c r="AHG42" s="148"/>
      <c r="AHH42" s="148"/>
      <c r="AHI42" s="148"/>
      <c r="AHJ42" s="148"/>
      <c r="AHK42" s="148"/>
      <c r="AHL42" s="148"/>
      <c r="AHM42" s="148"/>
      <c r="AHN42" s="148"/>
      <c r="AHO42" s="148"/>
      <c r="AHP42" s="148"/>
      <c r="AHQ42" s="148"/>
      <c r="AHR42" s="148"/>
      <c r="AHS42" s="148"/>
      <c r="AHT42" s="148"/>
      <c r="AHU42" s="148"/>
      <c r="AHV42" s="148"/>
      <c r="AHW42" s="148"/>
      <c r="AHX42" s="148"/>
      <c r="AHY42" s="148"/>
      <c r="AHZ42" s="148"/>
      <c r="AIA42" s="148"/>
      <c r="AIB42" s="148"/>
      <c r="AIC42" s="148"/>
      <c r="AID42" s="148"/>
      <c r="AIE42" s="148"/>
      <c r="AIF42" s="148"/>
      <c r="AIG42" s="148"/>
      <c r="AIH42" s="148"/>
      <c r="AII42" s="148"/>
      <c r="AIJ42" s="148"/>
      <c r="AIK42" s="148"/>
      <c r="AIL42" s="148"/>
      <c r="AIM42" s="148"/>
      <c r="AIN42" s="148"/>
      <c r="AIO42" s="148"/>
      <c r="AIP42" s="148"/>
      <c r="AIQ42" s="148"/>
      <c r="AIR42" s="148"/>
      <c r="AIS42" s="148"/>
      <c r="AIT42" s="148"/>
      <c r="AIU42" s="148"/>
      <c r="AIV42" s="148"/>
      <c r="AIW42" s="148"/>
      <c r="AIX42" s="148"/>
      <c r="AIY42" s="148"/>
      <c r="AIZ42" s="148"/>
      <c r="AJA42" s="148"/>
      <c r="AJB42" s="148"/>
      <c r="AJC42" s="148"/>
      <c r="AJD42" s="148"/>
      <c r="AJE42" s="148"/>
      <c r="AJF42" s="148"/>
      <c r="AJG42" s="148"/>
      <c r="AJH42" s="148"/>
      <c r="AJI42" s="148"/>
      <c r="AJJ42" s="148"/>
      <c r="AJK42" s="148"/>
      <c r="AJL42" s="148"/>
      <c r="AJM42" s="148"/>
      <c r="AJN42" s="148"/>
      <c r="AJO42" s="148"/>
      <c r="AJP42" s="148"/>
      <c r="AJQ42" s="148"/>
      <c r="AJR42" s="148"/>
      <c r="AJS42" s="148"/>
      <c r="AJT42" s="148"/>
      <c r="AJU42" s="148"/>
      <c r="AJV42" s="148"/>
      <c r="AJW42" s="148"/>
      <c r="AJX42" s="148"/>
      <c r="AJY42" s="148"/>
      <c r="AJZ42" s="148"/>
      <c r="AKA42" s="148"/>
      <c r="AKB42" s="148"/>
      <c r="AKC42" s="148"/>
      <c r="AKD42" s="148"/>
      <c r="AKE42" s="148"/>
      <c r="AKF42" s="148"/>
      <c r="AKG42" s="148"/>
      <c r="AKH42" s="148"/>
      <c r="AKI42" s="148"/>
      <c r="AKJ42" s="148"/>
      <c r="AKK42" s="148"/>
      <c r="AKL42" s="148"/>
      <c r="AKM42" s="148"/>
      <c r="AKN42" s="148"/>
      <c r="AKO42" s="148"/>
      <c r="AKP42" s="148"/>
      <c r="AKQ42" s="148"/>
      <c r="AKR42" s="148"/>
      <c r="AKS42" s="148"/>
      <c r="AKT42" s="148"/>
      <c r="AKU42" s="148"/>
      <c r="AKV42" s="148"/>
      <c r="AKW42" s="148"/>
      <c r="AKX42" s="148"/>
      <c r="AKY42" s="148"/>
      <c r="AKZ42" s="148"/>
      <c r="ALA42" s="148"/>
      <c r="ALB42" s="148"/>
      <c r="ALC42" s="148"/>
      <c r="ALD42" s="148"/>
      <c r="ALE42" s="148"/>
      <c r="ALF42" s="148"/>
      <c r="ALG42" s="148"/>
      <c r="ALH42" s="148"/>
      <c r="ALI42" s="148"/>
      <c r="ALJ42" s="148"/>
      <c r="ALK42" s="148"/>
      <c r="ALL42" s="148"/>
      <c r="ALM42" s="148"/>
      <c r="ALN42" s="148"/>
      <c r="ALO42" s="148"/>
      <c r="ALP42" s="148"/>
      <c r="ALQ42" s="148"/>
      <c r="ALR42" s="148"/>
      <c r="ALS42" s="148"/>
      <c r="ALT42" s="148"/>
      <c r="ALU42" s="148"/>
      <c r="ALV42" s="148"/>
      <c r="ALW42" s="148"/>
      <c r="ALX42" s="148"/>
      <c r="ALY42" s="148"/>
      <c r="ALZ42" s="148"/>
      <c r="AMA42" s="148"/>
      <c r="AMB42" s="148"/>
      <c r="AMC42" s="148"/>
      <c r="AMD42" s="148"/>
      <c r="AME42" s="148"/>
      <c r="AMF42" s="148"/>
      <c r="AMG42" s="148"/>
      <c r="AMH42" s="148"/>
      <c r="AMI42" s="148"/>
      <c r="AMJ42" s="148"/>
      <c r="AMK42" s="148"/>
    </row>
    <row r="43" spans="1:1025" s="131" customFormat="1">
      <c r="A43" s="145" t="str">
        <f t="shared" si="0"/>
        <v>LOAN.HOCRM_APPROVE</v>
      </c>
      <c r="B43" s="154">
        <f t="shared" si="3"/>
        <v>110039</v>
      </c>
      <c r="C43" s="134">
        <v>0</v>
      </c>
      <c r="D43" s="134">
        <v>1</v>
      </c>
      <c r="E43" s="146">
        <f t="shared" si="4"/>
        <v>100000</v>
      </c>
      <c r="F43" s="146">
        <v>10000</v>
      </c>
      <c r="G43" s="146" t="s">
        <v>34</v>
      </c>
      <c r="H43" s="146">
        <v>100000</v>
      </c>
      <c r="I43" s="158" t="s">
        <v>505</v>
      </c>
      <c r="J43" s="146">
        <f>VLOOKUP(I43,T_FSM_TYPE!$A:$B,2,0)</f>
        <v>110000</v>
      </c>
      <c r="K43" s="131" t="s">
        <v>620</v>
      </c>
      <c r="L43" s="159"/>
      <c r="M43" s="133" t="str">
        <f t="shared" si="2"/>
        <v>INSERT INTO T_FSM_ACTION VALUES(110039, 0, 1, 100000, 10000, GETDATE(), 100000, 110000, 'HOCRM_APPROVE', '' )</v>
      </c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  <c r="BI43" s="14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  <c r="BV43" s="145"/>
      <c r="BW43" s="145"/>
      <c r="BX43" s="145"/>
      <c r="BY43" s="145"/>
      <c r="BZ43" s="145"/>
      <c r="CA43" s="145"/>
      <c r="CB43" s="145"/>
      <c r="CC43" s="145"/>
      <c r="CD43" s="145"/>
      <c r="CE43" s="145"/>
      <c r="CF43" s="145"/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  <c r="CT43" s="145"/>
      <c r="CU43" s="145"/>
      <c r="CV43" s="145"/>
      <c r="CW43" s="145"/>
      <c r="CX43" s="145"/>
      <c r="CY43" s="145"/>
      <c r="CZ43" s="145"/>
      <c r="DA43" s="145"/>
      <c r="DB43" s="145"/>
      <c r="DC43" s="145"/>
      <c r="DD43" s="145"/>
      <c r="DE43" s="145"/>
      <c r="DF43" s="145"/>
      <c r="DG43" s="145"/>
      <c r="DH43" s="145"/>
      <c r="DI43" s="145"/>
      <c r="DJ43" s="145"/>
      <c r="DK43" s="145"/>
      <c r="DL43" s="145"/>
      <c r="DM43" s="145"/>
      <c r="DN43" s="145"/>
      <c r="DO43" s="145"/>
      <c r="DP43" s="145"/>
      <c r="DQ43" s="145"/>
      <c r="DR43" s="145"/>
      <c r="DS43" s="145"/>
      <c r="DT43" s="145"/>
      <c r="DU43" s="145"/>
      <c r="DV43" s="145"/>
      <c r="DW43" s="145"/>
      <c r="DX43" s="145"/>
      <c r="DY43" s="145"/>
      <c r="DZ43" s="145"/>
      <c r="EA43" s="145"/>
      <c r="EB43" s="145"/>
      <c r="EC43" s="145"/>
      <c r="ED43" s="145"/>
      <c r="EE43" s="145"/>
      <c r="EF43" s="145"/>
      <c r="EG43" s="145"/>
      <c r="EH43" s="145"/>
      <c r="EI43" s="145"/>
      <c r="EJ43" s="145"/>
      <c r="EK43" s="145"/>
      <c r="EL43" s="145"/>
      <c r="EM43" s="145"/>
      <c r="EN43" s="145"/>
      <c r="EO43" s="145"/>
      <c r="EP43" s="145"/>
      <c r="EQ43" s="145"/>
      <c r="ER43" s="145"/>
      <c r="ES43" s="145"/>
      <c r="ET43" s="145"/>
      <c r="EU43" s="145"/>
      <c r="EV43" s="145"/>
      <c r="EW43" s="145"/>
      <c r="EX43" s="145"/>
      <c r="EY43" s="145"/>
      <c r="EZ43" s="145"/>
      <c r="FA43" s="145"/>
      <c r="FB43" s="145"/>
      <c r="FC43" s="145"/>
      <c r="FD43" s="145"/>
      <c r="FE43" s="145"/>
      <c r="FF43" s="145"/>
      <c r="FG43" s="145"/>
      <c r="FH43" s="145"/>
      <c r="FI43" s="145"/>
      <c r="FJ43" s="145"/>
      <c r="FK43" s="145"/>
      <c r="FL43" s="145"/>
      <c r="FM43" s="145"/>
      <c r="FN43" s="145"/>
      <c r="FO43" s="145"/>
      <c r="FP43" s="145"/>
      <c r="FQ43" s="145"/>
      <c r="FR43" s="145"/>
      <c r="FS43" s="145"/>
      <c r="FT43" s="145"/>
      <c r="FU43" s="145"/>
      <c r="FV43" s="145"/>
      <c r="FW43" s="145"/>
      <c r="FX43" s="145"/>
      <c r="FY43" s="145"/>
      <c r="FZ43" s="145"/>
      <c r="GA43" s="145"/>
      <c r="GB43" s="145"/>
      <c r="GC43" s="145"/>
      <c r="GD43" s="145"/>
      <c r="GE43" s="145"/>
      <c r="GF43" s="145"/>
      <c r="GG43" s="145"/>
      <c r="GH43" s="145"/>
      <c r="GI43" s="145"/>
      <c r="GJ43" s="145"/>
      <c r="GK43" s="145"/>
      <c r="GL43" s="145"/>
      <c r="GM43" s="145"/>
      <c r="GN43" s="145"/>
      <c r="GO43" s="145"/>
      <c r="GP43" s="145"/>
      <c r="GQ43" s="145"/>
      <c r="GR43" s="145"/>
      <c r="GS43" s="145"/>
      <c r="GT43" s="145"/>
      <c r="GU43" s="145"/>
      <c r="GV43" s="145"/>
      <c r="GW43" s="145"/>
      <c r="GX43" s="145"/>
      <c r="GY43" s="145"/>
      <c r="GZ43" s="145"/>
      <c r="HA43" s="145"/>
      <c r="HB43" s="145"/>
      <c r="HC43" s="145"/>
      <c r="HD43" s="145"/>
      <c r="HE43" s="145"/>
      <c r="HF43" s="145"/>
      <c r="HG43" s="145"/>
      <c r="HH43" s="145"/>
      <c r="HI43" s="145"/>
      <c r="HJ43" s="145"/>
      <c r="HK43" s="145"/>
      <c r="HL43" s="145"/>
      <c r="HM43" s="145"/>
      <c r="HN43" s="145"/>
      <c r="HO43" s="145"/>
      <c r="HP43" s="145"/>
      <c r="HQ43" s="145"/>
      <c r="HR43" s="145"/>
      <c r="HS43" s="145"/>
      <c r="HT43" s="145"/>
      <c r="HU43" s="145"/>
      <c r="HV43" s="145"/>
      <c r="HW43" s="145"/>
      <c r="HX43" s="145"/>
      <c r="HY43" s="145"/>
      <c r="HZ43" s="145"/>
      <c r="IA43" s="145"/>
      <c r="IB43" s="145"/>
      <c r="IC43" s="145"/>
      <c r="ID43" s="145"/>
      <c r="IE43" s="145"/>
      <c r="IF43" s="145"/>
      <c r="IG43" s="145"/>
      <c r="IH43" s="145"/>
      <c r="II43" s="145"/>
      <c r="IJ43" s="145"/>
      <c r="IK43" s="145"/>
      <c r="IL43" s="145"/>
      <c r="IM43" s="145"/>
      <c r="IN43" s="145"/>
      <c r="IO43" s="145"/>
      <c r="IP43" s="145"/>
      <c r="IQ43" s="145"/>
      <c r="IR43" s="145"/>
      <c r="IS43" s="145"/>
      <c r="IT43" s="145"/>
      <c r="IU43" s="145"/>
      <c r="IV43" s="145"/>
      <c r="IW43" s="145"/>
      <c r="IX43" s="145"/>
      <c r="IY43" s="145"/>
      <c r="IZ43" s="145"/>
      <c r="JA43" s="145"/>
      <c r="JB43" s="145"/>
      <c r="JC43" s="145"/>
      <c r="JD43" s="145"/>
      <c r="JE43" s="145"/>
      <c r="JF43" s="145"/>
      <c r="JG43" s="145"/>
      <c r="JH43" s="145"/>
      <c r="JI43" s="145"/>
      <c r="JJ43" s="145"/>
      <c r="JK43" s="145"/>
      <c r="JL43" s="145"/>
      <c r="JM43" s="145"/>
      <c r="JN43" s="145"/>
      <c r="JO43" s="145"/>
      <c r="JP43" s="145"/>
      <c r="JQ43" s="145"/>
      <c r="JR43" s="145"/>
      <c r="JS43" s="145"/>
      <c r="JT43" s="145"/>
      <c r="JU43" s="145"/>
      <c r="JV43" s="145"/>
      <c r="JW43" s="145"/>
      <c r="JX43" s="145"/>
      <c r="JY43" s="145"/>
      <c r="JZ43" s="145"/>
      <c r="KA43" s="145"/>
      <c r="KB43" s="145"/>
      <c r="KC43" s="145"/>
      <c r="KD43" s="145"/>
      <c r="KE43" s="145"/>
      <c r="KF43" s="145"/>
      <c r="KG43" s="145"/>
      <c r="KH43" s="145"/>
      <c r="KI43" s="145"/>
      <c r="KJ43" s="145"/>
      <c r="KK43" s="145"/>
      <c r="KL43" s="145"/>
      <c r="KM43" s="145"/>
      <c r="KN43" s="145"/>
      <c r="KO43" s="145"/>
      <c r="KP43" s="145"/>
      <c r="KQ43" s="145"/>
      <c r="KR43" s="145"/>
      <c r="KS43" s="145"/>
      <c r="KT43" s="145"/>
      <c r="KU43" s="145"/>
      <c r="KV43" s="145"/>
      <c r="KW43" s="145"/>
      <c r="KX43" s="145"/>
      <c r="KY43" s="145"/>
      <c r="KZ43" s="145"/>
      <c r="LA43" s="145"/>
      <c r="LB43" s="145"/>
      <c r="LC43" s="145"/>
      <c r="LD43" s="145"/>
      <c r="LE43" s="145"/>
      <c r="LF43" s="145"/>
      <c r="LG43" s="145"/>
      <c r="LH43" s="145"/>
      <c r="LI43" s="145"/>
      <c r="LJ43" s="145"/>
      <c r="LK43" s="145"/>
      <c r="LL43" s="145"/>
      <c r="LM43" s="145"/>
      <c r="LN43" s="145"/>
      <c r="LO43" s="145"/>
      <c r="LP43" s="145"/>
      <c r="LQ43" s="145"/>
      <c r="LR43" s="145"/>
      <c r="LS43" s="145"/>
      <c r="LT43" s="145"/>
      <c r="LU43" s="145"/>
      <c r="LV43" s="145"/>
      <c r="LW43" s="145"/>
      <c r="LX43" s="145"/>
      <c r="LY43" s="145"/>
      <c r="LZ43" s="145"/>
      <c r="MA43" s="145"/>
      <c r="MB43" s="145"/>
      <c r="MC43" s="145"/>
      <c r="MD43" s="145"/>
      <c r="ME43" s="145"/>
      <c r="MF43" s="145"/>
      <c r="MG43" s="145"/>
      <c r="MH43" s="145"/>
      <c r="MI43" s="145"/>
      <c r="MJ43" s="145"/>
      <c r="MK43" s="145"/>
      <c r="ML43" s="145"/>
      <c r="MM43" s="145"/>
      <c r="MN43" s="145"/>
      <c r="MO43" s="145"/>
      <c r="MP43" s="145"/>
      <c r="MQ43" s="145"/>
      <c r="MR43" s="145"/>
      <c r="MS43" s="145"/>
      <c r="MT43" s="145"/>
      <c r="MU43" s="145"/>
      <c r="MV43" s="145"/>
      <c r="MW43" s="145"/>
      <c r="MX43" s="145"/>
      <c r="MY43" s="145"/>
      <c r="MZ43" s="145"/>
      <c r="NA43" s="145"/>
      <c r="NB43" s="145"/>
      <c r="NC43" s="145"/>
      <c r="ND43" s="145"/>
      <c r="NE43" s="145"/>
      <c r="NF43" s="145"/>
      <c r="NG43" s="145"/>
      <c r="NH43" s="145"/>
      <c r="NI43" s="145"/>
      <c r="NJ43" s="145"/>
      <c r="NK43" s="145"/>
      <c r="NL43" s="145"/>
      <c r="NM43" s="145"/>
      <c r="NN43" s="145"/>
      <c r="NO43" s="145"/>
      <c r="NP43" s="145"/>
      <c r="NQ43" s="145"/>
      <c r="NR43" s="145"/>
      <c r="NS43" s="145"/>
      <c r="NT43" s="145"/>
      <c r="NU43" s="145"/>
      <c r="NV43" s="145"/>
      <c r="NW43" s="145"/>
      <c r="NX43" s="145"/>
      <c r="NY43" s="145"/>
      <c r="NZ43" s="145"/>
      <c r="OA43" s="145"/>
      <c r="OB43" s="145"/>
      <c r="OC43" s="145"/>
      <c r="OD43" s="145"/>
      <c r="OE43" s="145"/>
      <c r="OF43" s="145"/>
      <c r="OG43" s="145"/>
      <c r="OH43" s="145"/>
      <c r="OI43" s="145"/>
      <c r="OJ43" s="145"/>
      <c r="OK43" s="145"/>
      <c r="OL43" s="145"/>
      <c r="OM43" s="145"/>
      <c r="ON43" s="145"/>
      <c r="OO43" s="145"/>
      <c r="OP43" s="145"/>
      <c r="OQ43" s="145"/>
      <c r="OR43" s="145"/>
      <c r="OS43" s="145"/>
      <c r="OT43" s="145"/>
      <c r="OU43" s="145"/>
      <c r="OV43" s="145"/>
      <c r="OW43" s="145"/>
      <c r="OX43" s="145"/>
      <c r="OY43" s="145"/>
      <c r="OZ43" s="145"/>
      <c r="PA43" s="145"/>
      <c r="PB43" s="145"/>
      <c r="PC43" s="145"/>
      <c r="PD43" s="145"/>
      <c r="PE43" s="145"/>
      <c r="PF43" s="145"/>
      <c r="PG43" s="145"/>
      <c r="PH43" s="145"/>
      <c r="PI43" s="145"/>
      <c r="PJ43" s="145"/>
      <c r="PK43" s="145"/>
      <c r="PL43" s="145"/>
      <c r="PM43" s="145"/>
      <c r="PN43" s="145"/>
      <c r="PO43" s="145"/>
      <c r="PP43" s="145"/>
      <c r="PQ43" s="145"/>
      <c r="PR43" s="145"/>
      <c r="PS43" s="145"/>
      <c r="PT43" s="145"/>
      <c r="PU43" s="145"/>
      <c r="PV43" s="145"/>
      <c r="PW43" s="145"/>
      <c r="PX43" s="145"/>
      <c r="PY43" s="145"/>
      <c r="PZ43" s="145"/>
      <c r="QA43" s="145"/>
      <c r="QB43" s="145"/>
      <c r="QC43" s="145"/>
      <c r="QD43" s="145"/>
      <c r="QE43" s="145"/>
      <c r="QF43" s="145"/>
      <c r="QG43" s="145"/>
      <c r="QH43" s="145"/>
      <c r="QI43" s="145"/>
      <c r="QJ43" s="145"/>
      <c r="QK43" s="145"/>
      <c r="QL43" s="145"/>
      <c r="QM43" s="145"/>
      <c r="QN43" s="145"/>
      <c r="QO43" s="145"/>
      <c r="QP43" s="145"/>
      <c r="QQ43" s="145"/>
      <c r="QR43" s="145"/>
      <c r="QS43" s="145"/>
      <c r="QT43" s="145"/>
      <c r="QU43" s="145"/>
      <c r="QV43" s="145"/>
      <c r="QW43" s="145"/>
      <c r="QX43" s="145"/>
      <c r="QY43" s="145"/>
      <c r="QZ43" s="145"/>
      <c r="RA43" s="145"/>
      <c r="RB43" s="145"/>
      <c r="RC43" s="145"/>
      <c r="RD43" s="145"/>
      <c r="RE43" s="145"/>
      <c r="RF43" s="145"/>
      <c r="RG43" s="145"/>
      <c r="RH43" s="145"/>
      <c r="RI43" s="145"/>
      <c r="RJ43" s="145"/>
      <c r="RK43" s="145"/>
      <c r="RL43" s="145"/>
      <c r="RM43" s="145"/>
      <c r="RN43" s="145"/>
      <c r="RO43" s="145"/>
      <c r="RP43" s="145"/>
      <c r="RQ43" s="145"/>
      <c r="RR43" s="145"/>
      <c r="RS43" s="145"/>
      <c r="RT43" s="145"/>
      <c r="RU43" s="145"/>
      <c r="RV43" s="145"/>
      <c r="RW43" s="145"/>
      <c r="RX43" s="145"/>
      <c r="RY43" s="145"/>
      <c r="RZ43" s="145"/>
      <c r="SA43" s="145"/>
      <c r="SB43" s="145"/>
      <c r="SC43" s="145"/>
      <c r="SD43" s="145"/>
      <c r="SE43" s="145"/>
      <c r="SF43" s="145"/>
      <c r="SG43" s="145"/>
      <c r="SH43" s="145"/>
      <c r="SI43" s="145"/>
      <c r="SJ43" s="145"/>
      <c r="SK43" s="145"/>
      <c r="SL43" s="145"/>
      <c r="SM43" s="145"/>
      <c r="SN43" s="145"/>
      <c r="SO43" s="145"/>
      <c r="SP43" s="145"/>
      <c r="SQ43" s="145"/>
      <c r="SR43" s="145"/>
      <c r="SS43" s="145"/>
      <c r="ST43" s="145"/>
      <c r="SU43" s="145"/>
      <c r="SV43" s="145"/>
      <c r="SW43" s="145"/>
      <c r="SX43" s="145"/>
      <c r="SY43" s="145"/>
      <c r="SZ43" s="145"/>
      <c r="TA43" s="145"/>
      <c r="TB43" s="145"/>
      <c r="TC43" s="145"/>
      <c r="TD43" s="145"/>
      <c r="TE43" s="145"/>
      <c r="TF43" s="145"/>
      <c r="TG43" s="145"/>
      <c r="TH43" s="145"/>
      <c r="TI43" s="145"/>
      <c r="TJ43" s="145"/>
      <c r="TK43" s="145"/>
      <c r="TL43" s="145"/>
      <c r="TM43" s="145"/>
      <c r="TN43" s="145"/>
      <c r="TO43" s="145"/>
      <c r="TP43" s="145"/>
      <c r="TQ43" s="145"/>
      <c r="TR43" s="145"/>
      <c r="TS43" s="145"/>
      <c r="TT43" s="145"/>
      <c r="TU43" s="145"/>
      <c r="TV43" s="145"/>
      <c r="TW43" s="145"/>
      <c r="TX43" s="145"/>
      <c r="TY43" s="145"/>
      <c r="TZ43" s="145"/>
      <c r="UA43" s="145"/>
      <c r="UB43" s="145"/>
      <c r="UC43" s="145"/>
      <c r="UD43" s="145"/>
      <c r="UE43" s="145"/>
      <c r="UF43" s="145"/>
      <c r="UG43" s="145"/>
      <c r="UH43" s="145"/>
      <c r="UI43" s="145"/>
      <c r="UJ43" s="145"/>
      <c r="UK43" s="145"/>
      <c r="UL43" s="145"/>
      <c r="UM43" s="145"/>
      <c r="UN43" s="145"/>
      <c r="UO43" s="145"/>
      <c r="UP43" s="145"/>
      <c r="UQ43" s="145"/>
      <c r="UR43" s="145"/>
      <c r="US43" s="145"/>
      <c r="UT43" s="145"/>
      <c r="UU43" s="145"/>
      <c r="UV43" s="145"/>
      <c r="UW43" s="145"/>
      <c r="UX43" s="145"/>
      <c r="UY43" s="145"/>
      <c r="UZ43" s="145"/>
      <c r="VA43" s="145"/>
      <c r="VB43" s="145"/>
      <c r="VC43" s="145"/>
      <c r="VD43" s="145"/>
      <c r="VE43" s="145"/>
      <c r="VF43" s="145"/>
      <c r="VG43" s="145"/>
      <c r="VH43" s="145"/>
      <c r="VI43" s="145"/>
      <c r="VJ43" s="145"/>
      <c r="VK43" s="145"/>
      <c r="VL43" s="145"/>
      <c r="VM43" s="145"/>
      <c r="VN43" s="145"/>
      <c r="VO43" s="145"/>
      <c r="VP43" s="145"/>
      <c r="VQ43" s="145"/>
      <c r="VR43" s="145"/>
      <c r="VS43" s="145"/>
      <c r="VT43" s="145"/>
      <c r="VU43" s="145"/>
      <c r="VV43" s="145"/>
      <c r="VW43" s="145"/>
      <c r="VX43" s="145"/>
      <c r="VY43" s="145"/>
      <c r="VZ43" s="145"/>
      <c r="WA43" s="145"/>
      <c r="WB43" s="145"/>
      <c r="WC43" s="145"/>
      <c r="WD43" s="145"/>
      <c r="WE43" s="145"/>
      <c r="WF43" s="145"/>
      <c r="WG43" s="145"/>
      <c r="WH43" s="145"/>
      <c r="WI43" s="145"/>
      <c r="WJ43" s="145"/>
      <c r="WK43" s="145"/>
      <c r="WL43" s="145"/>
      <c r="WM43" s="145"/>
      <c r="WN43" s="145"/>
      <c r="WO43" s="145"/>
      <c r="WP43" s="145"/>
      <c r="WQ43" s="145"/>
      <c r="WR43" s="145"/>
      <c r="WS43" s="145"/>
      <c r="WT43" s="145"/>
      <c r="WU43" s="145"/>
      <c r="WV43" s="145"/>
      <c r="WW43" s="145"/>
      <c r="WX43" s="145"/>
      <c r="WY43" s="145"/>
      <c r="WZ43" s="145"/>
      <c r="XA43" s="145"/>
      <c r="XB43" s="145"/>
      <c r="XC43" s="145"/>
      <c r="XD43" s="145"/>
      <c r="XE43" s="145"/>
      <c r="XF43" s="145"/>
      <c r="XG43" s="145"/>
      <c r="XH43" s="145"/>
      <c r="XI43" s="145"/>
      <c r="XJ43" s="145"/>
      <c r="XK43" s="145"/>
      <c r="XL43" s="145"/>
      <c r="XM43" s="145"/>
      <c r="XN43" s="145"/>
      <c r="XO43" s="145"/>
      <c r="XP43" s="145"/>
      <c r="XQ43" s="145"/>
      <c r="XR43" s="145"/>
      <c r="XS43" s="145"/>
      <c r="XT43" s="145"/>
      <c r="XU43" s="145"/>
      <c r="XV43" s="145"/>
      <c r="XW43" s="145"/>
      <c r="XX43" s="145"/>
      <c r="XY43" s="145"/>
      <c r="XZ43" s="145"/>
      <c r="YA43" s="145"/>
      <c r="YB43" s="145"/>
      <c r="YC43" s="145"/>
      <c r="YD43" s="145"/>
      <c r="YE43" s="145"/>
      <c r="YF43" s="145"/>
      <c r="YG43" s="145"/>
      <c r="YH43" s="145"/>
      <c r="YI43" s="145"/>
      <c r="YJ43" s="145"/>
      <c r="YK43" s="145"/>
      <c r="YL43" s="145"/>
      <c r="YM43" s="145"/>
      <c r="YN43" s="145"/>
      <c r="YO43" s="145"/>
      <c r="YP43" s="145"/>
      <c r="YQ43" s="145"/>
      <c r="YR43" s="145"/>
      <c r="YS43" s="145"/>
      <c r="YT43" s="145"/>
      <c r="YU43" s="145"/>
      <c r="YV43" s="145"/>
      <c r="YW43" s="145"/>
      <c r="YX43" s="145"/>
      <c r="YY43" s="145"/>
      <c r="YZ43" s="145"/>
      <c r="ZA43" s="145"/>
      <c r="ZB43" s="145"/>
      <c r="ZC43" s="145"/>
      <c r="ZD43" s="145"/>
      <c r="ZE43" s="145"/>
      <c r="ZF43" s="145"/>
      <c r="ZG43" s="145"/>
      <c r="ZH43" s="145"/>
      <c r="ZI43" s="145"/>
      <c r="ZJ43" s="145"/>
      <c r="ZK43" s="145"/>
      <c r="ZL43" s="145"/>
      <c r="ZM43" s="145"/>
      <c r="ZN43" s="145"/>
      <c r="ZO43" s="145"/>
      <c r="ZP43" s="145"/>
      <c r="ZQ43" s="145"/>
      <c r="ZR43" s="145"/>
      <c r="ZS43" s="145"/>
      <c r="ZT43" s="145"/>
      <c r="ZU43" s="145"/>
      <c r="ZV43" s="145"/>
      <c r="ZW43" s="145"/>
      <c r="ZX43" s="145"/>
      <c r="ZY43" s="145"/>
      <c r="ZZ43" s="145"/>
      <c r="AAA43" s="145"/>
      <c r="AAB43" s="145"/>
      <c r="AAC43" s="145"/>
      <c r="AAD43" s="145"/>
      <c r="AAE43" s="145"/>
      <c r="AAF43" s="145"/>
      <c r="AAG43" s="145"/>
      <c r="AAH43" s="145"/>
      <c r="AAI43" s="145"/>
      <c r="AAJ43" s="145"/>
      <c r="AAK43" s="145"/>
      <c r="AAL43" s="145"/>
      <c r="AAM43" s="145"/>
      <c r="AAN43" s="145"/>
      <c r="AAO43" s="145"/>
      <c r="AAP43" s="145"/>
      <c r="AAQ43" s="145"/>
      <c r="AAR43" s="145"/>
      <c r="AAS43" s="145"/>
      <c r="AAT43" s="145"/>
      <c r="AAU43" s="145"/>
      <c r="AAV43" s="145"/>
      <c r="AAW43" s="145"/>
      <c r="AAX43" s="145"/>
      <c r="AAY43" s="145"/>
      <c r="AAZ43" s="145"/>
      <c r="ABA43" s="145"/>
      <c r="ABB43" s="145"/>
      <c r="ABC43" s="145"/>
      <c r="ABD43" s="145"/>
      <c r="ABE43" s="145"/>
      <c r="ABF43" s="145"/>
      <c r="ABG43" s="145"/>
      <c r="ABH43" s="145"/>
      <c r="ABI43" s="145"/>
      <c r="ABJ43" s="145"/>
      <c r="ABK43" s="145"/>
      <c r="ABL43" s="145"/>
      <c r="ABM43" s="145"/>
      <c r="ABN43" s="145"/>
      <c r="ABO43" s="145"/>
      <c r="ABP43" s="145"/>
      <c r="ABQ43" s="145"/>
      <c r="ABR43" s="145"/>
      <c r="ABS43" s="145"/>
      <c r="ABT43" s="145"/>
      <c r="ABU43" s="145"/>
      <c r="ABV43" s="145"/>
      <c r="ABW43" s="145"/>
      <c r="ABX43" s="145"/>
      <c r="ABY43" s="145"/>
      <c r="ABZ43" s="145"/>
      <c r="ACA43" s="145"/>
      <c r="ACB43" s="145"/>
      <c r="ACC43" s="145"/>
      <c r="ACD43" s="145"/>
      <c r="ACE43" s="145"/>
      <c r="ACF43" s="145"/>
      <c r="ACG43" s="145"/>
      <c r="ACH43" s="145"/>
      <c r="ACI43" s="145"/>
      <c r="ACJ43" s="145"/>
      <c r="ACK43" s="145"/>
      <c r="ACL43" s="145"/>
      <c r="ACM43" s="145"/>
      <c r="ACN43" s="145"/>
      <c r="ACO43" s="145"/>
      <c r="ACP43" s="145"/>
      <c r="ACQ43" s="145"/>
      <c r="ACR43" s="145"/>
      <c r="ACS43" s="145"/>
      <c r="ACT43" s="145"/>
      <c r="ACU43" s="145"/>
      <c r="ACV43" s="145"/>
      <c r="ACW43" s="145"/>
      <c r="ACX43" s="145"/>
      <c r="ACY43" s="145"/>
      <c r="ACZ43" s="145"/>
      <c r="ADA43" s="145"/>
      <c r="ADB43" s="145"/>
      <c r="ADC43" s="145"/>
      <c r="ADD43" s="145"/>
      <c r="ADE43" s="145"/>
      <c r="ADF43" s="145"/>
      <c r="ADG43" s="145"/>
      <c r="ADH43" s="145"/>
      <c r="ADI43" s="145"/>
      <c r="ADJ43" s="145"/>
      <c r="ADK43" s="145"/>
      <c r="ADL43" s="145"/>
      <c r="ADM43" s="145"/>
      <c r="ADN43" s="145"/>
      <c r="ADO43" s="145"/>
      <c r="ADP43" s="145"/>
      <c r="ADQ43" s="145"/>
      <c r="ADR43" s="145"/>
      <c r="ADS43" s="145"/>
      <c r="ADT43" s="145"/>
      <c r="ADU43" s="145"/>
      <c r="ADV43" s="145"/>
      <c r="ADW43" s="145"/>
      <c r="ADX43" s="145"/>
      <c r="ADY43" s="145"/>
      <c r="ADZ43" s="145"/>
      <c r="AEA43" s="145"/>
      <c r="AEB43" s="145"/>
      <c r="AEC43" s="145"/>
      <c r="AED43" s="145"/>
      <c r="AEE43" s="145"/>
      <c r="AEF43" s="145"/>
      <c r="AEG43" s="145"/>
      <c r="AEH43" s="145"/>
      <c r="AEI43" s="145"/>
      <c r="AEJ43" s="145"/>
      <c r="AEK43" s="145"/>
      <c r="AEL43" s="145"/>
      <c r="AEM43" s="145"/>
      <c r="AEN43" s="145"/>
      <c r="AEO43" s="145"/>
      <c r="AEP43" s="145"/>
      <c r="AEQ43" s="145"/>
      <c r="AER43" s="145"/>
      <c r="AES43" s="145"/>
      <c r="AET43" s="145"/>
      <c r="AEU43" s="145"/>
      <c r="AEV43" s="145"/>
      <c r="AEW43" s="145"/>
      <c r="AEX43" s="145"/>
      <c r="AEY43" s="145"/>
      <c r="AEZ43" s="145"/>
      <c r="AFA43" s="145"/>
      <c r="AFB43" s="145"/>
      <c r="AFC43" s="145"/>
      <c r="AFD43" s="145"/>
      <c r="AFE43" s="145"/>
      <c r="AFF43" s="145"/>
      <c r="AFG43" s="145"/>
      <c r="AFH43" s="145"/>
      <c r="AFI43" s="145"/>
      <c r="AFJ43" s="145"/>
      <c r="AFK43" s="145"/>
      <c r="AFL43" s="145"/>
      <c r="AFM43" s="145"/>
      <c r="AFN43" s="145"/>
      <c r="AFO43" s="145"/>
      <c r="AFP43" s="145"/>
      <c r="AFQ43" s="145"/>
      <c r="AFR43" s="145"/>
      <c r="AFS43" s="145"/>
      <c r="AFT43" s="145"/>
      <c r="AFU43" s="145"/>
      <c r="AFV43" s="145"/>
      <c r="AFW43" s="145"/>
      <c r="AFX43" s="145"/>
      <c r="AFY43" s="145"/>
      <c r="AFZ43" s="145"/>
      <c r="AGA43" s="145"/>
      <c r="AGB43" s="145"/>
      <c r="AGC43" s="145"/>
      <c r="AGD43" s="145"/>
      <c r="AGE43" s="145"/>
      <c r="AGF43" s="145"/>
      <c r="AGG43" s="145"/>
      <c r="AGH43" s="145"/>
      <c r="AGI43" s="145"/>
      <c r="AGJ43" s="145"/>
      <c r="AGK43" s="145"/>
      <c r="AGL43" s="145"/>
      <c r="AGM43" s="145"/>
      <c r="AGN43" s="145"/>
      <c r="AGO43" s="145"/>
      <c r="AGP43" s="145"/>
      <c r="AGQ43" s="145"/>
      <c r="AGR43" s="145"/>
      <c r="AGS43" s="145"/>
      <c r="AGT43" s="145"/>
      <c r="AGU43" s="145"/>
      <c r="AGV43" s="145"/>
      <c r="AGW43" s="145"/>
      <c r="AGX43" s="145"/>
      <c r="AGY43" s="145"/>
      <c r="AGZ43" s="145"/>
      <c r="AHA43" s="145"/>
      <c r="AHB43" s="145"/>
      <c r="AHC43" s="145"/>
      <c r="AHD43" s="145"/>
      <c r="AHE43" s="145"/>
      <c r="AHF43" s="145"/>
      <c r="AHG43" s="145"/>
      <c r="AHH43" s="145"/>
      <c r="AHI43" s="145"/>
      <c r="AHJ43" s="145"/>
      <c r="AHK43" s="145"/>
      <c r="AHL43" s="145"/>
      <c r="AHM43" s="145"/>
      <c r="AHN43" s="145"/>
      <c r="AHO43" s="145"/>
      <c r="AHP43" s="145"/>
      <c r="AHQ43" s="145"/>
      <c r="AHR43" s="145"/>
      <c r="AHS43" s="145"/>
      <c r="AHT43" s="145"/>
      <c r="AHU43" s="145"/>
      <c r="AHV43" s="145"/>
      <c r="AHW43" s="145"/>
      <c r="AHX43" s="145"/>
      <c r="AHY43" s="145"/>
      <c r="AHZ43" s="145"/>
      <c r="AIA43" s="145"/>
      <c r="AIB43" s="145"/>
      <c r="AIC43" s="145"/>
      <c r="AID43" s="145"/>
      <c r="AIE43" s="145"/>
      <c r="AIF43" s="145"/>
      <c r="AIG43" s="145"/>
      <c r="AIH43" s="145"/>
      <c r="AII43" s="145"/>
      <c r="AIJ43" s="145"/>
      <c r="AIK43" s="145"/>
      <c r="AIL43" s="145"/>
      <c r="AIM43" s="145"/>
      <c r="AIN43" s="145"/>
      <c r="AIO43" s="145"/>
      <c r="AIP43" s="145"/>
      <c r="AIQ43" s="145"/>
      <c r="AIR43" s="145"/>
      <c r="AIS43" s="145"/>
      <c r="AIT43" s="145"/>
      <c r="AIU43" s="145"/>
      <c r="AIV43" s="145"/>
      <c r="AIW43" s="145"/>
      <c r="AIX43" s="145"/>
      <c r="AIY43" s="145"/>
      <c r="AIZ43" s="145"/>
      <c r="AJA43" s="145"/>
      <c r="AJB43" s="145"/>
      <c r="AJC43" s="145"/>
      <c r="AJD43" s="145"/>
      <c r="AJE43" s="145"/>
      <c r="AJF43" s="145"/>
      <c r="AJG43" s="145"/>
      <c r="AJH43" s="145"/>
      <c r="AJI43" s="145"/>
      <c r="AJJ43" s="145"/>
      <c r="AJK43" s="145"/>
      <c r="AJL43" s="145"/>
      <c r="AJM43" s="145"/>
      <c r="AJN43" s="145"/>
      <c r="AJO43" s="145"/>
      <c r="AJP43" s="145"/>
      <c r="AJQ43" s="145"/>
      <c r="AJR43" s="145"/>
      <c r="AJS43" s="145"/>
      <c r="AJT43" s="145"/>
      <c r="AJU43" s="145"/>
      <c r="AJV43" s="145"/>
      <c r="AJW43" s="145"/>
      <c r="AJX43" s="145"/>
      <c r="AJY43" s="145"/>
      <c r="AJZ43" s="145"/>
      <c r="AKA43" s="145"/>
      <c r="AKB43" s="145"/>
      <c r="AKC43" s="145"/>
      <c r="AKD43" s="145"/>
      <c r="AKE43" s="145"/>
      <c r="AKF43" s="145"/>
      <c r="AKG43" s="145"/>
      <c r="AKH43" s="145"/>
      <c r="AKI43" s="145"/>
      <c r="AKJ43" s="145"/>
      <c r="AKK43" s="145"/>
      <c r="AKL43" s="145"/>
      <c r="AKM43" s="145"/>
      <c r="AKN43" s="145"/>
      <c r="AKO43" s="145"/>
      <c r="AKP43" s="145"/>
      <c r="AKQ43" s="145"/>
      <c r="AKR43" s="145"/>
      <c r="AKS43" s="145"/>
      <c r="AKT43" s="145"/>
      <c r="AKU43" s="145"/>
      <c r="AKV43" s="145"/>
      <c r="AKW43" s="145"/>
      <c r="AKX43" s="145"/>
      <c r="AKY43" s="145"/>
      <c r="AKZ43" s="145"/>
      <c r="ALA43" s="145"/>
      <c r="ALB43" s="145"/>
      <c r="ALC43" s="145"/>
      <c r="ALD43" s="145"/>
      <c r="ALE43" s="145"/>
      <c r="ALF43" s="145"/>
      <c r="ALG43" s="145"/>
      <c r="ALH43" s="145"/>
      <c r="ALI43" s="145"/>
      <c r="ALJ43" s="145"/>
      <c r="ALK43" s="145"/>
      <c r="ALL43" s="145"/>
      <c r="ALM43" s="145"/>
      <c r="ALN43" s="145"/>
      <c r="ALO43" s="145"/>
      <c r="ALP43" s="145"/>
      <c r="ALQ43" s="145"/>
      <c r="ALR43" s="145"/>
      <c r="ALS43" s="145"/>
      <c r="ALT43" s="145"/>
      <c r="ALU43" s="145"/>
      <c r="ALV43" s="145"/>
      <c r="ALW43" s="145"/>
      <c r="ALX43" s="145"/>
      <c r="ALY43" s="145"/>
      <c r="ALZ43" s="145"/>
      <c r="AMA43" s="145"/>
      <c r="AMB43" s="145"/>
      <c r="AMC43" s="145"/>
      <c r="AMD43" s="145"/>
      <c r="AME43" s="145"/>
      <c r="AMF43" s="145"/>
      <c r="AMG43" s="145"/>
      <c r="AMH43" s="145"/>
      <c r="AMI43" s="145"/>
      <c r="AMJ43" s="145"/>
      <c r="AMK43" s="145"/>
    </row>
    <row r="44" spans="1:1025" s="131" customFormat="1">
      <c r="A44" s="145" t="str">
        <f t="shared" si="0"/>
        <v>LOAN.HOCRM_C_APPROVE</v>
      </c>
      <c r="B44" s="154">
        <f t="shared" si="3"/>
        <v>110040</v>
      </c>
      <c r="C44" s="134">
        <v>0</v>
      </c>
      <c r="D44" s="134">
        <v>1</v>
      </c>
      <c r="E44" s="146">
        <f t="shared" si="4"/>
        <v>100000</v>
      </c>
      <c r="F44" s="146">
        <v>10000</v>
      </c>
      <c r="G44" s="146" t="s">
        <v>34</v>
      </c>
      <c r="H44" s="146">
        <v>100000</v>
      </c>
      <c r="I44" s="158" t="s">
        <v>505</v>
      </c>
      <c r="J44" s="146">
        <f>VLOOKUP(I44,T_FSM_TYPE!$A:$B,2,0)</f>
        <v>110000</v>
      </c>
      <c r="K44" s="131" t="s">
        <v>621</v>
      </c>
      <c r="L44" s="159"/>
      <c r="M44" s="133" t="str">
        <f t="shared" si="2"/>
        <v>INSERT INTO T_FSM_ACTION VALUES(110040, 0, 1, 100000, 10000, GETDATE(), 100000, 110000, 'HOCRM_C_APPROVE', '' )</v>
      </c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  <c r="BG44" s="145"/>
      <c r="BH44" s="145"/>
      <c r="BI44" s="145"/>
      <c r="BJ44" s="145"/>
      <c r="BK44" s="145"/>
      <c r="BL44" s="145"/>
      <c r="BM44" s="145"/>
      <c r="BN44" s="145"/>
      <c r="BO44" s="145"/>
      <c r="BP44" s="145"/>
      <c r="BQ44" s="145"/>
      <c r="BR44" s="145"/>
      <c r="BS44" s="145"/>
      <c r="BT44" s="145"/>
      <c r="BU44" s="145"/>
      <c r="BV44" s="145"/>
      <c r="BW44" s="145"/>
      <c r="BX44" s="145"/>
      <c r="BY44" s="145"/>
      <c r="BZ44" s="145"/>
      <c r="CA44" s="145"/>
      <c r="CB44" s="145"/>
      <c r="CC44" s="145"/>
      <c r="CD44" s="145"/>
      <c r="CE44" s="145"/>
      <c r="CF44" s="145"/>
      <c r="CG44" s="145"/>
      <c r="CH44" s="145"/>
      <c r="CI44" s="145"/>
      <c r="CJ44" s="145"/>
      <c r="CK44" s="145"/>
      <c r="CL44" s="145"/>
      <c r="CM44" s="145"/>
      <c r="CN44" s="145"/>
      <c r="CO44" s="145"/>
      <c r="CP44" s="145"/>
      <c r="CQ44" s="145"/>
      <c r="CR44" s="145"/>
      <c r="CS44" s="145"/>
      <c r="CT44" s="145"/>
      <c r="CU44" s="145"/>
      <c r="CV44" s="145"/>
      <c r="CW44" s="145"/>
      <c r="CX44" s="145"/>
      <c r="CY44" s="145"/>
      <c r="CZ44" s="145"/>
      <c r="DA44" s="145"/>
      <c r="DB44" s="145"/>
      <c r="DC44" s="145"/>
      <c r="DD44" s="145"/>
      <c r="DE44" s="145"/>
      <c r="DF44" s="145"/>
      <c r="DG44" s="145"/>
      <c r="DH44" s="145"/>
      <c r="DI44" s="145"/>
      <c r="DJ44" s="145"/>
      <c r="DK44" s="145"/>
      <c r="DL44" s="145"/>
      <c r="DM44" s="145"/>
      <c r="DN44" s="145"/>
      <c r="DO44" s="145"/>
      <c r="DP44" s="145"/>
      <c r="DQ44" s="145"/>
      <c r="DR44" s="145"/>
      <c r="DS44" s="145"/>
      <c r="DT44" s="145"/>
      <c r="DU44" s="145"/>
      <c r="DV44" s="145"/>
      <c r="DW44" s="145"/>
      <c r="DX44" s="145"/>
      <c r="DY44" s="145"/>
      <c r="DZ44" s="145"/>
      <c r="EA44" s="145"/>
      <c r="EB44" s="145"/>
      <c r="EC44" s="145"/>
      <c r="ED44" s="145"/>
      <c r="EE44" s="145"/>
      <c r="EF44" s="145"/>
      <c r="EG44" s="145"/>
      <c r="EH44" s="145"/>
      <c r="EI44" s="145"/>
      <c r="EJ44" s="145"/>
      <c r="EK44" s="145"/>
      <c r="EL44" s="145"/>
      <c r="EM44" s="145"/>
      <c r="EN44" s="145"/>
      <c r="EO44" s="145"/>
      <c r="EP44" s="145"/>
      <c r="EQ44" s="145"/>
      <c r="ER44" s="145"/>
      <c r="ES44" s="145"/>
      <c r="ET44" s="145"/>
      <c r="EU44" s="145"/>
      <c r="EV44" s="145"/>
      <c r="EW44" s="145"/>
      <c r="EX44" s="145"/>
      <c r="EY44" s="145"/>
      <c r="EZ44" s="145"/>
      <c r="FA44" s="145"/>
      <c r="FB44" s="145"/>
      <c r="FC44" s="145"/>
      <c r="FD44" s="145"/>
      <c r="FE44" s="145"/>
      <c r="FF44" s="145"/>
      <c r="FG44" s="145"/>
      <c r="FH44" s="145"/>
      <c r="FI44" s="145"/>
      <c r="FJ44" s="145"/>
      <c r="FK44" s="145"/>
      <c r="FL44" s="145"/>
      <c r="FM44" s="145"/>
      <c r="FN44" s="145"/>
      <c r="FO44" s="145"/>
      <c r="FP44" s="145"/>
      <c r="FQ44" s="145"/>
      <c r="FR44" s="145"/>
      <c r="FS44" s="145"/>
      <c r="FT44" s="145"/>
      <c r="FU44" s="145"/>
      <c r="FV44" s="145"/>
      <c r="FW44" s="145"/>
      <c r="FX44" s="145"/>
      <c r="FY44" s="145"/>
      <c r="FZ44" s="145"/>
      <c r="GA44" s="145"/>
      <c r="GB44" s="145"/>
      <c r="GC44" s="145"/>
      <c r="GD44" s="145"/>
      <c r="GE44" s="145"/>
      <c r="GF44" s="145"/>
      <c r="GG44" s="145"/>
      <c r="GH44" s="145"/>
      <c r="GI44" s="145"/>
      <c r="GJ44" s="145"/>
      <c r="GK44" s="145"/>
      <c r="GL44" s="145"/>
      <c r="GM44" s="145"/>
      <c r="GN44" s="145"/>
      <c r="GO44" s="145"/>
      <c r="GP44" s="145"/>
      <c r="GQ44" s="145"/>
      <c r="GR44" s="145"/>
      <c r="GS44" s="145"/>
      <c r="GT44" s="145"/>
      <c r="GU44" s="145"/>
      <c r="GV44" s="145"/>
      <c r="GW44" s="145"/>
      <c r="GX44" s="145"/>
      <c r="GY44" s="145"/>
      <c r="GZ44" s="145"/>
      <c r="HA44" s="145"/>
      <c r="HB44" s="145"/>
      <c r="HC44" s="145"/>
      <c r="HD44" s="145"/>
      <c r="HE44" s="145"/>
      <c r="HF44" s="145"/>
      <c r="HG44" s="145"/>
      <c r="HH44" s="145"/>
      <c r="HI44" s="145"/>
      <c r="HJ44" s="145"/>
      <c r="HK44" s="145"/>
      <c r="HL44" s="145"/>
      <c r="HM44" s="145"/>
      <c r="HN44" s="145"/>
      <c r="HO44" s="145"/>
      <c r="HP44" s="145"/>
      <c r="HQ44" s="145"/>
      <c r="HR44" s="145"/>
      <c r="HS44" s="145"/>
      <c r="HT44" s="145"/>
      <c r="HU44" s="145"/>
      <c r="HV44" s="145"/>
      <c r="HW44" s="145"/>
      <c r="HX44" s="145"/>
      <c r="HY44" s="145"/>
      <c r="HZ44" s="145"/>
      <c r="IA44" s="145"/>
      <c r="IB44" s="145"/>
      <c r="IC44" s="145"/>
      <c r="ID44" s="145"/>
      <c r="IE44" s="145"/>
      <c r="IF44" s="145"/>
      <c r="IG44" s="145"/>
      <c r="IH44" s="145"/>
      <c r="II44" s="145"/>
      <c r="IJ44" s="145"/>
      <c r="IK44" s="145"/>
      <c r="IL44" s="145"/>
      <c r="IM44" s="145"/>
      <c r="IN44" s="145"/>
      <c r="IO44" s="145"/>
      <c r="IP44" s="145"/>
      <c r="IQ44" s="145"/>
      <c r="IR44" s="145"/>
      <c r="IS44" s="145"/>
      <c r="IT44" s="145"/>
      <c r="IU44" s="145"/>
      <c r="IV44" s="145"/>
      <c r="IW44" s="145"/>
      <c r="IX44" s="145"/>
      <c r="IY44" s="145"/>
      <c r="IZ44" s="145"/>
      <c r="JA44" s="145"/>
      <c r="JB44" s="145"/>
      <c r="JC44" s="145"/>
      <c r="JD44" s="145"/>
      <c r="JE44" s="145"/>
      <c r="JF44" s="145"/>
      <c r="JG44" s="145"/>
      <c r="JH44" s="145"/>
      <c r="JI44" s="145"/>
      <c r="JJ44" s="145"/>
      <c r="JK44" s="145"/>
      <c r="JL44" s="145"/>
      <c r="JM44" s="145"/>
      <c r="JN44" s="145"/>
      <c r="JO44" s="145"/>
      <c r="JP44" s="145"/>
      <c r="JQ44" s="145"/>
      <c r="JR44" s="145"/>
      <c r="JS44" s="145"/>
      <c r="JT44" s="145"/>
      <c r="JU44" s="145"/>
      <c r="JV44" s="145"/>
      <c r="JW44" s="145"/>
      <c r="JX44" s="145"/>
      <c r="JY44" s="145"/>
      <c r="JZ44" s="145"/>
      <c r="KA44" s="145"/>
      <c r="KB44" s="145"/>
      <c r="KC44" s="145"/>
      <c r="KD44" s="145"/>
      <c r="KE44" s="145"/>
      <c r="KF44" s="145"/>
      <c r="KG44" s="145"/>
      <c r="KH44" s="145"/>
      <c r="KI44" s="145"/>
      <c r="KJ44" s="145"/>
      <c r="KK44" s="145"/>
      <c r="KL44" s="145"/>
      <c r="KM44" s="145"/>
      <c r="KN44" s="145"/>
      <c r="KO44" s="145"/>
      <c r="KP44" s="145"/>
      <c r="KQ44" s="145"/>
      <c r="KR44" s="145"/>
      <c r="KS44" s="145"/>
      <c r="KT44" s="145"/>
      <c r="KU44" s="145"/>
      <c r="KV44" s="145"/>
      <c r="KW44" s="145"/>
      <c r="KX44" s="145"/>
      <c r="KY44" s="145"/>
      <c r="KZ44" s="145"/>
      <c r="LA44" s="145"/>
      <c r="LB44" s="145"/>
      <c r="LC44" s="145"/>
      <c r="LD44" s="145"/>
      <c r="LE44" s="145"/>
      <c r="LF44" s="145"/>
      <c r="LG44" s="145"/>
      <c r="LH44" s="145"/>
      <c r="LI44" s="145"/>
      <c r="LJ44" s="145"/>
      <c r="LK44" s="145"/>
      <c r="LL44" s="145"/>
      <c r="LM44" s="145"/>
      <c r="LN44" s="145"/>
      <c r="LO44" s="145"/>
      <c r="LP44" s="145"/>
      <c r="LQ44" s="145"/>
      <c r="LR44" s="145"/>
      <c r="LS44" s="145"/>
      <c r="LT44" s="145"/>
      <c r="LU44" s="145"/>
      <c r="LV44" s="145"/>
      <c r="LW44" s="145"/>
      <c r="LX44" s="145"/>
      <c r="LY44" s="145"/>
      <c r="LZ44" s="145"/>
      <c r="MA44" s="145"/>
      <c r="MB44" s="145"/>
      <c r="MC44" s="145"/>
      <c r="MD44" s="145"/>
      <c r="ME44" s="145"/>
      <c r="MF44" s="145"/>
      <c r="MG44" s="145"/>
      <c r="MH44" s="145"/>
      <c r="MI44" s="145"/>
      <c r="MJ44" s="145"/>
      <c r="MK44" s="145"/>
      <c r="ML44" s="145"/>
      <c r="MM44" s="145"/>
      <c r="MN44" s="145"/>
      <c r="MO44" s="145"/>
      <c r="MP44" s="145"/>
      <c r="MQ44" s="145"/>
      <c r="MR44" s="145"/>
      <c r="MS44" s="145"/>
      <c r="MT44" s="145"/>
      <c r="MU44" s="145"/>
      <c r="MV44" s="145"/>
      <c r="MW44" s="145"/>
      <c r="MX44" s="145"/>
      <c r="MY44" s="145"/>
      <c r="MZ44" s="145"/>
      <c r="NA44" s="145"/>
      <c r="NB44" s="145"/>
      <c r="NC44" s="145"/>
      <c r="ND44" s="145"/>
      <c r="NE44" s="145"/>
      <c r="NF44" s="145"/>
      <c r="NG44" s="145"/>
      <c r="NH44" s="145"/>
      <c r="NI44" s="145"/>
      <c r="NJ44" s="145"/>
      <c r="NK44" s="145"/>
      <c r="NL44" s="145"/>
      <c r="NM44" s="145"/>
      <c r="NN44" s="145"/>
      <c r="NO44" s="145"/>
      <c r="NP44" s="145"/>
      <c r="NQ44" s="145"/>
      <c r="NR44" s="145"/>
      <c r="NS44" s="145"/>
      <c r="NT44" s="145"/>
      <c r="NU44" s="145"/>
      <c r="NV44" s="145"/>
      <c r="NW44" s="145"/>
      <c r="NX44" s="145"/>
      <c r="NY44" s="145"/>
      <c r="NZ44" s="145"/>
      <c r="OA44" s="145"/>
      <c r="OB44" s="145"/>
      <c r="OC44" s="145"/>
      <c r="OD44" s="145"/>
      <c r="OE44" s="145"/>
      <c r="OF44" s="145"/>
      <c r="OG44" s="145"/>
      <c r="OH44" s="145"/>
      <c r="OI44" s="145"/>
      <c r="OJ44" s="145"/>
      <c r="OK44" s="145"/>
      <c r="OL44" s="145"/>
      <c r="OM44" s="145"/>
      <c r="ON44" s="145"/>
      <c r="OO44" s="145"/>
      <c r="OP44" s="145"/>
      <c r="OQ44" s="145"/>
      <c r="OR44" s="145"/>
      <c r="OS44" s="145"/>
      <c r="OT44" s="145"/>
      <c r="OU44" s="145"/>
      <c r="OV44" s="145"/>
      <c r="OW44" s="145"/>
      <c r="OX44" s="145"/>
      <c r="OY44" s="145"/>
      <c r="OZ44" s="145"/>
      <c r="PA44" s="145"/>
      <c r="PB44" s="145"/>
      <c r="PC44" s="145"/>
      <c r="PD44" s="145"/>
      <c r="PE44" s="145"/>
      <c r="PF44" s="145"/>
      <c r="PG44" s="145"/>
      <c r="PH44" s="145"/>
      <c r="PI44" s="145"/>
      <c r="PJ44" s="145"/>
      <c r="PK44" s="145"/>
      <c r="PL44" s="145"/>
      <c r="PM44" s="145"/>
      <c r="PN44" s="145"/>
      <c r="PO44" s="145"/>
      <c r="PP44" s="145"/>
      <c r="PQ44" s="145"/>
      <c r="PR44" s="145"/>
      <c r="PS44" s="145"/>
      <c r="PT44" s="145"/>
      <c r="PU44" s="145"/>
      <c r="PV44" s="145"/>
      <c r="PW44" s="145"/>
      <c r="PX44" s="145"/>
      <c r="PY44" s="145"/>
      <c r="PZ44" s="145"/>
      <c r="QA44" s="145"/>
      <c r="QB44" s="145"/>
      <c r="QC44" s="145"/>
      <c r="QD44" s="145"/>
      <c r="QE44" s="145"/>
      <c r="QF44" s="145"/>
      <c r="QG44" s="145"/>
      <c r="QH44" s="145"/>
      <c r="QI44" s="145"/>
      <c r="QJ44" s="145"/>
      <c r="QK44" s="145"/>
      <c r="QL44" s="145"/>
      <c r="QM44" s="145"/>
      <c r="QN44" s="145"/>
      <c r="QO44" s="145"/>
      <c r="QP44" s="145"/>
      <c r="QQ44" s="145"/>
      <c r="QR44" s="145"/>
      <c r="QS44" s="145"/>
      <c r="QT44" s="145"/>
      <c r="QU44" s="145"/>
      <c r="QV44" s="145"/>
      <c r="QW44" s="145"/>
      <c r="QX44" s="145"/>
      <c r="QY44" s="145"/>
      <c r="QZ44" s="145"/>
      <c r="RA44" s="145"/>
      <c r="RB44" s="145"/>
      <c r="RC44" s="145"/>
      <c r="RD44" s="145"/>
      <c r="RE44" s="145"/>
      <c r="RF44" s="145"/>
      <c r="RG44" s="145"/>
      <c r="RH44" s="145"/>
      <c r="RI44" s="145"/>
      <c r="RJ44" s="145"/>
      <c r="RK44" s="145"/>
      <c r="RL44" s="145"/>
      <c r="RM44" s="145"/>
      <c r="RN44" s="145"/>
      <c r="RO44" s="145"/>
      <c r="RP44" s="145"/>
      <c r="RQ44" s="145"/>
      <c r="RR44" s="145"/>
      <c r="RS44" s="145"/>
      <c r="RT44" s="145"/>
      <c r="RU44" s="145"/>
      <c r="RV44" s="145"/>
      <c r="RW44" s="145"/>
      <c r="RX44" s="145"/>
      <c r="RY44" s="145"/>
      <c r="RZ44" s="145"/>
      <c r="SA44" s="145"/>
      <c r="SB44" s="145"/>
      <c r="SC44" s="145"/>
      <c r="SD44" s="145"/>
      <c r="SE44" s="145"/>
      <c r="SF44" s="145"/>
      <c r="SG44" s="145"/>
      <c r="SH44" s="145"/>
      <c r="SI44" s="145"/>
      <c r="SJ44" s="145"/>
      <c r="SK44" s="145"/>
      <c r="SL44" s="145"/>
      <c r="SM44" s="145"/>
      <c r="SN44" s="145"/>
      <c r="SO44" s="145"/>
      <c r="SP44" s="145"/>
      <c r="SQ44" s="145"/>
      <c r="SR44" s="145"/>
      <c r="SS44" s="145"/>
      <c r="ST44" s="145"/>
      <c r="SU44" s="145"/>
      <c r="SV44" s="145"/>
      <c r="SW44" s="145"/>
      <c r="SX44" s="145"/>
      <c r="SY44" s="145"/>
      <c r="SZ44" s="145"/>
      <c r="TA44" s="145"/>
      <c r="TB44" s="145"/>
      <c r="TC44" s="145"/>
      <c r="TD44" s="145"/>
      <c r="TE44" s="145"/>
      <c r="TF44" s="145"/>
      <c r="TG44" s="145"/>
      <c r="TH44" s="145"/>
      <c r="TI44" s="145"/>
      <c r="TJ44" s="145"/>
      <c r="TK44" s="145"/>
      <c r="TL44" s="145"/>
      <c r="TM44" s="145"/>
      <c r="TN44" s="145"/>
      <c r="TO44" s="145"/>
      <c r="TP44" s="145"/>
      <c r="TQ44" s="145"/>
      <c r="TR44" s="145"/>
      <c r="TS44" s="145"/>
      <c r="TT44" s="145"/>
      <c r="TU44" s="145"/>
      <c r="TV44" s="145"/>
      <c r="TW44" s="145"/>
      <c r="TX44" s="145"/>
      <c r="TY44" s="145"/>
      <c r="TZ44" s="145"/>
      <c r="UA44" s="145"/>
      <c r="UB44" s="145"/>
      <c r="UC44" s="145"/>
      <c r="UD44" s="145"/>
      <c r="UE44" s="145"/>
      <c r="UF44" s="145"/>
      <c r="UG44" s="145"/>
      <c r="UH44" s="145"/>
      <c r="UI44" s="145"/>
      <c r="UJ44" s="145"/>
      <c r="UK44" s="145"/>
      <c r="UL44" s="145"/>
      <c r="UM44" s="145"/>
      <c r="UN44" s="145"/>
      <c r="UO44" s="145"/>
      <c r="UP44" s="145"/>
      <c r="UQ44" s="145"/>
      <c r="UR44" s="145"/>
      <c r="US44" s="145"/>
      <c r="UT44" s="145"/>
      <c r="UU44" s="145"/>
      <c r="UV44" s="145"/>
      <c r="UW44" s="145"/>
      <c r="UX44" s="145"/>
      <c r="UY44" s="145"/>
      <c r="UZ44" s="145"/>
      <c r="VA44" s="145"/>
      <c r="VB44" s="145"/>
      <c r="VC44" s="145"/>
      <c r="VD44" s="145"/>
      <c r="VE44" s="145"/>
      <c r="VF44" s="145"/>
      <c r="VG44" s="145"/>
      <c r="VH44" s="145"/>
      <c r="VI44" s="145"/>
      <c r="VJ44" s="145"/>
      <c r="VK44" s="145"/>
      <c r="VL44" s="145"/>
      <c r="VM44" s="145"/>
      <c r="VN44" s="145"/>
      <c r="VO44" s="145"/>
      <c r="VP44" s="145"/>
      <c r="VQ44" s="145"/>
      <c r="VR44" s="145"/>
      <c r="VS44" s="145"/>
      <c r="VT44" s="145"/>
      <c r="VU44" s="145"/>
      <c r="VV44" s="145"/>
      <c r="VW44" s="145"/>
      <c r="VX44" s="145"/>
      <c r="VY44" s="145"/>
      <c r="VZ44" s="145"/>
      <c r="WA44" s="145"/>
      <c r="WB44" s="145"/>
      <c r="WC44" s="145"/>
      <c r="WD44" s="145"/>
      <c r="WE44" s="145"/>
      <c r="WF44" s="145"/>
      <c r="WG44" s="145"/>
      <c r="WH44" s="145"/>
      <c r="WI44" s="145"/>
      <c r="WJ44" s="145"/>
      <c r="WK44" s="145"/>
      <c r="WL44" s="145"/>
      <c r="WM44" s="145"/>
      <c r="WN44" s="145"/>
      <c r="WO44" s="145"/>
      <c r="WP44" s="145"/>
      <c r="WQ44" s="145"/>
      <c r="WR44" s="145"/>
      <c r="WS44" s="145"/>
      <c r="WT44" s="145"/>
      <c r="WU44" s="145"/>
      <c r="WV44" s="145"/>
      <c r="WW44" s="145"/>
      <c r="WX44" s="145"/>
      <c r="WY44" s="145"/>
      <c r="WZ44" s="145"/>
      <c r="XA44" s="145"/>
      <c r="XB44" s="145"/>
      <c r="XC44" s="145"/>
      <c r="XD44" s="145"/>
      <c r="XE44" s="145"/>
      <c r="XF44" s="145"/>
      <c r="XG44" s="145"/>
      <c r="XH44" s="145"/>
      <c r="XI44" s="145"/>
      <c r="XJ44" s="145"/>
      <c r="XK44" s="145"/>
      <c r="XL44" s="145"/>
      <c r="XM44" s="145"/>
      <c r="XN44" s="145"/>
      <c r="XO44" s="145"/>
      <c r="XP44" s="145"/>
      <c r="XQ44" s="145"/>
      <c r="XR44" s="145"/>
      <c r="XS44" s="145"/>
      <c r="XT44" s="145"/>
      <c r="XU44" s="145"/>
      <c r="XV44" s="145"/>
      <c r="XW44" s="145"/>
      <c r="XX44" s="145"/>
      <c r="XY44" s="145"/>
      <c r="XZ44" s="145"/>
      <c r="YA44" s="145"/>
      <c r="YB44" s="145"/>
      <c r="YC44" s="145"/>
      <c r="YD44" s="145"/>
      <c r="YE44" s="145"/>
      <c r="YF44" s="145"/>
      <c r="YG44" s="145"/>
      <c r="YH44" s="145"/>
      <c r="YI44" s="145"/>
      <c r="YJ44" s="145"/>
      <c r="YK44" s="145"/>
      <c r="YL44" s="145"/>
      <c r="YM44" s="145"/>
      <c r="YN44" s="145"/>
      <c r="YO44" s="145"/>
      <c r="YP44" s="145"/>
      <c r="YQ44" s="145"/>
      <c r="YR44" s="145"/>
      <c r="YS44" s="145"/>
      <c r="YT44" s="145"/>
      <c r="YU44" s="145"/>
      <c r="YV44" s="145"/>
      <c r="YW44" s="145"/>
      <c r="YX44" s="145"/>
      <c r="YY44" s="145"/>
      <c r="YZ44" s="145"/>
      <c r="ZA44" s="145"/>
      <c r="ZB44" s="145"/>
      <c r="ZC44" s="145"/>
      <c r="ZD44" s="145"/>
      <c r="ZE44" s="145"/>
      <c r="ZF44" s="145"/>
      <c r="ZG44" s="145"/>
      <c r="ZH44" s="145"/>
      <c r="ZI44" s="145"/>
      <c r="ZJ44" s="145"/>
      <c r="ZK44" s="145"/>
      <c r="ZL44" s="145"/>
      <c r="ZM44" s="145"/>
      <c r="ZN44" s="145"/>
      <c r="ZO44" s="145"/>
      <c r="ZP44" s="145"/>
      <c r="ZQ44" s="145"/>
      <c r="ZR44" s="145"/>
      <c r="ZS44" s="145"/>
      <c r="ZT44" s="145"/>
      <c r="ZU44" s="145"/>
      <c r="ZV44" s="145"/>
      <c r="ZW44" s="145"/>
      <c r="ZX44" s="145"/>
      <c r="ZY44" s="145"/>
      <c r="ZZ44" s="145"/>
      <c r="AAA44" s="145"/>
      <c r="AAB44" s="145"/>
      <c r="AAC44" s="145"/>
      <c r="AAD44" s="145"/>
      <c r="AAE44" s="145"/>
      <c r="AAF44" s="145"/>
      <c r="AAG44" s="145"/>
      <c r="AAH44" s="145"/>
      <c r="AAI44" s="145"/>
      <c r="AAJ44" s="145"/>
      <c r="AAK44" s="145"/>
      <c r="AAL44" s="145"/>
      <c r="AAM44" s="145"/>
      <c r="AAN44" s="145"/>
      <c r="AAO44" s="145"/>
      <c r="AAP44" s="145"/>
      <c r="AAQ44" s="145"/>
      <c r="AAR44" s="145"/>
      <c r="AAS44" s="145"/>
      <c r="AAT44" s="145"/>
      <c r="AAU44" s="145"/>
      <c r="AAV44" s="145"/>
      <c r="AAW44" s="145"/>
      <c r="AAX44" s="145"/>
      <c r="AAY44" s="145"/>
      <c r="AAZ44" s="145"/>
      <c r="ABA44" s="145"/>
      <c r="ABB44" s="145"/>
      <c r="ABC44" s="145"/>
      <c r="ABD44" s="145"/>
      <c r="ABE44" s="145"/>
      <c r="ABF44" s="145"/>
      <c r="ABG44" s="145"/>
      <c r="ABH44" s="145"/>
      <c r="ABI44" s="145"/>
      <c r="ABJ44" s="145"/>
      <c r="ABK44" s="145"/>
      <c r="ABL44" s="145"/>
      <c r="ABM44" s="145"/>
      <c r="ABN44" s="145"/>
      <c r="ABO44" s="145"/>
      <c r="ABP44" s="145"/>
      <c r="ABQ44" s="145"/>
      <c r="ABR44" s="145"/>
      <c r="ABS44" s="145"/>
      <c r="ABT44" s="145"/>
      <c r="ABU44" s="145"/>
      <c r="ABV44" s="145"/>
      <c r="ABW44" s="145"/>
      <c r="ABX44" s="145"/>
      <c r="ABY44" s="145"/>
      <c r="ABZ44" s="145"/>
      <c r="ACA44" s="145"/>
      <c r="ACB44" s="145"/>
      <c r="ACC44" s="145"/>
      <c r="ACD44" s="145"/>
      <c r="ACE44" s="145"/>
      <c r="ACF44" s="145"/>
      <c r="ACG44" s="145"/>
      <c r="ACH44" s="145"/>
      <c r="ACI44" s="145"/>
      <c r="ACJ44" s="145"/>
      <c r="ACK44" s="145"/>
      <c r="ACL44" s="145"/>
      <c r="ACM44" s="145"/>
      <c r="ACN44" s="145"/>
      <c r="ACO44" s="145"/>
      <c r="ACP44" s="145"/>
      <c r="ACQ44" s="145"/>
      <c r="ACR44" s="145"/>
      <c r="ACS44" s="145"/>
      <c r="ACT44" s="145"/>
      <c r="ACU44" s="145"/>
      <c r="ACV44" s="145"/>
      <c r="ACW44" s="145"/>
      <c r="ACX44" s="145"/>
      <c r="ACY44" s="145"/>
      <c r="ACZ44" s="145"/>
      <c r="ADA44" s="145"/>
      <c r="ADB44" s="145"/>
      <c r="ADC44" s="145"/>
      <c r="ADD44" s="145"/>
      <c r="ADE44" s="145"/>
      <c r="ADF44" s="145"/>
      <c r="ADG44" s="145"/>
      <c r="ADH44" s="145"/>
      <c r="ADI44" s="145"/>
      <c r="ADJ44" s="145"/>
      <c r="ADK44" s="145"/>
      <c r="ADL44" s="145"/>
      <c r="ADM44" s="145"/>
      <c r="ADN44" s="145"/>
      <c r="ADO44" s="145"/>
      <c r="ADP44" s="145"/>
      <c r="ADQ44" s="145"/>
      <c r="ADR44" s="145"/>
      <c r="ADS44" s="145"/>
      <c r="ADT44" s="145"/>
      <c r="ADU44" s="145"/>
      <c r="ADV44" s="145"/>
      <c r="ADW44" s="145"/>
      <c r="ADX44" s="145"/>
      <c r="ADY44" s="145"/>
      <c r="ADZ44" s="145"/>
      <c r="AEA44" s="145"/>
      <c r="AEB44" s="145"/>
      <c r="AEC44" s="145"/>
      <c r="AED44" s="145"/>
      <c r="AEE44" s="145"/>
      <c r="AEF44" s="145"/>
      <c r="AEG44" s="145"/>
      <c r="AEH44" s="145"/>
      <c r="AEI44" s="145"/>
      <c r="AEJ44" s="145"/>
      <c r="AEK44" s="145"/>
      <c r="AEL44" s="145"/>
      <c r="AEM44" s="145"/>
      <c r="AEN44" s="145"/>
      <c r="AEO44" s="145"/>
      <c r="AEP44" s="145"/>
      <c r="AEQ44" s="145"/>
      <c r="AER44" s="145"/>
      <c r="AES44" s="145"/>
      <c r="AET44" s="145"/>
      <c r="AEU44" s="145"/>
      <c r="AEV44" s="145"/>
      <c r="AEW44" s="145"/>
      <c r="AEX44" s="145"/>
      <c r="AEY44" s="145"/>
      <c r="AEZ44" s="145"/>
      <c r="AFA44" s="145"/>
      <c r="AFB44" s="145"/>
      <c r="AFC44" s="145"/>
      <c r="AFD44" s="145"/>
      <c r="AFE44" s="145"/>
      <c r="AFF44" s="145"/>
      <c r="AFG44" s="145"/>
      <c r="AFH44" s="145"/>
      <c r="AFI44" s="145"/>
      <c r="AFJ44" s="145"/>
      <c r="AFK44" s="145"/>
      <c r="AFL44" s="145"/>
      <c r="AFM44" s="145"/>
      <c r="AFN44" s="145"/>
      <c r="AFO44" s="145"/>
      <c r="AFP44" s="145"/>
      <c r="AFQ44" s="145"/>
      <c r="AFR44" s="145"/>
      <c r="AFS44" s="145"/>
      <c r="AFT44" s="145"/>
      <c r="AFU44" s="145"/>
      <c r="AFV44" s="145"/>
      <c r="AFW44" s="145"/>
      <c r="AFX44" s="145"/>
      <c r="AFY44" s="145"/>
      <c r="AFZ44" s="145"/>
      <c r="AGA44" s="145"/>
      <c r="AGB44" s="145"/>
      <c r="AGC44" s="145"/>
      <c r="AGD44" s="145"/>
      <c r="AGE44" s="145"/>
      <c r="AGF44" s="145"/>
      <c r="AGG44" s="145"/>
      <c r="AGH44" s="145"/>
      <c r="AGI44" s="145"/>
      <c r="AGJ44" s="145"/>
      <c r="AGK44" s="145"/>
      <c r="AGL44" s="145"/>
      <c r="AGM44" s="145"/>
      <c r="AGN44" s="145"/>
      <c r="AGO44" s="145"/>
      <c r="AGP44" s="145"/>
      <c r="AGQ44" s="145"/>
      <c r="AGR44" s="145"/>
      <c r="AGS44" s="145"/>
      <c r="AGT44" s="145"/>
      <c r="AGU44" s="145"/>
      <c r="AGV44" s="145"/>
      <c r="AGW44" s="145"/>
      <c r="AGX44" s="145"/>
      <c r="AGY44" s="145"/>
      <c r="AGZ44" s="145"/>
      <c r="AHA44" s="145"/>
      <c r="AHB44" s="145"/>
      <c r="AHC44" s="145"/>
      <c r="AHD44" s="145"/>
      <c r="AHE44" s="145"/>
      <c r="AHF44" s="145"/>
      <c r="AHG44" s="145"/>
      <c r="AHH44" s="145"/>
      <c r="AHI44" s="145"/>
      <c r="AHJ44" s="145"/>
      <c r="AHK44" s="145"/>
      <c r="AHL44" s="145"/>
      <c r="AHM44" s="145"/>
      <c r="AHN44" s="145"/>
      <c r="AHO44" s="145"/>
      <c r="AHP44" s="145"/>
      <c r="AHQ44" s="145"/>
      <c r="AHR44" s="145"/>
      <c r="AHS44" s="145"/>
      <c r="AHT44" s="145"/>
      <c r="AHU44" s="145"/>
      <c r="AHV44" s="145"/>
      <c r="AHW44" s="145"/>
      <c r="AHX44" s="145"/>
      <c r="AHY44" s="145"/>
      <c r="AHZ44" s="145"/>
      <c r="AIA44" s="145"/>
      <c r="AIB44" s="145"/>
      <c r="AIC44" s="145"/>
      <c r="AID44" s="145"/>
      <c r="AIE44" s="145"/>
      <c r="AIF44" s="145"/>
      <c r="AIG44" s="145"/>
      <c r="AIH44" s="145"/>
      <c r="AII44" s="145"/>
      <c r="AIJ44" s="145"/>
      <c r="AIK44" s="145"/>
      <c r="AIL44" s="145"/>
      <c r="AIM44" s="145"/>
      <c r="AIN44" s="145"/>
      <c r="AIO44" s="145"/>
      <c r="AIP44" s="145"/>
      <c r="AIQ44" s="145"/>
      <c r="AIR44" s="145"/>
      <c r="AIS44" s="145"/>
      <c r="AIT44" s="145"/>
      <c r="AIU44" s="145"/>
      <c r="AIV44" s="145"/>
      <c r="AIW44" s="145"/>
      <c r="AIX44" s="145"/>
      <c r="AIY44" s="145"/>
      <c r="AIZ44" s="145"/>
      <c r="AJA44" s="145"/>
      <c r="AJB44" s="145"/>
      <c r="AJC44" s="145"/>
      <c r="AJD44" s="145"/>
      <c r="AJE44" s="145"/>
      <c r="AJF44" s="145"/>
      <c r="AJG44" s="145"/>
      <c r="AJH44" s="145"/>
      <c r="AJI44" s="145"/>
      <c r="AJJ44" s="145"/>
      <c r="AJK44" s="145"/>
      <c r="AJL44" s="145"/>
      <c r="AJM44" s="145"/>
      <c r="AJN44" s="145"/>
      <c r="AJO44" s="145"/>
      <c r="AJP44" s="145"/>
      <c r="AJQ44" s="145"/>
      <c r="AJR44" s="145"/>
      <c r="AJS44" s="145"/>
      <c r="AJT44" s="145"/>
      <c r="AJU44" s="145"/>
      <c r="AJV44" s="145"/>
      <c r="AJW44" s="145"/>
      <c r="AJX44" s="145"/>
      <c r="AJY44" s="145"/>
      <c r="AJZ44" s="145"/>
      <c r="AKA44" s="145"/>
      <c r="AKB44" s="145"/>
      <c r="AKC44" s="145"/>
      <c r="AKD44" s="145"/>
      <c r="AKE44" s="145"/>
      <c r="AKF44" s="145"/>
      <c r="AKG44" s="145"/>
      <c r="AKH44" s="145"/>
      <c r="AKI44" s="145"/>
      <c r="AKJ44" s="145"/>
      <c r="AKK44" s="145"/>
      <c r="AKL44" s="145"/>
      <c r="AKM44" s="145"/>
      <c r="AKN44" s="145"/>
      <c r="AKO44" s="145"/>
      <c r="AKP44" s="145"/>
      <c r="AKQ44" s="145"/>
      <c r="AKR44" s="145"/>
      <c r="AKS44" s="145"/>
      <c r="AKT44" s="145"/>
      <c r="AKU44" s="145"/>
      <c r="AKV44" s="145"/>
      <c r="AKW44" s="145"/>
      <c r="AKX44" s="145"/>
      <c r="AKY44" s="145"/>
      <c r="AKZ44" s="145"/>
      <c r="ALA44" s="145"/>
      <c r="ALB44" s="145"/>
      <c r="ALC44" s="145"/>
      <c r="ALD44" s="145"/>
      <c r="ALE44" s="145"/>
      <c r="ALF44" s="145"/>
      <c r="ALG44" s="145"/>
      <c r="ALH44" s="145"/>
      <c r="ALI44" s="145"/>
      <c r="ALJ44" s="145"/>
      <c r="ALK44" s="145"/>
      <c r="ALL44" s="145"/>
      <c r="ALM44" s="145"/>
      <c r="ALN44" s="145"/>
      <c r="ALO44" s="145"/>
      <c r="ALP44" s="145"/>
      <c r="ALQ44" s="145"/>
      <c r="ALR44" s="145"/>
      <c r="ALS44" s="145"/>
      <c r="ALT44" s="145"/>
      <c r="ALU44" s="145"/>
      <c r="ALV44" s="145"/>
      <c r="ALW44" s="145"/>
      <c r="ALX44" s="145"/>
      <c r="ALY44" s="145"/>
      <c r="ALZ44" s="145"/>
      <c r="AMA44" s="145"/>
      <c r="AMB44" s="145"/>
      <c r="AMC44" s="145"/>
      <c r="AMD44" s="145"/>
      <c r="AME44" s="145"/>
      <c r="AMF44" s="145"/>
      <c r="AMG44" s="145"/>
      <c r="AMH44" s="145"/>
      <c r="AMI44" s="145"/>
      <c r="AMJ44" s="145"/>
      <c r="AMK44" s="145"/>
    </row>
    <row r="45" spans="1:1025" s="131" customFormat="1">
      <c r="A45" s="145" t="str">
        <f t="shared" si="0"/>
        <v>LOAN.HOCRM_RECOMMEND</v>
      </c>
      <c r="B45" s="154">
        <f t="shared" si="3"/>
        <v>110041</v>
      </c>
      <c r="C45" s="134">
        <v>0</v>
      </c>
      <c r="D45" s="134">
        <v>1</v>
      </c>
      <c r="E45" s="146">
        <f t="shared" si="4"/>
        <v>100000</v>
      </c>
      <c r="F45" s="146">
        <v>10000</v>
      </c>
      <c r="G45" s="146" t="s">
        <v>34</v>
      </c>
      <c r="H45" s="146">
        <v>100000</v>
      </c>
      <c r="I45" s="158" t="s">
        <v>505</v>
      </c>
      <c r="J45" s="146">
        <f>VLOOKUP(I45,T_FSM_TYPE!$A:$B,2,0)</f>
        <v>110000</v>
      </c>
      <c r="K45" s="131" t="s">
        <v>622</v>
      </c>
      <c r="L45" s="159"/>
      <c r="M45" s="133" t="str">
        <f t="shared" si="2"/>
        <v>INSERT INTO T_FSM_ACTION VALUES(110041, 0, 1, 100000, 10000, GETDATE(), 100000, 110000, 'HOCRM_RECOMMEND', '' )</v>
      </c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5"/>
      <c r="BF45" s="145"/>
      <c r="BG45" s="145"/>
      <c r="BH45" s="145"/>
      <c r="BI45" s="145"/>
      <c r="BJ45" s="145"/>
      <c r="BK45" s="145"/>
      <c r="BL45" s="145"/>
      <c r="BM45" s="145"/>
      <c r="BN45" s="145"/>
      <c r="BO45" s="145"/>
      <c r="BP45" s="145"/>
      <c r="BQ45" s="145"/>
      <c r="BR45" s="145"/>
      <c r="BS45" s="145"/>
      <c r="BT45" s="145"/>
      <c r="BU45" s="145"/>
      <c r="BV45" s="145"/>
      <c r="BW45" s="145"/>
      <c r="BX45" s="145"/>
      <c r="BY45" s="145"/>
      <c r="BZ45" s="145"/>
      <c r="CA45" s="145"/>
      <c r="CB45" s="145"/>
      <c r="CC45" s="145"/>
      <c r="CD45" s="145"/>
      <c r="CE45" s="145"/>
      <c r="CF45" s="145"/>
      <c r="CG45" s="145"/>
      <c r="CH45" s="145"/>
      <c r="CI45" s="145"/>
      <c r="CJ45" s="145"/>
      <c r="CK45" s="145"/>
      <c r="CL45" s="145"/>
      <c r="CM45" s="145"/>
      <c r="CN45" s="145"/>
      <c r="CO45" s="145"/>
      <c r="CP45" s="145"/>
      <c r="CQ45" s="145"/>
      <c r="CR45" s="145"/>
      <c r="CS45" s="145"/>
      <c r="CT45" s="145"/>
      <c r="CU45" s="145"/>
      <c r="CV45" s="145"/>
      <c r="CW45" s="145"/>
      <c r="CX45" s="145"/>
      <c r="CY45" s="145"/>
      <c r="CZ45" s="145"/>
      <c r="DA45" s="145"/>
      <c r="DB45" s="145"/>
      <c r="DC45" s="145"/>
      <c r="DD45" s="145"/>
      <c r="DE45" s="145"/>
      <c r="DF45" s="145"/>
      <c r="DG45" s="145"/>
      <c r="DH45" s="145"/>
      <c r="DI45" s="145"/>
      <c r="DJ45" s="145"/>
      <c r="DK45" s="145"/>
      <c r="DL45" s="145"/>
      <c r="DM45" s="145"/>
      <c r="DN45" s="145"/>
      <c r="DO45" s="145"/>
      <c r="DP45" s="145"/>
      <c r="DQ45" s="145"/>
      <c r="DR45" s="145"/>
      <c r="DS45" s="145"/>
      <c r="DT45" s="145"/>
      <c r="DU45" s="145"/>
      <c r="DV45" s="145"/>
      <c r="DW45" s="145"/>
      <c r="DX45" s="145"/>
      <c r="DY45" s="145"/>
      <c r="DZ45" s="145"/>
      <c r="EA45" s="145"/>
      <c r="EB45" s="145"/>
      <c r="EC45" s="145"/>
      <c r="ED45" s="145"/>
      <c r="EE45" s="145"/>
      <c r="EF45" s="145"/>
      <c r="EG45" s="145"/>
      <c r="EH45" s="145"/>
      <c r="EI45" s="145"/>
      <c r="EJ45" s="145"/>
      <c r="EK45" s="145"/>
      <c r="EL45" s="145"/>
      <c r="EM45" s="145"/>
      <c r="EN45" s="145"/>
      <c r="EO45" s="145"/>
      <c r="EP45" s="145"/>
      <c r="EQ45" s="145"/>
      <c r="ER45" s="145"/>
      <c r="ES45" s="145"/>
      <c r="ET45" s="145"/>
      <c r="EU45" s="145"/>
      <c r="EV45" s="145"/>
      <c r="EW45" s="145"/>
      <c r="EX45" s="145"/>
      <c r="EY45" s="145"/>
      <c r="EZ45" s="145"/>
      <c r="FA45" s="145"/>
      <c r="FB45" s="145"/>
      <c r="FC45" s="145"/>
      <c r="FD45" s="145"/>
      <c r="FE45" s="145"/>
      <c r="FF45" s="145"/>
      <c r="FG45" s="145"/>
      <c r="FH45" s="145"/>
      <c r="FI45" s="145"/>
      <c r="FJ45" s="145"/>
      <c r="FK45" s="145"/>
      <c r="FL45" s="145"/>
      <c r="FM45" s="145"/>
      <c r="FN45" s="145"/>
      <c r="FO45" s="145"/>
      <c r="FP45" s="145"/>
      <c r="FQ45" s="145"/>
      <c r="FR45" s="145"/>
      <c r="FS45" s="145"/>
      <c r="FT45" s="145"/>
      <c r="FU45" s="145"/>
      <c r="FV45" s="145"/>
      <c r="FW45" s="145"/>
      <c r="FX45" s="145"/>
      <c r="FY45" s="145"/>
      <c r="FZ45" s="145"/>
      <c r="GA45" s="145"/>
      <c r="GB45" s="145"/>
      <c r="GC45" s="145"/>
      <c r="GD45" s="145"/>
      <c r="GE45" s="145"/>
      <c r="GF45" s="145"/>
      <c r="GG45" s="145"/>
      <c r="GH45" s="145"/>
      <c r="GI45" s="145"/>
      <c r="GJ45" s="145"/>
      <c r="GK45" s="145"/>
      <c r="GL45" s="145"/>
      <c r="GM45" s="145"/>
      <c r="GN45" s="145"/>
      <c r="GO45" s="145"/>
      <c r="GP45" s="145"/>
      <c r="GQ45" s="145"/>
      <c r="GR45" s="145"/>
      <c r="GS45" s="145"/>
      <c r="GT45" s="145"/>
      <c r="GU45" s="145"/>
      <c r="GV45" s="145"/>
      <c r="GW45" s="145"/>
      <c r="GX45" s="145"/>
      <c r="GY45" s="145"/>
      <c r="GZ45" s="145"/>
      <c r="HA45" s="145"/>
      <c r="HB45" s="145"/>
      <c r="HC45" s="145"/>
      <c r="HD45" s="145"/>
      <c r="HE45" s="145"/>
      <c r="HF45" s="145"/>
      <c r="HG45" s="145"/>
      <c r="HH45" s="145"/>
      <c r="HI45" s="145"/>
      <c r="HJ45" s="145"/>
      <c r="HK45" s="145"/>
      <c r="HL45" s="145"/>
      <c r="HM45" s="145"/>
      <c r="HN45" s="145"/>
      <c r="HO45" s="145"/>
      <c r="HP45" s="145"/>
      <c r="HQ45" s="145"/>
      <c r="HR45" s="145"/>
      <c r="HS45" s="145"/>
      <c r="HT45" s="145"/>
      <c r="HU45" s="145"/>
      <c r="HV45" s="145"/>
      <c r="HW45" s="145"/>
      <c r="HX45" s="145"/>
      <c r="HY45" s="145"/>
      <c r="HZ45" s="145"/>
      <c r="IA45" s="145"/>
      <c r="IB45" s="145"/>
      <c r="IC45" s="145"/>
      <c r="ID45" s="145"/>
      <c r="IE45" s="145"/>
      <c r="IF45" s="145"/>
      <c r="IG45" s="145"/>
      <c r="IH45" s="145"/>
      <c r="II45" s="145"/>
      <c r="IJ45" s="145"/>
      <c r="IK45" s="145"/>
      <c r="IL45" s="145"/>
      <c r="IM45" s="145"/>
      <c r="IN45" s="145"/>
      <c r="IO45" s="145"/>
      <c r="IP45" s="145"/>
      <c r="IQ45" s="145"/>
      <c r="IR45" s="145"/>
      <c r="IS45" s="145"/>
      <c r="IT45" s="145"/>
      <c r="IU45" s="145"/>
      <c r="IV45" s="145"/>
      <c r="IW45" s="145"/>
      <c r="IX45" s="145"/>
      <c r="IY45" s="145"/>
      <c r="IZ45" s="145"/>
      <c r="JA45" s="145"/>
      <c r="JB45" s="145"/>
      <c r="JC45" s="145"/>
      <c r="JD45" s="145"/>
      <c r="JE45" s="145"/>
      <c r="JF45" s="145"/>
      <c r="JG45" s="145"/>
      <c r="JH45" s="145"/>
      <c r="JI45" s="145"/>
      <c r="JJ45" s="145"/>
      <c r="JK45" s="145"/>
      <c r="JL45" s="145"/>
      <c r="JM45" s="145"/>
      <c r="JN45" s="145"/>
      <c r="JO45" s="145"/>
      <c r="JP45" s="145"/>
      <c r="JQ45" s="145"/>
      <c r="JR45" s="145"/>
      <c r="JS45" s="145"/>
      <c r="JT45" s="145"/>
      <c r="JU45" s="145"/>
      <c r="JV45" s="145"/>
      <c r="JW45" s="145"/>
      <c r="JX45" s="145"/>
      <c r="JY45" s="145"/>
      <c r="JZ45" s="145"/>
      <c r="KA45" s="145"/>
      <c r="KB45" s="145"/>
      <c r="KC45" s="145"/>
      <c r="KD45" s="145"/>
      <c r="KE45" s="145"/>
      <c r="KF45" s="145"/>
      <c r="KG45" s="145"/>
      <c r="KH45" s="145"/>
      <c r="KI45" s="145"/>
      <c r="KJ45" s="145"/>
      <c r="KK45" s="145"/>
      <c r="KL45" s="145"/>
      <c r="KM45" s="145"/>
      <c r="KN45" s="145"/>
      <c r="KO45" s="145"/>
      <c r="KP45" s="145"/>
      <c r="KQ45" s="145"/>
      <c r="KR45" s="145"/>
      <c r="KS45" s="145"/>
      <c r="KT45" s="145"/>
      <c r="KU45" s="145"/>
      <c r="KV45" s="145"/>
      <c r="KW45" s="145"/>
      <c r="KX45" s="145"/>
      <c r="KY45" s="145"/>
      <c r="KZ45" s="145"/>
      <c r="LA45" s="145"/>
      <c r="LB45" s="145"/>
      <c r="LC45" s="145"/>
      <c r="LD45" s="145"/>
      <c r="LE45" s="145"/>
      <c r="LF45" s="145"/>
      <c r="LG45" s="145"/>
      <c r="LH45" s="145"/>
      <c r="LI45" s="145"/>
      <c r="LJ45" s="145"/>
      <c r="LK45" s="145"/>
      <c r="LL45" s="145"/>
      <c r="LM45" s="145"/>
      <c r="LN45" s="145"/>
      <c r="LO45" s="145"/>
      <c r="LP45" s="145"/>
      <c r="LQ45" s="145"/>
      <c r="LR45" s="145"/>
      <c r="LS45" s="145"/>
      <c r="LT45" s="145"/>
      <c r="LU45" s="145"/>
      <c r="LV45" s="145"/>
      <c r="LW45" s="145"/>
      <c r="LX45" s="145"/>
      <c r="LY45" s="145"/>
      <c r="LZ45" s="145"/>
      <c r="MA45" s="145"/>
      <c r="MB45" s="145"/>
      <c r="MC45" s="145"/>
      <c r="MD45" s="145"/>
      <c r="ME45" s="145"/>
      <c r="MF45" s="145"/>
      <c r="MG45" s="145"/>
      <c r="MH45" s="145"/>
      <c r="MI45" s="145"/>
      <c r="MJ45" s="145"/>
      <c r="MK45" s="145"/>
      <c r="ML45" s="145"/>
      <c r="MM45" s="145"/>
      <c r="MN45" s="145"/>
      <c r="MO45" s="145"/>
      <c r="MP45" s="145"/>
      <c r="MQ45" s="145"/>
      <c r="MR45" s="145"/>
      <c r="MS45" s="145"/>
      <c r="MT45" s="145"/>
      <c r="MU45" s="145"/>
      <c r="MV45" s="145"/>
      <c r="MW45" s="145"/>
      <c r="MX45" s="145"/>
      <c r="MY45" s="145"/>
      <c r="MZ45" s="145"/>
      <c r="NA45" s="145"/>
      <c r="NB45" s="145"/>
      <c r="NC45" s="145"/>
      <c r="ND45" s="145"/>
      <c r="NE45" s="145"/>
      <c r="NF45" s="145"/>
      <c r="NG45" s="145"/>
      <c r="NH45" s="145"/>
      <c r="NI45" s="145"/>
      <c r="NJ45" s="145"/>
      <c r="NK45" s="145"/>
      <c r="NL45" s="145"/>
      <c r="NM45" s="145"/>
      <c r="NN45" s="145"/>
      <c r="NO45" s="145"/>
      <c r="NP45" s="145"/>
      <c r="NQ45" s="145"/>
      <c r="NR45" s="145"/>
      <c r="NS45" s="145"/>
      <c r="NT45" s="145"/>
      <c r="NU45" s="145"/>
      <c r="NV45" s="145"/>
      <c r="NW45" s="145"/>
      <c r="NX45" s="145"/>
      <c r="NY45" s="145"/>
      <c r="NZ45" s="145"/>
      <c r="OA45" s="145"/>
      <c r="OB45" s="145"/>
      <c r="OC45" s="145"/>
      <c r="OD45" s="145"/>
      <c r="OE45" s="145"/>
      <c r="OF45" s="145"/>
      <c r="OG45" s="145"/>
      <c r="OH45" s="145"/>
      <c r="OI45" s="145"/>
      <c r="OJ45" s="145"/>
      <c r="OK45" s="145"/>
      <c r="OL45" s="145"/>
      <c r="OM45" s="145"/>
      <c r="ON45" s="145"/>
      <c r="OO45" s="145"/>
      <c r="OP45" s="145"/>
      <c r="OQ45" s="145"/>
      <c r="OR45" s="145"/>
      <c r="OS45" s="145"/>
      <c r="OT45" s="145"/>
      <c r="OU45" s="145"/>
      <c r="OV45" s="145"/>
      <c r="OW45" s="145"/>
      <c r="OX45" s="145"/>
      <c r="OY45" s="145"/>
      <c r="OZ45" s="145"/>
      <c r="PA45" s="145"/>
      <c r="PB45" s="145"/>
      <c r="PC45" s="145"/>
      <c r="PD45" s="145"/>
      <c r="PE45" s="145"/>
      <c r="PF45" s="145"/>
      <c r="PG45" s="145"/>
      <c r="PH45" s="145"/>
      <c r="PI45" s="145"/>
      <c r="PJ45" s="145"/>
      <c r="PK45" s="145"/>
      <c r="PL45" s="145"/>
      <c r="PM45" s="145"/>
      <c r="PN45" s="145"/>
      <c r="PO45" s="145"/>
      <c r="PP45" s="145"/>
      <c r="PQ45" s="145"/>
      <c r="PR45" s="145"/>
      <c r="PS45" s="145"/>
      <c r="PT45" s="145"/>
      <c r="PU45" s="145"/>
      <c r="PV45" s="145"/>
      <c r="PW45" s="145"/>
      <c r="PX45" s="145"/>
      <c r="PY45" s="145"/>
      <c r="PZ45" s="145"/>
      <c r="QA45" s="145"/>
      <c r="QB45" s="145"/>
      <c r="QC45" s="145"/>
      <c r="QD45" s="145"/>
      <c r="QE45" s="145"/>
      <c r="QF45" s="145"/>
      <c r="QG45" s="145"/>
      <c r="QH45" s="145"/>
      <c r="QI45" s="145"/>
      <c r="QJ45" s="145"/>
      <c r="QK45" s="145"/>
      <c r="QL45" s="145"/>
      <c r="QM45" s="145"/>
      <c r="QN45" s="145"/>
      <c r="QO45" s="145"/>
      <c r="QP45" s="145"/>
      <c r="QQ45" s="145"/>
      <c r="QR45" s="145"/>
      <c r="QS45" s="145"/>
      <c r="QT45" s="145"/>
      <c r="QU45" s="145"/>
      <c r="QV45" s="145"/>
      <c r="QW45" s="145"/>
      <c r="QX45" s="145"/>
      <c r="QY45" s="145"/>
      <c r="QZ45" s="145"/>
      <c r="RA45" s="145"/>
      <c r="RB45" s="145"/>
      <c r="RC45" s="145"/>
      <c r="RD45" s="145"/>
      <c r="RE45" s="145"/>
      <c r="RF45" s="145"/>
      <c r="RG45" s="145"/>
      <c r="RH45" s="145"/>
      <c r="RI45" s="145"/>
      <c r="RJ45" s="145"/>
      <c r="RK45" s="145"/>
      <c r="RL45" s="145"/>
      <c r="RM45" s="145"/>
      <c r="RN45" s="145"/>
      <c r="RO45" s="145"/>
      <c r="RP45" s="145"/>
      <c r="RQ45" s="145"/>
      <c r="RR45" s="145"/>
      <c r="RS45" s="145"/>
      <c r="RT45" s="145"/>
      <c r="RU45" s="145"/>
      <c r="RV45" s="145"/>
      <c r="RW45" s="145"/>
      <c r="RX45" s="145"/>
      <c r="RY45" s="145"/>
      <c r="RZ45" s="145"/>
      <c r="SA45" s="145"/>
      <c r="SB45" s="145"/>
      <c r="SC45" s="145"/>
      <c r="SD45" s="145"/>
      <c r="SE45" s="145"/>
      <c r="SF45" s="145"/>
      <c r="SG45" s="145"/>
      <c r="SH45" s="145"/>
      <c r="SI45" s="145"/>
      <c r="SJ45" s="145"/>
      <c r="SK45" s="145"/>
      <c r="SL45" s="145"/>
      <c r="SM45" s="145"/>
      <c r="SN45" s="145"/>
      <c r="SO45" s="145"/>
      <c r="SP45" s="145"/>
      <c r="SQ45" s="145"/>
      <c r="SR45" s="145"/>
      <c r="SS45" s="145"/>
      <c r="ST45" s="145"/>
      <c r="SU45" s="145"/>
      <c r="SV45" s="145"/>
      <c r="SW45" s="145"/>
      <c r="SX45" s="145"/>
      <c r="SY45" s="145"/>
      <c r="SZ45" s="145"/>
      <c r="TA45" s="145"/>
      <c r="TB45" s="145"/>
      <c r="TC45" s="145"/>
      <c r="TD45" s="145"/>
      <c r="TE45" s="145"/>
      <c r="TF45" s="145"/>
      <c r="TG45" s="145"/>
      <c r="TH45" s="145"/>
      <c r="TI45" s="145"/>
      <c r="TJ45" s="145"/>
      <c r="TK45" s="145"/>
      <c r="TL45" s="145"/>
      <c r="TM45" s="145"/>
      <c r="TN45" s="145"/>
      <c r="TO45" s="145"/>
      <c r="TP45" s="145"/>
      <c r="TQ45" s="145"/>
      <c r="TR45" s="145"/>
      <c r="TS45" s="145"/>
      <c r="TT45" s="145"/>
      <c r="TU45" s="145"/>
      <c r="TV45" s="145"/>
      <c r="TW45" s="145"/>
      <c r="TX45" s="145"/>
      <c r="TY45" s="145"/>
      <c r="TZ45" s="145"/>
      <c r="UA45" s="145"/>
      <c r="UB45" s="145"/>
      <c r="UC45" s="145"/>
      <c r="UD45" s="145"/>
      <c r="UE45" s="145"/>
      <c r="UF45" s="145"/>
      <c r="UG45" s="145"/>
      <c r="UH45" s="145"/>
      <c r="UI45" s="145"/>
      <c r="UJ45" s="145"/>
      <c r="UK45" s="145"/>
      <c r="UL45" s="145"/>
      <c r="UM45" s="145"/>
      <c r="UN45" s="145"/>
      <c r="UO45" s="145"/>
      <c r="UP45" s="145"/>
      <c r="UQ45" s="145"/>
      <c r="UR45" s="145"/>
      <c r="US45" s="145"/>
      <c r="UT45" s="145"/>
      <c r="UU45" s="145"/>
      <c r="UV45" s="145"/>
      <c r="UW45" s="145"/>
      <c r="UX45" s="145"/>
      <c r="UY45" s="145"/>
      <c r="UZ45" s="145"/>
      <c r="VA45" s="145"/>
      <c r="VB45" s="145"/>
      <c r="VC45" s="145"/>
      <c r="VD45" s="145"/>
      <c r="VE45" s="145"/>
      <c r="VF45" s="145"/>
      <c r="VG45" s="145"/>
      <c r="VH45" s="145"/>
      <c r="VI45" s="145"/>
      <c r="VJ45" s="145"/>
      <c r="VK45" s="145"/>
      <c r="VL45" s="145"/>
      <c r="VM45" s="145"/>
      <c r="VN45" s="145"/>
      <c r="VO45" s="145"/>
      <c r="VP45" s="145"/>
      <c r="VQ45" s="145"/>
      <c r="VR45" s="145"/>
      <c r="VS45" s="145"/>
      <c r="VT45" s="145"/>
      <c r="VU45" s="145"/>
      <c r="VV45" s="145"/>
      <c r="VW45" s="145"/>
      <c r="VX45" s="145"/>
      <c r="VY45" s="145"/>
      <c r="VZ45" s="145"/>
      <c r="WA45" s="145"/>
      <c r="WB45" s="145"/>
      <c r="WC45" s="145"/>
      <c r="WD45" s="145"/>
      <c r="WE45" s="145"/>
      <c r="WF45" s="145"/>
      <c r="WG45" s="145"/>
      <c r="WH45" s="145"/>
      <c r="WI45" s="145"/>
      <c r="WJ45" s="145"/>
      <c r="WK45" s="145"/>
      <c r="WL45" s="145"/>
      <c r="WM45" s="145"/>
      <c r="WN45" s="145"/>
      <c r="WO45" s="145"/>
      <c r="WP45" s="145"/>
      <c r="WQ45" s="145"/>
      <c r="WR45" s="145"/>
      <c r="WS45" s="145"/>
      <c r="WT45" s="145"/>
      <c r="WU45" s="145"/>
      <c r="WV45" s="145"/>
      <c r="WW45" s="145"/>
      <c r="WX45" s="145"/>
      <c r="WY45" s="145"/>
      <c r="WZ45" s="145"/>
      <c r="XA45" s="145"/>
      <c r="XB45" s="145"/>
      <c r="XC45" s="145"/>
      <c r="XD45" s="145"/>
      <c r="XE45" s="145"/>
      <c r="XF45" s="145"/>
      <c r="XG45" s="145"/>
      <c r="XH45" s="145"/>
      <c r="XI45" s="145"/>
      <c r="XJ45" s="145"/>
      <c r="XK45" s="145"/>
      <c r="XL45" s="145"/>
      <c r="XM45" s="145"/>
      <c r="XN45" s="145"/>
      <c r="XO45" s="145"/>
      <c r="XP45" s="145"/>
      <c r="XQ45" s="145"/>
      <c r="XR45" s="145"/>
      <c r="XS45" s="145"/>
      <c r="XT45" s="145"/>
      <c r="XU45" s="145"/>
      <c r="XV45" s="145"/>
      <c r="XW45" s="145"/>
      <c r="XX45" s="145"/>
      <c r="XY45" s="145"/>
      <c r="XZ45" s="145"/>
      <c r="YA45" s="145"/>
      <c r="YB45" s="145"/>
      <c r="YC45" s="145"/>
      <c r="YD45" s="145"/>
      <c r="YE45" s="145"/>
      <c r="YF45" s="145"/>
      <c r="YG45" s="145"/>
      <c r="YH45" s="145"/>
      <c r="YI45" s="145"/>
      <c r="YJ45" s="145"/>
      <c r="YK45" s="145"/>
      <c r="YL45" s="145"/>
      <c r="YM45" s="145"/>
      <c r="YN45" s="145"/>
      <c r="YO45" s="145"/>
      <c r="YP45" s="145"/>
      <c r="YQ45" s="145"/>
      <c r="YR45" s="145"/>
      <c r="YS45" s="145"/>
      <c r="YT45" s="145"/>
      <c r="YU45" s="145"/>
      <c r="YV45" s="145"/>
      <c r="YW45" s="145"/>
      <c r="YX45" s="145"/>
      <c r="YY45" s="145"/>
      <c r="YZ45" s="145"/>
      <c r="ZA45" s="145"/>
      <c r="ZB45" s="145"/>
      <c r="ZC45" s="145"/>
      <c r="ZD45" s="145"/>
      <c r="ZE45" s="145"/>
      <c r="ZF45" s="145"/>
      <c r="ZG45" s="145"/>
      <c r="ZH45" s="145"/>
      <c r="ZI45" s="145"/>
      <c r="ZJ45" s="145"/>
      <c r="ZK45" s="145"/>
      <c r="ZL45" s="145"/>
      <c r="ZM45" s="145"/>
      <c r="ZN45" s="145"/>
      <c r="ZO45" s="145"/>
      <c r="ZP45" s="145"/>
      <c r="ZQ45" s="145"/>
      <c r="ZR45" s="145"/>
      <c r="ZS45" s="145"/>
      <c r="ZT45" s="145"/>
      <c r="ZU45" s="145"/>
      <c r="ZV45" s="145"/>
      <c r="ZW45" s="145"/>
      <c r="ZX45" s="145"/>
      <c r="ZY45" s="145"/>
      <c r="ZZ45" s="145"/>
      <c r="AAA45" s="145"/>
      <c r="AAB45" s="145"/>
      <c r="AAC45" s="145"/>
      <c r="AAD45" s="145"/>
      <c r="AAE45" s="145"/>
      <c r="AAF45" s="145"/>
      <c r="AAG45" s="145"/>
      <c r="AAH45" s="145"/>
      <c r="AAI45" s="145"/>
      <c r="AAJ45" s="145"/>
      <c r="AAK45" s="145"/>
      <c r="AAL45" s="145"/>
      <c r="AAM45" s="145"/>
      <c r="AAN45" s="145"/>
      <c r="AAO45" s="145"/>
      <c r="AAP45" s="145"/>
      <c r="AAQ45" s="145"/>
      <c r="AAR45" s="145"/>
      <c r="AAS45" s="145"/>
      <c r="AAT45" s="145"/>
      <c r="AAU45" s="145"/>
      <c r="AAV45" s="145"/>
      <c r="AAW45" s="145"/>
      <c r="AAX45" s="145"/>
      <c r="AAY45" s="145"/>
      <c r="AAZ45" s="145"/>
      <c r="ABA45" s="145"/>
      <c r="ABB45" s="145"/>
      <c r="ABC45" s="145"/>
      <c r="ABD45" s="145"/>
      <c r="ABE45" s="145"/>
      <c r="ABF45" s="145"/>
      <c r="ABG45" s="145"/>
      <c r="ABH45" s="145"/>
      <c r="ABI45" s="145"/>
      <c r="ABJ45" s="145"/>
      <c r="ABK45" s="145"/>
      <c r="ABL45" s="145"/>
      <c r="ABM45" s="145"/>
      <c r="ABN45" s="145"/>
      <c r="ABO45" s="145"/>
      <c r="ABP45" s="145"/>
      <c r="ABQ45" s="145"/>
      <c r="ABR45" s="145"/>
      <c r="ABS45" s="145"/>
      <c r="ABT45" s="145"/>
      <c r="ABU45" s="145"/>
      <c r="ABV45" s="145"/>
      <c r="ABW45" s="145"/>
      <c r="ABX45" s="145"/>
      <c r="ABY45" s="145"/>
      <c r="ABZ45" s="145"/>
      <c r="ACA45" s="145"/>
      <c r="ACB45" s="145"/>
      <c r="ACC45" s="145"/>
      <c r="ACD45" s="145"/>
      <c r="ACE45" s="145"/>
      <c r="ACF45" s="145"/>
      <c r="ACG45" s="145"/>
      <c r="ACH45" s="145"/>
      <c r="ACI45" s="145"/>
      <c r="ACJ45" s="145"/>
      <c r="ACK45" s="145"/>
      <c r="ACL45" s="145"/>
      <c r="ACM45" s="145"/>
      <c r="ACN45" s="145"/>
      <c r="ACO45" s="145"/>
      <c r="ACP45" s="145"/>
      <c r="ACQ45" s="145"/>
      <c r="ACR45" s="145"/>
      <c r="ACS45" s="145"/>
      <c r="ACT45" s="145"/>
      <c r="ACU45" s="145"/>
      <c r="ACV45" s="145"/>
      <c r="ACW45" s="145"/>
      <c r="ACX45" s="145"/>
      <c r="ACY45" s="145"/>
      <c r="ACZ45" s="145"/>
      <c r="ADA45" s="145"/>
      <c r="ADB45" s="145"/>
      <c r="ADC45" s="145"/>
      <c r="ADD45" s="145"/>
      <c r="ADE45" s="145"/>
      <c r="ADF45" s="145"/>
      <c r="ADG45" s="145"/>
      <c r="ADH45" s="145"/>
      <c r="ADI45" s="145"/>
      <c r="ADJ45" s="145"/>
      <c r="ADK45" s="145"/>
      <c r="ADL45" s="145"/>
      <c r="ADM45" s="145"/>
      <c r="ADN45" s="145"/>
      <c r="ADO45" s="145"/>
      <c r="ADP45" s="145"/>
      <c r="ADQ45" s="145"/>
      <c r="ADR45" s="145"/>
      <c r="ADS45" s="145"/>
      <c r="ADT45" s="145"/>
      <c r="ADU45" s="145"/>
      <c r="ADV45" s="145"/>
      <c r="ADW45" s="145"/>
      <c r="ADX45" s="145"/>
      <c r="ADY45" s="145"/>
      <c r="ADZ45" s="145"/>
      <c r="AEA45" s="145"/>
      <c r="AEB45" s="145"/>
      <c r="AEC45" s="145"/>
      <c r="AED45" s="145"/>
      <c r="AEE45" s="145"/>
      <c r="AEF45" s="145"/>
      <c r="AEG45" s="145"/>
      <c r="AEH45" s="145"/>
      <c r="AEI45" s="145"/>
      <c r="AEJ45" s="145"/>
      <c r="AEK45" s="145"/>
      <c r="AEL45" s="145"/>
      <c r="AEM45" s="145"/>
      <c r="AEN45" s="145"/>
      <c r="AEO45" s="145"/>
      <c r="AEP45" s="145"/>
      <c r="AEQ45" s="145"/>
      <c r="AER45" s="145"/>
      <c r="AES45" s="145"/>
      <c r="AET45" s="145"/>
      <c r="AEU45" s="145"/>
      <c r="AEV45" s="145"/>
      <c r="AEW45" s="145"/>
      <c r="AEX45" s="145"/>
      <c r="AEY45" s="145"/>
      <c r="AEZ45" s="145"/>
      <c r="AFA45" s="145"/>
      <c r="AFB45" s="145"/>
      <c r="AFC45" s="145"/>
      <c r="AFD45" s="145"/>
      <c r="AFE45" s="145"/>
      <c r="AFF45" s="145"/>
      <c r="AFG45" s="145"/>
      <c r="AFH45" s="145"/>
      <c r="AFI45" s="145"/>
      <c r="AFJ45" s="145"/>
      <c r="AFK45" s="145"/>
      <c r="AFL45" s="145"/>
      <c r="AFM45" s="145"/>
      <c r="AFN45" s="145"/>
      <c r="AFO45" s="145"/>
      <c r="AFP45" s="145"/>
      <c r="AFQ45" s="145"/>
      <c r="AFR45" s="145"/>
      <c r="AFS45" s="145"/>
      <c r="AFT45" s="145"/>
      <c r="AFU45" s="145"/>
      <c r="AFV45" s="145"/>
      <c r="AFW45" s="145"/>
      <c r="AFX45" s="145"/>
      <c r="AFY45" s="145"/>
      <c r="AFZ45" s="145"/>
      <c r="AGA45" s="145"/>
      <c r="AGB45" s="145"/>
      <c r="AGC45" s="145"/>
      <c r="AGD45" s="145"/>
      <c r="AGE45" s="145"/>
      <c r="AGF45" s="145"/>
      <c r="AGG45" s="145"/>
      <c r="AGH45" s="145"/>
      <c r="AGI45" s="145"/>
      <c r="AGJ45" s="145"/>
      <c r="AGK45" s="145"/>
      <c r="AGL45" s="145"/>
      <c r="AGM45" s="145"/>
      <c r="AGN45" s="145"/>
      <c r="AGO45" s="145"/>
      <c r="AGP45" s="145"/>
      <c r="AGQ45" s="145"/>
      <c r="AGR45" s="145"/>
      <c r="AGS45" s="145"/>
      <c r="AGT45" s="145"/>
      <c r="AGU45" s="145"/>
      <c r="AGV45" s="145"/>
      <c r="AGW45" s="145"/>
      <c r="AGX45" s="145"/>
      <c r="AGY45" s="145"/>
      <c r="AGZ45" s="145"/>
      <c r="AHA45" s="145"/>
      <c r="AHB45" s="145"/>
      <c r="AHC45" s="145"/>
      <c r="AHD45" s="145"/>
      <c r="AHE45" s="145"/>
      <c r="AHF45" s="145"/>
      <c r="AHG45" s="145"/>
      <c r="AHH45" s="145"/>
      <c r="AHI45" s="145"/>
      <c r="AHJ45" s="145"/>
      <c r="AHK45" s="145"/>
      <c r="AHL45" s="145"/>
      <c r="AHM45" s="145"/>
      <c r="AHN45" s="145"/>
      <c r="AHO45" s="145"/>
      <c r="AHP45" s="145"/>
      <c r="AHQ45" s="145"/>
      <c r="AHR45" s="145"/>
      <c r="AHS45" s="145"/>
      <c r="AHT45" s="145"/>
      <c r="AHU45" s="145"/>
      <c r="AHV45" s="145"/>
      <c r="AHW45" s="145"/>
      <c r="AHX45" s="145"/>
      <c r="AHY45" s="145"/>
      <c r="AHZ45" s="145"/>
      <c r="AIA45" s="145"/>
      <c r="AIB45" s="145"/>
      <c r="AIC45" s="145"/>
      <c r="AID45" s="145"/>
      <c r="AIE45" s="145"/>
      <c r="AIF45" s="145"/>
      <c r="AIG45" s="145"/>
      <c r="AIH45" s="145"/>
      <c r="AII45" s="145"/>
      <c r="AIJ45" s="145"/>
      <c r="AIK45" s="145"/>
      <c r="AIL45" s="145"/>
      <c r="AIM45" s="145"/>
      <c r="AIN45" s="145"/>
      <c r="AIO45" s="145"/>
      <c r="AIP45" s="145"/>
      <c r="AIQ45" s="145"/>
      <c r="AIR45" s="145"/>
      <c r="AIS45" s="145"/>
      <c r="AIT45" s="145"/>
      <c r="AIU45" s="145"/>
      <c r="AIV45" s="145"/>
      <c r="AIW45" s="145"/>
      <c r="AIX45" s="145"/>
      <c r="AIY45" s="145"/>
      <c r="AIZ45" s="145"/>
      <c r="AJA45" s="145"/>
      <c r="AJB45" s="145"/>
      <c r="AJC45" s="145"/>
      <c r="AJD45" s="145"/>
      <c r="AJE45" s="145"/>
      <c r="AJF45" s="145"/>
      <c r="AJG45" s="145"/>
      <c r="AJH45" s="145"/>
      <c r="AJI45" s="145"/>
      <c r="AJJ45" s="145"/>
      <c r="AJK45" s="145"/>
      <c r="AJL45" s="145"/>
      <c r="AJM45" s="145"/>
      <c r="AJN45" s="145"/>
      <c r="AJO45" s="145"/>
      <c r="AJP45" s="145"/>
      <c r="AJQ45" s="145"/>
      <c r="AJR45" s="145"/>
      <c r="AJS45" s="145"/>
      <c r="AJT45" s="145"/>
      <c r="AJU45" s="145"/>
      <c r="AJV45" s="145"/>
      <c r="AJW45" s="145"/>
      <c r="AJX45" s="145"/>
      <c r="AJY45" s="145"/>
      <c r="AJZ45" s="145"/>
      <c r="AKA45" s="145"/>
      <c r="AKB45" s="145"/>
      <c r="AKC45" s="145"/>
      <c r="AKD45" s="145"/>
      <c r="AKE45" s="145"/>
      <c r="AKF45" s="145"/>
      <c r="AKG45" s="145"/>
      <c r="AKH45" s="145"/>
      <c r="AKI45" s="145"/>
      <c r="AKJ45" s="145"/>
      <c r="AKK45" s="145"/>
      <c r="AKL45" s="145"/>
      <c r="AKM45" s="145"/>
      <c r="AKN45" s="145"/>
      <c r="AKO45" s="145"/>
      <c r="AKP45" s="145"/>
      <c r="AKQ45" s="145"/>
      <c r="AKR45" s="145"/>
      <c r="AKS45" s="145"/>
      <c r="AKT45" s="145"/>
      <c r="AKU45" s="145"/>
      <c r="AKV45" s="145"/>
      <c r="AKW45" s="145"/>
      <c r="AKX45" s="145"/>
      <c r="AKY45" s="145"/>
      <c r="AKZ45" s="145"/>
      <c r="ALA45" s="145"/>
      <c r="ALB45" s="145"/>
      <c r="ALC45" s="145"/>
      <c r="ALD45" s="145"/>
      <c r="ALE45" s="145"/>
      <c r="ALF45" s="145"/>
      <c r="ALG45" s="145"/>
      <c r="ALH45" s="145"/>
      <c r="ALI45" s="145"/>
      <c r="ALJ45" s="145"/>
      <c r="ALK45" s="145"/>
      <c r="ALL45" s="145"/>
      <c r="ALM45" s="145"/>
      <c r="ALN45" s="145"/>
      <c r="ALO45" s="145"/>
      <c r="ALP45" s="145"/>
      <c r="ALQ45" s="145"/>
      <c r="ALR45" s="145"/>
      <c r="ALS45" s="145"/>
      <c r="ALT45" s="145"/>
      <c r="ALU45" s="145"/>
      <c r="ALV45" s="145"/>
      <c r="ALW45" s="145"/>
      <c r="ALX45" s="145"/>
      <c r="ALY45" s="145"/>
      <c r="ALZ45" s="145"/>
      <c r="AMA45" s="145"/>
      <c r="AMB45" s="145"/>
      <c r="AMC45" s="145"/>
      <c r="AMD45" s="145"/>
      <c r="AME45" s="145"/>
      <c r="AMF45" s="145"/>
      <c r="AMG45" s="145"/>
      <c r="AMH45" s="145"/>
      <c r="AMI45" s="145"/>
      <c r="AMJ45" s="145"/>
      <c r="AMK45" s="145"/>
    </row>
    <row r="46" spans="1:1025" s="131" customFormat="1">
      <c r="A46" s="145" t="str">
        <f t="shared" si="0"/>
        <v>LOAN.HOCRM_RETURN</v>
      </c>
      <c r="B46" s="154">
        <f t="shared" si="3"/>
        <v>110042</v>
      </c>
      <c r="C46" s="134">
        <v>0</v>
      </c>
      <c r="D46" s="134">
        <v>1</v>
      </c>
      <c r="E46" s="146">
        <f t="shared" si="4"/>
        <v>100000</v>
      </c>
      <c r="F46" s="146">
        <v>10000</v>
      </c>
      <c r="G46" s="146" t="s">
        <v>34</v>
      </c>
      <c r="H46" s="146">
        <v>100000</v>
      </c>
      <c r="I46" s="158" t="s">
        <v>505</v>
      </c>
      <c r="J46" s="146">
        <f>VLOOKUP(I46,T_FSM_TYPE!$A:$B,2,0)</f>
        <v>110000</v>
      </c>
      <c r="K46" s="131" t="s">
        <v>623</v>
      </c>
      <c r="L46" s="159"/>
      <c r="M46" s="133" t="str">
        <f t="shared" si="2"/>
        <v>INSERT INTO T_FSM_ACTION VALUES(110042, 0, 1, 100000, 10000, GETDATE(), 100000, 110000, 'HOCRM_RETURN', '' )</v>
      </c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  <c r="BA46" s="145"/>
      <c r="BB46" s="145"/>
      <c r="BC46" s="145"/>
      <c r="BD46" s="145"/>
      <c r="BE46" s="145"/>
      <c r="BF46" s="145"/>
      <c r="BG46" s="145"/>
      <c r="BH46" s="145"/>
      <c r="BI46" s="145"/>
      <c r="BJ46" s="145"/>
      <c r="BK46" s="145"/>
      <c r="BL46" s="145"/>
      <c r="BM46" s="145"/>
      <c r="BN46" s="145"/>
      <c r="BO46" s="145"/>
      <c r="BP46" s="145"/>
      <c r="BQ46" s="145"/>
      <c r="BR46" s="145"/>
      <c r="BS46" s="145"/>
      <c r="BT46" s="145"/>
      <c r="BU46" s="145"/>
      <c r="BV46" s="145"/>
      <c r="BW46" s="145"/>
      <c r="BX46" s="145"/>
      <c r="BY46" s="145"/>
      <c r="BZ46" s="145"/>
      <c r="CA46" s="145"/>
      <c r="CB46" s="145"/>
      <c r="CC46" s="145"/>
      <c r="CD46" s="145"/>
      <c r="CE46" s="145"/>
      <c r="CF46" s="145"/>
      <c r="CG46" s="145"/>
      <c r="CH46" s="145"/>
      <c r="CI46" s="145"/>
      <c r="CJ46" s="145"/>
      <c r="CK46" s="145"/>
      <c r="CL46" s="145"/>
      <c r="CM46" s="145"/>
      <c r="CN46" s="145"/>
      <c r="CO46" s="145"/>
      <c r="CP46" s="145"/>
      <c r="CQ46" s="145"/>
      <c r="CR46" s="145"/>
      <c r="CS46" s="145"/>
      <c r="CT46" s="145"/>
      <c r="CU46" s="145"/>
      <c r="CV46" s="145"/>
      <c r="CW46" s="145"/>
      <c r="CX46" s="145"/>
      <c r="CY46" s="145"/>
      <c r="CZ46" s="145"/>
      <c r="DA46" s="145"/>
      <c r="DB46" s="145"/>
      <c r="DC46" s="145"/>
      <c r="DD46" s="145"/>
      <c r="DE46" s="145"/>
      <c r="DF46" s="145"/>
      <c r="DG46" s="145"/>
      <c r="DH46" s="145"/>
      <c r="DI46" s="145"/>
      <c r="DJ46" s="145"/>
      <c r="DK46" s="145"/>
      <c r="DL46" s="145"/>
      <c r="DM46" s="145"/>
      <c r="DN46" s="145"/>
      <c r="DO46" s="145"/>
      <c r="DP46" s="145"/>
      <c r="DQ46" s="145"/>
      <c r="DR46" s="145"/>
      <c r="DS46" s="145"/>
      <c r="DT46" s="145"/>
      <c r="DU46" s="145"/>
      <c r="DV46" s="145"/>
      <c r="DW46" s="145"/>
      <c r="DX46" s="145"/>
      <c r="DY46" s="145"/>
      <c r="DZ46" s="145"/>
      <c r="EA46" s="145"/>
      <c r="EB46" s="145"/>
      <c r="EC46" s="145"/>
      <c r="ED46" s="145"/>
      <c r="EE46" s="145"/>
      <c r="EF46" s="145"/>
      <c r="EG46" s="145"/>
      <c r="EH46" s="145"/>
      <c r="EI46" s="145"/>
      <c r="EJ46" s="145"/>
      <c r="EK46" s="145"/>
      <c r="EL46" s="145"/>
      <c r="EM46" s="145"/>
      <c r="EN46" s="145"/>
      <c r="EO46" s="145"/>
      <c r="EP46" s="145"/>
      <c r="EQ46" s="145"/>
      <c r="ER46" s="145"/>
      <c r="ES46" s="145"/>
      <c r="ET46" s="145"/>
      <c r="EU46" s="145"/>
      <c r="EV46" s="145"/>
      <c r="EW46" s="145"/>
      <c r="EX46" s="145"/>
      <c r="EY46" s="145"/>
      <c r="EZ46" s="145"/>
      <c r="FA46" s="145"/>
      <c r="FB46" s="145"/>
      <c r="FC46" s="145"/>
      <c r="FD46" s="145"/>
      <c r="FE46" s="145"/>
      <c r="FF46" s="145"/>
      <c r="FG46" s="145"/>
      <c r="FH46" s="145"/>
      <c r="FI46" s="145"/>
      <c r="FJ46" s="145"/>
      <c r="FK46" s="145"/>
      <c r="FL46" s="145"/>
      <c r="FM46" s="145"/>
      <c r="FN46" s="145"/>
      <c r="FO46" s="145"/>
      <c r="FP46" s="145"/>
      <c r="FQ46" s="145"/>
      <c r="FR46" s="145"/>
      <c r="FS46" s="145"/>
      <c r="FT46" s="145"/>
      <c r="FU46" s="145"/>
      <c r="FV46" s="145"/>
      <c r="FW46" s="145"/>
      <c r="FX46" s="145"/>
      <c r="FY46" s="145"/>
      <c r="FZ46" s="145"/>
      <c r="GA46" s="145"/>
      <c r="GB46" s="145"/>
      <c r="GC46" s="145"/>
      <c r="GD46" s="145"/>
      <c r="GE46" s="145"/>
      <c r="GF46" s="145"/>
      <c r="GG46" s="145"/>
      <c r="GH46" s="145"/>
      <c r="GI46" s="145"/>
      <c r="GJ46" s="145"/>
      <c r="GK46" s="145"/>
      <c r="GL46" s="145"/>
      <c r="GM46" s="145"/>
      <c r="GN46" s="145"/>
      <c r="GO46" s="145"/>
      <c r="GP46" s="145"/>
      <c r="GQ46" s="145"/>
      <c r="GR46" s="145"/>
      <c r="GS46" s="145"/>
      <c r="GT46" s="145"/>
      <c r="GU46" s="145"/>
      <c r="GV46" s="145"/>
      <c r="GW46" s="145"/>
      <c r="GX46" s="145"/>
      <c r="GY46" s="145"/>
      <c r="GZ46" s="145"/>
      <c r="HA46" s="145"/>
      <c r="HB46" s="145"/>
      <c r="HC46" s="145"/>
      <c r="HD46" s="145"/>
      <c r="HE46" s="145"/>
      <c r="HF46" s="145"/>
      <c r="HG46" s="145"/>
      <c r="HH46" s="145"/>
      <c r="HI46" s="145"/>
      <c r="HJ46" s="145"/>
      <c r="HK46" s="145"/>
      <c r="HL46" s="145"/>
      <c r="HM46" s="145"/>
      <c r="HN46" s="145"/>
      <c r="HO46" s="145"/>
      <c r="HP46" s="145"/>
      <c r="HQ46" s="145"/>
      <c r="HR46" s="145"/>
      <c r="HS46" s="145"/>
      <c r="HT46" s="145"/>
      <c r="HU46" s="145"/>
      <c r="HV46" s="145"/>
      <c r="HW46" s="145"/>
      <c r="HX46" s="145"/>
      <c r="HY46" s="145"/>
      <c r="HZ46" s="145"/>
      <c r="IA46" s="145"/>
      <c r="IB46" s="145"/>
      <c r="IC46" s="145"/>
      <c r="ID46" s="145"/>
      <c r="IE46" s="145"/>
      <c r="IF46" s="145"/>
      <c r="IG46" s="145"/>
      <c r="IH46" s="145"/>
      <c r="II46" s="145"/>
      <c r="IJ46" s="145"/>
      <c r="IK46" s="145"/>
      <c r="IL46" s="145"/>
      <c r="IM46" s="145"/>
      <c r="IN46" s="145"/>
      <c r="IO46" s="145"/>
      <c r="IP46" s="145"/>
      <c r="IQ46" s="145"/>
      <c r="IR46" s="145"/>
      <c r="IS46" s="145"/>
      <c r="IT46" s="145"/>
      <c r="IU46" s="145"/>
      <c r="IV46" s="145"/>
      <c r="IW46" s="145"/>
      <c r="IX46" s="145"/>
      <c r="IY46" s="145"/>
      <c r="IZ46" s="145"/>
      <c r="JA46" s="145"/>
      <c r="JB46" s="145"/>
      <c r="JC46" s="145"/>
      <c r="JD46" s="145"/>
      <c r="JE46" s="145"/>
      <c r="JF46" s="145"/>
      <c r="JG46" s="145"/>
      <c r="JH46" s="145"/>
      <c r="JI46" s="145"/>
      <c r="JJ46" s="145"/>
      <c r="JK46" s="145"/>
      <c r="JL46" s="145"/>
      <c r="JM46" s="145"/>
      <c r="JN46" s="145"/>
      <c r="JO46" s="145"/>
      <c r="JP46" s="145"/>
      <c r="JQ46" s="145"/>
      <c r="JR46" s="145"/>
      <c r="JS46" s="145"/>
      <c r="JT46" s="145"/>
      <c r="JU46" s="145"/>
      <c r="JV46" s="145"/>
      <c r="JW46" s="145"/>
      <c r="JX46" s="145"/>
      <c r="JY46" s="145"/>
      <c r="JZ46" s="145"/>
      <c r="KA46" s="145"/>
      <c r="KB46" s="145"/>
      <c r="KC46" s="145"/>
      <c r="KD46" s="145"/>
      <c r="KE46" s="145"/>
      <c r="KF46" s="145"/>
      <c r="KG46" s="145"/>
      <c r="KH46" s="145"/>
      <c r="KI46" s="145"/>
      <c r="KJ46" s="145"/>
      <c r="KK46" s="145"/>
      <c r="KL46" s="145"/>
      <c r="KM46" s="145"/>
      <c r="KN46" s="145"/>
      <c r="KO46" s="145"/>
      <c r="KP46" s="145"/>
      <c r="KQ46" s="145"/>
      <c r="KR46" s="145"/>
      <c r="KS46" s="145"/>
      <c r="KT46" s="145"/>
      <c r="KU46" s="145"/>
      <c r="KV46" s="145"/>
      <c r="KW46" s="145"/>
      <c r="KX46" s="145"/>
      <c r="KY46" s="145"/>
      <c r="KZ46" s="145"/>
      <c r="LA46" s="145"/>
      <c r="LB46" s="145"/>
      <c r="LC46" s="145"/>
      <c r="LD46" s="145"/>
      <c r="LE46" s="145"/>
      <c r="LF46" s="145"/>
      <c r="LG46" s="145"/>
      <c r="LH46" s="145"/>
      <c r="LI46" s="145"/>
      <c r="LJ46" s="145"/>
      <c r="LK46" s="145"/>
      <c r="LL46" s="145"/>
      <c r="LM46" s="145"/>
      <c r="LN46" s="145"/>
      <c r="LO46" s="145"/>
      <c r="LP46" s="145"/>
      <c r="LQ46" s="145"/>
      <c r="LR46" s="145"/>
      <c r="LS46" s="145"/>
      <c r="LT46" s="145"/>
      <c r="LU46" s="145"/>
      <c r="LV46" s="145"/>
      <c r="LW46" s="145"/>
      <c r="LX46" s="145"/>
      <c r="LY46" s="145"/>
      <c r="LZ46" s="145"/>
      <c r="MA46" s="145"/>
      <c r="MB46" s="145"/>
      <c r="MC46" s="145"/>
      <c r="MD46" s="145"/>
      <c r="ME46" s="145"/>
      <c r="MF46" s="145"/>
      <c r="MG46" s="145"/>
      <c r="MH46" s="145"/>
      <c r="MI46" s="145"/>
      <c r="MJ46" s="145"/>
      <c r="MK46" s="145"/>
      <c r="ML46" s="145"/>
      <c r="MM46" s="145"/>
      <c r="MN46" s="145"/>
      <c r="MO46" s="145"/>
      <c r="MP46" s="145"/>
      <c r="MQ46" s="145"/>
      <c r="MR46" s="145"/>
      <c r="MS46" s="145"/>
      <c r="MT46" s="145"/>
      <c r="MU46" s="145"/>
      <c r="MV46" s="145"/>
      <c r="MW46" s="145"/>
      <c r="MX46" s="145"/>
      <c r="MY46" s="145"/>
      <c r="MZ46" s="145"/>
      <c r="NA46" s="145"/>
      <c r="NB46" s="145"/>
      <c r="NC46" s="145"/>
      <c r="ND46" s="145"/>
      <c r="NE46" s="145"/>
      <c r="NF46" s="145"/>
      <c r="NG46" s="145"/>
      <c r="NH46" s="145"/>
      <c r="NI46" s="145"/>
      <c r="NJ46" s="145"/>
      <c r="NK46" s="145"/>
      <c r="NL46" s="145"/>
      <c r="NM46" s="145"/>
      <c r="NN46" s="145"/>
      <c r="NO46" s="145"/>
      <c r="NP46" s="145"/>
      <c r="NQ46" s="145"/>
      <c r="NR46" s="145"/>
      <c r="NS46" s="145"/>
      <c r="NT46" s="145"/>
      <c r="NU46" s="145"/>
      <c r="NV46" s="145"/>
      <c r="NW46" s="145"/>
      <c r="NX46" s="145"/>
      <c r="NY46" s="145"/>
      <c r="NZ46" s="145"/>
      <c r="OA46" s="145"/>
      <c r="OB46" s="145"/>
      <c r="OC46" s="145"/>
      <c r="OD46" s="145"/>
      <c r="OE46" s="145"/>
      <c r="OF46" s="145"/>
      <c r="OG46" s="145"/>
      <c r="OH46" s="145"/>
      <c r="OI46" s="145"/>
      <c r="OJ46" s="145"/>
      <c r="OK46" s="145"/>
      <c r="OL46" s="145"/>
      <c r="OM46" s="145"/>
      <c r="ON46" s="145"/>
      <c r="OO46" s="145"/>
      <c r="OP46" s="145"/>
      <c r="OQ46" s="145"/>
      <c r="OR46" s="145"/>
      <c r="OS46" s="145"/>
      <c r="OT46" s="145"/>
      <c r="OU46" s="145"/>
      <c r="OV46" s="145"/>
      <c r="OW46" s="145"/>
      <c r="OX46" s="145"/>
      <c r="OY46" s="145"/>
      <c r="OZ46" s="145"/>
      <c r="PA46" s="145"/>
      <c r="PB46" s="145"/>
      <c r="PC46" s="145"/>
      <c r="PD46" s="145"/>
      <c r="PE46" s="145"/>
      <c r="PF46" s="145"/>
      <c r="PG46" s="145"/>
      <c r="PH46" s="145"/>
      <c r="PI46" s="145"/>
      <c r="PJ46" s="145"/>
      <c r="PK46" s="145"/>
      <c r="PL46" s="145"/>
      <c r="PM46" s="145"/>
      <c r="PN46" s="145"/>
      <c r="PO46" s="145"/>
      <c r="PP46" s="145"/>
      <c r="PQ46" s="145"/>
      <c r="PR46" s="145"/>
      <c r="PS46" s="145"/>
      <c r="PT46" s="145"/>
      <c r="PU46" s="145"/>
      <c r="PV46" s="145"/>
      <c r="PW46" s="145"/>
      <c r="PX46" s="145"/>
      <c r="PY46" s="145"/>
      <c r="PZ46" s="145"/>
      <c r="QA46" s="145"/>
      <c r="QB46" s="145"/>
      <c r="QC46" s="145"/>
      <c r="QD46" s="145"/>
      <c r="QE46" s="145"/>
      <c r="QF46" s="145"/>
      <c r="QG46" s="145"/>
      <c r="QH46" s="145"/>
      <c r="QI46" s="145"/>
      <c r="QJ46" s="145"/>
      <c r="QK46" s="145"/>
      <c r="QL46" s="145"/>
      <c r="QM46" s="145"/>
      <c r="QN46" s="145"/>
      <c r="QO46" s="145"/>
      <c r="QP46" s="145"/>
      <c r="QQ46" s="145"/>
      <c r="QR46" s="145"/>
      <c r="QS46" s="145"/>
      <c r="QT46" s="145"/>
      <c r="QU46" s="145"/>
      <c r="QV46" s="145"/>
      <c r="QW46" s="145"/>
      <c r="QX46" s="145"/>
      <c r="QY46" s="145"/>
      <c r="QZ46" s="145"/>
      <c r="RA46" s="145"/>
      <c r="RB46" s="145"/>
      <c r="RC46" s="145"/>
      <c r="RD46" s="145"/>
      <c r="RE46" s="145"/>
      <c r="RF46" s="145"/>
      <c r="RG46" s="145"/>
      <c r="RH46" s="145"/>
      <c r="RI46" s="145"/>
      <c r="RJ46" s="145"/>
      <c r="RK46" s="145"/>
      <c r="RL46" s="145"/>
      <c r="RM46" s="145"/>
      <c r="RN46" s="145"/>
      <c r="RO46" s="145"/>
      <c r="RP46" s="145"/>
      <c r="RQ46" s="145"/>
      <c r="RR46" s="145"/>
      <c r="RS46" s="145"/>
      <c r="RT46" s="145"/>
      <c r="RU46" s="145"/>
      <c r="RV46" s="145"/>
      <c r="RW46" s="145"/>
      <c r="RX46" s="145"/>
      <c r="RY46" s="145"/>
      <c r="RZ46" s="145"/>
      <c r="SA46" s="145"/>
      <c r="SB46" s="145"/>
      <c r="SC46" s="145"/>
      <c r="SD46" s="145"/>
      <c r="SE46" s="145"/>
      <c r="SF46" s="145"/>
      <c r="SG46" s="145"/>
      <c r="SH46" s="145"/>
      <c r="SI46" s="145"/>
      <c r="SJ46" s="145"/>
      <c r="SK46" s="145"/>
      <c r="SL46" s="145"/>
      <c r="SM46" s="145"/>
      <c r="SN46" s="145"/>
      <c r="SO46" s="145"/>
      <c r="SP46" s="145"/>
      <c r="SQ46" s="145"/>
      <c r="SR46" s="145"/>
      <c r="SS46" s="145"/>
      <c r="ST46" s="145"/>
      <c r="SU46" s="145"/>
      <c r="SV46" s="145"/>
      <c r="SW46" s="145"/>
      <c r="SX46" s="145"/>
      <c r="SY46" s="145"/>
      <c r="SZ46" s="145"/>
      <c r="TA46" s="145"/>
      <c r="TB46" s="145"/>
      <c r="TC46" s="145"/>
      <c r="TD46" s="145"/>
      <c r="TE46" s="145"/>
      <c r="TF46" s="145"/>
      <c r="TG46" s="145"/>
      <c r="TH46" s="145"/>
      <c r="TI46" s="145"/>
      <c r="TJ46" s="145"/>
      <c r="TK46" s="145"/>
      <c r="TL46" s="145"/>
      <c r="TM46" s="145"/>
      <c r="TN46" s="145"/>
      <c r="TO46" s="145"/>
      <c r="TP46" s="145"/>
      <c r="TQ46" s="145"/>
      <c r="TR46" s="145"/>
      <c r="TS46" s="145"/>
      <c r="TT46" s="145"/>
      <c r="TU46" s="145"/>
      <c r="TV46" s="145"/>
      <c r="TW46" s="145"/>
      <c r="TX46" s="145"/>
      <c r="TY46" s="145"/>
      <c r="TZ46" s="145"/>
      <c r="UA46" s="145"/>
      <c r="UB46" s="145"/>
      <c r="UC46" s="145"/>
      <c r="UD46" s="145"/>
      <c r="UE46" s="145"/>
      <c r="UF46" s="145"/>
      <c r="UG46" s="145"/>
      <c r="UH46" s="145"/>
      <c r="UI46" s="145"/>
      <c r="UJ46" s="145"/>
      <c r="UK46" s="145"/>
      <c r="UL46" s="145"/>
      <c r="UM46" s="145"/>
      <c r="UN46" s="145"/>
      <c r="UO46" s="145"/>
      <c r="UP46" s="145"/>
      <c r="UQ46" s="145"/>
      <c r="UR46" s="145"/>
      <c r="US46" s="145"/>
      <c r="UT46" s="145"/>
      <c r="UU46" s="145"/>
      <c r="UV46" s="145"/>
      <c r="UW46" s="145"/>
      <c r="UX46" s="145"/>
      <c r="UY46" s="145"/>
      <c r="UZ46" s="145"/>
      <c r="VA46" s="145"/>
      <c r="VB46" s="145"/>
      <c r="VC46" s="145"/>
      <c r="VD46" s="145"/>
      <c r="VE46" s="145"/>
      <c r="VF46" s="145"/>
      <c r="VG46" s="145"/>
      <c r="VH46" s="145"/>
      <c r="VI46" s="145"/>
      <c r="VJ46" s="145"/>
      <c r="VK46" s="145"/>
      <c r="VL46" s="145"/>
      <c r="VM46" s="145"/>
      <c r="VN46" s="145"/>
      <c r="VO46" s="145"/>
      <c r="VP46" s="145"/>
      <c r="VQ46" s="145"/>
      <c r="VR46" s="145"/>
      <c r="VS46" s="145"/>
      <c r="VT46" s="145"/>
      <c r="VU46" s="145"/>
      <c r="VV46" s="145"/>
      <c r="VW46" s="145"/>
      <c r="VX46" s="145"/>
      <c r="VY46" s="145"/>
      <c r="VZ46" s="145"/>
      <c r="WA46" s="145"/>
      <c r="WB46" s="145"/>
      <c r="WC46" s="145"/>
      <c r="WD46" s="145"/>
      <c r="WE46" s="145"/>
      <c r="WF46" s="145"/>
      <c r="WG46" s="145"/>
      <c r="WH46" s="145"/>
      <c r="WI46" s="145"/>
      <c r="WJ46" s="145"/>
      <c r="WK46" s="145"/>
      <c r="WL46" s="145"/>
      <c r="WM46" s="145"/>
      <c r="WN46" s="145"/>
      <c r="WO46" s="145"/>
      <c r="WP46" s="145"/>
      <c r="WQ46" s="145"/>
      <c r="WR46" s="145"/>
      <c r="WS46" s="145"/>
      <c r="WT46" s="145"/>
      <c r="WU46" s="145"/>
      <c r="WV46" s="145"/>
      <c r="WW46" s="145"/>
      <c r="WX46" s="145"/>
      <c r="WY46" s="145"/>
      <c r="WZ46" s="145"/>
      <c r="XA46" s="145"/>
      <c r="XB46" s="145"/>
      <c r="XC46" s="145"/>
      <c r="XD46" s="145"/>
      <c r="XE46" s="145"/>
      <c r="XF46" s="145"/>
      <c r="XG46" s="145"/>
      <c r="XH46" s="145"/>
      <c r="XI46" s="145"/>
      <c r="XJ46" s="145"/>
      <c r="XK46" s="145"/>
      <c r="XL46" s="145"/>
      <c r="XM46" s="145"/>
      <c r="XN46" s="145"/>
      <c r="XO46" s="145"/>
      <c r="XP46" s="145"/>
      <c r="XQ46" s="145"/>
      <c r="XR46" s="145"/>
      <c r="XS46" s="145"/>
      <c r="XT46" s="145"/>
      <c r="XU46" s="145"/>
      <c r="XV46" s="145"/>
      <c r="XW46" s="145"/>
      <c r="XX46" s="145"/>
      <c r="XY46" s="145"/>
      <c r="XZ46" s="145"/>
      <c r="YA46" s="145"/>
      <c r="YB46" s="145"/>
      <c r="YC46" s="145"/>
      <c r="YD46" s="145"/>
      <c r="YE46" s="145"/>
      <c r="YF46" s="145"/>
      <c r="YG46" s="145"/>
      <c r="YH46" s="145"/>
      <c r="YI46" s="145"/>
      <c r="YJ46" s="145"/>
      <c r="YK46" s="145"/>
      <c r="YL46" s="145"/>
      <c r="YM46" s="145"/>
      <c r="YN46" s="145"/>
      <c r="YO46" s="145"/>
      <c r="YP46" s="145"/>
      <c r="YQ46" s="145"/>
      <c r="YR46" s="145"/>
      <c r="YS46" s="145"/>
      <c r="YT46" s="145"/>
      <c r="YU46" s="145"/>
      <c r="YV46" s="145"/>
      <c r="YW46" s="145"/>
      <c r="YX46" s="145"/>
      <c r="YY46" s="145"/>
      <c r="YZ46" s="145"/>
      <c r="ZA46" s="145"/>
      <c r="ZB46" s="145"/>
      <c r="ZC46" s="145"/>
      <c r="ZD46" s="145"/>
      <c r="ZE46" s="145"/>
      <c r="ZF46" s="145"/>
      <c r="ZG46" s="145"/>
      <c r="ZH46" s="145"/>
      <c r="ZI46" s="145"/>
      <c r="ZJ46" s="145"/>
      <c r="ZK46" s="145"/>
      <c r="ZL46" s="145"/>
      <c r="ZM46" s="145"/>
      <c r="ZN46" s="145"/>
      <c r="ZO46" s="145"/>
      <c r="ZP46" s="145"/>
      <c r="ZQ46" s="145"/>
      <c r="ZR46" s="145"/>
      <c r="ZS46" s="145"/>
      <c r="ZT46" s="145"/>
      <c r="ZU46" s="145"/>
      <c r="ZV46" s="145"/>
      <c r="ZW46" s="145"/>
      <c r="ZX46" s="145"/>
      <c r="ZY46" s="145"/>
      <c r="ZZ46" s="145"/>
      <c r="AAA46" s="145"/>
      <c r="AAB46" s="145"/>
      <c r="AAC46" s="145"/>
      <c r="AAD46" s="145"/>
      <c r="AAE46" s="145"/>
      <c r="AAF46" s="145"/>
      <c r="AAG46" s="145"/>
      <c r="AAH46" s="145"/>
      <c r="AAI46" s="145"/>
      <c r="AAJ46" s="145"/>
      <c r="AAK46" s="145"/>
      <c r="AAL46" s="145"/>
      <c r="AAM46" s="145"/>
      <c r="AAN46" s="145"/>
      <c r="AAO46" s="145"/>
      <c r="AAP46" s="145"/>
      <c r="AAQ46" s="145"/>
      <c r="AAR46" s="145"/>
      <c r="AAS46" s="145"/>
      <c r="AAT46" s="145"/>
      <c r="AAU46" s="145"/>
      <c r="AAV46" s="145"/>
      <c r="AAW46" s="145"/>
      <c r="AAX46" s="145"/>
      <c r="AAY46" s="145"/>
      <c r="AAZ46" s="145"/>
      <c r="ABA46" s="145"/>
      <c r="ABB46" s="145"/>
      <c r="ABC46" s="145"/>
      <c r="ABD46" s="145"/>
      <c r="ABE46" s="145"/>
      <c r="ABF46" s="145"/>
      <c r="ABG46" s="145"/>
      <c r="ABH46" s="145"/>
      <c r="ABI46" s="145"/>
      <c r="ABJ46" s="145"/>
      <c r="ABK46" s="145"/>
      <c r="ABL46" s="145"/>
      <c r="ABM46" s="145"/>
      <c r="ABN46" s="145"/>
      <c r="ABO46" s="145"/>
      <c r="ABP46" s="145"/>
      <c r="ABQ46" s="145"/>
      <c r="ABR46" s="145"/>
      <c r="ABS46" s="145"/>
      <c r="ABT46" s="145"/>
      <c r="ABU46" s="145"/>
      <c r="ABV46" s="145"/>
      <c r="ABW46" s="145"/>
      <c r="ABX46" s="145"/>
      <c r="ABY46" s="145"/>
      <c r="ABZ46" s="145"/>
      <c r="ACA46" s="145"/>
      <c r="ACB46" s="145"/>
      <c r="ACC46" s="145"/>
      <c r="ACD46" s="145"/>
      <c r="ACE46" s="145"/>
      <c r="ACF46" s="145"/>
      <c r="ACG46" s="145"/>
      <c r="ACH46" s="145"/>
      <c r="ACI46" s="145"/>
      <c r="ACJ46" s="145"/>
      <c r="ACK46" s="145"/>
      <c r="ACL46" s="145"/>
      <c r="ACM46" s="145"/>
      <c r="ACN46" s="145"/>
      <c r="ACO46" s="145"/>
      <c r="ACP46" s="145"/>
      <c r="ACQ46" s="145"/>
      <c r="ACR46" s="145"/>
      <c r="ACS46" s="145"/>
      <c r="ACT46" s="145"/>
      <c r="ACU46" s="145"/>
      <c r="ACV46" s="145"/>
      <c r="ACW46" s="145"/>
      <c r="ACX46" s="145"/>
      <c r="ACY46" s="145"/>
      <c r="ACZ46" s="145"/>
      <c r="ADA46" s="145"/>
      <c r="ADB46" s="145"/>
      <c r="ADC46" s="145"/>
      <c r="ADD46" s="145"/>
      <c r="ADE46" s="145"/>
      <c r="ADF46" s="145"/>
      <c r="ADG46" s="145"/>
      <c r="ADH46" s="145"/>
      <c r="ADI46" s="145"/>
      <c r="ADJ46" s="145"/>
      <c r="ADK46" s="145"/>
      <c r="ADL46" s="145"/>
      <c r="ADM46" s="145"/>
      <c r="ADN46" s="145"/>
      <c r="ADO46" s="145"/>
      <c r="ADP46" s="145"/>
      <c r="ADQ46" s="145"/>
      <c r="ADR46" s="145"/>
      <c r="ADS46" s="145"/>
      <c r="ADT46" s="145"/>
      <c r="ADU46" s="145"/>
      <c r="ADV46" s="145"/>
      <c r="ADW46" s="145"/>
      <c r="ADX46" s="145"/>
      <c r="ADY46" s="145"/>
      <c r="ADZ46" s="145"/>
      <c r="AEA46" s="145"/>
      <c r="AEB46" s="145"/>
      <c r="AEC46" s="145"/>
      <c r="AED46" s="145"/>
      <c r="AEE46" s="145"/>
      <c r="AEF46" s="145"/>
      <c r="AEG46" s="145"/>
      <c r="AEH46" s="145"/>
      <c r="AEI46" s="145"/>
      <c r="AEJ46" s="145"/>
      <c r="AEK46" s="145"/>
      <c r="AEL46" s="145"/>
      <c r="AEM46" s="145"/>
      <c r="AEN46" s="145"/>
      <c r="AEO46" s="145"/>
      <c r="AEP46" s="145"/>
      <c r="AEQ46" s="145"/>
      <c r="AER46" s="145"/>
      <c r="AES46" s="145"/>
      <c r="AET46" s="145"/>
      <c r="AEU46" s="145"/>
      <c r="AEV46" s="145"/>
      <c r="AEW46" s="145"/>
      <c r="AEX46" s="145"/>
      <c r="AEY46" s="145"/>
      <c r="AEZ46" s="145"/>
      <c r="AFA46" s="145"/>
      <c r="AFB46" s="145"/>
      <c r="AFC46" s="145"/>
      <c r="AFD46" s="145"/>
      <c r="AFE46" s="145"/>
      <c r="AFF46" s="145"/>
      <c r="AFG46" s="145"/>
      <c r="AFH46" s="145"/>
      <c r="AFI46" s="145"/>
      <c r="AFJ46" s="145"/>
      <c r="AFK46" s="145"/>
      <c r="AFL46" s="145"/>
      <c r="AFM46" s="145"/>
      <c r="AFN46" s="145"/>
      <c r="AFO46" s="145"/>
      <c r="AFP46" s="145"/>
      <c r="AFQ46" s="145"/>
      <c r="AFR46" s="145"/>
      <c r="AFS46" s="145"/>
      <c r="AFT46" s="145"/>
      <c r="AFU46" s="145"/>
      <c r="AFV46" s="145"/>
      <c r="AFW46" s="145"/>
      <c r="AFX46" s="145"/>
      <c r="AFY46" s="145"/>
      <c r="AFZ46" s="145"/>
      <c r="AGA46" s="145"/>
      <c r="AGB46" s="145"/>
      <c r="AGC46" s="145"/>
      <c r="AGD46" s="145"/>
      <c r="AGE46" s="145"/>
      <c r="AGF46" s="145"/>
      <c r="AGG46" s="145"/>
      <c r="AGH46" s="145"/>
      <c r="AGI46" s="145"/>
      <c r="AGJ46" s="145"/>
      <c r="AGK46" s="145"/>
      <c r="AGL46" s="145"/>
      <c r="AGM46" s="145"/>
      <c r="AGN46" s="145"/>
      <c r="AGO46" s="145"/>
      <c r="AGP46" s="145"/>
      <c r="AGQ46" s="145"/>
      <c r="AGR46" s="145"/>
      <c r="AGS46" s="145"/>
      <c r="AGT46" s="145"/>
      <c r="AGU46" s="145"/>
      <c r="AGV46" s="145"/>
      <c r="AGW46" s="145"/>
      <c r="AGX46" s="145"/>
      <c r="AGY46" s="145"/>
      <c r="AGZ46" s="145"/>
      <c r="AHA46" s="145"/>
      <c r="AHB46" s="145"/>
      <c r="AHC46" s="145"/>
      <c r="AHD46" s="145"/>
      <c r="AHE46" s="145"/>
      <c r="AHF46" s="145"/>
      <c r="AHG46" s="145"/>
      <c r="AHH46" s="145"/>
      <c r="AHI46" s="145"/>
      <c r="AHJ46" s="145"/>
      <c r="AHK46" s="145"/>
      <c r="AHL46" s="145"/>
      <c r="AHM46" s="145"/>
      <c r="AHN46" s="145"/>
      <c r="AHO46" s="145"/>
      <c r="AHP46" s="145"/>
      <c r="AHQ46" s="145"/>
      <c r="AHR46" s="145"/>
      <c r="AHS46" s="145"/>
      <c r="AHT46" s="145"/>
      <c r="AHU46" s="145"/>
      <c r="AHV46" s="145"/>
      <c r="AHW46" s="145"/>
      <c r="AHX46" s="145"/>
      <c r="AHY46" s="145"/>
      <c r="AHZ46" s="145"/>
      <c r="AIA46" s="145"/>
      <c r="AIB46" s="145"/>
      <c r="AIC46" s="145"/>
      <c r="AID46" s="145"/>
      <c r="AIE46" s="145"/>
      <c r="AIF46" s="145"/>
      <c r="AIG46" s="145"/>
      <c r="AIH46" s="145"/>
      <c r="AII46" s="145"/>
      <c r="AIJ46" s="145"/>
      <c r="AIK46" s="145"/>
      <c r="AIL46" s="145"/>
      <c r="AIM46" s="145"/>
      <c r="AIN46" s="145"/>
      <c r="AIO46" s="145"/>
      <c r="AIP46" s="145"/>
      <c r="AIQ46" s="145"/>
      <c r="AIR46" s="145"/>
      <c r="AIS46" s="145"/>
      <c r="AIT46" s="145"/>
      <c r="AIU46" s="145"/>
      <c r="AIV46" s="145"/>
      <c r="AIW46" s="145"/>
      <c r="AIX46" s="145"/>
      <c r="AIY46" s="145"/>
      <c r="AIZ46" s="145"/>
      <c r="AJA46" s="145"/>
      <c r="AJB46" s="145"/>
      <c r="AJC46" s="145"/>
      <c r="AJD46" s="145"/>
      <c r="AJE46" s="145"/>
      <c r="AJF46" s="145"/>
      <c r="AJG46" s="145"/>
      <c r="AJH46" s="145"/>
      <c r="AJI46" s="145"/>
      <c r="AJJ46" s="145"/>
      <c r="AJK46" s="145"/>
      <c r="AJL46" s="145"/>
      <c r="AJM46" s="145"/>
      <c r="AJN46" s="145"/>
      <c r="AJO46" s="145"/>
      <c r="AJP46" s="145"/>
      <c r="AJQ46" s="145"/>
      <c r="AJR46" s="145"/>
      <c r="AJS46" s="145"/>
      <c r="AJT46" s="145"/>
      <c r="AJU46" s="145"/>
      <c r="AJV46" s="145"/>
      <c r="AJW46" s="145"/>
      <c r="AJX46" s="145"/>
      <c r="AJY46" s="145"/>
      <c r="AJZ46" s="145"/>
      <c r="AKA46" s="145"/>
      <c r="AKB46" s="145"/>
      <c r="AKC46" s="145"/>
      <c r="AKD46" s="145"/>
      <c r="AKE46" s="145"/>
      <c r="AKF46" s="145"/>
      <c r="AKG46" s="145"/>
      <c r="AKH46" s="145"/>
      <c r="AKI46" s="145"/>
      <c r="AKJ46" s="145"/>
      <c r="AKK46" s="145"/>
      <c r="AKL46" s="145"/>
      <c r="AKM46" s="145"/>
      <c r="AKN46" s="145"/>
      <c r="AKO46" s="145"/>
      <c r="AKP46" s="145"/>
      <c r="AKQ46" s="145"/>
      <c r="AKR46" s="145"/>
      <c r="AKS46" s="145"/>
      <c r="AKT46" s="145"/>
      <c r="AKU46" s="145"/>
      <c r="AKV46" s="145"/>
      <c r="AKW46" s="145"/>
      <c r="AKX46" s="145"/>
      <c r="AKY46" s="145"/>
      <c r="AKZ46" s="145"/>
      <c r="ALA46" s="145"/>
      <c r="ALB46" s="145"/>
      <c r="ALC46" s="145"/>
      <c r="ALD46" s="145"/>
      <c r="ALE46" s="145"/>
      <c r="ALF46" s="145"/>
      <c r="ALG46" s="145"/>
      <c r="ALH46" s="145"/>
      <c r="ALI46" s="145"/>
      <c r="ALJ46" s="145"/>
      <c r="ALK46" s="145"/>
      <c r="ALL46" s="145"/>
      <c r="ALM46" s="145"/>
      <c r="ALN46" s="145"/>
      <c r="ALO46" s="145"/>
      <c r="ALP46" s="145"/>
      <c r="ALQ46" s="145"/>
      <c r="ALR46" s="145"/>
      <c r="ALS46" s="145"/>
      <c r="ALT46" s="145"/>
      <c r="ALU46" s="145"/>
      <c r="ALV46" s="145"/>
      <c r="ALW46" s="145"/>
      <c r="ALX46" s="145"/>
      <c r="ALY46" s="145"/>
      <c r="ALZ46" s="145"/>
      <c r="AMA46" s="145"/>
      <c r="AMB46" s="145"/>
      <c r="AMC46" s="145"/>
      <c r="AMD46" s="145"/>
      <c r="AME46" s="145"/>
      <c r="AMF46" s="145"/>
      <c r="AMG46" s="145"/>
      <c r="AMH46" s="145"/>
      <c r="AMI46" s="145"/>
      <c r="AMJ46" s="145"/>
      <c r="AMK46" s="145"/>
    </row>
    <row r="47" spans="1:1025" s="131" customFormat="1">
      <c r="A47" s="145" t="str">
        <f t="shared" si="0"/>
        <v>LOAN.HOCRM_DECLINE</v>
      </c>
      <c r="B47" s="154">
        <f t="shared" si="3"/>
        <v>110043</v>
      </c>
      <c r="C47" s="134">
        <v>0</v>
      </c>
      <c r="D47" s="134">
        <v>1</v>
      </c>
      <c r="E47" s="146">
        <f t="shared" si="4"/>
        <v>100000</v>
      </c>
      <c r="F47" s="146">
        <v>10000</v>
      </c>
      <c r="G47" s="146" t="s">
        <v>34</v>
      </c>
      <c r="H47" s="146">
        <v>100000</v>
      </c>
      <c r="I47" s="158" t="s">
        <v>505</v>
      </c>
      <c r="J47" s="146">
        <f>VLOOKUP(I47,T_FSM_TYPE!$A:$B,2,0)</f>
        <v>110000</v>
      </c>
      <c r="K47" s="131" t="s">
        <v>624</v>
      </c>
      <c r="L47" s="159"/>
      <c r="M47" s="133" t="str">
        <f t="shared" si="2"/>
        <v>INSERT INTO T_FSM_ACTION VALUES(110043, 0, 1, 100000, 10000, GETDATE(), 100000, 110000, 'HOCRM_DECLINE', '' )</v>
      </c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  <c r="BD47" s="145"/>
      <c r="BE47" s="145"/>
      <c r="BF47" s="145"/>
      <c r="BG47" s="145"/>
      <c r="BH47" s="145"/>
      <c r="BI47" s="145"/>
      <c r="BJ47" s="145"/>
      <c r="BK47" s="145"/>
      <c r="BL47" s="145"/>
      <c r="BM47" s="145"/>
      <c r="BN47" s="145"/>
      <c r="BO47" s="145"/>
      <c r="BP47" s="145"/>
      <c r="BQ47" s="145"/>
      <c r="BR47" s="145"/>
      <c r="BS47" s="145"/>
      <c r="BT47" s="145"/>
      <c r="BU47" s="145"/>
      <c r="BV47" s="145"/>
      <c r="BW47" s="145"/>
      <c r="BX47" s="145"/>
      <c r="BY47" s="145"/>
      <c r="BZ47" s="145"/>
      <c r="CA47" s="145"/>
      <c r="CB47" s="145"/>
      <c r="CC47" s="145"/>
      <c r="CD47" s="145"/>
      <c r="CE47" s="145"/>
      <c r="CF47" s="145"/>
      <c r="CG47" s="145"/>
      <c r="CH47" s="145"/>
      <c r="CI47" s="145"/>
      <c r="CJ47" s="145"/>
      <c r="CK47" s="145"/>
      <c r="CL47" s="145"/>
      <c r="CM47" s="145"/>
      <c r="CN47" s="145"/>
      <c r="CO47" s="145"/>
      <c r="CP47" s="145"/>
      <c r="CQ47" s="145"/>
      <c r="CR47" s="145"/>
      <c r="CS47" s="145"/>
      <c r="CT47" s="145"/>
      <c r="CU47" s="145"/>
      <c r="CV47" s="145"/>
      <c r="CW47" s="145"/>
      <c r="CX47" s="145"/>
      <c r="CY47" s="145"/>
      <c r="CZ47" s="145"/>
      <c r="DA47" s="145"/>
      <c r="DB47" s="145"/>
      <c r="DC47" s="145"/>
      <c r="DD47" s="145"/>
      <c r="DE47" s="145"/>
      <c r="DF47" s="145"/>
      <c r="DG47" s="145"/>
      <c r="DH47" s="145"/>
      <c r="DI47" s="145"/>
      <c r="DJ47" s="145"/>
      <c r="DK47" s="145"/>
      <c r="DL47" s="145"/>
      <c r="DM47" s="145"/>
      <c r="DN47" s="145"/>
      <c r="DO47" s="145"/>
      <c r="DP47" s="145"/>
      <c r="DQ47" s="145"/>
      <c r="DR47" s="145"/>
      <c r="DS47" s="145"/>
      <c r="DT47" s="145"/>
      <c r="DU47" s="145"/>
      <c r="DV47" s="145"/>
      <c r="DW47" s="145"/>
      <c r="DX47" s="145"/>
      <c r="DY47" s="145"/>
      <c r="DZ47" s="145"/>
      <c r="EA47" s="145"/>
      <c r="EB47" s="145"/>
      <c r="EC47" s="145"/>
      <c r="ED47" s="145"/>
      <c r="EE47" s="145"/>
      <c r="EF47" s="145"/>
      <c r="EG47" s="145"/>
      <c r="EH47" s="145"/>
      <c r="EI47" s="145"/>
      <c r="EJ47" s="145"/>
      <c r="EK47" s="145"/>
      <c r="EL47" s="145"/>
      <c r="EM47" s="145"/>
      <c r="EN47" s="145"/>
      <c r="EO47" s="145"/>
      <c r="EP47" s="145"/>
      <c r="EQ47" s="145"/>
      <c r="ER47" s="145"/>
      <c r="ES47" s="145"/>
      <c r="ET47" s="145"/>
      <c r="EU47" s="145"/>
      <c r="EV47" s="145"/>
      <c r="EW47" s="145"/>
      <c r="EX47" s="145"/>
      <c r="EY47" s="145"/>
      <c r="EZ47" s="145"/>
      <c r="FA47" s="145"/>
      <c r="FB47" s="145"/>
      <c r="FC47" s="145"/>
      <c r="FD47" s="145"/>
      <c r="FE47" s="145"/>
      <c r="FF47" s="145"/>
      <c r="FG47" s="145"/>
      <c r="FH47" s="145"/>
      <c r="FI47" s="145"/>
      <c r="FJ47" s="145"/>
      <c r="FK47" s="145"/>
      <c r="FL47" s="145"/>
      <c r="FM47" s="145"/>
      <c r="FN47" s="145"/>
      <c r="FO47" s="145"/>
      <c r="FP47" s="145"/>
      <c r="FQ47" s="145"/>
      <c r="FR47" s="145"/>
      <c r="FS47" s="145"/>
      <c r="FT47" s="145"/>
      <c r="FU47" s="145"/>
      <c r="FV47" s="145"/>
      <c r="FW47" s="145"/>
      <c r="FX47" s="145"/>
      <c r="FY47" s="145"/>
      <c r="FZ47" s="145"/>
      <c r="GA47" s="145"/>
      <c r="GB47" s="145"/>
      <c r="GC47" s="145"/>
      <c r="GD47" s="145"/>
      <c r="GE47" s="145"/>
      <c r="GF47" s="145"/>
      <c r="GG47" s="145"/>
      <c r="GH47" s="145"/>
      <c r="GI47" s="145"/>
      <c r="GJ47" s="145"/>
      <c r="GK47" s="145"/>
      <c r="GL47" s="145"/>
      <c r="GM47" s="145"/>
      <c r="GN47" s="145"/>
      <c r="GO47" s="145"/>
      <c r="GP47" s="145"/>
      <c r="GQ47" s="145"/>
      <c r="GR47" s="145"/>
      <c r="GS47" s="145"/>
      <c r="GT47" s="145"/>
      <c r="GU47" s="145"/>
      <c r="GV47" s="145"/>
      <c r="GW47" s="145"/>
      <c r="GX47" s="145"/>
      <c r="GY47" s="145"/>
      <c r="GZ47" s="145"/>
      <c r="HA47" s="145"/>
      <c r="HB47" s="145"/>
      <c r="HC47" s="145"/>
      <c r="HD47" s="145"/>
      <c r="HE47" s="145"/>
      <c r="HF47" s="145"/>
      <c r="HG47" s="145"/>
      <c r="HH47" s="145"/>
      <c r="HI47" s="145"/>
      <c r="HJ47" s="145"/>
      <c r="HK47" s="145"/>
      <c r="HL47" s="145"/>
      <c r="HM47" s="145"/>
      <c r="HN47" s="145"/>
      <c r="HO47" s="145"/>
      <c r="HP47" s="145"/>
      <c r="HQ47" s="145"/>
      <c r="HR47" s="145"/>
      <c r="HS47" s="145"/>
      <c r="HT47" s="145"/>
      <c r="HU47" s="145"/>
      <c r="HV47" s="145"/>
      <c r="HW47" s="145"/>
      <c r="HX47" s="145"/>
      <c r="HY47" s="145"/>
      <c r="HZ47" s="145"/>
      <c r="IA47" s="145"/>
      <c r="IB47" s="145"/>
      <c r="IC47" s="145"/>
      <c r="ID47" s="145"/>
      <c r="IE47" s="145"/>
      <c r="IF47" s="145"/>
      <c r="IG47" s="145"/>
      <c r="IH47" s="145"/>
      <c r="II47" s="145"/>
      <c r="IJ47" s="145"/>
      <c r="IK47" s="145"/>
      <c r="IL47" s="145"/>
      <c r="IM47" s="145"/>
      <c r="IN47" s="145"/>
      <c r="IO47" s="145"/>
      <c r="IP47" s="145"/>
      <c r="IQ47" s="145"/>
      <c r="IR47" s="145"/>
      <c r="IS47" s="145"/>
      <c r="IT47" s="145"/>
      <c r="IU47" s="145"/>
      <c r="IV47" s="145"/>
      <c r="IW47" s="145"/>
      <c r="IX47" s="145"/>
      <c r="IY47" s="145"/>
      <c r="IZ47" s="145"/>
      <c r="JA47" s="145"/>
      <c r="JB47" s="145"/>
      <c r="JC47" s="145"/>
      <c r="JD47" s="145"/>
      <c r="JE47" s="145"/>
      <c r="JF47" s="145"/>
      <c r="JG47" s="145"/>
      <c r="JH47" s="145"/>
      <c r="JI47" s="145"/>
      <c r="JJ47" s="145"/>
      <c r="JK47" s="145"/>
      <c r="JL47" s="145"/>
      <c r="JM47" s="145"/>
      <c r="JN47" s="145"/>
      <c r="JO47" s="145"/>
      <c r="JP47" s="145"/>
      <c r="JQ47" s="145"/>
      <c r="JR47" s="145"/>
      <c r="JS47" s="145"/>
      <c r="JT47" s="145"/>
      <c r="JU47" s="145"/>
      <c r="JV47" s="145"/>
      <c r="JW47" s="145"/>
      <c r="JX47" s="145"/>
      <c r="JY47" s="145"/>
      <c r="JZ47" s="145"/>
      <c r="KA47" s="145"/>
      <c r="KB47" s="145"/>
      <c r="KC47" s="145"/>
      <c r="KD47" s="145"/>
      <c r="KE47" s="145"/>
      <c r="KF47" s="145"/>
      <c r="KG47" s="145"/>
      <c r="KH47" s="145"/>
      <c r="KI47" s="145"/>
      <c r="KJ47" s="145"/>
      <c r="KK47" s="145"/>
      <c r="KL47" s="145"/>
      <c r="KM47" s="145"/>
      <c r="KN47" s="145"/>
      <c r="KO47" s="145"/>
      <c r="KP47" s="145"/>
      <c r="KQ47" s="145"/>
      <c r="KR47" s="145"/>
      <c r="KS47" s="145"/>
      <c r="KT47" s="145"/>
      <c r="KU47" s="145"/>
      <c r="KV47" s="145"/>
      <c r="KW47" s="145"/>
      <c r="KX47" s="145"/>
      <c r="KY47" s="145"/>
      <c r="KZ47" s="145"/>
      <c r="LA47" s="145"/>
      <c r="LB47" s="145"/>
      <c r="LC47" s="145"/>
      <c r="LD47" s="145"/>
      <c r="LE47" s="145"/>
      <c r="LF47" s="145"/>
      <c r="LG47" s="145"/>
      <c r="LH47" s="145"/>
      <c r="LI47" s="145"/>
      <c r="LJ47" s="145"/>
      <c r="LK47" s="145"/>
      <c r="LL47" s="145"/>
      <c r="LM47" s="145"/>
      <c r="LN47" s="145"/>
      <c r="LO47" s="145"/>
      <c r="LP47" s="145"/>
      <c r="LQ47" s="145"/>
      <c r="LR47" s="145"/>
      <c r="LS47" s="145"/>
      <c r="LT47" s="145"/>
      <c r="LU47" s="145"/>
      <c r="LV47" s="145"/>
      <c r="LW47" s="145"/>
      <c r="LX47" s="145"/>
      <c r="LY47" s="145"/>
      <c r="LZ47" s="145"/>
      <c r="MA47" s="145"/>
      <c r="MB47" s="145"/>
      <c r="MC47" s="145"/>
      <c r="MD47" s="145"/>
      <c r="ME47" s="145"/>
      <c r="MF47" s="145"/>
      <c r="MG47" s="145"/>
      <c r="MH47" s="145"/>
      <c r="MI47" s="145"/>
      <c r="MJ47" s="145"/>
      <c r="MK47" s="145"/>
      <c r="ML47" s="145"/>
      <c r="MM47" s="145"/>
      <c r="MN47" s="145"/>
      <c r="MO47" s="145"/>
      <c r="MP47" s="145"/>
      <c r="MQ47" s="145"/>
      <c r="MR47" s="145"/>
      <c r="MS47" s="145"/>
      <c r="MT47" s="145"/>
      <c r="MU47" s="145"/>
      <c r="MV47" s="145"/>
      <c r="MW47" s="145"/>
      <c r="MX47" s="145"/>
      <c r="MY47" s="145"/>
      <c r="MZ47" s="145"/>
      <c r="NA47" s="145"/>
      <c r="NB47" s="145"/>
      <c r="NC47" s="145"/>
      <c r="ND47" s="145"/>
      <c r="NE47" s="145"/>
      <c r="NF47" s="145"/>
      <c r="NG47" s="145"/>
      <c r="NH47" s="145"/>
      <c r="NI47" s="145"/>
      <c r="NJ47" s="145"/>
      <c r="NK47" s="145"/>
      <c r="NL47" s="145"/>
      <c r="NM47" s="145"/>
      <c r="NN47" s="145"/>
      <c r="NO47" s="145"/>
      <c r="NP47" s="145"/>
      <c r="NQ47" s="145"/>
      <c r="NR47" s="145"/>
      <c r="NS47" s="145"/>
      <c r="NT47" s="145"/>
      <c r="NU47" s="145"/>
      <c r="NV47" s="145"/>
      <c r="NW47" s="145"/>
      <c r="NX47" s="145"/>
      <c r="NY47" s="145"/>
      <c r="NZ47" s="145"/>
      <c r="OA47" s="145"/>
      <c r="OB47" s="145"/>
      <c r="OC47" s="145"/>
      <c r="OD47" s="145"/>
      <c r="OE47" s="145"/>
      <c r="OF47" s="145"/>
      <c r="OG47" s="145"/>
      <c r="OH47" s="145"/>
      <c r="OI47" s="145"/>
      <c r="OJ47" s="145"/>
      <c r="OK47" s="145"/>
      <c r="OL47" s="145"/>
      <c r="OM47" s="145"/>
      <c r="ON47" s="145"/>
      <c r="OO47" s="145"/>
      <c r="OP47" s="145"/>
      <c r="OQ47" s="145"/>
      <c r="OR47" s="145"/>
      <c r="OS47" s="145"/>
      <c r="OT47" s="145"/>
      <c r="OU47" s="145"/>
      <c r="OV47" s="145"/>
      <c r="OW47" s="145"/>
      <c r="OX47" s="145"/>
      <c r="OY47" s="145"/>
      <c r="OZ47" s="145"/>
      <c r="PA47" s="145"/>
      <c r="PB47" s="145"/>
      <c r="PC47" s="145"/>
      <c r="PD47" s="145"/>
      <c r="PE47" s="145"/>
      <c r="PF47" s="145"/>
      <c r="PG47" s="145"/>
      <c r="PH47" s="145"/>
      <c r="PI47" s="145"/>
      <c r="PJ47" s="145"/>
      <c r="PK47" s="145"/>
      <c r="PL47" s="145"/>
      <c r="PM47" s="145"/>
      <c r="PN47" s="145"/>
      <c r="PO47" s="145"/>
      <c r="PP47" s="145"/>
      <c r="PQ47" s="145"/>
      <c r="PR47" s="145"/>
      <c r="PS47" s="145"/>
      <c r="PT47" s="145"/>
      <c r="PU47" s="145"/>
      <c r="PV47" s="145"/>
      <c r="PW47" s="145"/>
      <c r="PX47" s="145"/>
      <c r="PY47" s="145"/>
      <c r="PZ47" s="145"/>
      <c r="QA47" s="145"/>
      <c r="QB47" s="145"/>
      <c r="QC47" s="145"/>
      <c r="QD47" s="145"/>
      <c r="QE47" s="145"/>
      <c r="QF47" s="145"/>
      <c r="QG47" s="145"/>
      <c r="QH47" s="145"/>
      <c r="QI47" s="145"/>
      <c r="QJ47" s="145"/>
      <c r="QK47" s="145"/>
      <c r="QL47" s="145"/>
      <c r="QM47" s="145"/>
      <c r="QN47" s="145"/>
      <c r="QO47" s="145"/>
      <c r="QP47" s="145"/>
      <c r="QQ47" s="145"/>
      <c r="QR47" s="145"/>
      <c r="QS47" s="145"/>
      <c r="QT47" s="145"/>
      <c r="QU47" s="145"/>
      <c r="QV47" s="145"/>
      <c r="QW47" s="145"/>
      <c r="QX47" s="145"/>
      <c r="QY47" s="145"/>
      <c r="QZ47" s="145"/>
      <c r="RA47" s="145"/>
      <c r="RB47" s="145"/>
      <c r="RC47" s="145"/>
      <c r="RD47" s="145"/>
      <c r="RE47" s="145"/>
      <c r="RF47" s="145"/>
      <c r="RG47" s="145"/>
      <c r="RH47" s="145"/>
      <c r="RI47" s="145"/>
      <c r="RJ47" s="145"/>
      <c r="RK47" s="145"/>
      <c r="RL47" s="145"/>
      <c r="RM47" s="145"/>
      <c r="RN47" s="145"/>
      <c r="RO47" s="145"/>
      <c r="RP47" s="145"/>
      <c r="RQ47" s="145"/>
      <c r="RR47" s="145"/>
      <c r="RS47" s="145"/>
      <c r="RT47" s="145"/>
      <c r="RU47" s="145"/>
      <c r="RV47" s="145"/>
      <c r="RW47" s="145"/>
      <c r="RX47" s="145"/>
      <c r="RY47" s="145"/>
      <c r="RZ47" s="145"/>
      <c r="SA47" s="145"/>
      <c r="SB47" s="145"/>
      <c r="SC47" s="145"/>
      <c r="SD47" s="145"/>
      <c r="SE47" s="145"/>
      <c r="SF47" s="145"/>
      <c r="SG47" s="145"/>
      <c r="SH47" s="145"/>
      <c r="SI47" s="145"/>
      <c r="SJ47" s="145"/>
      <c r="SK47" s="145"/>
      <c r="SL47" s="145"/>
      <c r="SM47" s="145"/>
      <c r="SN47" s="145"/>
      <c r="SO47" s="145"/>
      <c r="SP47" s="145"/>
      <c r="SQ47" s="145"/>
      <c r="SR47" s="145"/>
      <c r="SS47" s="145"/>
      <c r="ST47" s="145"/>
      <c r="SU47" s="145"/>
      <c r="SV47" s="145"/>
      <c r="SW47" s="145"/>
      <c r="SX47" s="145"/>
      <c r="SY47" s="145"/>
      <c r="SZ47" s="145"/>
      <c r="TA47" s="145"/>
      <c r="TB47" s="145"/>
      <c r="TC47" s="145"/>
      <c r="TD47" s="145"/>
      <c r="TE47" s="145"/>
      <c r="TF47" s="145"/>
      <c r="TG47" s="145"/>
      <c r="TH47" s="145"/>
      <c r="TI47" s="145"/>
      <c r="TJ47" s="145"/>
      <c r="TK47" s="145"/>
      <c r="TL47" s="145"/>
      <c r="TM47" s="145"/>
      <c r="TN47" s="145"/>
      <c r="TO47" s="145"/>
      <c r="TP47" s="145"/>
      <c r="TQ47" s="145"/>
      <c r="TR47" s="145"/>
      <c r="TS47" s="145"/>
      <c r="TT47" s="145"/>
      <c r="TU47" s="145"/>
      <c r="TV47" s="145"/>
      <c r="TW47" s="145"/>
      <c r="TX47" s="145"/>
      <c r="TY47" s="145"/>
      <c r="TZ47" s="145"/>
      <c r="UA47" s="145"/>
      <c r="UB47" s="145"/>
      <c r="UC47" s="145"/>
      <c r="UD47" s="145"/>
      <c r="UE47" s="145"/>
      <c r="UF47" s="145"/>
      <c r="UG47" s="145"/>
      <c r="UH47" s="145"/>
      <c r="UI47" s="145"/>
      <c r="UJ47" s="145"/>
      <c r="UK47" s="145"/>
      <c r="UL47" s="145"/>
      <c r="UM47" s="145"/>
      <c r="UN47" s="145"/>
      <c r="UO47" s="145"/>
      <c r="UP47" s="145"/>
      <c r="UQ47" s="145"/>
      <c r="UR47" s="145"/>
      <c r="US47" s="145"/>
      <c r="UT47" s="145"/>
      <c r="UU47" s="145"/>
      <c r="UV47" s="145"/>
      <c r="UW47" s="145"/>
      <c r="UX47" s="145"/>
      <c r="UY47" s="145"/>
      <c r="UZ47" s="145"/>
      <c r="VA47" s="145"/>
      <c r="VB47" s="145"/>
      <c r="VC47" s="145"/>
      <c r="VD47" s="145"/>
      <c r="VE47" s="145"/>
      <c r="VF47" s="145"/>
      <c r="VG47" s="145"/>
      <c r="VH47" s="145"/>
      <c r="VI47" s="145"/>
      <c r="VJ47" s="145"/>
      <c r="VK47" s="145"/>
      <c r="VL47" s="145"/>
      <c r="VM47" s="145"/>
      <c r="VN47" s="145"/>
      <c r="VO47" s="145"/>
      <c r="VP47" s="145"/>
      <c r="VQ47" s="145"/>
      <c r="VR47" s="145"/>
      <c r="VS47" s="145"/>
      <c r="VT47" s="145"/>
      <c r="VU47" s="145"/>
      <c r="VV47" s="145"/>
      <c r="VW47" s="145"/>
      <c r="VX47" s="145"/>
      <c r="VY47" s="145"/>
      <c r="VZ47" s="145"/>
      <c r="WA47" s="145"/>
      <c r="WB47" s="145"/>
      <c r="WC47" s="145"/>
      <c r="WD47" s="145"/>
      <c r="WE47" s="145"/>
      <c r="WF47" s="145"/>
      <c r="WG47" s="145"/>
      <c r="WH47" s="145"/>
      <c r="WI47" s="145"/>
      <c r="WJ47" s="145"/>
      <c r="WK47" s="145"/>
      <c r="WL47" s="145"/>
      <c r="WM47" s="145"/>
      <c r="WN47" s="145"/>
      <c r="WO47" s="145"/>
      <c r="WP47" s="145"/>
      <c r="WQ47" s="145"/>
      <c r="WR47" s="145"/>
      <c r="WS47" s="145"/>
      <c r="WT47" s="145"/>
      <c r="WU47" s="145"/>
      <c r="WV47" s="145"/>
      <c r="WW47" s="145"/>
      <c r="WX47" s="145"/>
      <c r="WY47" s="145"/>
      <c r="WZ47" s="145"/>
      <c r="XA47" s="145"/>
      <c r="XB47" s="145"/>
      <c r="XC47" s="145"/>
      <c r="XD47" s="145"/>
      <c r="XE47" s="145"/>
      <c r="XF47" s="145"/>
      <c r="XG47" s="145"/>
      <c r="XH47" s="145"/>
      <c r="XI47" s="145"/>
      <c r="XJ47" s="145"/>
      <c r="XK47" s="145"/>
      <c r="XL47" s="145"/>
      <c r="XM47" s="145"/>
      <c r="XN47" s="145"/>
      <c r="XO47" s="145"/>
      <c r="XP47" s="145"/>
      <c r="XQ47" s="145"/>
      <c r="XR47" s="145"/>
      <c r="XS47" s="145"/>
      <c r="XT47" s="145"/>
      <c r="XU47" s="145"/>
      <c r="XV47" s="145"/>
      <c r="XW47" s="145"/>
      <c r="XX47" s="145"/>
      <c r="XY47" s="145"/>
      <c r="XZ47" s="145"/>
      <c r="YA47" s="145"/>
      <c r="YB47" s="145"/>
      <c r="YC47" s="145"/>
      <c r="YD47" s="145"/>
      <c r="YE47" s="145"/>
      <c r="YF47" s="145"/>
      <c r="YG47" s="145"/>
      <c r="YH47" s="145"/>
      <c r="YI47" s="145"/>
      <c r="YJ47" s="145"/>
      <c r="YK47" s="145"/>
      <c r="YL47" s="145"/>
      <c r="YM47" s="145"/>
      <c r="YN47" s="145"/>
      <c r="YO47" s="145"/>
      <c r="YP47" s="145"/>
      <c r="YQ47" s="145"/>
      <c r="YR47" s="145"/>
      <c r="YS47" s="145"/>
      <c r="YT47" s="145"/>
      <c r="YU47" s="145"/>
      <c r="YV47" s="145"/>
      <c r="YW47" s="145"/>
      <c r="YX47" s="145"/>
      <c r="YY47" s="145"/>
      <c r="YZ47" s="145"/>
      <c r="ZA47" s="145"/>
      <c r="ZB47" s="145"/>
      <c r="ZC47" s="145"/>
      <c r="ZD47" s="145"/>
      <c r="ZE47" s="145"/>
      <c r="ZF47" s="145"/>
      <c r="ZG47" s="145"/>
      <c r="ZH47" s="145"/>
      <c r="ZI47" s="145"/>
      <c r="ZJ47" s="145"/>
      <c r="ZK47" s="145"/>
      <c r="ZL47" s="145"/>
      <c r="ZM47" s="145"/>
      <c r="ZN47" s="145"/>
      <c r="ZO47" s="145"/>
      <c r="ZP47" s="145"/>
      <c r="ZQ47" s="145"/>
      <c r="ZR47" s="145"/>
      <c r="ZS47" s="145"/>
      <c r="ZT47" s="145"/>
      <c r="ZU47" s="145"/>
      <c r="ZV47" s="145"/>
      <c r="ZW47" s="145"/>
      <c r="ZX47" s="145"/>
      <c r="ZY47" s="145"/>
      <c r="ZZ47" s="145"/>
      <c r="AAA47" s="145"/>
      <c r="AAB47" s="145"/>
      <c r="AAC47" s="145"/>
      <c r="AAD47" s="145"/>
      <c r="AAE47" s="145"/>
      <c r="AAF47" s="145"/>
      <c r="AAG47" s="145"/>
      <c r="AAH47" s="145"/>
      <c r="AAI47" s="145"/>
      <c r="AAJ47" s="145"/>
      <c r="AAK47" s="145"/>
      <c r="AAL47" s="145"/>
      <c r="AAM47" s="145"/>
      <c r="AAN47" s="145"/>
      <c r="AAO47" s="145"/>
      <c r="AAP47" s="145"/>
      <c r="AAQ47" s="145"/>
      <c r="AAR47" s="145"/>
      <c r="AAS47" s="145"/>
      <c r="AAT47" s="145"/>
      <c r="AAU47" s="145"/>
      <c r="AAV47" s="145"/>
      <c r="AAW47" s="145"/>
      <c r="AAX47" s="145"/>
      <c r="AAY47" s="145"/>
      <c r="AAZ47" s="145"/>
      <c r="ABA47" s="145"/>
      <c r="ABB47" s="145"/>
      <c r="ABC47" s="145"/>
      <c r="ABD47" s="145"/>
      <c r="ABE47" s="145"/>
      <c r="ABF47" s="145"/>
      <c r="ABG47" s="145"/>
      <c r="ABH47" s="145"/>
      <c r="ABI47" s="145"/>
      <c r="ABJ47" s="145"/>
      <c r="ABK47" s="145"/>
      <c r="ABL47" s="145"/>
      <c r="ABM47" s="145"/>
      <c r="ABN47" s="145"/>
      <c r="ABO47" s="145"/>
      <c r="ABP47" s="145"/>
      <c r="ABQ47" s="145"/>
      <c r="ABR47" s="145"/>
      <c r="ABS47" s="145"/>
      <c r="ABT47" s="145"/>
      <c r="ABU47" s="145"/>
      <c r="ABV47" s="145"/>
      <c r="ABW47" s="145"/>
      <c r="ABX47" s="145"/>
      <c r="ABY47" s="145"/>
      <c r="ABZ47" s="145"/>
      <c r="ACA47" s="145"/>
      <c r="ACB47" s="145"/>
      <c r="ACC47" s="145"/>
      <c r="ACD47" s="145"/>
      <c r="ACE47" s="145"/>
      <c r="ACF47" s="145"/>
      <c r="ACG47" s="145"/>
      <c r="ACH47" s="145"/>
      <c r="ACI47" s="145"/>
      <c r="ACJ47" s="145"/>
      <c r="ACK47" s="145"/>
      <c r="ACL47" s="145"/>
      <c r="ACM47" s="145"/>
      <c r="ACN47" s="145"/>
      <c r="ACO47" s="145"/>
      <c r="ACP47" s="145"/>
      <c r="ACQ47" s="145"/>
      <c r="ACR47" s="145"/>
      <c r="ACS47" s="145"/>
      <c r="ACT47" s="145"/>
      <c r="ACU47" s="145"/>
      <c r="ACV47" s="145"/>
      <c r="ACW47" s="145"/>
      <c r="ACX47" s="145"/>
      <c r="ACY47" s="145"/>
      <c r="ACZ47" s="145"/>
      <c r="ADA47" s="145"/>
      <c r="ADB47" s="145"/>
      <c r="ADC47" s="145"/>
      <c r="ADD47" s="145"/>
      <c r="ADE47" s="145"/>
      <c r="ADF47" s="145"/>
      <c r="ADG47" s="145"/>
      <c r="ADH47" s="145"/>
      <c r="ADI47" s="145"/>
      <c r="ADJ47" s="145"/>
      <c r="ADK47" s="145"/>
      <c r="ADL47" s="145"/>
      <c r="ADM47" s="145"/>
      <c r="ADN47" s="145"/>
      <c r="ADO47" s="145"/>
      <c r="ADP47" s="145"/>
      <c r="ADQ47" s="145"/>
      <c r="ADR47" s="145"/>
      <c r="ADS47" s="145"/>
      <c r="ADT47" s="145"/>
      <c r="ADU47" s="145"/>
      <c r="ADV47" s="145"/>
      <c r="ADW47" s="145"/>
      <c r="ADX47" s="145"/>
      <c r="ADY47" s="145"/>
      <c r="ADZ47" s="145"/>
      <c r="AEA47" s="145"/>
      <c r="AEB47" s="145"/>
      <c r="AEC47" s="145"/>
      <c r="AED47" s="145"/>
      <c r="AEE47" s="145"/>
      <c r="AEF47" s="145"/>
      <c r="AEG47" s="145"/>
      <c r="AEH47" s="145"/>
      <c r="AEI47" s="145"/>
      <c r="AEJ47" s="145"/>
      <c r="AEK47" s="145"/>
      <c r="AEL47" s="145"/>
      <c r="AEM47" s="145"/>
      <c r="AEN47" s="145"/>
      <c r="AEO47" s="145"/>
      <c r="AEP47" s="145"/>
      <c r="AEQ47" s="145"/>
      <c r="AER47" s="145"/>
      <c r="AES47" s="145"/>
      <c r="AET47" s="145"/>
      <c r="AEU47" s="145"/>
      <c r="AEV47" s="145"/>
      <c r="AEW47" s="145"/>
      <c r="AEX47" s="145"/>
      <c r="AEY47" s="145"/>
      <c r="AEZ47" s="145"/>
      <c r="AFA47" s="145"/>
      <c r="AFB47" s="145"/>
      <c r="AFC47" s="145"/>
      <c r="AFD47" s="145"/>
      <c r="AFE47" s="145"/>
      <c r="AFF47" s="145"/>
      <c r="AFG47" s="145"/>
      <c r="AFH47" s="145"/>
      <c r="AFI47" s="145"/>
      <c r="AFJ47" s="145"/>
      <c r="AFK47" s="145"/>
      <c r="AFL47" s="145"/>
      <c r="AFM47" s="145"/>
      <c r="AFN47" s="145"/>
      <c r="AFO47" s="145"/>
      <c r="AFP47" s="145"/>
      <c r="AFQ47" s="145"/>
      <c r="AFR47" s="145"/>
      <c r="AFS47" s="145"/>
      <c r="AFT47" s="145"/>
      <c r="AFU47" s="145"/>
      <c r="AFV47" s="145"/>
      <c r="AFW47" s="145"/>
      <c r="AFX47" s="145"/>
      <c r="AFY47" s="145"/>
      <c r="AFZ47" s="145"/>
      <c r="AGA47" s="145"/>
      <c r="AGB47" s="145"/>
      <c r="AGC47" s="145"/>
      <c r="AGD47" s="145"/>
      <c r="AGE47" s="145"/>
      <c r="AGF47" s="145"/>
      <c r="AGG47" s="145"/>
      <c r="AGH47" s="145"/>
      <c r="AGI47" s="145"/>
      <c r="AGJ47" s="145"/>
      <c r="AGK47" s="145"/>
      <c r="AGL47" s="145"/>
      <c r="AGM47" s="145"/>
      <c r="AGN47" s="145"/>
      <c r="AGO47" s="145"/>
      <c r="AGP47" s="145"/>
      <c r="AGQ47" s="145"/>
      <c r="AGR47" s="145"/>
      <c r="AGS47" s="145"/>
      <c r="AGT47" s="145"/>
      <c r="AGU47" s="145"/>
      <c r="AGV47" s="145"/>
      <c r="AGW47" s="145"/>
      <c r="AGX47" s="145"/>
      <c r="AGY47" s="145"/>
      <c r="AGZ47" s="145"/>
      <c r="AHA47" s="145"/>
      <c r="AHB47" s="145"/>
      <c r="AHC47" s="145"/>
      <c r="AHD47" s="145"/>
      <c r="AHE47" s="145"/>
      <c r="AHF47" s="145"/>
      <c r="AHG47" s="145"/>
      <c r="AHH47" s="145"/>
      <c r="AHI47" s="145"/>
      <c r="AHJ47" s="145"/>
      <c r="AHK47" s="145"/>
      <c r="AHL47" s="145"/>
      <c r="AHM47" s="145"/>
      <c r="AHN47" s="145"/>
      <c r="AHO47" s="145"/>
      <c r="AHP47" s="145"/>
      <c r="AHQ47" s="145"/>
      <c r="AHR47" s="145"/>
      <c r="AHS47" s="145"/>
      <c r="AHT47" s="145"/>
      <c r="AHU47" s="145"/>
      <c r="AHV47" s="145"/>
      <c r="AHW47" s="145"/>
      <c r="AHX47" s="145"/>
      <c r="AHY47" s="145"/>
      <c r="AHZ47" s="145"/>
      <c r="AIA47" s="145"/>
      <c r="AIB47" s="145"/>
      <c r="AIC47" s="145"/>
      <c r="AID47" s="145"/>
      <c r="AIE47" s="145"/>
      <c r="AIF47" s="145"/>
      <c r="AIG47" s="145"/>
      <c r="AIH47" s="145"/>
      <c r="AII47" s="145"/>
      <c r="AIJ47" s="145"/>
      <c r="AIK47" s="145"/>
      <c r="AIL47" s="145"/>
      <c r="AIM47" s="145"/>
      <c r="AIN47" s="145"/>
      <c r="AIO47" s="145"/>
      <c r="AIP47" s="145"/>
      <c r="AIQ47" s="145"/>
      <c r="AIR47" s="145"/>
      <c r="AIS47" s="145"/>
      <c r="AIT47" s="145"/>
      <c r="AIU47" s="145"/>
      <c r="AIV47" s="145"/>
      <c r="AIW47" s="145"/>
      <c r="AIX47" s="145"/>
      <c r="AIY47" s="145"/>
      <c r="AIZ47" s="145"/>
      <c r="AJA47" s="145"/>
      <c r="AJB47" s="145"/>
      <c r="AJC47" s="145"/>
      <c r="AJD47" s="145"/>
      <c r="AJE47" s="145"/>
      <c r="AJF47" s="145"/>
      <c r="AJG47" s="145"/>
      <c r="AJH47" s="145"/>
      <c r="AJI47" s="145"/>
      <c r="AJJ47" s="145"/>
      <c r="AJK47" s="145"/>
      <c r="AJL47" s="145"/>
      <c r="AJM47" s="145"/>
      <c r="AJN47" s="145"/>
      <c r="AJO47" s="145"/>
      <c r="AJP47" s="145"/>
      <c r="AJQ47" s="145"/>
      <c r="AJR47" s="145"/>
      <c r="AJS47" s="145"/>
      <c r="AJT47" s="145"/>
      <c r="AJU47" s="145"/>
      <c r="AJV47" s="145"/>
      <c r="AJW47" s="145"/>
      <c r="AJX47" s="145"/>
      <c r="AJY47" s="145"/>
      <c r="AJZ47" s="145"/>
      <c r="AKA47" s="145"/>
      <c r="AKB47" s="145"/>
      <c r="AKC47" s="145"/>
      <c r="AKD47" s="145"/>
      <c r="AKE47" s="145"/>
      <c r="AKF47" s="145"/>
      <c r="AKG47" s="145"/>
      <c r="AKH47" s="145"/>
      <c r="AKI47" s="145"/>
      <c r="AKJ47" s="145"/>
      <c r="AKK47" s="145"/>
      <c r="AKL47" s="145"/>
      <c r="AKM47" s="145"/>
      <c r="AKN47" s="145"/>
      <c r="AKO47" s="145"/>
      <c r="AKP47" s="145"/>
      <c r="AKQ47" s="145"/>
      <c r="AKR47" s="145"/>
      <c r="AKS47" s="145"/>
      <c r="AKT47" s="145"/>
      <c r="AKU47" s="145"/>
      <c r="AKV47" s="145"/>
      <c r="AKW47" s="145"/>
      <c r="AKX47" s="145"/>
      <c r="AKY47" s="145"/>
      <c r="AKZ47" s="145"/>
      <c r="ALA47" s="145"/>
      <c r="ALB47" s="145"/>
      <c r="ALC47" s="145"/>
      <c r="ALD47" s="145"/>
      <c r="ALE47" s="145"/>
      <c r="ALF47" s="145"/>
      <c r="ALG47" s="145"/>
      <c r="ALH47" s="145"/>
      <c r="ALI47" s="145"/>
      <c r="ALJ47" s="145"/>
      <c r="ALK47" s="145"/>
      <c r="ALL47" s="145"/>
      <c r="ALM47" s="145"/>
      <c r="ALN47" s="145"/>
      <c r="ALO47" s="145"/>
      <c r="ALP47" s="145"/>
      <c r="ALQ47" s="145"/>
      <c r="ALR47" s="145"/>
      <c r="ALS47" s="145"/>
      <c r="ALT47" s="145"/>
      <c r="ALU47" s="145"/>
      <c r="ALV47" s="145"/>
      <c r="ALW47" s="145"/>
      <c r="ALX47" s="145"/>
      <c r="ALY47" s="145"/>
      <c r="ALZ47" s="145"/>
      <c r="AMA47" s="145"/>
      <c r="AMB47" s="145"/>
      <c r="AMC47" s="145"/>
      <c r="AMD47" s="145"/>
      <c r="AME47" s="145"/>
      <c r="AMF47" s="145"/>
      <c r="AMG47" s="145"/>
      <c r="AMH47" s="145"/>
      <c r="AMI47" s="145"/>
      <c r="AMJ47" s="145"/>
      <c r="AMK47" s="145"/>
    </row>
    <row r="48" spans="1:1025" s="131" customFormat="1">
      <c r="A48" s="145" t="str">
        <f t="shared" si="0"/>
        <v>LOAN.HOCRM_DEFER</v>
      </c>
      <c r="B48" s="154">
        <f t="shared" si="3"/>
        <v>110044</v>
      </c>
      <c r="C48" s="134">
        <v>0</v>
      </c>
      <c r="D48" s="134">
        <v>1</v>
      </c>
      <c r="E48" s="146">
        <f t="shared" si="4"/>
        <v>100000</v>
      </c>
      <c r="F48" s="146">
        <v>10000</v>
      </c>
      <c r="G48" s="146" t="s">
        <v>34</v>
      </c>
      <c r="H48" s="146">
        <v>100000</v>
      </c>
      <c r="I48" s="158" t="s">
        <v>505</v>
      </c>
      <c r="J48" s="146">
        <f>VLOOKUP(I48,T_FSM_TYPE!$A:$B,2,0)</f>
        <v>110000</v>
      </c>
      <c r="K48" s="131" t="s">
        <v>625</v>
      </c>
      <c r="L48" s="159"/>
      <c r="M48" s="133" t="str">
        <f t="shared" si="2"/>
        <v>INSERT INTO T_FSM_ACTION VALUES(110044, 0, 1, 100000, 10000, GETDATE(), 100000, 110000, 'HOCRM_DEFER', '' )</v>
      </c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  <c r="BA48" s="145"/>
      <c r="BB48" s="145"/>
      <c r="BC48" s="145"/>
      <c r="BD48" s="145"/>
      <c r="BE48" s="145"/>
      <c r="BF48" s="145"/>
      <c r="BG48" s="145"/>
      <c r="BH48" s="145"/>
      <c r="BI48" s="145"/>
      <c r="BJ48" s="145"/>
      <c r="BK48" s="145"/>
      <c r="BL48" s="145"/>
      <c r="BM48" s="145"/>
      <c r="BN48" s="145"/>
      <c r="BO48" s="145"/>
      <c r="BP48" s="145"/>
      <c r="BQ48" s="145"/>
      <c r="BR48" s="145"/>
      <c r="BS48" s="145"/>
      <c r="BT48" s="145"/>
      <c r="BU48" s="145"/>
      <c r="BV48" s="145"/>
      <c r="BW48" s="145"/>
      <c r="BX48" s="145"/>
      <c r="BY48" s="145"/>
      <c r="BZ48" s="145"/>
      <c r="CA48" s="145"/>
      <c r="CB48" s="145"/>
      <c r="CC48" s="145"/>
      <c r="CD48" s="145"/>
      <c r="CE48" s="145"/>
      <c r="CF48" s="145"/>
      <c r="CG48" s="145"/>
      <c r="CH48" s="145"/>
      <c r="CI48" s="145"/>
      <c r="CJ48" s="145"/>
      <c r="CK48" s="145"/>
      <c r="CL48" s="145"/>
      <c r="CM48" s="145"/>
      <c r="CN48" s="145"/>
      <c r="CO48" s="145"/>
      <c r="CP48" s="145"/>
      <c r="CQ48" s="145"/>
      <c r="CR48" s="145"/>
      <c r="CS48" s="145"/>
      <c r="CT48" s="145"/>
      <c r="CU48" s="145"/>
      <c r="CV48" s="145"/>
      <c r="CW48" s="145"/>
      <c r="CX48" s="145"/>
      <c r="CY48" s="145"/>
      <c r="CZ48" s="145"/>
      <c r="DA48" s="145"/>
      <c r="DB48" s="145"/>
      <c r="DC48" s="145"/>
      <c r="DD48" s="145"/>
      <c r="DE48" s="145"/>
      <c r="DF48" s="145"/>
      <c r="DG48" s="145"/>
      <c r="DH48" s="145"/>
      <c r="DI48" s="145"/>
      <c r="DJ48" s="145"/>
      <c r="DK48" s="145"/>
      <c r="DL48" s="145"/>
      <c r="DM48" s="145"/>
      <c r="DN48" s="145"/>
      <c r="DO48" s="145"/>
      <c r="DP48" s="145"/>
      <c r="DQ48" s="145"/>
      <c r="DR48" s="145"/>
      <c r="DS48" s="145"/>
      <c r="DT48" s="145"/>
      <c r="DU48" s="145"/>
      <c r="DV48" s="145"/>
      <c r="DW48" s="145"/>
      <c r="DX48" s="145"/>
      <c r="DY48" s="145"/>
      <c r="DZ48" s="145"/>
      <c r="EA48" s="145"/>
      <c r="EB48" s="145"/>
      <c r="EC48" s="145"/>
      <c r="ED48" s="145"/>
      <c r="EE48" s="145"/>
      <c r="EF48" s="145"/>
      <c r="EG48" s="145"/>
      <c r="EH48" s="145"/>
      <c r="EI48" s="145"/>
      <c r="EJ48" s="145"/>
      <c r="EK48" s="145"/>
      <c r="EL48" s="145"/>
      <c r="EM48" s="145"/>
      <c r="EN48" s="145"/>
      <c r="EO48" s="145"/>
      <c r="EP48" s="145"/>
      <c r="EQ48" s="145"/>
      <c r="ER48" s="145"/>
      <c r="ES48" s="145"/>
      <c r="ET48" s="145"/>
      <c r="EU48" s="145"/>
      <c r="EV48" s="145"/>
      <c r="EW48" s="145"/>
      <c r="EX48" s="145"/>
      <c r="EY48" s="145"/>
      <c r="EZ48" s="145"/>
      <c r="FA48" s="145"/>
      <c r="FB48" s="145"/>
      <c r="FC48" s="145"/>
      <c r="FD48" s="145"/>
      <c r="FE48" s="145"/>
      <c r="FF48" s="145"/>
      <c r="FG48" s="145"/>
      <c r="FH48" s="145"/>
      <c r="FI48" s="145"/>
      <c r="FJ48" s="145"/>
      <c r="FK48" s="145"/>
      <c r="FL48" s="145"/>
      <c r="FM48" s="145"/>
      <c r="FN48" s="145"/>
      <c r="FO48" s="145"/>
      <c r="FP48" s="145"/>
      <c r="FQ48" s="145"/>
      <c r="FR48" s="145"/>
      <c r="FS48" s="145"/>
      <c r="FT48" s="145"/>
      <c r="FU48" s="145"/>
      <c r="FV48" s="145"/>
      <c r="FW48" s="145"/>
      <c r="FX48" s="145"/>
      <c r="FY48" s="145"/>
      <c r="FZ48" s="145"/>
      <c r="GA48" s="145"/>
      <c r="GB48" s="145"/>
      <c r="GC48" s="145"/>
      <c r="GD48" s="145"/>
      <c r="GE48" s="145"/>
      <c r="GF48" s="145"/>
      <c r="GG48" s="145"/>
      <c r="GH48" s="145"/>
      <c r="GI48" s="145"/>
      <c r="GJ48" s="145"/>
      <c r="GK48" s="145"/>
      <c r="GL48" s="145"/>
      <c r="GM48" s="145"/>
      <c r="GN48" s="145"/>
      <c r="GO48" s="145"/>
      <c r="GP48" s="145"/>
      <c r="GQ48" s="145"/>
      <c r="GR48" s="145"/>
      <c r="GS48" s="145"/>
      <c r="GT48" s="145"/>
      <c r="GU48" s="145"/>
      <c r="GV48" s="145"/>
      <c r="GW48" s="145"/>
      <c r="GX48" s="145"/>
      <c r="GY48" s="145"/>
      <c r="GZ48" s="145"/>
      <c r="HA48" s="145"/>
      <c r="HB48" s="145"/>
      <c r="HC48" s="145"/>
      <c r="HD48" s="145"/>
      <c r="HE48" s="145"/>
      <c r="HF48" s="145"/>
      <c r="HG48" s="145"/>
      <c r="HH48" s="145"/>
      <c r="HI48" s="145"/>
      <c r="HJ48" s="145"/>
      <c r="HK48" s="145"/>
      <c r="HL48" s="145"/>
      <c r="HM48" s="145"/>
      <c r="HN48" s="145"/>
      <c r="HO48" s="145"/>
      <c r="HP48" s="145"/>
      <c r="HQ48" s="145"/>
      <c r="HR48" s="145"/>
      <c r="HS48" s="145"/>
      <c r="HT48" s="145"/>
      <c r="HU48" s="145"/>
      <c r="HV48" s="145"/>
      <c r="HW48" s="145"/>
      <c r="HX48" s="145"/>
      <c r="HY48" s="145"/>
      <c r="HZ48" s="145"/>
      <c r="IA48" s="145"/>
      <c r="IB48" s="145"/>
      <c r="IC48" s="145"/>
      <c r="ID48" s="145"/>
      <c r="IE48" s="145"/>
      <c r="IF48" s="145"/>
      <c r="IG48" s="145"/>
      <c r="IH48" s="145"/>
      <c r="II48" s="145"/>
      <c r="IJ48" s="145"/>
      <c r="IK48" s="145"/>
      <c r="IL48" s="145"/>
      <c r="IM48" s="145"/>
      <c r="IN48" s="145"/>
      <c r="IO48" s="145"/>
      <c r="IP48" s="145"/>
      <c r="IQ48" s="145"/>
      <c r="IR48" s="145"/>
      <c r="IS48" s="145"/>
      <c r="IT48" s="145"/>
      <c r="IU48" s="145"/>
      <c r="IV48" s="145"/>
      <c r="IW48" s="145"/>
      <c r="IX48" s="145"/>
      <c r="IY48" s="145"/>
      <c r="IZ48" s="145"/>
      <c r="JA48" s="145"/>
      <c r="JB48" s="145"/>
      <c r="JC48" s="145"/>
      <c r="JD48" s="145"/>
      <c r="JE48" s="145"/>
      <c r="JF48" s="145"/>
      <c r="JG48" s="145"/>
      <c r="JH48" s="145"/>
      <c r="JI48" s="145"/>
      <c r="JJ48" s="145"/>
      <c r="JK48" s="145"/>
      <c r="JL48" s="145"/>
      <c r="JM48" s="145"/>
      <c r="JN48" s="145"/>
      <c r="JO48" s="145"/>
      <c r="JP48" s="145"/>
      <c r="JQ48" s="145"/>
      <c r="JR48" s="145"/>
      <c r="JS48" s="145"/>
      <c r="JT48" s="145"/>
      <c r="JU48" s="145"/>
      <c r="JV48" s="145"/>
      <c r="JW48" s="145"/>
      <c r="JX48" s="145"/>
      <c r="JY48" s="145"/>
      <c r="JZ48" s="145"/>
      <c r="KA48" s="145"/>
      <c r="KB48" s="145"/>
      <c r="KC48" s="145"/>
      <c r="KD48" s="145"/>
      <c r="KE48" s="145"/>
      <c r="KF48" s="145"/>
      <c r="KG48" s="145"/>
      <c r="KH48" s="145"/>
      <c r="KI48" s="145"/>
      <c r="KJ48" s="145"/>
      <c r="KK48" s="145"/>
      <c r="KL48" s="145"/>
      <c r="KM48" s="145"/>
      <c r="KN48" s="145"/>
      <c r="KO48" s="145"/>
      <c r="KP48" s="145"/>
      <c r="KQ48" s="145"/>
      <c r="KR48" s="145"/>
      <c r="KS48" s="145"/>
      <c r="KT48" s="145"/>
      <c r="KU48" s="145"/>
      <c r="KV48" s="145"/>
      <c r="KW48" s="145"/>
      <c r="KX48" s="145"/>
      <c r="KY48" s="145"/>
      <c r="KZ48" s="145"/>
      <c r="LA48" s="145"/>
      <c r="LB48" s="145"/>
      <c r="LC48" s="145"/>
      <c r="LD48" s="145"/>
      <c r="LE48" s="145"/>
      <c r="LF48" s="145"/>
      <c r="LG48" s="145"/>
      <c r="LH48" s="145"/>
      <c r="LI48" s="145"/>
      <c r="LJ48" s="145"/>
      <c r="LK48" s="145"/>
      <c r="LL48" s="145"/>
      <c r="LM48" s="145"/>
      <c r="LN48" s="145"/>
      <c r="LO48" s="145"/>
      <c r="LP48" s="145"/>
      <c r="LQ48" s="145"/>
      <c r="LR48" s="145"/>
      <c r="LS48" s="145"/>
      <c r="LT48" s="145"/>
      <c r="LU48" s="145"/>
      <c r="LV48" s="145"/>
      <c r="LW48" s="145"/>
      <c r="LX48" s="145"/>
      <c r="LY48" s="145"/>
      <c r="LZ48" s="145"/>
      <c r="MA48" s="145"/>
      <c r="MB48" s="145"/>
      <c r="MC48" s="145"/>
      <c r="MD48" s="145"/>
      <c r="ME48" s="145"/>
      <c r="MF48" s="145"/>
      <c r="MG48" s="145"/>
      <c r="MH48" s="145"/>
      <c r="MI48" s="145"/>
      <c r="MJ48" s="145"/>
      <c r="MK48" s="145"/>
      <c r="ML48" s="145"/>
      <c r="MM48" s="145"/>
      <c r="MN48" s="145"/>
      <c r="MO48" s="145"/>
      <c r="MP48" s="145"/>
      <c r="MQ48" s="145"/>
      <c r="MR48" s="145"/>
      <c r="MS48" s="145"/>
      <c r="MT48" s="145"/>
      <c r="MU48" s="145"/>
      <c r="MV48" s="145"/>
      <c r="MW48" s="145"/>
      <c r="MX48" s="145"/>
      <c r="MY48" s="145"/>
      <c r="MZ48" s="145"/>
      <c r="NA48" s="145"/>
      <c r="NB48" s="145"/>
      <c r="NC48" s="145"/>
      <c r="ND48" s="145"/>
      <c r="NE48" s="145"/>
      <c r="NF48" s="145"/>
      <c r="NG48" s="145"/>
      <c r="NH48" s="145"/>
      <c r="NI48" s="145"/>
      <c r="NJ48" s="145"/>
      <c r="NK48" s="145"/>
      <c r="NL48" s="145"/>
      <c r="NM48" s="145"/>
      <c r="NN48" s="145"/>
      <c r="NO48" s="145"/>
      <c r="NP48" s="145"/>
      <c r="NQ48" s="145"/>
      <c r="NR48" s="145"/>
      <c r="NS48" s="145"/>
      <c r="NT48" s="145"/>
      <c r="NU48" s="145"/>
      <c r="NV48" s="145"/>
      <c r="NW48" s="145"/>
      <c r="NX48" s="145"/>
      <c r="NY48" s="145"/>
      <c r="NZ48" s="145"/>
      <c r="OA48" s="145"/>
      <c r="OB48" s="145"/>
      <c r="OC48" s="145"/>
      <c r="OD48" s="145"/>
      <c r="OE48" s="145"/>
      <c r="OF48" s="145"/>
      <c r="OG48" s="145"/>
      <c r="OH48" s="145"/>
      <c r="OI48" s="145"/>
      <c r="OJ48" s="145"/>
      <c r="OK48" s="145"/>
      <c r="OL48" s="145"/>
      <c r="OM48" s="145"/>
      <c r="ON48" s="145"/>
      <c r="OO48" s="145"/>
      <c r="OP48" s="145"/>
      <c r="OQ48" s="145"/>
      <c r="OR48" s="145"/>
      <c r="OS48" s="145"/>
      <c r="OT48" s="145"/>
      <c r="OU48" s="145"/>
      <c r="OV48" s="145"/>
      <c r="OW48" s="145"/>
      <c r="OX48" s="145"/>
      <c r="OY48" s="145"/>
      <c r="OZ48" s="145"/>
      <c r="PA48" s="145"/>
      <c r="PB48" s="145"/>
      <c r="PC48" s="145"/>
      <c r="PD48" s="145"/>
      <c r="PE48" s="145"/>
      <c r="PF48" s="145"/>
      <c r="PG48" s="145"/>
      <c r="PH48" s="145"/>
      <c r="PI48" s="145"/>
      <c r="PJ48" s="145"/>
      <c r="PK48" s="145"/>
      <c r="PL48" s="145"/>
      <c r="PM48" s="145"/>
      <c r="PN48" s="145"/>
      <c r="PO48" s="145"/>
      <c r="PP48" s="145"/>
      <c r="PQ48" s="145"/>
      <c r="PR48" s="145"/>
      <c r="PS48" s="145"/>
      <c r="PT48" s="145"/>
      <c r="PU48" s="145"/>
      <c r="PV48" s="145"/>
      <c r="PW48" s="145"/>
      <c r="PX48" s="145"/>
      <c r="PY48" s="145"/>
      <c r="PZ48" s="145"/>
      <c r="QA48" s="145"/>
      <c r="QB48" s="145"/>
      <c r="QC48" s="145"/>
      <c r="QD48" s="145"/>
      <c r="QE48" s="145"/>
      <c r="QF48" s="145"/>
      <c r="QG48" s="145"/>
      <c r="QH48" s="145"/>
      <c r="QI48" s="145"/>
      <c r="QJ48" s="145"/>
      <c r="QK48" s="145"/>
      <c r="QL48" s="145"/>
      <c r="QM48" s="145"/>
      <c r="QN48" s="145"/>
      <c r="QO48" s="145"/>
      <c r="QP48" s="145"/>
      <c r="QQ48" s="145"/>
      <c r="QR48" s="145"/>
      <c r="QS48" s="145"/>
      <c r="QT48" s="145"/>
      <c r="QU48" s="145"/>
      <c r="QV48" s="145"/>
      <c r="QW48" s="145"/>
      <c r="QX48" s="145"/>
      <c r="QY48" s="145"/>
      <c r="QZ48" s="145"/>
      <c r="RA48" s="145"/>
      <c r="RB48" s="145"/>
      <c r="RC48" s="145"/>
      <c r="RD48" s="145"/>
      <c r="RE48" s="145"/>
      <c r="RF48" s="145"/>
      <c r="RG48" s="145"/>
      <c r="RH48" s="145"/>
      <c r="RI48" s="145"/>
      <c r="RJ48" s="145"/>
      <c r="RK48" s="145"/>
      <c r="RL48" s="145"/>
      <c r="RM48" s="145"/>
      <c r="RN48" s="145"/>
      <c r="RO48" s="145"/>
      <c r="RP48" s="145"/>
      <c r="RQ48" s="145"/>
      <c r="RR48" s="145"/>
      <c r="RS48" s="145"/>
      <c r="RT48" s="145"/>
      <c r="RU48" s="145"/>
      <c r="RV48" s="145"/>
      <c r="RW48" s="145"/>
      <c r="RX48" s="145"/>
      <c r="RY48" s="145"/>
      <c r="RZ48" s="145"/>
      <c r="SA48" s="145"/>
      <c r="SB48" s="145"/>
      <c r="SC48" s="145"/>
      <c r="SD48" s="145"/>
      <c r="SE48" s="145"/>
      <c r="SF48" s="145"/>
      <c r="SG48" s="145"/>
      <c r="SH48" s="145"/>
      <c r="SI48" s="145"/>
      <c r="SJ48" s="145"/>
      <c r="SK48" s="145"/>
      <c r="SL48" s="145"/>
      <c r="SM48" s="145"/>
      <c r="SN48" s="145"/>
      <c r="SO48" s="145"/>
      <c r="SP48" s="145"/>
      <c r="SQ48" s="145"/>
      <c r="SR48" s="145"/>
      <c r="SS48" s="145"/>
      <c r="ST48" s="145"/>
      <c r="SU48" s="145"/>
      <c r="SV48" s="145"/>
      <c r="SW48" s="145"/>
      <c r="SX48" s="145"/>
      <c r="SY48" s="145"/>
      <c r="SZ48" s="145"/>
      <c r="TA48" s="145"/>
      <c r="TB48" s="145"/>
      <c r="TC48" s="145"/>
      <c r="TD48" s="145"/>
      <c r="TE48" s="145"/>
      <c r="TF48" s="145"/>
      <c r="TG48" s="145"/>
      <c r="TH48" s="145"/>
      <c r="TI48" s="145"/>
      <c r="TJ48" s="145"/>
      <c r="TK48" s="145"/>
      <c r="TL48" s="145"/>
      <c r="TM48" s="145"/>
      <c r="TN48" s="145"/>
      <c r="TO48" s="145"/>
      <c r="TP48" s="145"/>
      <c r="TQ48" s="145"/>
      <c r="TR48" s="145"/>
      <c r="TS48" s="145"/>
      <c r="TT48" s="145"/>
      <c r="TU48" s="145"/>
      <c r="TV48" s="145"/>
      <c r="TW48" s="145"/>
      <c r="TX48" s="145"/>
      <c r="TY48" s="145"/>
      <c r="TZ48" s="145"/>
      <c r="UA48" s="145"/>
      <c r="UB48" s="145"/>
      <c r="UC48" s="145"/>
      <c r="UD48" s="145"/>
      <c r="UE48" s="145"/>
      <c r="UF48" s="145"/>
      <c r="UG48" s="145"/>
      <c r="UH48" s="145"/>
      <c r="UI48" s="145"/>
      <c r="UJ48" s="145"/>
      <c r="UK48" s="145"/>
      <c r="UL48" s="145"/>
      <c r="UM48" s="145"/>
      <c r="UN48" s="145"/>
      <c r="UO48" s="145"/>
      <c r="UP48" s="145"/>
      <c r="UQ48" s="145"/>
      <c r="UR48" s="145"/>
      <c r="US48" s="145"/>
      <c r="UT48" s="145"/>
      <c r="UU48" s="145"/>
      <c r="UV48" s="145"/>
      <c r="UW48" s="145"/>
      <c r="UX48" s="145"/>
      <c r="UY48" s="145"/>
      <c r="UZ48" s="145"/>
      <c r="VA48" s="145"/>
      <c r="VB48" s="145"/>
      <c r="VC48" s="145"/>
      <c r="VD48" s="145"/>
      <c r="VE48" s="145"/>
      <c r="VF48" s="145"/>
      <c r="VG48" s="145"/>
      <c r="VH48" s="145"/>
      <c r="VI48" s="145"/>
      <c r="VJ48" s="145"/>
      <c r="VK48" s="145"/>
      <c r="VL48" s="145"/>
      <c r="VM48" s="145"/>
      <c r="VN48" s="145"/>
      <c r="VO48" s="145"/>
      <c r="VP48" s="145"/>
      <c r="VQ48" s="145"/>
      <c r="VR48" s="145"/>
      <c r="VS48" s="145"/>
      <c r="VT48" s="145"/>
      <c r="VU48" s="145"/>
      <c r="VV48" s="145"/>
      <c r="VW48" s="145"/>
      <c r="VX48" s="145"/>
      <c r="VY48" s="145"/>
      <c r="VZ48" s="145"/>
      <c r="WA48" s="145"/>
      <c r="WB48" s="145"/>
      <c r="WC48" s="145"/>
      <c r="WD48" s="145"/>
      <c r="WE48" s="145"/>
      <c r="WF48" s="145"/>
      <c r="WG48" s="145"/>
      <c r="WH48" s="145"/>
      <c r="WI48" s="145"/>
      <c r="WJ48" s="145"/>
      <c r="WK48" s="145"/>
      <c r="WL48" s="145"/>
      <c r="WM48" s="145"/>
      <c r="WN48" s="145"/>
      <c r="WO48" s="145"/>
      <c r="WP48" s="145"/>
      <c r="WQ48" s="145"/>
      <c r="WR48" s="145"/>
      <c r="WS48" s="145"/>
      <c r="WT48" s="145"/>
      <c r="WU48" s="145"/>
      <c r="WV48" s="145"/>
      <c r="WW48" s="145"/>
      <c r="WX48" s="145"/>
      <c r="WY48" s="145"/>
      <c r="WZ48" s="145"/>
      <c r="XA48" s="145"/>
      <c r="XB48" s="145"/>
      <c r="XC48" s="145"/>
      <c r="XD48" s="145"/>
      <c r="XE48" s="145"/>
      <c r="XF48" s="145"/>
      <c r="XG48" s="145"/>
      <c r="XH48" s="145"/>
      <c r="XI48" s="145"/>
      <c r="XJ48" s="145"/>
      <c r="XK48" s="145"/>
      <c r="XL48" s="145"/>
      <c r="XM48" s="145"/>
      <c r="XN48" s="145"/>
      <c r="XO48" s="145"/>
      <c r="XP48" s="145"/>
      <c r="XQ48" s="145"/>
      <c r="XR48" s="145"/>
      <c r="XS48" s="145"/>
      <c r="XT48" s="145"/>
      <c r="XU48" s="145"/>
      <c r="XV48" s="145"/>
      <c r="XW48" s="145"/>
      <c r="XX48" s="145"/>
      <c r="XY48" s="145"/>
      <c r="XZ48" s="145"/>
      <c r="YA48" s="145"/>
      <c r="YB48" s="145"/>
      <c r="YC48" s="145"/>
      <c r="YD48" s="145"/>
      <c r="YE48" s="145"/>
      <c r="YF48" s="145"/>
      <c r="YG48" s="145"/>
      <c r="YH48" s="145"/>
      <c r="YI48" s="145"/>
      <c r="YJ48" s="145"/>
      <c r="YK48" s="145"/>
      <c r="YL48" s="145"/>
      <c r="YM48" s="145"/>
      <c r="YN48" s="145"/>
      <c r="YO48" s="145"/>
      <c r="YP48" s="145"/>
      <c r="YQ48" s="145"/>
      <c r="YR48" s="145"/>
      <c r="YS48" s="145"/>
      <c r="YT48" s="145"/>
      <c r="YU48" s="145"/>
      <c r="YV48" s="145"/>
      <c r="YW48" s="145"/>
      <c r="YX48" s="145"/>
      <c r="YY48" s="145"/>
      <c r="YZ48" s="145"/>
      <c r="ZA48" s="145"/>
      <c r="ZB48" s="145"/>
      <c r="ZC48" s="145"/>
      <c r="ZD48" s="145"/>
      <c r="ZE48" s="145"/>
      <c r="ZF48" s="145"/>
      <c r="ZG48" s="145"/>
      <c r="ZH48" s="145"/>
      <c r="ZI48" s="145"/>
      <c r="ZJ48" s="145"/>
      <c r="ZK48" s="145"/>
      <c r="ZL48" s="145"/>
      <c r="ZM48" s="145"/>
      <c r="ZN48" s="145"/>
      <c r="ZO48" s="145"/>
      <c r="ZP48" s="145"/>
      <c r="ZQ48" s="145"/>
      <c r="ZR48" s="145"/>
      <c r="ZS48" s="145"/>
      <c r="ZT48" s="145"/>
      <c r="ZU48" s="145"/>
      <c r="ZV48" s="145"/>
      <c r="ZW48" s="145"/>
      <c r="ZX48" s="145"/>
      <c r="ZY48" s="145"/>
      <c r="ZZ48" s="145"/>
      <c r="AAA48" s="145"/>
      <c r="AAB48" s="145"/>
      <c r="AAC48" s="145"/>
      <c r="AAD48" s="145"/>
      <c r="AAE48" s="145"/>
      <c r="AAF48" s="145"/>
      <c r="AAG48" s="145"/>
      <c r="AAH48" s="145"/>
      <c r="AAI48" s="145"/>
      <c r="AAJ48" s="145"/>
      <c r="AAK48" s="145"/>
      <c r="AAL48" s="145"/>
      <c r="AAM48" s="145"/>
      <c r="AAN48" s="145"/>
      <c r="AAO48" s="145"/>
      <c r="AAP48" s="145"/>
      <c r="AAQ48" s="145"/>
      <c r="AAR48" s="145"/>
      <c r="AAS48" s="145"/>
      <c r="AAT48" s="145"/>
      <c r="AAU48" s="145"/>
      <c r="AAV48" s="145"/>
      <c r="AAW48" s="145"/>
      <c r="AAX48" s="145"/>
      <c r="AAY48" s="145"/>
      <c r="AAZ48" s="145"/>
      <c r="ABA48" s="145"/>
      <c r="ABB48" s="145"/>
      <c r="ABC48" s="145"/>
      <c r="ABD48" s="145"/>
      <c r="ABE48" s="145"/>
      <c r="ABF48" s="145"/>
      <c r="ABG48" s="145"/>
      <c r="ABH48" s="145"/>
      <c r="ABI48" s="145"/>
      <c r="ABJ48" s="145"/>
      <c r="ABK48" s="145"/>
      <c r="ABL48" s="145"/>
      <c r="ABM48" s="145"/>
      <c r="ABN48" s="145"/>
      <c r="ABO48" s="145"/>
      <c r="ABP48" s="145"/>
      <c r="ABQ48" s="145"/>
      <c r="ABR48" s="145"/>
      <c r="ABS48" s="145"/>
      <c r="ABT48" s="145"/>
      <c r="ABU48" s="145"/>
      <c r="ABV48" s="145"/>
      <c r="ABW48" s="145"/>
      <c r="ABX48" s="145"/>
      <c r="ABY48" s="145"/>
      <c r="ABZ48" s="145"/>
      <c r="ACA48" s="145"/>
      <c r="ACB48" s="145"/>
      <c r="ACC48" s="145"/>
      <c r="ACD48" s="145"/>
      <c r="ACE48" s="145"/>
      <c r="ACF48" s="145"/>
      <c r="ACG48" s="145"/>
      <c r="ACH48" s="145"/>
      <c r="ACI48" s="145"/>
      <c r="ACJ48" s="145"/>
      <c r="ACK48" s="145"/>
      <c r="ACL48" s="145"/>
      <c r="ACM48" s="145"/>
      <c r="ACN48" s="145"/>
      <c r="ACO48" s="145"/>
      <c r="ACP48" s="145"/>
      <c r="ACQ48" s="145"/>
      <c r="ACR48" s="145"/>
      <c r="ACS48" s="145"/>
      <c r="ACT48" s="145"/>
      <c r="ACU48" s="145"/>
      <c r="ACV48" s="145"/>
      <c r="ACW48" s="145"/>
      <c r="ACX48" s="145"/>
      <c r="ACY48" s="145"/>
      <c r="ACZ48" s="145"/>
      <c r="ADA48" s="145"/>
      <c r="ADB48" s="145"/>
      <c r="ADC48" s="145"/>
      <c r="ADD48" s="145"/>
      <c r="ADE48" s="145"/>
      <c r="ADF48" s="145"/>
      <c r="ADG48" s="145"/>
      <c r="ADH48" s="145"/>
      <c r="ADI48" s="145"/>
      <c r="ADJ48" s="145"/>
      <c r="ADK48" s="145"/>
      <c r="ADL48" s="145"/>
      <c r="ADM48" s="145"/>
      <c r="ADN48" s="145"/>
      <c r="ADO48" s="145"/>
      <c r="ADP48" s="145"/>
      <c r="ADQ48" s="145"/>
      <c r="ADR48" s="145"/>
      <c r="ADS48" s="145"/>
      <c r="ADT48" s="145"/>
      <c r="ADU48" s="145"/>
      <c r="ADV48" s="145"/>
      <c r="ADW48" s="145"/>
      <c r="ADX48" s="145"/>
      <c r="ADY48" s="145"/>
      <c r="ADZ48" s="145"/>
      <c r="AEA48" s="145"/>
      <c r="AEB48" s="145"/>
      <c r="AEC48" s="145"/>
      <c r="AED48" s="145"/>
      <c r="AEE48" s="145"/>
      <c r="AEF48" s="145"/>
      <c r="AEG48" s="145"/>
      <c r="AEH48" s="145"/>
      <c r="AEI48" s="145"/>
      <c r="AEJ48" s="145"/>
      <c r="AEK48" s="145"/>
      <c r="AEL48" s="145"/>
      <c r="AEM48" s="145"/>
      <c r="AEN48" s="145"/>
      <c r="AEO48" s="145"/>
      <c r="AEP48" s="145"/>
      <c r="AEQ48" s="145"/>
      <c r="AER48" s="145"/>
      <c r="AES48" s="145"/>
      <c r="AET48" s="145"/>
      <c r="AEU48" s="145"/>
      <c r="AEV48" s="145"/>
      <c r="AEW48" s="145"/>
      <c r="AEX48" s="145"/>
      <c r="AEY48" s="145"/>
      <c r="AEZ48" s="145"/>
      <c r="AFA48" s="145"/>
      <c r="AFB48" s="145"/>
      <c r="AFC48" s="145"/>
      <c r="AFD48" s="145"/>
      <c r="AFE48" s="145"/>
      <c r="AFF48" s="145"/>
      <c r="AFG48" s="145"/>
      <c r="AFH48" s="145"/>
      <c r="AFI48" s="145"/>
      <c r="AFJ48" s="145"/>
      <c r="AFK48" s="145"/>
      <c r="AFL48" s="145"/>
      <c r="AFM48" s="145"/>
      <c r="AFN48" s="145"/>
      <c r="AFO48" s="145"/>
      <c r="AFP48" s="145"/>
      <c r="AFQ48" s="145"/>
      <c r="AFR48" s="145"/>
      <c r="AFS48" s="145"/>
      <c r="AFT48" s="145"/>
      <c r="AFU48" s="145"/>
      <c r="AFV48" s="145"/>
      <c r="AFW48" s="145"/>
      <c r="AFX48" s="145"/>
      <c r="AFY48" s="145"/>
      <c r="AFZ48" s="145"/>
      <c r="AGA48" s="145"/>
      <c r="AGB48" s="145"/>
      <c r="AGC48" s="145"/>
      <c r="AGD48" s="145"/>
      <c r="AGE48" s="145"/>
      <c r="AGF48" s="145"/>
      <c r="AGG48" s="145"/>
      <c r="AGH48" s="145"/>
      <c r="AGI48" s="145"/>
      <c r="AGJ48" s="145"/>
      <c r="AGK48" s="145"/>
      <c r="AGL48" s="145"/>
      <c r="AGM48" s="145"/>
      <c r="AGN48" s="145"/>
      <c r="AGO48" s="145"/>
      <c r="AGP48" s="145"/>
      <c r="AGQ48" s="145"/>
      <c r="AGR48" s="145"/>
      <c r="AGS48" s="145"/>
      <c r="AGT48" s="145"/>
      <c r="AGU48" s="145"/>
      <c r="AGV48" s="145"/>
      <c r="AGW48" s="145"/>
      <c r="AGX48" s="145"/>
      <c r="AGY48" s="145"/>
      <c r="AGZ48" s="145"/>
      <c r="AHA48" s="145"/>
      <c r="AHB48" s="145"/>
      <c r="AHC48" s="145"/>
      <c r="AHD48" s="145"/>
      <c r="AHE48" s="145"/>
      <c r="AHF48" s="145"/>
      <c r="AHG48" s="145"/>
      <c r="AHH48" s="145"/>
      <c r="AHI48" s="145"/>
      <c r="AHJ48" s="145"/>
      <c r="AHK48" s="145"/>
      <c r="AHL48" s="145"/>
      <c r="AHM48" s="145"/>
      <c r="AHN48" s="145"/>
      <c r="AHO48" s="145"/>
      <c r="AHP48" s="145"/>
      <c r="AHQ48" s="145"/>
      <c r="AHR48" s="145"/>
      <c r="AHS48" s="145"/>
      <c r="AHT48" s="145"/>
      <c r="AHU48" s="145"/>
      <c r="AHV48" s="145"/>
      <c r="AHW48" s="145"/>
      <c r="AHX48" s="145"/>
      <c r="AHY48" s="145"/>
      <c r="AHZ48" s="145"/>
      <c r="AIA48" s="145"/>
      <c r="AIB48" s="145"/>
      <c r="AIC48" s="145"/>
      <c r="AID48" s="145"/>
      <c r="AIE48" s="145"/>
      <c r="AIF48" s="145"/>
      <c r="AIG48" s="145"/>
      <c r="AIH48" s="145"/>
      <c r="AII48" s="145"/>
      <c r="AIJ48" s="145"/>
      <c r="AIK48" s="145"/>
      <c r="AIL48" s="145"/>
      <c r="AIM48" s="145"/>
      <c r="AIN48" s="145"/>
      <c r="AIO48" s="145"/>
      <c r="AIP48" s="145"/>
      <c r="AIQ48" s="145"/>
      <c r="AIR48" s="145"/>
      <c r="AIS48" s="145"/>
      <c r="AIT48" s="145"/>
      <c r="AIU48" s="145"/>
      <c r="AIV48" s="145"/>
      <c r="AIW48" s="145"/>
      <c r="AIX48" s="145"/>
      <c r="AIY48" s="145"/>
      <c r="AIZ48" s="145"/>
      <c r="AJA48" s="145"/>
      <c r="AJB48" s="145"/>
      <c r="AJC48" s="145"/>
      <c r="AJD48" s="145"/>
      <c r="AJE48" s="145"/>
      <c r="AJF48" s="145"/>
      <c r="AJG48" s="145"/>
      <c r="AJH48" s="145"/>
      <c r="AJI48" s="145"/>
      <c r="AJJ48" s="145"/>
      <c r="AJK48" s="145"/>
      <c r="AJL48" s="145"/>
      <c r="AJM48" s="145"/>
      <c r="AJN48" s="145"/>
      <c r="AJO48" s="145"/>
      <c r="AJP48" s="145"/>
      <c r="AJQ48" s="145"/>
      <c r="AJR48" s="145"/>
      <c r="AJS48" s="145"/>
      <c r="AJT48" s="145"/>
      <c r="AJU48" s="145"/>
      <c r="AJV48" s="145"/>
      <c r="AJW48" s="145"/>
      <c r="AJX48" s="145"/>
      <c r="AJY48" s="145"/>
      <c r="AJZ48" s="145"/>
      <c r="AKA48" s="145"/>
      <c r="AKB48" s="145"/>
      <c r="AKC48" s="145"/>
      <c r="AKD48" s="145"/>
      <c r="AKE48" s="145"/>
      <c r="AKF48" s="145"/>
      <c r="AKG48" s="145"/>
      <c r="AKH48" s="145"/>
      <c r="AKI48" s="145"/>
      <c r="AKJ48" s="145"/>
      <c r="AKK48" s="145"/>
      <c r="AKL48" s="145"/>
      <c r="AKM48" s="145"/>
      <c r="AKN48" s="145"/>
      <c r="AKO48" s="145"/>
      <c r="AKP48" s="145"/>
      <c r="AKQ48" s="145"/>
      <c r="AKR48" s="145"/>
      <c r="AKS48" s="145"/>
      <c r="AKT48" s="145"/>
      <c r="AKU48" s="145"/>
      <c r="AKV48" s="145"/>
      <c r="AKW48" s="145"/>
      <c r="AKX48" s="145"/>
      <c r="AKY48" s="145"/>
      <c r="AKZ48" s="145"/>
      <c r="ALA48" s="145"/>
      <c r="ALB48" s="145"/>
      <c r="ALC48" s="145"/>
      <c r="ALD48" s="145"/>
      <c r="ALE48" s="145"/>
      <c r="ALF48" s="145"/>
      <c r="ALG48" s="145"/>
      <c r="ALH48" s="145"/>
      <c r="ALI48" s="145"/>
      <c r="ALJ48" s="145"/>
      <c r="ALK48" s="145"/>
      <c r="ALL48" s="145"/>
      <c r="ALM48" s="145"/>
      <c r="ALN48" s="145"/>
      <c r="ALO48" s="145"/>
      <c r="ALP48" s="145"/>
      <c r="ALQ48" s="145"/>
      <c r="ALR48" s="145"/>
      <c r="ALS48" s="145"/>
      <c r="ALT48" s="145"/>
      <c r="ALU48" s="145"/>
      <c r="ALV48" s="145"/>
      <c r="ALW48" s="145"/>
      <c r="ALX48" s="145"/>
      <c r="ALY48" s="145"/>
      <c r="ALZ48" s="145"/>
      <c r="AMA48" s="145"/>
      <c r="AMB48" s="145"/>
      <c r="AMC48" s="145"/>
      <c r="AMD48" s="145"/>
      <c r="AME48" s="145"/>
      <c r="AMF48" s="145"/>
      <c r="AMG48" s="145"/>
      <c r="AMH48" s="145"/>
      <c r="AMI48" s="145"/>
      <c r="AMJ48" s="145"/>
      <c r="AMK48" s="145"/>
    </row>
    <row r="49" spans="1:1025" s="165" customFormat="1">
      <c r="A49" s="161" t="str">
        <f t="shared" si="0"/>
        <v>LOAN.CEO_APPROVE</v>
      </c>
      <c r="B49" s="154">
        <f t="shared" si="3"/>
        <v>110045</v>
      </c>
      <c r="C49" s="162">
        <v>0</v>
      </c>
      <c r="D49" s="162">
        <v>1</v>
      </c>
      <c r="E49" s="163">
        <f t="shared" si="4"/>
        <v>100000</v>
      </c>
      <c r="F49" s="163">
        <v>10000</v>
      </c>
      <c r="G49" s="163" t="s">
        <v>34</v>
      </c>
      <c r="H49" s="163">
        <v>100000</v>
      </c>
      <c r="I49" s="164" t="s">
        <v>505</v>
      </c>
      <c r="J49" s="163">
        <f>VLOOKUP(I49,T_FSM_TYPE!$A:$B,2,0)</f>
        <v>110000</v>
      </c>
      <c r="K49" s="165" t="s">
        <v>516</v>
      </c>
      <c r="L49" s="166"/>
      <c r="M49" s="133" t="str">
        <f t="shared" si="2"/>
        <v>INSERT INTO T_FSM_ACTION VALUES(110045, 0, 1, 100000, 10000, GETDATE(), 100000, 110000, 'CEO_APPROVE', '' )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  <c r="BX49" s="161"/>
      <c r="BY49" s="161"/>
      <c r="BZ49" s="161"/>
      <c r="CA49" s="161"/>
      <c r="CB49" s="161"/>
      <c r="CC49" s="161"/>
      <c r="CD49" s="161"/>
      <c r="CE49" s="161"/>
      <c r="CF49" s="161"/>
      <c r="CG49" s="161"/>
      <c r="CH49" s="161"/>
      <c r="CI49" s="161"/>
      <c r="CJ49" s="161"/>
      <c r="CK49" s="161"/>
      <c r="CL49" s="161"/>
      <c r="CM49" s="161"/>
      <c r="CN49" s="161"/>
      <c r="CO49" s="161"/>
      <c r="CP49" s="161"/>
      <c r="CQ49" s="161"/>
      <c r="CR49" s="161"/>
      <c r="CS49" s="161"/>
      <c r="CT49" s="161"/>
      <c r="CU49" s="161"/>
      <c r="CV49" s="161"/>
      <c r="CW49" s="161"/>
      <c r="CX49" s="161"/>
      <c r="CY49" s="161"/>
      <c r="CZ49" s="161"/>
      <c r="DA49" s="161"/>
      <c r="DB49" s="161"/>
      <c r="DC49" s="161"/>
      <c r="DD49" s="161"/>
      <c r="DE49" s="161"/>
      <c r="DF49" s="161"/>
      <c r="DG49" s="161"/>
      <c r="DH49" s="161"/>
      <c r="DI49" s="161"/>
      <c r="DJ49" s="161"/>
      <c r="DK49" s="161"/>
      <c r="DL49" s="161"/>
      <c r="DM49" s="161"/>
      <c r="DN49" s="161"/>
      <c r="DO49" s="161"/>
      <c r="DP49" s="161"/>
      <c r="DQ49" s="161"/>
      <c r="DR49" s="161"/>
      <c r="DS49" s="161"/>
      <c r="DT49" s="161"/>
      <c r="DU49" s="161"/>
      <c r="DV49" s="161"/>
      <c r="DW49" s="161"/>
      <c r="DX49" s="161"/>
      <c r="DY49" s="161"/>
      <c r="DZ49" s="161"/>
      <c r="EA49" s="161"/>
      <c r="EB49" s="161"/>
      <c r="EC49" s="161"/>
      <c r="ED49" s="161"/>
      <c r="EE49" s="161"/>
      <c r="EF49" s="161"/>
      <c r="EG49" s="161"/>
      <c r="EH49" s="161"/>
      <c r="EI49" s="161"/>
      <c r="EJ49" s="161"/>
      <c r="EK49" s="161"/>
      <c r="EL49" s="161"/>
      <c r="EM49" s="161"/>
      <c r="EN49" s="161"/>
      <c r="EO49" s="161"/>
      <c r="EP49" s="161"/>
      <c r="EQ49" s="161"/>
      <c r="ER49" s="161"/>
      <c r="ES49" s="161"/>
      <c r="ET49" s="161"/>
      <c r="EU49" s="161"/>
      <c r="EV49" s="161"/>
      <c r="EW49" s="161"/>
      <c r="EX49" s="161"/>
      <c r="EY49" s="161"/>
      <c r="EZ49" s="161"/>
      <c r="FA49" s="161"/>
      <c r="FB49" s="161"/>
      <c r="FC49" s="161"/>
      <c r="FD49" s="161"/>
      <c r="FE49" s="161"/>
      <c r="FF49" s="161"/>
      <c r="FG49" s="161"/>
      <c r="FH49" s="161"/>
      <c r="FI49" s="161"/>
      <c r="FJ49" s="161"/>
      <c r="FK49" s="161"/>
      <c r="FL49" s="161"/>
      <c r="FM49" s="161"/>
      <c r="FN49" s="161"/>
      <c r="FO49" s="161"/>
      <c r="FP49" s="161"/>
      <c r="FQ49" s="161"/>
      <c r="FR49" s="161"/>
      <c r="FS49" s="161"/>
      <c r="FT49" s="161"/>
      <c r="FU49" s="161"/>
      <c r="FV49" s="161"/>
      <c r="FW49" s="161"/>
      <c r="FX49" s="161"/>
      <c r="FY49" s="161"/>
      <c r="FZ49" s="161"/>
      <c r="GA49" s="161"/>
      <c r="GB49" s="161"/>
      <c r="GC49" s="161"/>
      <c r="GD49" s="161"/>
      <c r="GE49" s="161"/>
      <c r="GF49" s="161"/>
      <c r="GG49" s="161"/>
      <c r="GH49" s="161"/>
      <c r="GI49" s="161"/>
      <c r="GJ49" s="161"/>
      <c r="GK49" s="161"/>
      <c r="GL49" s="161"/>
      <c r="GM49" s="161"/>
      <c r="GN49" s="161"/>
      <c r="GO49" s="161"/>
      <c r="GP49" s="161"/>
      <c r="GQ49" s="161"/>
      <c r="GR49" s="161"/>
      <c r="GS49" s="161"/>
      <c r="GT49" s="161"/>
      <c r="GU49" s="161"/>
      <c r="GV49" s="161"/>
      <c r="GW49" s="161"/>
      <c r="GX49" s="161"/>
      <c r="GY49" s="161"/>
      <c r="GZ49" s="161"/>
      <c r="HA49" s="161"/>
      <c r="HB49" s="161"/>
      <c r="HC49" s="161"/>
      <c r="HD49" s="161"/>
      <c r="HE49" s="161"/>
      <c r="HF49" s="161"/>
      <c r="HG49" s="161"/>
      <c r="HH49" s="161"/>
      <c r="HI49" s="161"/>
      <c r="HJ49" s="161"/>
      <c r="HK49" s="161"/>
      <c r="HL49" s="161"/>
      <c r="HM49" s="161"/>
      <c r="HN49" s="161"/>
      <c r="HO49" s="161"/>
      <c r="HP49" s="161"/>
      <c r="HQ49" s="161"/>
      <c r="HR49" s="161"/>
      <c r="HS49" s="161"/>
      <c r="HT49" s="161"/>
      <c r="HU49" s="161"/>
      <c r="HV49" s="161"/>
      <c r="HW49" s="161"/>
      <c r="HX49" s="161"/>
      <c r="HY49" s="161"/>
      <c r="HZ49" s="161"/>
      <c r="IA49" s="161"/>
      <c r="IB49" s="161"/>
      <c r="IC49" s="161"/>
      <c r="ID49" s="161"/>
      <c r="IE49" s="161"/>
      <c r="IF49" s="161"/>
      <c r="IG49" s="161"/>
      <c r="IH49" s="161"/>
      <c r="II49" s="161"/>
      <c r="IJ49" s="161"/>
      <c r="IK49" s="161"/>
      <c r="IL49" s="161"/>
      <c r="IM49" s="161"/>
      <c r="IN49" s="161"/>
      <c r="IO49" s="161"/>
      <c r="IP49" s="161"/>
      <c r="IQ49" s="161"/>
      <c r="IR49" s="161"/>
      <c r="IS49" s="161"/>
      <c r="IT49" s="161"/>
      <c r="IU49" s="161"/>
      <c r="IV49" s="161"/>
      <c r="IW49" s="161"/>
      <c r="IX49" s="161"/>
      <c r="IY49" s="161"/>
      <c r="IZ49" s="161"/>
      <c r="JA49" s="161"/>
      <c r="JB49" s="161"/>
      <c r="JC49" s="161"/>
      <c r="JD49" s="161"/>
      <c r="JE49" s="161"/>
      <c r="JF49" s="161"/>
      <c r="JG49" s="161"/>
      <c r="JH49" s="161"/>
      <c r="JI49" s="161"/>
      <c r="JJ49" s="161"/>
      <c r="JK49" s="161"/>
      <c r="JL49" s="161"/>
      <c r="JM49" s="161"/>
      <c r="JN49" s="161"/>
      <c r="JO49" s="161"/>
      <c r="JP49" s="161"/>
      <c r="JQ49" s="161"/>
      <c r="JR49" s="161"/>
      <c r="JS49" s="161"/>
      <c r="JT49" s="161"/>
      <c r="JU49" s="161"/>
      <c r="JV49" s="161"/>
      <c r="JW49" s="161"/>
      <c r="JX49" s="161"/>
      <c r="JY49" s="161"/>
      <c r="JZ49" s="161"/>
      <c r="KA49" s="161"/>
      <c r="KB49" s="161"/>
      <c r="KC49" s="161"/>
      <c r="KD49" s="161"/>
      <c r="KE49" s="161"/>
      <c r="KF49" s="161"/>
      <c r="KG49" s="161"/>
      <c r="KH49" s="161"/>
      <c r="KI49" s="161"/>
      <c r="KJ49" s="161"/>
      <c r="KK49" s="161"/>
      <c r="KL49" s="161"/>
      <c r="KM49" s="161"/>
      <c r="KN49" s="161"/>
      <c r="KO49" s="161"/>
      <c r="KP49" s="161"/>
      <c r="KQ49" s="161"/>
      <c r="KR49" s="161"/>
      <c r="KS49" s="161"/>
      <c r="KT49" s="161"/>
      <c r="KU49" s="161"/>
      <c r="KV49" s="161"/>
      <c r="KW49" s="161"/>
      <c r="KX49" s="161"/>
      <c r="KY49" s="161"/>
      <c r="KZ49" s="161"/>
      <c r="LA49" s="161"/>
      <c r="LB49" s="161"/>
      <c r="LC49" s="161"/>
      <c r="LD49" s="161"/>
      <c r="LE49" s="161"/>
      <c r="LF49" s="161"/>
      <c r="LG49" s="161"/>
      <c r="LH49" s="161"/>
      <c r="LI49" s="161"/>
      <c r="LJ49" s="161"/>
      <c r="LK49" s="161"/>
      <c r="LL49" s="161"/>
      <c r="LM49" s="161"/>
      <c r="LN49" s="161"/>
      <c r="LO49" s="161"/>
      <c r="LP49" s="161"/>
      <c r="LQ49" s="161"/>
      <c r="LR49" s="161"/>
      <c r="LS49" s="161"/>
      <c r="LT49" s="161"/>
      <c r="LU49" s="161"/>
      <c r="LV49" s="161"/>
      <c r="LW49" s="161"/>
      <c r="LX49" s="161"/>
      <c r="LY49" s="161"/>
      <c r="LZ49" s="161"/>
      <c r="MA49" s="161"/>
      <c r="MB49" s="161"/>
      <c r="MC49" s="161"/>
      <c r="MD49" s="161"/>
      <c r="ME49" s="161"/>
      <c r="MF49" s="161"/>
      <c r="MG49" s="161"/>
      <c r="MH49" s="161"/>
      <c r="MI49" s="161"/>
      <c r="MJ49" s="161"/>
      <c r="MK49" s="161"/>
      <c r="ML49" s="161"/>
      <c r="MM49" s="161"/>
      <c r="MN49" s="161"/>
      <c r="MO49" s="161"/>
      <c r="MP49" s="161"/>
      <c r="MQ49" s="161"/>
      <c r="MR49" s="161"/>
      <c r="MS49" s="161"/>
      <c r="MT49" s="161"/>
      <c r="MU49" s="161"/>
      <c r="MV49" s="161"/>
      <c r="MW49" s="161"/>
      <c r="MX49" s="161"/>
      <c r="MY49" s="161"/>
      <c r="MZ49" s="161"/>
      <c r="NA49" s="161"/>
      <c r="NB49" s="161"/>
      <c r="NC49" s="161"/>
      <c r="ND49" s="161"/>
      <c r="NE49" s="161"/>
      <c r="NF49" s="161"/>
      <c r="NG49" s="161"/>
      <c r="NH49" s="161"/>
      <c r="NI49" s="161"/>
      <c r="NJ49" s="161"/>
      <c r="NK49" s="161"/>
      <c r="NL49" s="161"/>
      <c r="NM49" s="161"/>
      <c r="NN49" s="161"/>
      <c r="NO49" s="161"/>
      <c r="NP49" s="161"/>
      <c r="NQ49" s="161"/>
      <c r="NR49" s="161"/>
      <c r="NS49" s="161"/>
      <c r="NT49" s="161"/>
      <c r="NU49" s="161"/>
      <c r="NV49" s="161"/>
      <c r="NW49" s="161"/>
      <c r="NX49" s="161"/>
      <c r="NY49" s="161"/>
      <c r="NZ49" s="161"/>
      <c r="OA49" s="161"/>
      <c r="OB49" s="161"/>
      <c r="OC49" s="161"/>
      <c r="OD49" s="161"/>
      <c r="OE49" s="161"/>
      <c r="OF49" s="161"/>
      <c r="OG49" s="161"/>
      <c r="OH49" s="161"/>
      <c r="OI49" s="161"/>
      <c r="OJ49" s="161"/>
      <c r="OK49" s="161"/>
      <c r="OL49" s="161"/>
      <c r="OM49" s="161"/>
      <c r="ON49" s="161"/>
      <c r="OO49" s="161"/>
      <c r="OP49" s="161"/>
      <c r="OQ49" s="161"/>
      <c r="OR49" s="161"/>
      <c r="OS49" s="161"/>
      <c r="OT49" s="161"/>
      <c r="OU49" s="161"/>
      <c r="OV49" s="161"/>
      <c r="OW49" s="161"/>
      <c r="OX49" s="161"/>
      <c r="OY49" s="161"/>
      <c r="OZ49" s="161"/>
      <c r="PA49" s="161"/>
      <c r="PB49" s="161"/>
      <c r="PC49" s="161"/>
      <c r="PD49" s="161"/>
      <c r="PE49" s="161"/>
      <c r="PF49" s="161"/>
      <c r="PG49" s="161"/>
      <c r="PH49" s="161"/>
      <c r="PI49" s="161"/>
      <c r="PJ49" s="161"/>
      <c r="PK49" s="161"/>
      <c r="PL49" s="161"/>
      <c r="PM49" s="161"/>
      <c r="PN49" s="161"/>
      <c r="PO49" s="161"/>
      <c r="PP49" s="161"/>
      <c r="PQ49" s="161"/>
      <c r="PR49" s="161"/>
      <c r="PS49" s="161"/>
      <c r="PT49" s="161"/>
      <c r="PU49" s="161"/>
      <c r="PV49" s="161"/>
      <c r="PW49" s="161"/>
      <c r="PX49" s="161"/>
      <c r="PY49" s="161"/>
      <c r="PZ49" s="161"/>
      <c r="QA49" s="161"/>
      <c r="QB49" s="161"/>
      <c r="QC49" s="161"/>
      <c r="QD49" s="161"/>
      <c r="QE49" s="161"/>
      <c r="QF49" s="161"/>
      <c r="QG49" s="161"/>
      <c r="QH49" s="161"/>
      <c r="QI49" s="161"/>
      <c r="QJ49" s="161"/>
      <c r="QK49" s="161"/>
      <c r="QL49" s="161"/>
      <c r="QM49" s="161"/>
      <c r="QN49" s="161"/>
      <c r="QO49" s="161"/>
      <c r="QP49" s="161"/>
      <c r="QQ49" s="161"/>
      <c r="QR49" s="161"/>
      <c r="QS49" s="161"/>
      <c r="QT49" s="161"/>
      <c r="QU49" s="161"/>
      <c r="QV49" s="161"/>
      <c r="QW49" s="161"/>
      <c r="QX49" s="161"/>
      <c r="QY49" s="161"/>
      <c r="QZ49" s="161"/>
      <c r="RA49" s="161"/>
      <c r="RB49" s="161"/>
      <c r="RC49" s="161"/>
      <c r="RD49" s="161"/>
      <c r="RE49" s="161"/>
      <c r="RF49" s="161"/>
      <c r="RG49" s="161"/>
      <c r="RH49" s="161"/>
      <c r="RI49" s="161"/>
      <c r="RJ49" s="161"/>
      <c r="RK49" s="161"/>
      <c r="RL49" s="161"/>
      <c r="RM49" s="161"/>
      <c r="RN49" s="161"/>
      <c r="RO49" s="161"/>
      <c r="RP49" s="161"/>
      <c r="RQ49" s="161"/>
      <c r="RR49" s="161"/>
      <c r="RS49" s="161"/>
      <c r="RT49" s="161"/>
      <c r="RU49" s="161"/>
      <c r="RV49" s="161"/>
      <c r="RW49" s="161"/>
      <c r="RX49" s="161"/>
      <c r="RY49" s="161"/>
      <c r="RZ49" s="161"/>
      <c r="SA49" s="161"/>
      <c r="SB49" s="161"/>
      <c r="SC49" s="161"/>
      <c r="SD49" s="161"/>
      <c r="SE49" s="161"/>
      <c r="SF49" s="161"/>
      <c r="SG49" s="161"/>
      <c r="SH49" s="161"/>
      <c r="SI49" s="161"/>
      <c r="SJ49" s="161"/>
      <c r="SK49" s="161"/>
      <c r="SL49" s="161"/>
      <c r="SM49" s="161"/>
      <c r="SN49" s="161"/>
      <c r="SO49" s="161"/>
      <c r="SP49" s="161"/>
      <c r="SQ49" s="161"/>
      <c r="SR49" s="161"/>
      <c r="SS49" s="161"/>
      <c r="ST49" s="161"/>
      <c r="SU49" s="161"/>
      <c r="SV49" s="161"/>
      <c r="SW49" s="161"/>
      <c r="SX49" s="161"/>
      <c r="SY49" s="161"/>
      <c r="SZ49" s="161"/>
      <c r="TA49" s="161"/>
      <c r="TB49" s="161"/>
      <c r="TC49" s="161"/>
      <c r="TD49" s="161"/>
      <c r="TE49" s="161"/>
      <c r="TF49" s="161"/>
      <c r="TG49" s="161"/>
      <c r="TH49" s="161"/>
      <c r="TI49" s="161"/>
      <c r="TJ49" s="161"/>
      <c r="TK49" s="161"/>
      <c r="TL49" s="161"/>
      <c r="TM49" s="161"/>
      <c r="TN49" s="161"/>
      <c r="TO49" s="161"/>
      <c r="TP49" s="161"/>
      <c r="TQ49" s="161"/>
      <c r="TR49" s="161"/>
      <c r="TS49" s="161"/>
      <c r="TT49" s="161"/>
      <c r="TU49" s="161"/>
      <c r="TV49" s="161"/>
      <c r="TW49" s="161"/>
      <c r="TX49" s="161"/>
      <c r="TY49" s="161"/>
      <c r="TZ49" s="161"/>
      <c r="UA49" s="161"/>
      <c r="UB49" s="161"/>
      <c r="UC49" s="161"/>
      <c r="UD49" s="161"/>
      <c r="UE49" s="161"/>
      <c r="UF49" s="161"/>
      <c r="UG49" s="161"/>
      <c r="UH49" s="161"/>
      <c r="UI49" s="161"/>
      <c r="UJ49" s="161"/>
      <c r="UK49" s="161"/>
      <c r="UL49" s="161"/>
      <c r="UM49" s="161"/>
      <c r="UN49" s="161"/>
      <c r="UO49" s="161"/>
      <c r="UP49" s="161"/>
      <c r="UQ49" s="161"/>
      <c r="UR49" s="161"/>
      <c r="US49" s="161"/>
      <c r="UT49" s="161"/>
      <c r="UU49" s="161"/>
      <c r="UV49" s="161"/>
      <c r="UW49" s="161"/>
      <c r="UX49" s="161"/>
      <c r="UY49" s="161"/>
      <c r="UZ49" s="161"/>
      <c r="VA49" s="161"/>
      <c r="VB49" s="161"/>
      <c r="VC49" s="161"/>
      <c r="VD49" s="161"/>
      <c r="VE49" s="161"/>
      <c r="VF49" s="161"/>
      <c r="VG49" s="161"/>
      <c r="VH49" s="161"/>
      <c r="VI49" s="161"/>
      <c r="VJ49" s="161"/>
      <c r="VK49" s="161"/>
      <c r="VL49" s="161"/>
      <c r="VM49" s="161"/>
      <c r="VN49" s="161"/>
      <c r="VO49" s="161"/>
      <c r="VP49" s="161"/>
      <c r="VQ49" s="161"/>
      <c r="VR49" s="161"/>
      <c r="VS49" s="161"/>
      <c r="VT49" s="161"/>
      <c r="VU49" s="161"/>
      <c r="VV49" s="161"/>
      <c r="VW49" s="161"/>
      <c r="VX49" s="161"/>
      <c r="VY49" s="161"/>
      <c r="VZ49" s="161"/>
      <c r="WA49" s="161"/>
      <c r="WB49" s="161"/>
      <c r="WC49" s="161"/>
      <c r="WD49" s="161"/>
      <c r="WE49" s="161"/>
      <c r="WF49" s="161"/>
      <c r="WG49" s="161"/>
      <c r="WH49" s="161"/>
      <c r="WI49" s="161"/>
      <c r="WJ49" s="161"/>
      <c r="WK49" s="161"/>
      <c r="WL49" s="161"/>
      <c r="WM49" s="161"/>
      <c r="WN49" s="161"/>
      <c r="WO49" s="161"/>
      <c r="WP49" s="161"/>
      <c r="WQ49" s="161"/>
      <c r="WR49" s="161"/>
      <c r="WS49" s="161"/>
      <c r="WT49" s="161"/>
      <c r="WU49" s="161"/>
      <c r="WV49" s="161"/>
      <c r="WW49" s="161"/>
      <c r="WX49" s="161"/>
      <c r="WY49" s="161"/>
      <c r="WZ49" s="161"/>
      <c r="XA49" s="161"/>
      <c r="XB49" s="161"/>
      <c r="XC49" s="161"/>
      <c r="XD49" s="161"/>
      <c r="XE49" s="161"/>
      <c r="XF49" s="161"/>
      <c r="XG49" s="161"/>
      <c r="XH49" s="161"/>
      <c r="XI49" s="161"/>
      <c r="XJ49" s="161"/>
      <c r="XK49" s="161"/>
      <c r="XL49" s="161"/>
      <c r="XM49" s="161"/>
      <c r="XN49" s="161"/>
      <c r="XO49" s="161"/>
      <c r="XP49" s="161"/>
      <c r="XQ49" s="161"/>
      <c r="XR49" s="161"/>
      <c r="XS49" s="161"/>
      <c r="XT49" s="161"/>
      <c r="XU49" s="161"/>
      <c r="XV49" s="161"/>
      <c r="XW49" s="161"/>
      <c r="XX49" s="161"/>
      <c r="XY49" s="161"/>
      <c r="XZ49" s="161"/>
      <c r="YA49" s="161"/>
      <c r="YB49" s="161"/>
      <c r="YC49" s="161"/>
      <c r="YD49" s="161"/>
      <c r="YE49" s="161"/>
      <c r="YF49" s="161"/>
      <c r="YG49" s="161"/>
      <c r="YH49" s="161"/>
      <c r="YI49" s="161"/>
      <c r="YJ49" s="161"/>
      <c r="YK49" s="161"/>
      <c r="YL49" s="161"/>
      <c r="YM49" s="161"/>
      <c r="YN49" s="161"/>
      <c r="YO49" s="161"/>
      <c r="YP49" s="161"/>
      <c r="YQ49" s="161"/>
      <c r="YR49" s="161"/>
      <c r="YS49" s="161"/>
      <c r="YT49" s="161"/>
      <c r="YU49" s="161"/>
      <c r="YV49" s="161"/>
      <c r="YW49" s="161"/>
      <c r="YX49" s="161"/>
      <c r="YY49" s="161"/>
      <c r="YZ49" s="161"/>
      <c r="ZA49" s="161"/>
      <c r="ZB49" s="161"/>
      <c r="ZC49" s="161"/>
      <c r="ZD49" s="161"/>
      <c r="ZE49" s="161"/>
      <c r="ZF49" s="161"/>
      <c r="ZG49" s="161"/>
      <c r="ZH49" s="161"/>
      <c r="ZI49" s="161"/>
      <c r="ZJ49" s="161"/>
      <c r="ZK49" s="161"/>
      <c r="ZL49" s="161"/>
      <c r="ZM49" s="161"/>
      <c r="ZN49" s="161"/>
      <c r="ZO49" s="161"/>
      <c r="ZP49" s="161"/>
      <c r="ZQ49" s="161"/>
      <c r="ZR49" s="161"/>
      <c r="ZS49" s="161"/>
      <c r="ZT49" s="161"/>
      <c r="ZU49" s="161"/>
      <c r="ZV49" s="161"/>
      <c r="ZW49" s="161"/>
      <c r="ZX49" s="161"/>
      <c r="ZY49" s="161"/>
      <c r="ZZ49" s="161"/>
      <c r="AAA49" s="161"/>
      <c r="AAB49" s="161"/>
      <c r="AAC49" s="161"/>
      <c r="AAD49" s="161"/>
      <c r="AAE49" s="161"/>
      <c r="AAF49" s="161"/>
      <c r="AAG49" s="161"/>
      <c r="AAH49" s="161"/>
      <c r="AAI49" s="161"/>
      <c r="AAJ49" s="161"/>
      <c r="AAK49" s="161"/>
      <c r="AAL49" s="161"/>
      <c r="AAM49" s="161"/>
      <c r="AAN49" s="161"/>
      <c r="AAO49" s="161"/>
      <c r="AAP49" s="161"/>
      <c r="AAQ49" s="161"/>
      <c r="AAR49" s="161"/>
      <c r="AAS49" s="161"/>
      <c r="AAT49" s="161"/>
      <c r="AAU49" s="161"/>
      <c r="AAV49" s="161"/>
      <c r="AAW49" s="161"/>
      <c r="AAX49" s="161"/>
      <c r="AAY49" s="161"/>
      <c r="AAZ49" s="161"/>
      <c r="ABA49" s="161"/>
      <c r="ABB49" s="161"/>
      <c r="ABC49" s="161"/>
      <c r="ABD49" s="161"/>
      <c r="ABE49" s="161"/>
      <c r="ABF49" s="161"/>
      <c r="ABG49" s="161"/>
      <c r="ABH49" s="161"/>
      <c r="ABI49" s="161"/>
      <c r="ABJ49" s="161"/>
      <c r="ABK49" s="161"/>
      <c r="ABL49" s="161"/>
      <c r="ABM49" s="161"/>
      <c r="ABN49" s="161"/>
      <c r="ABO49" s="161"/>
      <c r="ABP49" s="161"/>
      <c r="ABQ49" s="161"/>
      <c r="ABR49" s="161"/>
      <c r="ABS49" s="161"/>
      <c r="ABT49" s="161"/>
      <c r="ABU49" s="161"/>
      <c r="ABV49" s="161"/>
      <c r="ABW49" s="161"/>
      <c r="ABX49" s="161"/>
      <c r="ABY49" s="161"/>
      <c r="ABZ49" s="161"/>
      <c r="ACA49" s="161"/>
      <c r="ACB49" s="161"/>
      <c r="ACC49" s="161"/>
      <c r="ACD49" s="161"/>
      <c r="ACE49" s="161"/>
      <c r="ACF49" s="161"/>
      <c r="ACG49" s="161"/>
      <c r="ACH49" s="161"/>
      <c r="ACI49" s="161"/>
      <c r="ACJ49" s="161"/>
      <c r="ACK49" s="161"/>
      <c r="ACL49" s="161"/>
      <c r="ACM49" s="161"/>
      <c r="ACN49" s="161"/>
      <c r="ACO49" s="161"/>
      <c r="ACP49" s="161"/>
      <c r="ACQ49" s="161"/>
      <c r="ACR49" s="161"/>
      <c r="ACS49" s="161"/>
      <c r="ACT49" s="161"/>
      <c r="ACU49" s="161"/>
      <c r="ACV49" s="161"/>
      <c r="ACW49" s="161"/>
      <c r="ACX49" s="161"/>
      <c r="ACY49" s="161"/>
      <c r="ACZ49" s="161"/>
      <c r="ADA49" s="161"/>
      <c r="ADB49" s="161"/>
      <c r="ADC49" s="161"/>
      <c r="ADD49" s="161"/>
      <c r="ADE49" s="161"/>
      <c r="ADF49" s="161"/>
      <c r="ADG49" s="161"/>
      <c r="ADH49" s="161"/>
      <c r="ADI49" s="161"/>
      <c r="ADJ49" s="161"/>
      <c r="ADK49" s="161"/>
      <c r="ADL49" s="161"/>
      <c r="ADM49" s="161"/>
      <c r="ADN49" s="161"/>
      <c r="ADO49" s="161"/>
      <c r="ADP49" s="161"/>
      <c r="ADQ49" s="161"/>
      <c r="ADR49" s="161"/>
      <c r="ADS49" s="161"/>
      <c r="ADT49" s="161"/>
      <c r="ADU49" s="161"/>
      <c r="ADV49" s="161"/>
      <c r="ADW49" s="161"/>
      <c r="ADX49" s="161"/>
      <c r="ADY49" s="161"/>
      <c r="ADZ49" s="161"/>
      <c r="AEA49" s="161"/>
      <c r="AEB49" s="161"/>
      <c r="AEC49" s="161"/>
      <c r="AED49" s="161"/>
      <c r="AEE49" s="161"/>
      <c r="AEF49" s="161"/>
      <c r="AEG49" s="161"/>
      <c r="AEH49" s="161"/>
      <c r="AEI49" s="161"/>
      <c r="AEJ49" s="161"/>
      <c r="AEK49" s="161"/>
      <c r="AEL49" s="161"/>
      <c r="AEM49" s="161"/>
      <c r="AEN49" s="161"/>
      <c r="AEO49" s="161"/>
      <c r="AEP49" s="161"/>
      <c r="AEQ49" s="161"/>
      <c r="AER49" s="161"/>
      <c r="AES49" s="161"/>
      <c r="AET49" s="161"/>
      <c r="AEU49" s="161"/>
      <c r="AEV49" s="161"/>
      <c r="AEW49" s="161"/>
      <c r="AEX49" s="161"/>
      <c r="AEY49" s="161"/>
      <c r="AEZ49" s="161"/>
      <c r="AFA49" s="161"/>
      <c r="AFB49" s="161"/>
      <c r="AFC49" s="161"/>
      <c r="AFD49" s="161"/>
      <c r="AFE49" s="161"/>
      <c r="AFF49" s="161"/>
      <c r="AFG49" s="161"/>
      <c r="AFH49" s="161"/>
      <c r="AFI49" s="161"/>
      <c r="AFJ49" s="161"/>
      <c r="AFK49" s="161"/>
      <c r="AFL49" s="161"/>
      <c r="AFM49" s="161"/>
      <c r="AFN49" s="161"/>
      <c r="AFO49" s="161"/>
      <c r="AFP49" s="161"/>
      <c r="AFQ49" s="161"/>
      <c r="AFR49" s="161"/>
      <c r="AFS49" s="161"/>
      <c r="AFT49" s="161"/>
      <c r="AFU49" s="161"/>
      <c r="AFV49" s="161"/>
      <c r="AFW49" s="161"/>
      <c r="AFX49" s="161"/>
      <c r="AFY49" s="161"/>
      <c r="AFZ49" s="161"/>
      <c r="AGA49" s="161"/>
      <c r="AGB49" s="161"/>
      <c r="AGC49" s="161"/>
      <c r="AGD49" s="161"/>
      <c r="AGE49" s="161"/>
      <c r="AGF49" s="161"/>
      <c r="AGG49" s="161"/>
      <c r="AGH49" s="161"/>
      <c r="AGI49" s="161"/>
      <c r="AGJ49" s="161"/>
      <c r="AGK49" s="161"/>
      <c r="AGL49" s="161"/>
      <c r="AGM49" s="161"/>
      <c r="AGN49" s="161"/>
      <c r="AGO49" s="161"/>
      <c r="AGP49" s="161"/>
      <c r="AGQ49" s="161"/>
      <c r="AGR49" s="161"/>
      <c r="AGS49" s="161"/>
      <c r="AGT49" s="161"/>
      <c r="AGU49" s="161"/>
      <c r="AGV49" s="161"/>
      <c r="AGW49" s="161"/>
      <c r="AGX49" s="161"/>
      <c r="AGY49" s="161"/>
      <c r="AGZ49" s="161"/>
      <c r="AHA49" s="161"/>
      <c r="AHB49" s="161"/>
      <c r="AHC49" s="161"/>
      <c r="AHD49" s="161"/>
      <c r="AHE49" s="161"/>
      <c r="AHF49" s="161"/>
      <c r="AHG49" s="161"/>
      <c r="AHH49" s="161"/>
      <c r="AHI49" s="161"/>
      <c r="AHJ49" s="161"/>
      <c r="AHK49" s="161"/>
      <c r="AHL49" s="161"/>
      <c r="AHM49" s="161"/>
      <c r="AHN49" s="161"/>
      <c r="AHO49" s="161"/>
      <c r="AHP49" s="161"/>
      <c r="AHQ49" s="161"/>
      <c r="AHR49" s="161"/>
      <c r="AHS49" s="161"/>
      <c r="AHT49" s="161"/>
      <c r="AHU49" s="161"/>
      <c r="AHV49" s="161"/>
      <c r="AHW49" s="161"/>
      <c r="AHX49" s="161"/>
      <c r="AHY49" s="161"/>
      <c r="AHZ49" s="161"/>
      <c r="AIA49" s="161"/>
      <c r="AIB49" s="161"/>
      <c r="AIC49" s="161"/>
      <c r="AID49" s="161"/>
      <c r="AIE49" s="161"/>
      <c r="AIF49" s="161"/>
      <c r="AIG49" s="161"/>
      <c r="AIH49" s="161"/>
      <c r="AII49" s="161"/>
      <c r="AIJ49" s="161"/>
      <c r="AIK49" s="161"/>
      <c r="AIL49" s="161"/>
      <c r="AIM49" s="161"/>
      <c r="AIN49" s="161"/>
      <c r="AIO49" s="161"/>
      <c r="AIP49" s="161"/>
      <c r="AIQ49" s="161"/>
      <c r="AIR49" s="161"/>
      <c r="AIS49" s="161"/>
      <c r="AIT49" s="161"/>
      <c r="AIU49" s="161"/>
      <c r="AIV49" s="161"/>
      <c r="AIW49" s="161"/>
      <c r="AIX49" s="161"/>
      <c r="AIY49" s="161"/>
      <c r="AIZ49" s="161"/>
      <c r="AJA49" s="161"/>
      <c r="AJB49" s="161"/>
      <c r="AJC49" s="161"/>
      <c r="AJD49" s="161"/>
      <c r="AJE49" s="161"/>
      <c r="AJF49" s="161"/>
      <c r="AJG49" s="161"/>
      <c r="AJH49" s="161"/>
      <c r="AJI49" s="161"/>
      <c r="AJJ49" s="161"/>
      <c r="AJK49" s="161"/>
      <c r="AJL49" s="161"/>
      <c r="AJM49" s="161"/>
      <c r="AJN49" s="161"/>
      <c r="AJO49" s="161"/>
      <c r="AJP49" s="161"/>
      <c r="AJQ49" s="161"/>
      <c r="AJR49" s="161"/>
      <c r="AJS49" s="161"/>
      <c r="AJT49" s="161"/>
      <c r="AJU49" s="161"/>
      <c r="AJV49" s="161"/>
      <c r="AJW49" s="161"/>
      <c r="AJX49" s="161"/>
      <c r="AJY49" s="161"/>
      <c r="AJZ49" s="161"/>
      <c r="AKA49" s="161"/>
      <c r="AKB49" s="161"/>
      <c r="AKC49" s="161"/>
      <c r="AKD49" s="161"/>
      <c r="AKE49" s="161"/>
      <c r="AKF49" s="161"/>
      <c r="AKG49" s="161"/>
      <c r="AKH49" s="161"/>
      <c r="AKI49" s="161"/>
      <c r="AKJ49" s="161"/>
      <c r="AKK49" s="161"/>
      <c r="AKL49" s="161"/>
      <c r="AKM49" s="161"/>
      <c r="AKN49" s="161"/>
      <c r="AKO49" s="161"/>
      <c r="AKP49" s="161"/>
      <c r="AKQ49" s="161"/>
      <c r="AKR49" s="161"/>
      <c r="AKS49" s="161"/>
      <c r="AKT49" s="161"/>
      <c r="AKU49" s="161"/>
      <c r="AKV49" s="161"/>
      <c r="AKW49" s="161"/>
      <c r="AKX49" s="161"/>
      <c r="AKY49" s="161"/>
      <c r="AKZ49" s="161"/>
      <c r="ALA49" s="161"/>
      <c r="ALB49" s="161"/>
      <c r="ALC49" s="161"/>
      <c r="ALD49" s="161"/>
      <c r="ALE49" s="161"/>
      <c r="ALF49" s="161"/>
      <c r="ALG49" s="161"/>
      <c r="ALH49" s="161"/>
      <c r="ALI49" s="161"/>
      <c r="ALJ49" s="161"/>
      <c r="ALK49" s="161"/>
      <c r="ALL49" s="161"/>
      <c r="ALM49" s="161"/>
      <c r="ALN49" s="161"/>
      <c r="ALO49" s="161"/>
      <c r="ALP49" s="161"/>
      <c r="ALQ49" s="161"/>
      <c r="ALR49" s="161"/>
      <c r="ALS49" s="161"/>
      <c r="ALT49" s="161"/>
      <c r="ALU49" s="161"/>
      <c r="ALV49" s="161"/>
      <c r="ALW49" s="161"/>
      <c r="ALX49" s="161"/>
      <c r="ALY49" s="161"/>
      <c r="ALZ49" s="161"/>
      <c r="AMA49" s="161"/>
      <c r="AMB49" s="161"/>
      <c r="AMC49" s="161"/>
      <c r="AMD49" s="161"/>
      <c r="AME49" s="161"/>
      <c r="AMF49" s="161"/>
      <c r="AMG49" s="161"/>
      <c r="AMH49" s="161"/>
      <c r="AMI49" s="161"/>
      <c r="AMJ49" s="161"/>
      <c r="AMK49" s="161"/>
    </row>
    <row r="50" spans="1:1025" s="165" customFormat="1">
      <c r="A50" s="161" t="str">
        <f t="shared" si="0"/>
        <v>LOAN.CEO_C_APPROVE</v>
      </c>
      <c r="B50" s="154">
        <f t="shared" si="3"/>
        <v>110046</v>
      </c>
      <c r="C50" s="162">
        <v>0</v>
      </c>
      <c r="D50" s="162">
        <v>1</v>
      </c>
      <c r="E50" s="163">
        <f t="shared" si="4"/>
        <v>100000</v>
      </c>
      <c r="F50" s="163">
        <v>10000</v>
      </c>
      <c r="G50" s="163" t="s">
        <v>34</v>
      </c>
      <c r="H50" s="163">
        <v>100000</v>
      </c>
      <c r="I50" s="164" t="s">
        <v>505</v>
      </c>
      <c r="J50" s="163">
        <f>VLOOKUP(I50,T_FSM_TYPE!$A:$B,2,0)</f>
        <v>110000</v>
      </c>
      <c r="K50" s="165" t="s">
        <v>626</v>
      </c>
      <c r="L50" s="166"/>
      <c r="M50" s="133" t="str">
        <f t="shared" si="2"/>
        <v>INSERT INTO T_FSM_ACTION VALUES(110046, 0, 1, 100000, 10000, GETDATE(), 100000, 110000, 'CEO_C_APPROVE', '' )</v>
      </c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/>
      <c r="BQ50" s="161"/>
      <c r="BR50" s="161"/>
      <c r="BS50" s="161"/>
      <c r="BT50" s="161"/>
      <c r="BU50" s="161"/>
      <c r="BV50" s="161"/>
      <c r="BW50" s="161"/>
      <c r="BX50" s="161"/>
      <c r="BY50" s="161"/>
      <c r="BZ50" s="161"/>
      <c r="CA50" s="161"/>
      <c r="CB50" s="161"/>
      <c r="CC50" s="161"/>
      <c r="CD50" s="161"/>
      <c r="CE50" s="161"/>
      <c r="CF50" s="161"/>
      <c r="CG50" s="161"/>
      <c r="CH50" s="161"/>
      <c r="CI50" s="161"/>
      <c r="CJ50" s="161"/>
      <c r="CK50" s="161"/>
      <c r="CL50" s="161"/>
      <c r="CM50" s="161"/>
      <c r="CN50" s="161"/>
      <c r="CO50" s="161"/>
      <c r="CP50" s="161"/>
      <c r="CQ50" s="161"/>
      <c r="CR50" s="161"/>
      <c r="CS50" s="161"/>
      <c r="CT50" s="161"/>
      <c r="CU50" s="161"/>
      <c r="CV50" s="161"/>
      <c r="CW50" s="161"/>
      <c r="CX50" s="161"/>
      <c r="CY50" s="161"/>
      <c r="CZ50" s="161"/>
      <c r="DA50" s="161"/>
      <c r="DB50" s="161"/>
      <c r="DC50" s="161"/>
      <c r="DD50" s="161"/>
      <c r="DE50" s="161"/>
      <c r="DF50" s="161"/>
      <c r="DG50" s="161"/>
      <c r="DH50" s="161"/>
      <c r="DI50" s="161"/>
      <c r="DJ50" s="161"/>
      <c r="DK50" s="161"/>
      <c r="DL50" s="161"/>
      <c r="DM50" s="161"/>
      <c r="DN50" s="161"/>
      <c r="DO50" s="161"/>
      <c r="DP50" s="161"/>
      <c r="DQ50" s="161"/>
      <c r="DR50" s="161"/>
      <c r="DS50" s="161"/>
      <c r="DT50" s="161"/>
      <c r="DU50" s="161"/>
      <c r="DV50" s="161"/>
      <c r="DW50" s="161"/>
      <c r="DX50" s="161"/>
      <c r="DY50" s="161"/>
      <c r="DZ50" s="161"/>
      <c r="EA50" s="161"/>
      <c r="EB50" s="161"/>
      <c r="EC50" s="161"/>
      <c r="ED50" s="161"/>
      <c r="EE50" s="161"/>
      <c r="EF50" s="161"/>
      <c r="EG50" s="161"/>
      <c r="EH50" s="161"/>
      <c r="EI50" s="161"/>
      <c r="EJ50" s="161"/>
      <c r="EK50" s="161"/>
      <c r="EL50" s="161"/>
      <c r="EM50" s="161"/>
      <c r="EN50" s="161"/>
      <c r="EO50" s="161"/>
      <c r="EP50" s="161"/>
      <c r="EQ50" s="161"/>
      <c r="ER50" s="161"/>
      <c r="ES50" s="161"/>
      <c r="ET50" s="161"/>
      <c r="EU50" s="161"/>
      <c r="EV50" s="161"/>
      <c r="EW50" s="161"/>
      <c r="EX50" s="161"/>
      <c r="EY50" s="161"/>
      <c r="EZ50" s="161"/>
      <c r="FA50" s="161"/>
      <c r="FB50" s="161"/>
      <c r="FC50" s="161"/>
      <c r="FD50" s="161"/>
      <c r="FE50" s="161"/>
      <c r="FF50" s="161"/>
      <c r="FG50" s="161"/>
      <c r="FH50" s="161"/>
      <c r="FI50" s="161"/>
      <c r="FJ50" s="161"/>
      <c r="FK50" s="161"/>
      <c r="FL50" s="161"/>
      <c r="FM50" s="161"/>
      <c r="FN50" s="161"/>
      <c r="FO50" s="161"/>
      <c r="FP50" s="161"/>
      <c r="FQ50" s="161"/>
      <c r="FR50" s="161"/>
      <c r="FS50" s="161"/>
      <c r="FT50" s="161"/>
      <c r="FU50" s="161"/>
      <c r="FV50" s="161"/>
      <c r="FW50" s="161"/>
      <c r="FX50" s="161"/>
      <c r="FY50" s="161"/>
      <c r="FZ50" s="161"/>
      <c r="GA50" s="161"/>
      <c r="GB50" s="161"/>
      <c r="GC50" s="161"/>
      <c r="GD50" s="161"/>
      <c r="GE50" s="161"/>
      <c r="GF50" s="161"/>
      <c r="GG50" s="161"/>
      <c r="GH50" s="161"/>
      <c r="GI50" s="161"/>
      <c r="GJ50" s="161"/>
      <c r="GK50" s="161"/>
      <c r="GL50" s="161"/>
      <c r="GM50" s="161"/>
      <c r="GN50" s="161"/>
      <c r="GO50" s="161"/>
      <c r="GP50" s="161"/>
      <c r="GQ50" s="161"/>
      <c r="GR50" s="161"/>
      <c r="GS50" s="161"/>
      <c r="GT50" s="161"/>
      <c r="GU50" s="161"/>
      <c r="GV50" s="161"/>
      <c r="GW50" s="161"/>
      <c r="GX50" s="161"/>
      <c r="GY50" s="161"/>
      <c r="GZ50" s="161"/>
      <c r="HA50" s="161"/>
      <c r="HB50" s="161"/>
      <c r="HC50" s="161"/>
      <c r="HD50" s="161"/>
      <c r="HE50" s="161"/>
      <c r="HF50" s="161"/>
      <c r="HG50" s="161"/>
      <c r="HH50" s="161"/>
      <c r="HI50" s="161"/>
      <c r="HJ50" s="161"/>
      <c r="HK50" s="161"/>
      <c r="HL50" s="161"/>
      <c r="HM50" s="161"/>
      <c r="HN50" s="161"/>
      <c r="HO50" s="161"/>
      <c r="HP50" s="161"/>
      <c r="HQ50" s="161"/>
      <c r="HR50" s="161"/>
      <c r="HS50" s="161"/>
      <c r="HT50" s="161"/>
      <c r="HU50" s="161"/>
      <c r="HV50" s="161"/>
      <c r="HW50" s="161"/>
      <c r="HX50" s="161"/>
      <c r="HY50" s="161"/>
      <c r="HZ50" s="161"/>
      <c r="IA50" s="161"/>
      <c r="IB50" s="161"/>
      <c r="IC50" s="161"/>
      <c r="ID50" s="161"/>
      <c r="IE50" s="161"/>
      <c r="IF50" s="161"/>
      <c r="IG50" s="161"/>
      <c r="IH50" s="161"/>
      <c r="II50" s="161"/>
      <c r="IJ50" s="161"/>
      <c r="IK50" s="161"/>
      <c r="IL50" s="161"/>
      <c r="IM50" s="161"/>
      <c r="IN50" s="161"/>
      <c r="IO50" s="161"/>
      <c r="IP50" s="161"/>
      <c r="IQ50" s="161"/>
      <c r="IR50" s="161"/>
      <c r="IS50" s="161"/>
      <c r="IT50" s="161"/>
      <c r="IU50" s="161"/>
      <c r="IV50" s="161"/>
      <c r="IW50" s="161"/>
      <c r="IX50" s="161"/>
      <c r="IY50" s="161"/>
      <c r="IZ50" s="161"/>
      <c r="JA50" s="161"/>
      <c r="JB50" s="161"/>
      <c r="JC50" s="161"/>
      <c r="JD50" s="161"/>
      <c r="JE50" s="161"/>
      <c r="JF50" s="161"/>
      <c r="JG50" s="161"/>
      <c r="JH50" s="161"/>
      <c r="JI50" s="161"/>
      <c r="JJ50" s="161"/>
      <c r="JK50" s="161"/>
      <c r="JL50" s="161"/>
      <c r="JM50" s="161"/>
      <c r="JN50" s="161"/>
      <c r="JO50" s="161"/>
      <c r="JP50" s="161"/>
      <c r="JQ50" s="161"/>
      <c r="JR50" s="161"/>
      <c r="JS50" s="161"/>
      <c r="JT50" s="161"/>
      <c r="JU50" s="161"/>
      <c r="JV50" s="161"/>
      <c r="JW50" s="161"/>
      <c r="JX50" s="161"/>
      <c r="JY50" s="161"/>
      <c r="JZ50" s="161"/>
      <c r="KA50" s="161"/>
      <c r="KB50" s="161"/>
      <c r="KC50" s="161"/>
      <c r="KD50" s="161"/>
      <c r="KE50" s="161"/>
      <c r="KF50" s="161"/>
      <c r="KG50" s="161"/>
      <c r="KH50" s="161"/>
      <c r="KI50" s="161"/>
      <c r="KJ50" s="161"/>
      <c r="KK50" s="161"/>
      <c r="KL50" s="161"/>
      <c r="KM50" s="161"/>
      <c r="KN50" s="161"/>
      <c r="KO50" s="161"/>
      <c r="KP50" s="161"/>
      <c r="KQ50" s="161"/>
      <c r="KR50" s="161"/>
      <c r="KS50" s="161"/>
      <c r="KT50" s="161"/>
      <c r="KU50" s="161"/>
      <c r="KV50" s="161"/>
      <c r="KW50" s="161"/>
      <c r="KX50" s="161"/>
      <c r="KY50" s="161"/>
      <c r="KZ50" s="161"/>
      <c r="LA50" s="161"/>
      <c r="LB50" s="161"/>
      <c r="LC50" s="161"/>
      <c r="LD50" s="161"/>
      <c r="LE50" s="161"/>
      <c r="LF50" s="161"/>
      <c r="LG50" s="161"/>
      <c r="LH50" s="161"/>
      <c r="LI50" s="161"/>
      <c r="LJ50" s="161"/>
      <c r="LK50" s="161"/>
      <c r="LL50" s="161"/>
      <c r="LM50" s="161"/>
      <c r="LN50" s="161"/>
      <c r="LO50" s="161"/>
      <c r="LP50" s="161"/>
      <c r="LQ50" s="161"/>
      <c r="LR50" s="161"/>
      <c r="LS50" s="161"/>
      <c r="LT50" s="161"/>
      <c r="LU50" s="161"/>
      <c r="LV50" s="161"/>
      <c r="LW50" s="161"/>
      <c r="LX50" s="161"/>
      <c r="LY50" s="161"/>
      <c r="LZ50" s="161"/>
      <c r="MA50" s="161"/>
      <c r="MB50" s="161"/>
      <c r="MC50" s="161"/>
      <c r="MD50" s="161"/>
      <c r="ME50" s="161"/>
      <c r="MF50" s="161"/>
      <c r="MG50" s="161"/>
      <c r="MH50" s="161"/>
      <c r="MI50" s="161"/>
      <c r="MJ50" s="161"/>
      <c r="MK50" s="161"/>
      <c r="ML50" s="161"/>
      <c r="MM50" s="161"/>
      <c r="MN50" s="161"/>
      <c r="MO50" s="161"/>
      <c r="MP50" s="161"/>
      <c r="MQ50" s="161"/>
      <c r="MR50" s="161"/>
      <c r="MS50" s="161"/>
      <c r="MT50" s="161"/>
      <c r="MU50" s="161"/>
      <c r="MV50" s="161"/>
      <c r="MW50" s="161"/>
      <c r="MX50" s="161"/>
      <c r="MY50" s="161"/>
      <c r="MZ50" s="161"/>
      <c r="NA50" s="161"/>
      <c r="NB50" s="161"/>
      <c r="NC50" s="161"/>
      <c r="ND50" s="161"/>
      <c r="NE50" s="161"/>
      <c r="NF50" s="161"/>
      <c r="NG50" s="161"/>
      <c r="NH50" s="161"/>
      <c r="NI50" s="161"/>
      <c r="NJ50" s="161"/>
      <c r="NK50" s="161"/>
      <c r="NL50" s="161"/>
      <c r="NM50" s="161"/>
      <c r="NN50" s="161"/>
      <c r="NO50" s="161"/>
      <c r="NP50" s="161"/>
      <c r="NQ50" s="161"/>
      <c r="NR50" s="161"/>
      <c r="NS50" s="161"/>
      <c r="NT50" s="161"/>
      <c r="NU50" s="161"/>
      <c r="NV50" s="161"/>
      <c r="NW50" s="161"/>
      <c r="NX50" s="161"/>
      <c r="NY50" s="161"/>
      <c r="NZ50" s="161"/>
      <c r="OA50" s="161"/>
      <c r="OB50" s="161"/>
      <c r="OC50" s="161"/>
      <c r="OD50" s="161"/>
      <c r="OE50" s="161"/>
      <c r="OF50" s="161"/>
      <c r="OG50" s="161"/>
      <c r="OH50" s="161"/>
      <c r="OI50" s="161"/>
      <c r="OJ50" s="161"/>
      <c r="OK50" s="161"/>
      <c r="OL50" s="161"/>
      <c r="OM50" s="161"/>
      <c r="ON50" s="161"/>
      <c r="OO50" s="161"/>
      <c r="OP50" s="161"/>
      <c r="OQ50" s="161"/>
      <c r="OR50" s="161"/>
      <c r="OS50" s="161"/>
      <c r="OT50" s="161"/>
      <c r="OU50" s="161"/>
      <c r="OV50" s="161"/>
      <c r="OW50" s="161"/>
      <c r="OX50" s="161"/>
      <c r="OY50" s="161"/>
      <c r="OZ50" s="161"/>
      <c r="PA50" s="161"/>
      <c r="PB50" s="161"/>
      <c r="PC50" s="161"/>
      <c r="PD50" s="161"/>
      <c r="PE50" s="161"/>
      <c r="PF50" s="161"/>
      <c r="PG50" s="161"/>
      <c r="PH50" s="161"/>
      <c r="PI50" s="161"/>
      <c r="PJ50" s="161"/>
      <c r="PK50" s="161"/>
      <c r="PL50" s="161"/>
      <c r="PM50" s="161"/>
      <c r="PN50" s="161"/>
      <c r="PO50" s="161"/>
      <c r="PP50" s="161"/>
      <c r="PQ50" s="161"/>
      <c r="PR50" s="161"/>
      <c r="PS50" s="161"/>
      <c r="PT50" s="161"/>
      <c r="PU50" s="161"/>
      <c r="PV50" s="161"/>
      <c r="PW50" s="161"/>
      <c r="PX50" s="161"/>
      <c r="PY50" s="161"/>
      <c r="PZ50" s="161"/>
      <c r="QA50" s="161"/>
      <c r="QB50" s="161"/>
      <c r="QC50" s="161"/>
      <c r="QD50" s="161"/>
      <c r="QE50" s="161"/>
      <c r="QF50" s="161"/>
      <c r="QG50" s="161"/>
      <c r="QH50" s="161"/>
      <c r="QI50" s="161"/>
      <c r="QJ50" s="161"/>
      <c r="QK50" s="161"/>
      <c r="QL50" s="161"/>
      <c r="QM50" s="161"/>
      <c r="QN50" s="161"/>
      <c r="QO50" s="161"/>
      <c r="QP50" s="161"/>
      <c r="QQ50" s="161"/>
      <c r="QR50" s="161"/>
      <c r="QS50" s="161"/>
      <c r="QT50" s="161"/>
      <c r="QU50" s="161"/>
      <c r="QV50" s="161"/>
      <c r="QW50" s="161"/>
      <c r="QX50" s="161"/>
      <c r="QY50" s="161"/>
      <c r="QZ50" s="161"/>
      <c r="RA50" s="161"/>
      <c r="RB50" s="161"/>
      <c r="RC50" s="161"/>
      <c r="RD50" s="161"/>
      <c r="RE50" s="161"/>
      <c r="RF50" s="161"/>
      <c r="RG50" s="161"/>
      <c r="RH50" s="161"/>
      <c r="RI50" s="161"/>
      <c r="RJ50" s="161"/>
      <c r="RK50" s="161"/>
      <c r="RL50" s="161"/>
      <c r="RM50" s="161"/>
      <c r="RN50" s="161"/>
      <c r="RO50" s="161"/>
      <c r="RP50" s="161"/>
      <c r="RQ50" s="161"/>
      <c r="RR50" s="161"/>
      <c r="RS50" s="161"/>
      <c r="RT50" s="161"/>
      <c r="RU50" s="161"/>
      <c r="RV50" s="161"/>
      <c r="RW50" s="161"/>
      <c r="RX50" s="161"/>
      <c r="RY50" s="161"/>
      <c r="RZ50" s="161"/>
      <c r="SA50" s="161"/>
      <c r="SB50" s="161"/>
      <c r="SC50" s="161"/>
      <c r="SD50" s="161"/>
      <c r="SE50" s="161"/>
      <c r="SF50" s="161"/>
      <c r="SG50" s="161"/>
      <c r="SH50" s="161"/>
      <c r="SI50" s="161"/>
      <c r="SJ50" s="161"/>
      <c r="SK50" s="161"/>
      <c r="SL50" s="161"/>
      <c r="SM50" s="161"/>
      <c r="SN50" s="161"/>
      <c r="SO50" s="161"/>
      <c r="SP50" s="161"/>
      <c r="SQ50" s="161"/>
      <c r="SR50" s="161"/>
      <c r="SS50" s="161"/>
      <c r="ST50" s="161"/>
      <c r="SU50" s="161"/>
      <c r="SV50" s="161"/>
      <c r="SW50" s="161"/>
      <c r="SX50" s="161"/>
      <c r="SY50" s="161"/>
      <c r="SZ50" s="161"/>
      <c r="TA50" s="161"/>
      <c r="TB50" s="161"/>
      <c r="TC50" s="161"/>
      <c r="TD50" s="161"/>
      <c r="TE50" s="161"/>
      <c r="TF50" s="161"/>
      <c r="TG50" s="161"/>
      <c r="TH50" s="161"/>
      <c r="TI50" s="161"/>
      <c r="TJ50" s="161"/>
      <c r="TK50" s="161"/>
      <c r="TL50" s="161"/>
      <c r="TM50" s="161"/>
      <c r="TN50" s="161"/>
      <c r="TO50" s="161"/>
      <c r="TP50" s="161"/>
      <c r="TQ50" s="161"/>
      <c r="TR50" s="161"/>
      <c r="TS50" s="161"/>
      <c r="TT50" s="161"/>
      <c r="TU50" s="161"/>
      <c r="TV50" s="161"/>
      <c r="TW50" s="161"/>
      <c r="TX50" s="161"/>
      <c r="TY50" s="161"/>
      <c r="TZ50" s="161"/>
      <c r="UA50" s="161"/>
      <c r="UB50" s="161"/>
      <c r="UC50" s="161"/>
      <c r="UD50" s="161"/>
      <c r="UE50" s="161"/>
      <c r="UF50" s="161"/>
      <c r="UG50" s="161"/>
      <c r="UH50" s="161"/>
      <c r="UI50" s="161"/>
      <c r="UJ50" s="161"/>
      <c r="UK50" s="161"/>
      <c r="UL50" s="161"/>
      <c r="UM50" s="161"/>
      <c r="UN50" s="161"/>
      <c r="UO50" s="161"/>
      <c r="UP50" s="161"/>
      <c r="UQ50" s="161"/>
      <c r="UR50" s="161"/>
      <c r="US50" s="161"/>
      <c r="UT50" s="161"/>
      <c r="UU50" s="161"/>
      <c r="UV50" s="161"/>
      <c r="UW50" s="161"/>
      <c r="UX50" s="161"/>
      <c r="UY50" s="161"/>
      <c r="UZ50" s="161"/>
      <c r="VA50" s="161"/>
      <c r="VB50" s="161"/>
      <c r="VC50" s="161"/>
      <c r="VD50" s="161"/>
      <c r="VE50" s="161"/>
      <c r="VF50" s="161"/>
      <c r="VG50" s="161"/>
      <c r="VH50" s="161"/>
      <c r="VI50" s="161"/>
      <c r="VJ50" s="161"/>
      <c r="VK50" s="161"/>
      <c r="VL50" s="161"/>
      <c r="VM50" s="161"/>
      <c r="VN50" s="161"/>
      <c r="VO50" s="161"/>
      <c r="VP50" s="161"/>
      <c r="VQ50" s="161"/>
      <c r="VR50" s="161"/>
      <c r="VS50" s="161"/>
      <c r="VT50" s="161"/>
      <c r="VU50" s="161"/>
      <c r="VV50" s="161"/>
      <c r="VW50" s="161"/>
      <c r="VX50" s="161"/>
      <c r="VY50" s="161"/>
      <c r="VZ50" s="161"/>
      <c r="WA50" s="161"/>
      <c r="WB50" s="161"/>
      <c r="WC50" s="161"/>
      <c r="WD50" s="161"/>
      <c r="WE50" s="161"/>
      <c r="WF50" s="161"/>
      <c r="WG50" s="161"/>
      <c r="WH50" s="161"/>
      <c r="WI50" s="161"/>
      <c r="WJ50" s="161"/>
      <c r="WK50" s="161"/>
      <c r="WL50" s="161"/>
      <c r="WM50" s="161"/>
      <c r="WN50" s="161"/>
      <c r="WO50" s="161"/>
      <c r="WP50" s="161"/>
      <c r="WQ50" s="161"/>
      <c r="WR50" s="161"/>
      <c r="WS50" s="161"/>
      <c r="WT50" s="161"/>
      <c r="WU50" s="161"/>
      <c r="WV50" s="161"/>
      <c r="WW50" s="161"/>
      <c r="WX50" s="161"/>
      <c r="WY50" s="161"/>
      <c r="WZ50" s="161"/>
      <c r="XA50" s="161"/>
      <c r="XB50" s="161"/>
      <c r="XC50" s="161"/>
      <c r="XD50" s="161"/>
      <c r="XE50" s="161"/>
      <c r="XF50" s="161"/>
      <c r="XG50" s="161"/>
      <c r="XH50" s="161"/>
      <c r="XI50" s="161"/>
      <c r="XJ50" s="161"/>
      <c r="XK50" s="161"/>
      <c r="XL50" s="161"/>
      <c r="XM50" s="161"/>
      <c r="XN50" s="161"/>
      <c r="XO50" s="161"/>
      <c r="XP50" s="161"/>
      <c r="XQ50" s="161"/>
      <c r="XR50" s="161"/>
      <c r="XS50" s="161"/>
      <c r="XT50" s="161"/>
      <c r="XU50" s="161"/>
      <c r="XV50" s="161"/>
      <c r="XW50" s="161"/>
      <c r="XX50" s="161"/>
      <c r="XY50" s="161"/>
      <c r="XZ50" s="161"/>
      <c r="YA50" s="161"/>
      <c r="YB50" s="161"/>
      <c r="YC50" s="161"/>
      <c r="YD50" s="161"/>
      <c r="YE50" s="161"/>
      <c r="YF50" s="161"/>
      <c r="YG50" s="161"/>
      <c r="YH50" s="161"/>
      <c r="YI50" s="161"/>
      <c r="YJ50" s="161"/>
      <c r="YK50" s="161"/>
      <c r="YL50" s="161"/>
      <c r="YM50" s="161"/>
      <c r="YN50" s="161"/>
      <c r="YO50" s="161"/>
      <c r="YP50" s="161"/>
      <c r="YQ50" s="161"/>
      <c r="YR50" s="161"/>
      <c r="YS50" s="161"/>
      <c r="YT50" s="161"/>
      <c r="YU50" s="161"/>
      <c r="YV50" s="161"/>
      <c r="YW50" s="161"/>
      <c r="YX50" s="161"/>
      <c r="YY50" s="161"/>
      <c r="YZ50" s="161"/>
      <c r="ZA50" s="161"/>
      <c r="ZB50" s="161"/>
      <c r="ZC50" s="161"/>
      <c r="ZD50" s="161"/>
      <c r="ZE50" s="161"/>
      <c r="ZF50" s="161"/>
      <c r="ZG50" s="161"/>
      <c r="ZH50" s="161"/>
      <c r="ZI50" s="161"/>
      <c r="ZJ50" s="161"/>
      <c r="ZK50" s="161"/>
      <c r="ZL50" s="161"/>
      <c r="ZM50" s="161"/>
      <c r="ZN50" s="161"/>
      <c r="ZO50" s="161"/>
      <c r="ZP50" s="161"/>
      <c r="ZQ50" s="161"/>
      <c r="ZR50" s="161"/>
      <c r="ZS50" s="161"/>
      <c r="ZT50" s="161"/>
      <c r="ZU50" s="161"/>
      <c r="ZV50" s="161"/>
      <c r="ZW50" s="161"/>
      <c r="ZX50" s="161"/>
      <c r="ZY50" s="161"/>
      <c r="ZZ50" s="161"/>
      <c r="AAA50" s="161"/>
      <c r="AAB50" s="161"/>
      <c r="AAC50" s="161"/>
      <c r="AAD50" s="161"/>
      <c r="AAE50" s="161"/>
      <c r="AAF50" s="161"/>
      <c r="AAG50" s="161"/>
      <c r="AAH50" s="161"/>
      <c r="AAI50" s="161"/>
      <c r="AAJ50" s="161"/>
      <c r="AAK50" s="161"/>
      <c r="AAL50" s="161"/>
      <c r="AAM50" s="161"/>
      <c r="AAN50" s="161"/>
      <c r="AAO50" s="161"/>
      <c r="AAP50" s="161"/>
      <c r="AAQ50" s="161"/>
      <c r="AAR50" s="161"/>
      <c r="AAS50" s="161"/>
      <c r="AAT50" s="161"/>
      <c r="AAU50" s="161"/>
      <c r="AAV50" s="161"/>
      <c r="AAW50" s="161"/>
      <c r="AAX50" s="161"/>
      <c r="AAY50" s="161"/>
      <c r="AAZ50" s="161"/>
      <c r="ABA50" s="161"/>
      <c r="ABB50" s="161"/>
      <c r="ABC50" s="161"/>
      <c r="ABD50" s="161"/>
      <c r="ABE50" s="161"/>
      <c r="ABF50" s="161"/>
      <c r="ABG50" s="161"/>
      <c r="ABH50" s="161"/>
      <c r="ABI50" s="161"/>
      <c r="ABJ50" s="161"/>
      <c r="ABK50" s="161"/>
      <c r="ABL50" s="161"/>
      <c r="ABM50" s="161"/>
      <c r="ABN50" s="161"/>
      <c r="ABO50" s="161"/>
      <c r="ABP50" s="161"/>
      <c r="ABQ50" s="161"/>
      <c r="ABR50" s="161"/>
      <c r="ABS50" s="161"/>
      <c r="ABT50" s="161"/>
      <c r="ABU50" s="161"/>
      <c r="ABV50" s="161"/>
      <c r="ABW50" s="161"/>
      <c r="ABX50" s="161"/>
      <c r="ABY50" s="161"/>
      <c r="ABZ50" s="161"/>
      <c r="ACA50" s="161"/>
      <c r="ACB50" s="161"/>
      <c r="ACC50" s="161"/>
      <c r="ACD50" s="161"/>
      <c r="ACE50" s="161"/>
      <c r="ACF50" s="161"/>
      <c r="ACG50" s="161"/>
      <c r="ACH50" s="161"/>
      <c r="ACI50" s="161"/>
      <c r="ACJ50" s="161"/>
      <c r="ACK50" s="161"/>
      <c r="ACL50" s="161"/>
      <c r="ACM50" s="161"/>
      <c r="ACN50" s="161"/>
      <c r="ACO50" s="161"/>
      <c r="ACP50" s="161"/>
      <c r="ACQ50" s="161"/>
      <c r="ACR50" s="161"/>
      <c r="ACS50" s="161"/>
      <c r="ACT50" s="161"/>
      <c r="ACU50" s="161"/>
      <c r="ACV50" s="161"/>
      <c r="ACW50" s="161"/>
      <c r="ACX50" s="161"/>
      <c r="ACY50" s="161"/>
      <c r="ACZ50" s="161"/>
      <c r="ADA50" s="161"/>
      <c r="ADB50" s="161"/>
      <c r="ADC50" s="161"/>
      <c r="ADD50" s="161"/>
      <c r="ADE50" s="161"/>
      <c r="ADF50" s="161"/>
      <c r="ADG50" s="161"/>
      <c r="ADH50" s="161"/>
      <c r="ADI50" s="161"/>
      <c r="ADJ50" s="161"/>
      <c r="ADK50" s="161"/>
      <c r="ADL50" s="161"/>
      <c r="ADM50" s="161"/>
      <c r="ADN50" s="161"/>
      <c r="ADO50" s="161"/>
      <c r="ADP50" s="161"/>
      <c r="ADQ50" s="161"/>
      <c r="ADR50" s="161"/>
      <c r="ADS50" s="161"/>
      <c r="ADT50" s="161"/>
      <c r="ADU50" s="161"/>
      <c r="ADV50" s="161"/>
      <c r="ADW50" s="161"/>
      <c r="ADX50" s="161"/>
      <c r="ADY50" s="161"/>
      <c r="ADZ50" s="161"/>
      <c r="AEA50" s="161"/>
      <c r="AEB50" s="161"/>
      <c r="AEC50" s="161"/>
      <c r="AED50" s="161"/>
      <c r="AEE50" s="161"/>
      <c r="AEF50" s="161"/>
      <c r="AEG50" s="161"/>
      <c r="AEH50" s="161"/>
      <c r="AEI50" s="161"/>
      <c r="AEJ50" s="161"/>
      <c r="AEK50" s="161"/>
      <c r="AEL50" s="161"/>
      <c r="AEM50" s="161"/>
      <c r="AEN50" s="161"/>
      <c r="AEO50" s="161"/>
      <c r="AEP50" s="161"/>
      <c r="AEQ50" s="161"/>
      <c r="AER50" s="161"/>
      <c r="AES50" s="161"/>
      <c r="AET50" s="161"/>
      <c r="AEU50" s="161"/>
      <c r="AEV50" s="161"/>
      <c r="AEW50" s="161"/>
      <c r="AEX50" s="161"/>
      <c r="AEY50" s="161"/>
      <c r="AEZ50" s="161"/>
      <c r="AFA50" s="161"/>
      <c r="AFB50" s="161"/>
      <c r="AFC50" s="161"/>
      <c r="AFD50" s="161"/>
      <c r="AFE50" s="161"/>
      <c r="AFF50" s="161"/>
      <c r="AFG50" s="161"/>
      <c r="AFH50" s="161"/>
      <c r="AFI50" s="161"/>
      <c r="AFJ50" s="161"/>
      <c r="AFK50" s="161"/>
      <c r="AFL50" s="161"/>
      <c r="AFM50" s="161"/>
      <c r="AFN50" s="161"/>
      <c r="AFO50" s="161"/>
      <c r="AFP50" s="161"/>
      <c r="AFQ50" s="161"/>
      <c r="AFR50" s="161"/>
      <c r="AFS50" s="161"/>
      <c r="AFT50" s="161"/>
      <c r="AFU50" s="161"/>
      <c r="AFV50" s="161"/>
      <c r="AFW50" s="161"/>
      <c r="AFX50" s="161"/>
      <c r="AFY50" s="161"/>
      <c r="AFZ50" s="161"/>
      <c r="AGA50" s="161"/>
      <c r="AGB50" s="161"/>
      <c r="AGC50" s="161"/>
      <c r="AGD50" s="161"/>
      <c r="AGE50" s="161"/>
      <c r="AGF50" s="161"/>
      <c r="AGG50" s="161"/>
      <c r="AGH50" s="161"/>
      <c r="AGI50" s="161"/>
      <c r="AGJ50" s="161"/>
      <c r="AGK50" s="161"/>
      <c r="AGL50" s="161"/>
      <c r="AGM50" s="161"/>
      <c r="AGN50" s="161"/>
      <c r="AGO50" s="161"/>
      <c r="AGP50" s="161"/>
      <c r="AGQ50" s="161"/>
      <c r="AGR50" s="161"/>
      <c r="AGS50" s="161"/>
      <c r="AGT50" s="161"/>
      <c r="AGU50" s="161"/>
      <c r="AGV50" s="161"/>
      <c r="AGW50" s="161"/>
      <c r="AGX50" s="161"/>
      <c r="AGY50" s="161"/>
      <c r="AGZ50" s="161"/>
      <c r="AHA50" s="161"/>
      <c r="AHB50" s="161"/>
      <c r="AHC50" s="161"/>
      <c r="AHD50" s="161"/>
      <c r="AHE50" s="161"/>
      <c r="AHF50" s="161"/>
      <c r="AHG50" s="161"/>
      <c r="AHH50" s="161"/>
      <c r="AHI50" s="161"/>
      <c r="AHJ50" s="161"/>
      <c r="AHK50" s="161"/>
      <c r="AHL50" s="161"/>
      <c r="AHM50" s="161"/>
      <c r="AHN50" s="161"/>
      <c r="AHO50" s="161"/>
      <c r="AHP50" s="161"/>
      <c r="AHQ50" s="161"/>
      <c r="AHR50" s="161"/>
      <c r="AHS50" s="161"/>
      <c r="AHT50" s="161"/>
      <c r="AHU50" s="161"/>
      <c r="AHV50" s="161"/>
      <c r="AHW50" s="161"/>
      <c r="AHX50" s="161"/>
      <c r="AHY50" s="161"/>
      <c r="AHZ50" s="161"/>
      <c r="AIA50" s="161"/>
      <c r="AIB50" s="161"/>
      <c r="AIC50" s="161"/>
      <c r="AID50" s="161"/>
      <c r="AIE50" s="161"/>
      <c r="AIF50" s="161"/>
      <c r="AIG50" s="161"/>
      <c r="AIH50" s="161"/>
      <c r="AII50" s="161"/>
      <c r="AIJ50" s="161"/>
      <c r="AIK50" s="161"/>
      <c r="AIL50" s="161"/>
      <c r="AIM50" s="161"/>
      <c r="AIN50" s="161"/>
      <c r="AIO50" s="161"/>
      <c r="AIP50" s="161"/>
      <c r="AIQ50" s="161"/>
      <c r="AIR50" s="161"/>
      <c r="AIS50" s="161"/>
      <c r="AIT50" s="161"/>
      <c r="AIU50" s="161"/>
      <c r="AIV50" s="161"/>
      <c r="AIW50" s="161"/>
      <c r="AIX50" s="161"/>
      <c r="AIY50" s="161"/>
      <c r="AIZ50" s="161"/>
      <c r="AJA50" s="161"/>
      <c r="AJB50" s="161"/>
      <c r="AJC50" s="161"/>
      <c r="AJD50" s="161"/>
      <c r="AJE50" s="161"/>
      <c r="AJF50" s="161"/>
      <c r="AJG50" s="161"/>
      <c r="AJH50" s="161"/>
      <c r="AJI50" s="161"/>
      <c r="AJJ50" s="161"/>
      <c r="AJK50" s="161"/>
      <c r="AJL50" s="161"/>
      <c r="AJM50" s="161"/>
      <c r="AJN50" s="161"/>
      <c r="AJO50" s="161"/>
      <c r="AJP50" s="161"/>
      <c r="AJQ50" s="161"/>
      <c r="AJR50" s="161"/>
      <c r="AJS50" s="161"/>
      <c r="AJT50" s="161"/>
      <c r="AJU50" s="161"/>
      <c r="AJV50" s="161"/>
      <c r="AJW50" s="161"/>
      <c r="AJX50" s="161"/>
      <c r="AJY50" s="161"/>
      <c r="AJZ50" s="161"/>
      <c r="AKA50" s="161"/>
      <c r="AKB50" s="161"/>
      <c r="AKC50" s="161"/>
      <c r="AKD50" s="161"/>
      <c r="AKE50" s="161"/>
      <c r="AKF50" s="161"/>
      <c r="AKG50" s="161"/>
      <c r="AKH50" s="161"/>
      <c r="AKI50" s="161"/>
      <c r="AKJ50" s="161"/>
      <c r="AKK50" s="161"/>
      <c r="AKL50" s="161"/>
      <c r="AKM50" s="161"/>
      <c r="AKN50" s="161"/>
      <c r="AKO50" s="161"/>
      <c r="AKP50" s="161"/>
      <c r="AKQ50" s="161"/>
      <c r="AKR50" s="161"/>
      <c r="AKS50" s="161"/>
      <c r="AKT50" s="161"/>
      <c r="AKU50" s="161"/>
      <c r="AKV50" s="161"/>
      <c r="AKW50" s="161"/>
      <c r="AKX50" s="161"/>
      <c r="AKY50" s="161"/>
      <c r="AKZ50" s="161"/>
      <c r="ALA50" s="161"/>
      <c r="ALB50" s="161"/>
      <c r="ALC50" s="161"/>
      <c r="ALD50" s="161"/>
      <c r="ALE50" s="161"/>
      <c r="ALF50" s="161"/>
      <c r="ALG50" s="161"/>
      <c r="ALH50" s="161"/>
      <c r="ALI50" s="161"/>
      <c r="ALJ50" s="161"/>
      <c r="ALK50" s="161"/>
      <c r="ALL50" s="161"/>
      <c r="ALM50" s="161"/>
      <c r="ALN50" s="161"/>
      <c r="ALO50" s="161"/>
      <c r="ALP50" s="161"/>
      <c r="ALQ50" s="161"/>
      <c r="ALR50" s="161"/>
      <c r="ALS50" s="161"/>
      <c r="ALT50" s="161"/>
      <c r="ALU50" s="161"/>
      <c r="ALV50" s="161"/>
      <c r="ALW50" s="161"/>
      <c r="ALX50" s="161"/>
      <c r="ALY50" s="161"/>
      <c r="ALZ50" s="161"/>
      <c r="AMA50" s="161"/>
      <c r="AMB50" s="161"/>
      <c r="AMC50" s="161"/>
      <c r="AMD50" s="161"/>
      <c r="AME50" s="161"/>
      <c r="AMF50" s="161"/>
      <c r="AMG50" s="161"/>
      <c r="AMH50" s="161"/>
      <c r="AMI50" s="161"/>
      <c r="AMJ50" s="161"/>
      <c r="AMK50" s="161"/>
    </row>
    <row r="51" spans="1:1025" s="165" customFormat="1">
      <c r="A51" s="161" t="str">
        <f t="shared" si="0"/>
        <v>LOAN.CEO_RETURN</v>
      </c>
      <c r="B51" s="154">
        <f t="shared" si="3"/>
        <v>110047</v>
      </c>
      <c r="C51" s="162">
        <v>0</v>
      </c>
      <c r="D51" s="162">
        <v>1</v>
      </c>
      <c r="E51" s="163">
        <f t="shared" si="4"/>
        <v>100000</v>
      </c>
      <c r="F51" s="163">
        <v>10000</v>
      </c>
      <c r="G51" s="163" t="s">
        <v>34</v>
      </c>
      <c r="H51" s="163">
        <v>100000</v>
      </c>
      <c r="I51" s="164" t="s">
        <v>505</v>
      </c>
      <c r="J51" s="163">
        <f>VLOOKUP(I51,T_FSM_TYPE!$A:$B,2,0)</f>
        <v>110000</v>
      </c>
      <c r="K51" s="165" t="s">
        <v>517</v>
      </c>
      <c r="L51" s="166"/>
      <c r="M51" s="133" t="str">
        <f t="shared" si="2"/>
        <v>INSERT INTO T_FSM_ACTION VALUES(110047, 0, 1, 100000, 10000, GETDATE(), 100000, 110000, 'CEO_RETURN', '' )</v>
      </c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1"/>
      <c r="CA51" s="161"/>
      <c r="CB51" s="161"/>
      <c r="CC51" s="161"/>
      <c r="CD51" s="161"/>
      <c r="CE51" s="161"/>
      <c r="CF51" s="161"/>
      <c r="CG51" s="161"/>
      <c r="CH51" s="161"/>
      <c r="CI51" s="161"/>
      <c r="CJ51" s="161"/>
      <c r="CK51" s="161"/>
      <c r="CL51" s="161"/>
      <c r="CM51" s="161"/>
      <c r="CN51" s="161"/>
      <c r="CO51" s="161"/>
      <c r="CP51" s="161"/>
      <c r="CQ51" s="161"/>
      <c r="CR51" s="161"/>
      <c r="CS51" s="161"/>
      <c r="CT51" s="161"/>
      <c r="CU51" s="161"/>
      <c r="CV51" s="161"/>
      <c r="CW51" s="161"/>
      <c r="CX51" s="161"/>
      <c r="CY51" s="161"/>
      <c r="CZ51" s="161"/>
      <c r="DA51" s="161"/>
      <c r="DB51" s="161"/>
      <c r="DC51" s="161"/>
      <c r="DD51" s="161"/>
      <c r="DE51" s="161"/>
      <c r="DF51" s="161"/>
      <c r="DG51" s="161"/>
      <c r="DH51" s="161"/>
      <c r="DI51" s="161"/>
      <c r="DJ51" s="161"/>
      <c r="DK51" s="161"/>
      <c r="DL51" s="161"/>
      <c r="DM51" s="161"/>
      <c r="DN51" s="161"/>
      <c r="DO51" s="161"/>
      <c r="DP51" s="161"/>
      <c r="DQ51" s="161"/>
      <c r="DR51" s="161"/>
      <c r="DS51" s="161"/>
      <c r="DT51" s="161"/>
      <c r="DU51" s="161"/>
      <c r="DV51" s="161"/>
      <c r="DW51" s="161"/>
      <c r="DX51" s="161"/>
      <c r="DY51" s="161"/>
      <c r="DZ51" s="161"/>
      <c r="EA51" s="161"/>
      <c r="EB51" s="161"/>
      <c r="EC51" s="161"/>
      <c r="ED51" s="161"/>
      <c r="EE51" s="161"/>
      <c r="EF51" s="161"/>
      <c r="EG51" s="161"/>
      <c r="EH51" s="161"/>
      <c r="EI51" s="161"/>
      <c r="EJ51" s="161"/>
      <c r="EK51" s="161"/>
      <c r="EL51" s="161"/>
      <c r="EM51" s="161"/>
      <c r="EN51" s="161"/>
      <c r="EO51" s="161"/>
      <c r="EP51" s="161"/>
      <c r="EQ51" s="161"/>
      <c r="ER51" s="161"/>
      <c r="ES51" s="161"/>
      <c r="ET51" s="161"/>
      <c r="EU51" s="161"/>
      <c r="EV51" s="161"/>
      <c r="EW51" s="161"/>
      <c r="EX51" s="161"/>
      <c r="EY51" s="161"/>
      <c r="EZ51" s="161"/>
      <c r="FA51" s="161"/>
      <c r="FB51" s="161"/>
      <c r="FC51" s="161"/>
      <c r="FD51" s="161"/>
      <c r="FE51" s="161"/>
      <c r="FF51" s="161"/>
      <c r="FG51" s="161"/>
      <c r="FH51" s="161"/>
      <c r="FI51" s="161"/>
      <c r="FJ51" s="161"/>
      <c r="FK51" s="161"/>
      <c r="FL51" s="161"/>
      <c r="FM51" s="161"/>
      <c r="FN51" s="161"/>
      <c r="FO51" s="161"/>
      <c r="FP51" s="161"/>
      <c r="FQ51" s="161"/>
      <c r="FR51" s="161"/>
      <c r="FS51" s="161"/>
      <c r="FT51" s="161"/>
      <c r="FU51" s="161"/>
      <c r="FV51" s="161"/>
      <c r="FW51" s="161"/>
      <c r="FX51" s="161"/>
      <c r="FY51" s="161"/>
      <c r="FZ51" s="161"/>
      <c r="GA51" s="161"/>
      <c r="GB51" s="161"/>
      <c r="GC51" s="161"/>
      <c r="GD51" s="161"/>
      <c r="GE51" s="161"/>
      <c r="GF51" s="161"/>
      <c r="GG51" s="161"/>
      <c r="GH51" s="161"/>
      <c r="GI51" s="161"/>
      <c r="GJ51" s="161"/>
      <c r="GK51" s="161"/>
      <c r="GL51" s="161"/>
      <c r="GM51" s="161"/>
      <c r="GN51" s="161"/>
      <c r="GO51" s="161"/>
      <c r="GP51" s="161"/>
      <c r="GQ51" s="161"/>
      <c r="GR51" s="161"/>
      <c r="GS51" s="161"/>
      <c r="GT51" s="161"/>
      <c r="GU51" s="161"/>
      <c r="GV51" s="161"/>
      <c r="GW51" s="161"/>
      <c r="GX51" s="161"/>
      <c r="GY51" s="161"/>
      <c r="GZ51" s="161"/>
      <c r="HA51" s="161"/>
      <c r="HB51" s="161"/>
      <c r="HC51" s="161"/>
      <c r="HD51" s="161"/>
      <c r="HE51" s="161"/>
      <c r="HF51" s="161"/>
      <c r="HG51" s="161"/>
      <c r="HH51" s="161"/>
      <c r="HI51" s="161"/>
      <c r="HJ51" s="161"/>
      <c r="HK51" s="161"/>
      <c r="HL51" s="161"/>
      <c r="HM51" s="161"/>
      <c r="HN51" s="161"/>
      <c r="HO51" s="161"/>
      <c r="HP51" s="161"/>
      <c r="HQ51" s="161"/>
      <c r="HR51" s="161"/>
      <c r="HS51" s="161"/>
      <c r="HT51" s="161"/>
      <c r="HU51" s="161"/>
      <c r="HV51" s="161"/>
      <c r="HW51" s="161"/>
      <c r="HX51" s="161"/>
      <c r="HY51" s="161"/>
      <c r="HZ51" s="161"/>
      <c r="IA51" s="161"/>
      <c r="IB51" s="161"/>
      <c r="IC51" s="161"/>
      <c r="ID51" s="161"/>
      <c r="IE51" s="161"/>
      <c r="IF51" s="161"/>
      <c r="IG51" s="161"/>
      <c r="IH51" s="161"/>
      <c r="II51" s="161"/>
      <c r="IJ51" s="161"/>
      <c r="IK51" s="161"/>
      <c r="IL51" s="161"/>
      <c r="IM51" s="161"/>
      <c r="IN51" s="161"/>
      <c r="IO51" s="161"/>
      <c r="IP51" s="161"/>
      <c r="IQ51" s="161"/>
      <c r="IR51" s="161"/>
      <c r="IS51" s="161"/>
      <c r="IT51" s="161"/>
      <c r="IU51" s="161"/>
      <c r="IV51" s="161"/>
      <c r="IW51" s="161"/>
      <c r="IX51" s="161"/>
      <c r="IY51" s="161"/>
      <c r="IZ51" s="161"/>
      <c r="JA51" s="161"/>
      <c r="JB51" s="161"/>
      <c r="JC51" s="161"/>
      <c r="JD51" s="161"/>
      <c r="JE51" s="161"/>
      <c r="JF51" s="161"/>
      <c r="JG51" s="161"/>
      <c r="JH51" s="161"/>
      <c r="JI51" s="161"/>
      <c r="JJ51" s="161"/>
      <c r="JK51" s="161"/>
      <c r="JL51" s="161"/>
      <c r="JM51" s="161"/>
      <c r="JN51" s="161"/>
      <c r="JO51" s="161"/>
      <c r="JP51" s="161"/>
      <c r="JQ51" s="161"/>
      <c r="JR51" s="161"/>
      <c r="JS51" s="161"/>
      <c r="JT51" s="161"/>
      <c r="JU51" s="161"/>
      <c r="JV51" s="161"/>
      <c r="JW51" s="161"/>
      <c r="JX51" s="161"/>
      <c r="JY51" s="161"/>
      <c r="JZ51" s="161"/>
      <c r="KA51" s="161"/>
      <c r="KB51" s="161"/>
      <c r="KC51" s="161"/>
      <c r="KD51" s="161"/>
      <c r="KE51" s="161"/>
      <c r="KF51" s="161"/>
      <c r="KG51" s="161"/>
      <c r="KH51" s="161"/>
      <c r="KI51" s="161"/>
      <c r="KJ51" s="161"/>
      <c r="KK51" s="161"/>
      <c r="KL51" s="161"/>
      <c r="KM51" s="161"/>
      <c r="KN51" s="161"/>
      <c r="KO51" s="161"/>
      <c r="KP51" s="161"/>
      <c r="KQ51" s="161"/>
      <c r="KR51" s="161"/>
      <c r="KS51" s="161"/>
      <c r="KT51" s="161"/>
      <c r="KU51" s="161"/>
      <c r="KV51" s="161"/>
      <c r="KW51" s="161"/>
      <c r="KX51" s="161"/>
      <c r="KY51" s="161"/>
      <c r="KZ51" s="161"/>
      <c r="LA51" s="161"/>
      <c r="LB51" s="161"/>
      <c r="LC51" s="161"/>
      <c r="LD51" s="161"/>
      <c r="LE51" s="161"/>
      <c r="LF51" s="161"/>
      <c r="LG51" s="161"/>
      <c r="LH51" s="161"/>
      <c r="LI51" s="161"/>
      <c r="LJ51" s="161"/>
      <c r="LK51" s="161"/>
      <c r="LL51" s="161"/>
      <c r="LM51" s="161"/>
      <c r="LN51" s="161"/>
      <c r="LO51" s="161"/>
      <c r="LP51" s="161"/>
      <c r="LQ51" s="161"/>
      <c r="LR51" s="161"/>
      <c r="LS51" s="161"/>
      <c r="LT51" s="161"/>
      <c r="LU51" s="161"/>
      <c r="LV51" s="161"/>
      <c r="LW51" s="161"/>
      <c r="LX51" s="161"/>
      <c r="LY51" s="161"/>
      <c r="LZ51" s="161"/>
      <c r="MA51" s="161"/>
      <c r="MB51" s="161"/>
      <c r="MC51" s="161"/>
      <c r="MD51" s="161"/>
      <c r="ME51" s="161"/>
      <c r="MF51" s="161"/>
      <c r="MG51" s="161"/>
      <c r="MH51" s="161"/>
      <c r="MI51" s="161"/>
      <c r="MJ51" s="161"/>
      <c r="MK51" s="161"/>
      <c r="ML51" s="161"/>
      <c r="MM51" s="161"/>
      <c r="MN51" s="161"/>
      <c r="MO51" s="161"/>
      <c r="MP51" s="161"/>
      <c r="MQ51" s="161"/>
      <c r="MR51" s="161"/>
      <c r="MS51" s="161"/>
      <c r="MT51" s="161"/>
      <c r="MU51" s="161"/>
      <c r="MV51" s="161"/>
      <c r="MW51" s="161"/>
      <c r="MX51" s="161"/>
      <c r="MY51" s="161"/>
      <c r="MZ51" s="161"/>
      <c r="NA51" s="161"/>
      <c r="NB51" s="161"/>
      <c r="NC51" s="161"/>
      <c r="ND51" s="161"/>
      <c r="NE51" s="161"/>
      <c r="NF51" s="161"/>
      <c r="NG51" s="161"/>
      <c r="NH51" s="161"/>
      <c r="NI51" s="161"/>
      <c r="NJ51" s="161"/>
      <c r="NK51" s="161"/>
      <c r="NL51" s="161"/>
      <c r="NM51" s="161"/>
      <c r="NN51" s="161"/>
      <c r="NO51" s="161"/>
      <c r="NP51" s="161"/>
      <c r="NQ51" s="161"/>
      <c r="NR51" s="161"/>
      <c r="NS51" s="161"/>
      <c r="NT51" s="161"/>
      <c r="NU51" s="161"/>
      <c r="NV51" s="161"/>
      <c r="NW51" s="161"/>
      <c r="NX51" s="161"/>
      <c r="NY51" s="161"/>
      <c r="NZ51" s="161"/>
      <c r="OA51" s="161"/>
      <c r="OB51" s="161"/>
      <c r="OC51" s="161"/>
      <c r="OD51" s="161"/>
      <c r="OE51" s="161"/>
      <c r="OF51" s="161"/>
      <c r="OG51" s="161"/>
      <c r="OH51" s="161"/>
      <c r="OI51" s="161"/>
      <c r="OJ51" s="161"/>
      <c r="OK51" s="161"/>
      <c r="OL51" s="161"/>
      <c r="OM51" s="161"/>
      <c r="ON51" s="161"/>
      <c r="OO51" s="161"/>
      <c r="OP51" s="161"/>
      <c r="OQ51" s="161"/>
      <c r="OR51" s="161"/>
      <c r="OS51" s="161"/>
      <c r="OT51" s="161"/>
      <c r="OU51" s="161"/>
      <c r="OV51" s="161"/>
      <c r="OW51" s="161"/>
      <c r="OX51" s="161"/>
      <c r="OY51" s="161"/>
      <c r="OZ51" s="161"/>
      <c r="PA51" s="161"/>
      <c r="PB51" s="161"/>
      <c r="PC51" s="161"/>
      <c r="PD51" s="161"/>
      <c r="PE51" s="161"/>
      <c r="PF51" s="161"/>
      <c r="PG51" s="161"/>
      <c r="PH51" s="161"/>
      <c r="PI51" s="161"/>
      <c r="PJ51" s="161"/>
      <c r="PK51" s="161"/>
      <c r="PL51" s="161"/>
      <c r="PM51" s="161"/>
      <c r="PN51" s="161"/>
      <c r="PO51" s="161"/>
      <c r="PP51" s="161"/>
      <c r="PQ51" s="161"/>
      <c r="PR51" s="161"/>
      <c r="PS51" s="161"/>
      <c r="PT51" s="161"/>
      <c r="PU51" s="161"/>
      <c r="PV51" s="161"/>
      <c r="PW51" s="161"/>
      <c r="PX51" s="161"/>
      <c r="PY51" s="161"/>
      <c r="PZ51" s="161"/>
      <c r="QA51" s="161"/>
      <c r="QB51" s="161"/>
      <c r="QC51" s="161"/>
      <c r="QD51" s="161"/>
      <c r="QE51" s="161"/>
      <c r="QF51" s="161"/>
      <c r="QG51" s="161"/>
      <c r="QH51" s="161"/>
      <c r="QI51" s="161"/>
      <c r="QJ51" s="161"/>
      <c r="QK51" s="161"/>
      <c r="QL51" s="161"/>
      <c r="QM51" s="161"/>
      <c r="QN51" s="161"/>
      <c r="QO51" s="161"/>
      <c r="QP51" s="161"/>
      <c r="QQ51" s="161"/>
      <c r="QR51" s="161"/>
      <c r="QS51" s="161"/>
      <c r="QT51" s="161"/>
      <c r="QU51" s="161"/>
      <c r="QV51" s="161"/>
      <c r="QW51" s="161"/>
      <c r="QX51" s="161"/>
      <c r="QY51" s="161"/>
      <c r="QZ51" s="161"/>
      <c r="RA51" s="161"/>
      <c r="RB51" s="161"/>
      <c r="RC51" s="161"/>
      <c r="RD51" s="161"/>
      <c r="RE51" s="161"/>
      <c r="RF51" s="161"/>
      <c r="RG51" s="161"/>
      <c r="RH51" s="161"/>
      <c r="RI51" s="161"/>
      <c r="RJ51" s="161"/>
      <c r="RK51" s="161"/>
      <c r="RL51" s="161"/>
      <c r="RM51" s="161"/>
      <c r="RN51" s="161"/>
      <c r="RO51" s="161"/>
      <c r="RP51" s="161"/>
      <c r="RQ51" s="161"/>
      <c r="RR51" s="161"/>
      <c r="RS51" s="161"/>
      <c r="RT51" s="161"/>
      <c r="RU51" s="161"/>
      <c r="RV51" s="161"/>
      <c r="RW51" s="161"/>
      <c r="RX51" s="161"/>
      <c r="RY51" s="161"/>
      <c r="RZ51" s="161"/>
      <c r="SA51" s="161"/>
      <c r="SB51" s="161"/>
      <c r="SC51" s="161"/>
      <c r="SD51" s="161"/>
      <c r="SE51" s="161"/>
      <c r="SF51" s="161"/>
      <c r="SG51" s="161"/>
      <c r="SH51" s="161"/>
      <c r="SI51" s="161"/>
      <c r="SJ51" s="161"/>
      <c r="SK51" s="161"/>
      <c r="SL51" s="161"/>
      <c r="SM51" s="161"/>
      <c r="SN51" s="161"/>
      <c r="SO51" s="161"/>
      <c r="SP51" s="161"/>
      <c r="SQ51" s="161"/>
      <c r="SR51" s="161"/>
      <c r="SS51" s="161"/>
      <c r="ST51" s="161"/>
      <c r="SU51" s="161"/>
      <c r="SV51" s="161"/>
      <c r="SW51" s="161"/>
      <c r="SX51" s="161"/>
      <c r="SY51" s="161"/>
      <c r="SZ51" s="161"/>
      <c r="TA51" s="161"/>
      <c r="TB51" s="161"/>
      <c r="TC51" s="161"/>
      <c r="TD51" s="161"/>
      <c r="TE51" s="161"/>
      <c r="TF51" s="161"/>
      <c r="TG51" s="161"/>
      <c r="TH51" s="161"/>
      <c r="TI51" s="161"/>
      <c r="TJ51" s="161"/>
      <c r="TK51" s="161"/>
      <c r="TL51" s="161"/>
      <c r="TM51" s="161"/>
      <c r="TN51" s="161"/>
      <c r="TO51" s="161"/>
      <c r="TP51" s="161"/>
      <c r="TQ51" s="161"/>
      <c r="TR51" s="161"/>
      <c r="TS51" s="161"/>
      <c r="TT51" s="161"/>
      <c r="TU51" s="161"/>
      <c r="TV51" s="161"/>
      <c r="TW51" s="161"/>
      <c r="TX51" s="161"/>
      <c r="TY51" s="161"/>
      <c r="TZ51" s="161"/>
      <c r="UA51" s="161"/>
      <c r="UB51" s="161"/>
      <c r="UC51" s="161"/>
      <c r="UD51" s="161"/>
      <c r="UE51" s="161"/>
      <c r="UF51" s="161"/>
      <c r="UG51" s="161"/>
      <c r="UH51" s="161"/>
      <c r="UI51" s="161"/>
      <c r="UJ51" s="161"/>
      <c r="UK51" s="161"/>
      <c r="UL51" s="161"/>
      <c r="UM51" s="161"/>
      <c r="UN51" s="161"/>
      <c r="UO51" s="161"/>
      <c r="UP51" s="161"/>
      <c r="UQ51" s="161"/>
      <c r="UR51" s="161"/>
      <c r="US51" s="161"/>
      <c r="UT51" s="161"/>
      <c r="UU51" s="161"/>
      <c r="UV51" s="161"/>
      <c r="UW51" s="161"/>
      <c r="UX51" s="161"/>
      <c r="UY51" s="161"/>
      <c r="UZ51" s="161"/>
      <c r="VA51" s="161"/>
      <c r="VB51" s="161"/>
      <c r="VC51" s="161"/>
      <c r="VD51" s="161"/>
      <c r="VE51" s="161"/>
      <c r="VF51" s="161"/>
      <c r="VG51" s="161"/>
      <c r="VH51" s="161"/>
      <c r="VI51" s="161"/>
      <c r="VJ51" s="161"/>
      <c r="VK51" s="161"/>
      <c r="VL51" s="161"/>
      <c r="VM51" s="161"/>
      <c r="VN51" s="161"/>
      <c r="VO51" s="161"/>
      <c r="VP51" s="161"/>
      <c r="VQ51" s="161"/>
      <c r="VR51" s="161"/>
      <c r="VS51" s="161"/>
      <c r="VT51" s="161"/>
      <c r="VU51" s="161"/>
      <c r="VV51" s="161"/>
      <c r="VW51" s="161"/>
      <c r="VX51" s="161"/>
      <c r="VY51" s="161"/>
      <c r="VZ51" s="161"/>
      <c r="WA51" s="161"/>
      <c r="WB51" s="161"/>
      <c r="WC51" s="161"/>
      <c r="WD51" s="161"/>
      <c r="WE51" s="161"/>
      <c r="WF51" s="161"/>
      <c r="WG51" s="161"/>
      <c r="WH51" s="161"/>
      <c r="WI51" s="161"/>
      <c r="WJ51" s="161"/>
      <c r="WK51" s="161"/>
      <c r="WL51" s="161"/>
      <c r="WM51" s="161"/>
      <c r="WN51" s="161"/>
      <c r="WO51" s="161"/>
      <c r="WP51" s="161"/>
      <c r="WQ51" s="161"/>
      <c r="WR51" s="161"/>
      <c r="WS51" s="161"/>
      <c r="WT51" s="161"/>
      <c r="WU51" s="161"/>
      <c r="WV51" s="161"/>
      <c r="WW51" s="161"/>
      <c r="WX51" s="161"/>
      <c r="WY51" s="161"/>
      <c r="WZ51" s="161"/>
      <c r="XA51" s="161"/>
      <c r="XB51" s="161"/>
      <c r="XC51" s="161"/>
      <c r="XD51" s="161"/>
      <c r="XE51" s="161"/>
      <c r="XF51" s="161"/>
      <c r="XG51" s="161"/>
      <c r="XH51" s="161"/>
      <c r="XI51" s="161"/>
      <c r="XJ51" s="161"/>
      <c r="XK51" s="161"/>
      <c r="XL51" s="161"/>
      <c r="XM51" s="161"/>
      <c r="XN51" s="161"/>
      <c r="XO51" s="161"/>
      <c r="XP51" s="161"/>
      <c r="XQ51" s="161"/>
      <c r="XR51" s="161"/>
      <c r="XS51" s="161"/>
      <c r="XT51" s="161"/>
      <c r="XU51" s="161"/>
      <c r="XV51" s="161"/>
      <c r="XW51" s="161"/>
      <c r="XX51" s="161"/>
      <c r="XY51" s="161"/>
      <c r="XZ51" s="161"/>
      <c r="YA51" s="161"/>
      <c r="YB51" s="161"/>
      <c r="YC51" s="161"/>
      <c r="YD51" s="161"/>
      <c r="YE51" s="161"/>
      <c r="YF51" s="161"/>
      <c r="YG51" s="161"/>
      <c r="YH51" s="161"/>
      <c r="YI51" s="161"/>
      <c r="YJ51" s="161"/>
      <c r="YK51" s="161"/>
      <c r="YL51" s="161"/>
      <c r="YM51" s="161"/>
      <c r="YN51" s="161"/>
      <c r="YO51" s="161"/>
      <c r="YP51" s="161"/>
      <c r="YQ51" s="161"/>
      <c r="YR51" s="161"/>
      <c r="YS51" s="161"/>
      <c r="YT51" s="161"/>
      <c r="YU51" s="161"/>
      <c r="YV51" s="161"/>
      <c r="YW51" s="161"/>
      <c r="YX51" s="161"/>
      <c r="YY51" s="161"/>
      <c r="YZ51" s="161"/>
      <c r="ZA51" s="161"/>
      <c r="ZB51" s="161"/>
      <c r="ZC51" s="161"/>
      <c r="ZD51" s="161"/>
      <c r="ZE51" s="161"/>
      <c r="ZF51" s="161"/>
      <c r="ZG51" s="161"/>
      <c r="ZH51" s="161"/>
      <c r="ZI51" s="161"/>
      <c r="ZJ51" s="161"/>
      <c r="ZK51" s="161"/>
      <c r="ZL51" s="161"/>
      <c r="ZM51" s="161"/>
      <c r="ZN51" s="161"/>
      <c r="ZO51" s="161"/>
      <c r="ZP51" s="161"/>
      <c r="ZQ51" s="161"/>
      <c r="ZR51" s="161"/>
      <c r="ZS51" s="161"/>
      <c r="ZT51" s="161"/>
      <c r="ZU51" s="161"/>
      <c r="ZV51" s="161"/>
      <c r="ZW51" s="161"/>
      <c r="ZX51" s="161"/>
      <c r="ZY51" s="161"/>
      <c r="ZZ51" s="161"/>
      <c r="AAA51" s="161"/>
      <c r="AAB51" s="161"/>
      <c r="AAC51" s="161"/>
      <c r="AAD51" s="161"/>
      <c r="AAE51" s="161"/>
      <c r="AAF51" s="161"/>
      <c r="AAG51" s="161"/>
      <c r="AAH51" s="161"/>
      <c r="AAI51" s="161"/>
      <c r="AAJ51" s="161"/>
      <c r="AAK51" s="161"/>
      <c r="AAL51" s="161"/>
      <c r="AAM51" s="161"/>
      <c r="AAN51" s="161"/>
      <c r="AAO51" s="161"/>
      <c r="AAP51" s="161"/>
      <c r="AAQ51" s="161"/>
      <c r="AAR51" s="161"/>
      <c r="AAS51" s="161"/>
      <c r="AAT51" s="161"/>
      <c r="AAU51" s="161"/>
      <c r="AAV51" s="161"/>
      <c r="AAW51" s="161"/>
      <c r="AAX51" s="161"/>
      <c r="AAY51" s="161"/>
      <c r="AAZ51" s="161"/>
      <c r="ABA51" s="161"/>
      <c r="ABB51" s="161"/>
      <c r="ABC51" s="161"/>
      <c r="ABD51" s="161"/>
      <c r="ABE51" s="161"/>
      <c r="ABF51" s="161"/>
      <c r="ABG51" s="161"/>
      <c r="ABH51" s="161"/>
      <c r="ABI51" s="161"/>
      <c r="ABJ51" s="161"/>
      <c r="ABK51" s="161"/>
      <c r="ABL51" s="161"/>
      <c r="ABM51" s="161"/>
      <c r="ABN51" s="161"/>
      <c r="ABO51" s="161"/>
      <c r="ABP51" s="161"/>
      <c r="ABQ51" s="161"/>
      <c r="ABR51" s="161"/>
      <c r="ABS51" s="161"/>
      <c r="ABT51" s="161"/>
      <c r="ABU51" s="161"/>
      <c r="ABV51" s="161"/>
      <c r="ABW51" s="161"/>
      <c r="ABX51" s="161"/>
      <c r="ABY51" s="161"/>
      <c r="ABZ51" s="161"/>
      <c r="ACA51" s="161"/>
      <c r="ACB51" s="161"/>
      <c r="ACC51" s="161"/>
      <c r="ACD51" s="161"/>
      <c r="ACE51" s="161"/>
      <c r="ACF51" s="161"/>
      <c r="ACG51" s="161"/>
      <c r="ACH51" s="161"/>
      <c r="ACI51" s="161"/>
      <c r="ACJ51" s="161"/>
      <c r="ACK51" s="161"/>
      <c r="ACL51" s="161"/>
      <c r="ACM51" s="161"/>
      <c r="ACN51" s="161"/>
      <c r="ACO51" s="161"/>
      <c r="ACP51" s="161"/>
      <c r="ACQ51" s="161"/>
      <c r="ACR51" s="161"/>
      <c r="ACS51" s="161"/>
      <c r="ACT51" s="161"/>
      <c r="ACU51" s="161"/>
      <c r="ACV51" s="161"/>
      <c r="ACW51" s="161"/>
      <c r="ACX51" s="161"/>
      <c r="ACY51" s="161"/>
      <c r="ACZ51" s="161"/>
      <c r="ADA51" s="161"/>
      <c r="ADB51" s="161"/>
      <c r="ADC51" s="161"/>
      <c r="ADD51" s="161"/>
      <c r="ADE51" s="161"/>
      <c r="ADF51" s="161"/>
      <c r="ADG51" s="161"/>
      <c r="ADH51" s="161"/>
      <c r="ADI51" s="161"/>
      <c r="ADJ51" s="161"/>
      <c r="ADK51" s="161"/>
      <c r="ADL51" s="161"/>
      <c r="ADM51" s="161"/>
      <c r="ADN51" s="161"/>
      <c r="ADO51" s="161"/>
      <c r="ADP51" s="161"/>
      <c r="ADQ51" s="161"/>
      <c r="ADR51" s="161"/>
      <c r="ADS51" s="161"/>
      <c r="ADT51" s="161"/>
      <c r="ADU51" s="161"/>
      <c r="ADV51" s="161"/>
      <c r="ADW51" s="161"/>
      <c r="ADX51" s="161"/>
      <c r="ADY51" s="161"/>
      <c r="ADZ51" s="161"/>
      <c r="AEA51" s="161"/>
      <c r="AEB51" s="161"/>
      <c r="AEC51" s="161"/>
      <c r="AED51" s="161"/>
      <c r="AEE51" s="161"/>
      <c r="AEF51" s="161"/>
      <c r="AEG51" s="161"/>
      <c r="AEH51" s="161"/>
      <c r="AEI51" s="161"/>
      <c r="AEJ51" s="161"/>
      <c r="AEK51" s="161"/>
      <c r="AEL51" s="161"/>
      <c r="AEM51" s="161"/>
      <c r="AEN51" s="161"/>
      <c r="AEO51" s="161"/>
      <c r="AEP51" s="161"/>
      <c r="AEQ51" s="161"/>
      <c r="AER51" s="161"/>
      <c r="AES51" s="161"/>
      <c r="AET51" s="161"/>
      <c r="AEU51" s="161"/>
      <c r="AEV51" s="161"/>
      <c r="AEW51" s="161"/>
      <c r="AEX51" s="161"/>
      <c r="AEY51" s="161"/>
      <c r="AEZ51" s="161"/>
      <c r="AFA51" s="161"/>
      <c r="AFB51" s="161"/>
      <c r="AFC51" s="161"/>
      <c r="AFD51" s="161"/>
      <c r="AFE51" s="161"/>
      <c r="AFF51" s="161"/>
      <c r="AFG51" s="161"/>
      <c r="AFH51" s="161"/>
      <c r="AFI51" s="161"/>
      <c r="AFJ51" s="161"/>
      <c r="AFK51" s="161"/>
      <c r="AFL51" s="161"/>
      <c r="AFM51" s="161"/>
      <c r="AFN51" s="161"/>
      <c r="AFO51" s="161"/>
      <c r="AFP51" s="161"/>
      <c r="AFQ51" s="161"/>
      <c r="AFR51" s="161"/>
      <c r="AFS51" s="161"/>
      <c r="AFT51" s="161"/>
      <c r="AFU51" s="161"/>
      <c r="AFV51" s="161"/>
      <c r="AFW51" s="161"/>
      <c r="AFX51" s="161"/>
      <c r="AFY51" s="161"/>
      <c r="AFZ51" s="161"/>
      <c r="AGA51" s="161"/>
      <c r="AGB51" s="161"/>
      <c r="AGC51" s="161"/>
      <c r="AGD51" s="161"/>
      <c r="AGE51" s="161"/>
      <c r="AGF51" s="161"/>
      <c r="AGG51" s="161"/>
      <c r="AGH51" s="161"/>
      <c r="AGI51" s="161"/>
      <c r="AGJ51" s="161"/>
      <c r="AGK51" s="161"/>
      <c r="AGL51" s="161"/>
      <c r="AGM51" s="161"/>
      <c r="AGN51" s="161"/>
      <c r="AGO51" s="161"/>
      <c r="AGP51" s="161"/>
      <c r="AGQ51" s="161"/>
      <c r="AGR51" s="161"/>
      <c r="AGS51" s="161"/>
      <c r="AGT51" s="161"/>
      <c r="AGU51" s="161"/>
      <c r="AGV51" s="161"/>
      <c r="AGW51" s="161"/>
      <c r="AGX51" s="161"/>
      <c r="AGY51" s="161"/>
      <c r="AGZ51" s="161"/>
      <c r="AHA51" s="161"/>
      <c r="AHB51" s="161"/>
      <c r="AHC51" s="161"/>
      <c r="AHD51" s="161"/>
      <c r="AHE51" s="161"/>
      <c r="AHF51" s="161"/>
      <c r="AHG51" s="161"/>
      <c r="AHH51" s="161"/>
      <c r="AHI51" s="161"/>
      <c r="AHJ51" s="161"/>
      <c r="AHK51" s="161"/>
      <c r="AHL51" s="161"/>
      <c r="AHM51" s="161"/>
      <c r="AHN51" s="161"/>
      <c r="AHO51" s="161"/>
      <c r="AHP51" s="161"/>
      <c r="AHQ51" s="161"/>
      <c r="AHR51" s="161"/>
      <c r="AHS51" s="161"/>
      <c r="AHT51" s="161"/>
      <c r="AHU51" s="161"/>
      <c r="AHV51" s="161"/>
      <c r="AHW51" s="161"/>
      <c r="AHX51" s="161"/>
      <c r="AHY51" s="161"/>
      <c r="AHZ51" s="161"/>
      <c r="AIA51" s="161"/>
      <c r="AIB51" s="161"/>
      <c r="AIC51" s="161"/>
      <c r="AID51" s="161"/>
      <c r="AIE51" s="161"/>
      <c r="AIF51" s="161"/>
      <c r="AIG51" s="161"/>
      <c r="AIH51" s="161"/>
      <c r="AII51" s="161"/>
      <c r="AIJ51" s="161"/>
      <c r="AIK51" s="161"/>
      <c r="AIL51" s="161"/>
      <c r="AIM51" s="161"/>
      <c r="AIN51" s="161"/>
      <c r="AIO51" s="161"/>
      <c r="AIP51" s="161"/>
      <c r="AIQ51" s="161"/>
      <c r="AIR51" s="161"/>
      <c r="AIS51" s="161"/>
      <c r="AIT51" s="161"/>
      <c r="AIU51" s="161"/>
      <c r="AIV51" s="161"/>
      <c r="AIW51" s="161"/>
      <c r="AIX51" s="161"/>
      <c r="AIY51" s="161"/>
      <c r="AIZ51" s="161"/>
      <c r="AJA51" s="161"/>
      <c r="AJB51" s="161"/>
      <c r="AJC51" s="161"/>
      <c r="AJD51" s="161"/>
      <c r="AJE51" s="161"/>
      <c r="AJF51" s="161"/>
      <c r="AJG51" s="161"/>
      <c r="AJH51" s="161"/>
      <c r="AJI51" s="161"/>
      <c r="AJJ51" s="161"/>
      <c r="AJK51" s="161"/>
      <c r="AJL51" s="161"/>
      <c r="AJM51" s="161"/>
      <c r="AJN51" s="161"/>
      <c r="AJO51" s="161"/>
      <c r="AJP51" s="161"/>
      <c r="AJQ51" s="161"/>
      <c r="AJR51" s="161"/>
      <c r="AJS51" s="161"/>
      <c r="AJT51" s="161"/>
      <c r="AJU51" s="161"/>
      <c r="AJV51" s="161"/>
      <c r="AJW51" s="161"/>
      <c r="AJX51" s="161"/>
      <c r="AJY51" s="161"/>
      <c r="AJZ51" s="161"/>
      <c r="AKA51" s="161"/>
      <c r="AKB51" s="161"/>
      <c r="AKC51" s="161"/>
      <c r="AKD51" s="161"/>
      <c r="AKE51" s="161"/>
      <c r="AKF51" s="161"/>
      <c r="AKG51" s="161"/>
      <c r="AKH51" s="161"/>
      <c r="AKI51" s="161"/>
      <c r="AKJ51" s="161"/>
      <c r="AKK51" s="161"/>
      <c r="AKL51" s="161"/>
      <c r="AKM51" s="161"/>
      <c r="AKN51" s="161"/>
      <c r="AKO51" s="161"/>
      <c r="AKP51" s="161"/>
      <c r="AKQ51" s="161"/>
      <c r="AKR51" s="161"/>
      <c r="AKS51" s="161"/>
      <c r="AKT51" s="161"/>
      <c r="AKU51" s="161"/>
      <c r="AKV51" s="161"/>
      <c r="AKW51" s="161"/>
      <c r="AKX51" s="161"/>
      <c r="AKY51" s="161"/>
      <c r="AKZ51" s="161"/>
      <c r="ALA51" s="161"/>
      <c r="ALB51" s="161"/>
      <c r="ALC51" s="161"/>
      <c r="ALD51" s="161"/>
      <c r="ALE51" s="161"/>
      <c r="ALF51" s="161"/>
      <c r="ALG51" s="161"/>
      <c r="ALH51" s="161"/>
      <c r="ALI51" s="161"/>
      <c r="ALJ51" s="161"/>
      <c r="ALK51" s="161"/>
      <c r="ALL51" s="161"/>
      <c r="ALM51" s="161"/>
      <c r="ALN51" s="161"/>
      <c r="ALO51" s="161"/>
      <c r="ALP51" s="161"/>
      <c r="ALQ51" s="161"/>
      <c r="ALR51" s="161"/>
      <c r="ALS51" s="161"/>
      <c r="ALT51" s="161"/>
      <c r="ALU51" s="161"/>
      <c r="ALV51" s="161"/>
      <c r="ALW51" s="161"/>
      <c r="ALX51" s="161"/>
      <c r="ALY51" s="161"/>
      <c r="ALZ51" s="161"/>
      <c r="AMA51" s="161"/>
      <c r="AMB51" s="161"/>
      <c r="AMC51" s="161"/>
      <c r="AMD51" s="161"/>
      <c r="AME51" s="161"/>
      <c r="AMF51" s="161"/>
      <c r="AMG51" s="161"/>
      <c r="AMH51" s="161"/>
      <c r="AMI51" s="161"/>
      <c r="AMJ51" s="161"/>
      <c r="AMK51" s="161"/>
    </row>
    <row r="52" spans="1:1025" s="165" customFormat="1">
      <c r="A52" s="161" t="str">
        <f t="shared" si="0"/>
        <v>LOAN.CEO_DECLINE</v>
      </c>
      <c r="B52" s="154">
        <f t="shared" si="3"/>
        <v>110048</v>
      </c>
      <c r="C52" s="162">
        <v>0</v>
      </c>
      <c r="D52" s="162">
        <v>1</v>
      </c>
      <c r="E52" s="163">
        <f t="shared" si="4"/>
        <v>100000</v>
      </c>
      <c r="F52" s="163">
        <v>10000</v>
      </c>
      <c r="G52" s="163" t="s">
        <v>34</v>
      </c>
      <c r="H52" s="163">
        <v>100000</v>
      </c>
      <c r="I52" s="164" t="s">
        <v>505</v>
      </c>
      <c r="J52" s="163">
        <f>VLOOKUP(I52,T_FSM_TYPE!$A:$B,2,0)</f>
        <v>110000</v>
      </c>
      <c r="K52" s="165" t="s">
        <v>519</v>
      </c>
      <c r="L52" s="166"/>
      <c r="M52" s="133" t="str">
        <f t="shared" si="2"/>
        <v>INSERT INTO T_FSM_ACTION VALUES(110048, 0, 1, 100000, 10000, GETDATE(), 100000, 110000, 'CEO_DECLINE', '' )</v>
      </c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161"/>
      <c r="BA52" s="161"/>
      <c r="BB52" s="161"/>
      <c r="BC52" s="161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/>
      <c r="BQ52" s="161"/>
      <c r="BR52" s="161"/>
      <c r="BS52" s="161"/>
      <c r="BT52" s="161"/>
      <c r="BU52" s="161"/>
      <c r="BV52" s="161"/>
      <c r="BW52" s="161"/>
      <c r="BX52" s="161"/>
      <c r="BY52" s="161"/>
      <c r="BZ52" s="161"/>
      <c r="CA52" s="161"/>
      <c r="CB52" s="161"/>
      <c r="CC52" s="161"/>
      <c r="CD52" s="161"/>
      <c r="CE52" s="161"/>
      <c r="CF52" s="161"/>
      <c r="CG52" s="161"/>
      <c r="CH52" s="161"/>
      <c r="CI52" s="161"/>
      <c r="CJ52" s="161"/>
      <c r="CK52" s="161"/>
      <c r="CL52" s="161"/>
      <c r="CM52" s="161"/>
      <c r="CN52" s="161"/>
      <c r="CO52" s="161"/>
      <c r="CP52" s="161"/>
      <c r="CQ52" s="161"/>
      <c r="CR52" s="161"/>
      <c r="CS52" s="161"/>
      <c r="CT52" s="161"/>
      <c r="CU52" s="161"/>
      <c r="CV52" s="161"/>
      <c r="CW52" s="161"/>
      <c r="CX52" s="161"/>
      <c r="CY52" s="161"/>
      <c r="CZ52" s="161"/>
      <c r="DA52" s="161"/>
      <c r="DB52" s="161"/>
      <c r="DC52" s="161"/>
      <c r="DD52" s="161"/>
      <c r="DE52" s="161"/>
      <c r="DF52" s="161"/>
      <c r="DG52" s="161"/>
      <c r="DH52" s="161"/>
      <c r="DI52" s="161"/>
      <c r="DJ52" s="161"/>
      <c r="DK52" s="161"/>
      <c r="DL52" s="161"/>
      <c r="DM52" s="161"/>
      <c r="DN52" s="161"/>
      <c r="DO52" s="161"/>
      <c r="DP52" s="161"/>
      <c r="DQ52" s="161"/>
      <c r="DR52" s="161"/>
      <c r="DS52" s="161"/>
      <c r="DT52" s="161"/>
      <c r="DU52" s="161"/>
      <c r="DV52" s="161"/>
      <c r="DW52" s="161"/>
      <c r="DX52" s="161"/>
      <c r="DY52" s="161"/>
      <c r="DZ52" s="161"/>
      <c r="EA52" s="161"/>
      <c r="EB52" s="161"/>
      <c r="EC52" s="161"/>
      <c r="ED52" s="161"/>
      <c r="EE52" s="161"/>
      <c r="EF52" s="161"/>
      <c r="EG52" s="161"/>
      <c r="EH52" s="161"/>
      <c r="EI52" s="161"/>
      <c r="EJ52" s="161"/>
      <c r="EK52" s="161"/>
      <c r="EL52" s="161"/>
      <c r="EM52" s="161"/>
      <c r="EN52" s="161"/>
      <c r="EO52" s="161"/>
      <c r="EP52" s="161"/>
      <c r="EQ52" s="161"/>
      <c r="ER52" s="161"/>
      <c r="ES52" s="161"/>
      <c r="ET52" s="161"/>
      <c r="EU52" s="161"/>
      <c r="EV52" s="161"/>
      <c r="EW52" s="161"/>
      <c r="EX52" s="161"/>
      <c r="EY52" s="161"/>
      <c r="EZ52" s="161"/>
      <c r="FA52" s="161"/>
      <c r="FB52" s="161"/>
      <c r="FC52" s="161"/>
      <c r="FD52" s="161"/>
      <c r="FE52" s="161"/>
      <c r="FF52" s="161"/>
      <c r="FG52" s="161"/>
      <c r="FH52" s="161"/>
      <c r="FI52" s="161"/>
      <c r="FJ52" s="161"/>
      <c r="FK52" s="161"/>
      <c r="FL52" s="161"/>
      <c r="FM52" s="161"/>
      <c r="FN52" s="161"/>
      <c r="FO52" s="161"/>
      <c r="FP52" s="161"/>
      <c r="FQ52" s="161"/>
      <c r="FR52" s="161"/>
      <c r="FS52" s="161"/>
      <c r="FT52" s="161"/>
      <c r="FU52" s="161"/>
      <c r="FV52" s="161"/>
      <c r="FW52" s="161"/>
      <c r="FX52" s="161"/>
      <c r="FY52" s="161"/>
      <c r="FZ52" s="161"/>
      <c r="GA52" s="161"/>
      <c r="GB52" s="161"/>
      <c r="GC52" s="161"/>
      <c r="GD52" s="161"/>
      <c r="GE52" s="161"/>
      <c r="GF52" s="161"/>
      <c r="GG52" s="161"/>
      <c r="GH52" s="161"/>
      <c r="GI52" s="161"/>
      <c r="GJ52" s="161"/>
      <c r="GK52" s="161"/>
      <c r="GL52" s="161"/>
      <c r="GM52" s="161"/>
      <c r="GN52" s="161"/>
      <c r="GO52" s="161"/>
      <c r="GP52" s="161"/>
      <c r="GQ52" s="161"/>
      <c r="GR52" s="161"/>
      <c r="GS52" s="161"/>
      <c r="GT52" s="161"/>
      <c r="GU52" s="161"/>
      <c r="GV52" s="161"/>
      <c r="GW52" s="161"/>
      <c r="GX52" s="161"/>
      <c r="GY52" s="161"/>
      <c r="GZ52" s="161"/>
      <c r="HA52" s="161"/>
      <c r="HB52" s="161"/>
      <c r="HC52" s="161"/>
      <c r="HD52" s="161"/>
      <c r="HE52" s="161"/>
      <c r="HF52" s="161"/>
      <c r="HG52" s="161"/>
      <c r="HH52" s="161"/>
      <c r="HI52" s="161"/>
      <c r="HJ52" s="161"/>
      <c r="HK52" s="161"/>
      <c r="HL52" s="161"/>
      <c r="HM52" s="161"/>
      <c r="HN52" s="161"/>
      <c r="HO52" s="161"/>
      <c r="HP52" s="161"/>
      <c r="HQ52" s="161"/>
      <c r="HR52" s="161"/>
      <c r="HS52" s="161"/>
      <c r="HT52" s="161"/>
      <c r="HU52" s="161"/>
      <c r="HV52" s="161"/>
      <c r="HW52" s="161"/>
      <c r="HX52" s="161"/>
      <c r="HY52" s="161"/>
      <c r="HZ52" s="161"/>
      <c r="IA52" s="161"/>
      <c r="IB52" s="161"/>
      <c r="IC52" s="161"/>
      <c r="ID52" s="161"/>
      <c r="IE52" s="161"/>
      <c r="IF52" s="161"/>
      <c r="IG52" s="161"/>
      <c r="IH52" s="161"/>
      <c r="II52" s="161"/>
      <c r="IJ52" s="161"/>
      <c r="IK52" s="161"/>
      <c r="IL52" s="161"/>
      <c r="IM52" s="161"/>
      <c r="IN52" s="161"/>
      <c r="IO52" s="161"/>
      <c r="IP52" s="161"/>
      <c r="IQ52" s="161"/>
      <c r="IR52" s="161"/>
      <c r="IS52" s="161"/>
      <c r="IT52" s="161"/>
      <c r="IU52" s="161"/>
      <c r="IV52" s="161"/>
      <c r="IW52" s="161"/>
      <c r="IX52" s="161"/>
      <c r="IY52" s="161"/>
      <c r="IZ52" s="161"/>
      <c r="JA52" s="161"/>
      <c r="JB52" s="161"/>
      <c r="JC52" s="161"/>
      <c r="JD52" s="161"/>
      <c r="JE52" s="161"/>
      <c r="JF52" s="161"/>
      <c r="JG52" s="161"/>
      <c r="JH52" s="161"/>
      <c r="JI52" s="161"/>
      <c r="JJ52" s="161"/>
      <c r="JK52" s="161"/>
      <c r="JL52" s="161"/>
      <c r="JM52" s="161"/>
      <c r="JN52" s="161"/>
      <c r="JO52" s="161"/>
      <c r="JP52" s="161"/>
      <c r="JQ52" s="161"/>
      <c r="JR52" s="161"/>
      <c r="JS52" s="161"/>
      <c r="JT52" s="161"/>
      <c r="JU52" s="161"/>
      <c r="JV52" s="161"/>
      <c r="JW52" s="161"/>
      <c r="JX52" s="161"/>
      <c r="JY52" s="161"/>
      <c r="JZ52" s="161"/>
      <c r="KA52" s="161"/>
      <c r="KB52" s="161"/>
      <c r="KC52" s="161"/>
      <c r="KD52" s="161"/>
      <c r="KE52" s="161"/>
      <c r="KF52" s="161"/>
      <c r="KG52" s="161"/>
      <c r="KH52" s="161"/>
      <c r="KI52" s="161"/>
      <c r="KJ52" s="161"/>
      <c r="KK52" s="161"/>
      <c r="KL52" s="161"/>
      <c r="KM52" s="161"/>
      <c r="KN52" s="161"/>
      <c r="KO52" s="161"/>
      <c r="KP52" s="161"/>
      <c r="KQ52" s="161"/>
      <c r="KR52" s="161"/>
      <c r="KS52" s="161"/>
      <c r="KT52" s="161"/>
      <c r="KU52" s="161"/>
      <c r="KV52" s="161"/>
      <c r="KW52" s="161"/>
      <c r="KX52" s="161"/>
      <c r="KY52" s="161"/>
      <c r="KZ52" s="161"/>
      <c r="LA52" s="161"/>
      <c r="LB52" s="161"/>
      <c r="LC52" s="161"/>
      <c r="LD52" s="161"/>
      <c r="LE52" s="161"/>
      <c r="LF52" s="161"/>
      <c r="LG52" s="161"/>
      <c r="LH52" s="161"/>
      <c r="LI52" s="161"/>
      <c r="LJ52" s="161"/>
      <c r="LK52" s="161"/>
      <c r="LL52" s="161"/>
      <c r="LM52" s="161"/>
      <c r="LN52" s="161"/>
      <c r="LO52" s="161"/>
      <c r="LP52" s="161"/>
      <c r="LQ52" s="161"/>
      <c r="LR52" s="161"/>
      <c r="LS52" s="161"/>
      <c r="LT52" s="161"/>
      <c r="LU52" s="161"/>
      <c r="LV52" s="161"/>
      <c r="LW52" s="161"/>
      <c r="LX52" s="161"/>
      <c r="LY52" s="161"/>
      <c r="LZ52" s="161"/>
      <c r="MA52" s="161"/>
      <c r="MB52" s="161"/>
      <c r="MC52" s="161"/>
      <c r="MD52" s="161"/>
      <c r="ME52" s="161"/>
      <c r="MF52" s="161"/>
      <c r="MG52" s="161"/>
      <c r="MH52" s="161"/>
      <c r="MI52" s="161"/>
      <c r="MJ52" s="161"/>
      <c r="MK52" s="161"/>
      <c r="ML52" s="161"/>
      <c r="MM52" s="161"/>
      <c r="MN52" s="161"/>
      <c r="MO52" s="161"/>
      <c r="MP52" s="161"/>
      <c r="MQ52" s="161"/>
      <c r="MR52" s="161"/>
      <c r="MS52" s="161"/>
      <c r="MT52" s="161"/>
      <c r="MU52" s="161"/>
      <c r="MV52" s="161"/>
      <c r="MW52" s="161"/>
      <c r="MX52" s="161"/>
      <c r="MY52" s="161"/>
      <c r="MZ52" s="161"/>
      <c r="NA52" s="161"/>
      <c r="NB52" s="161"/>
      <c r="NC52" s="161"/>
      <c r="ND52" s="161"/>
      <c r="NE52" s="161"/>
      <c r="NF52" s="161"/>
      <c r="NG52" s="161"/>
      <c r="NH52" s="161"/>
      <c r="NI52" s="161"/>
      <c r="NJ52" s="161"/>
      <c r="NK52" s="161"/>
      <c r="NL52" s="161"/>
      <c r="NM52" s="161"/>
      <c r="NN52" s="161"/>
      <c r="NO52" s="161"/>
      <c r="NP52" s="161"/>
      <c r="NQ52" s="161"/>
      <c r="NR52" s="161"/>
      <c r="NS52" s="161"/>
      <c r="NT52" s="161"/>
      <c r="NU52" s="161"/>
      <c r="NV52" s="161"/>
      <c r="NW52" s="161"/>
      <c r="NX52" s="161"/>
      <c r="NY52" s="161"/>
      <c r="NZ52" s="161"/>
      <c r="OA52" s="161"/>
      <c r="OB52" s="161"/>
      <c r="OC52" s="161"/>
      <c r="OD52" s="161"/>
      <c r="OE52" s="161"/>
      <c r="OF52" s="161"/>
      <c r="OG52" s="161"/>
      <c r="OH52" s="161"/>
      <c r="OI52" s="161"/>
      <c r="OJ52" s="161"/>
      <c r="OK52" s="161"/>
      <c r="OL52" s="161"/>
      <c r="OM52" s="161"/>
      <c r="ON52" s="161"/>
      <c r="OO52" s="161"/>
      <c r="OP52" s="161"/>
      <c r="OQ52" s="161"/>
      <c r="OR52" s="161"/>
      <c r="OS52" s="161"/>
      <c r="OT52" s="161"/>
      <c r="OU52" s="161"/>
      <c r="OV52" s="161"/>
      <c r="OW52" s="161"/>
      <c r="OX52" s="161"/>
      <c r="OY52" s="161"/>
      <c r="OZ52" s="161"/>
      <c r="PA52" s="161"/>
      <c r="PB52" s="161"/>
      <c r="PC52" s="161"/>
      <c r="PD52" s="161"/>
      <c r="PE52" s="161"/>
      <c r="PF52" s="161"/>
      <c r="PG52" s="161"/>
      <c r="PH52" s="161"/>
      <c r="PI52" s="161"/>
      <c r="PJ52" s="161"/>
      <c r="PK52" s="161"/>
      <c r="PL52" s="161"/>
      <c r="PM52" s="161"/>
      <c r="PN52" s="161"/>
      <c r="PO52" s="161"/>
      <c r="PP52" s="161"/>
      <c r="PQ52" s="161"/>
      <c r="PR52" s="161"/>
      <c r="PS52" s="161"/>
      <c r="PT52" s="161"/>
      <c r="PU52" s="161"/>
      <c r="PV52" s="161"/>
      <c r="PW52" s="161"/>
      <c r="PX52" s="161"/>
      <c r="PY52" s="161"/>
      <c r="PZ52" s="161"/>
      <c r="QA52" s="161"/>
      <c r="QB52" s="161"/>
      <c r="QC52" s="161"/>
      <c r="QD52" s="161"/>
      <c r="QE52" s="161"/>
      <c r="QF52" s="161"/>
      <c r="QG52" s="161"/>
      <c r="QH52" s="161"/>
      <c r="QI52" s="161"/>
      <c r="QJ52" s="161"/>
      <c r="QK52" s="161"/>
      <c r="QL52" s="161"/>
      <c r="QM52" s="161"/>
      <c r="QN52" s="161"/>
      <c r="QO52" s="161"/>
      <c r="QP52" s="161"/>
      <c r="QQ52" s="161"/>
      <c r="QR52" s="161"/>
      <c r="QS52" s="161"/>
      <c r="QT52" s="161"/>
      <c r="QU52" s="161"/>
      <c r="QV52" s="161"/>
      <c r="QW52" s="161"/>
      <c r="QX52" s="161"/>
      <c r="QY52" s="161"/>
      <c r="QZ52" s="161"/>
      <c r="RA52" s="161"/>
      <c r="RB52" s="161"/>
      <c r="RC52" s="161"/>
      <c r="RD52" s="161"/>
      <c r="RE52" s="161"/>
      <c r="RF52" s="161"/>
      <c r="RG52" s="161"/>
      <c r="RH52" s="161"/>
      <c r="RI52" s="161"/>
      <c r="RJ52" s="161"/>
      <c r="RK52" s="161"/>
      <c r="RL52" s="161"/>
      <c r="RM52" s="161"/>
      <c r="RN52" s="161"/>
      <c r="RO52" s="161"/>
      <c r="RP52" s="161"/>
      <c r="RQ52" s="161"/>
      <c r="RR52" s="161"/>
      <c r="RS52" s="161"/>
      <c r="RT52" s="161"/>
      <c r="RU52" s="161"/>
      <c r="RV52" s="161"/>
      <c r="RW52" s="161"/>
      <c r="RX52" s="161"/>
      <c r="RY52" s="161"/>
      <c r="RZ52" s="161"/>
      <c r="SA52" s="161"/>
      <c r="SB52" s="161"/>
      <c r="SC52" s="161"/>
      <c r="SD52" s="161"/>
      <c r="SE52" s="161"/>
      <c r="SF52" s="161"/>
      <c r="SG52" s="161"/>
      <c r="SH52" s="161"/>
      <c r="SI52" s="161"/>
      <c r="SJ52" s="161"/>
      <c r="SK52" s="161"/>
      <c r="SL52" s="161"/>
      <c r="SM52" s="161"/>
      <c r="SN52" s="161"/>
      <c r="SO52" s="161"/>
      <c r="SP52" s="161"/>
      <c r="SQ52" s="161"/>
      <c r="SR52" s="161"/>
      <c r="SS52" s="161"/>
      <c r="ST52" s="161"/>
      <c r="SU52" s="161"/>
      <c r="SV52" s="161"/>
      <c r="SW52" s="161"/>
      <c r="SX52" s="161"/>
      <c r="SY52" s="161"/>
      <c r="SZ52" s="161"/>
      <c r="TA52" s="161"/>
      <c r="TB52" s="161"/>
      <c r="TC52" s="161"/>
      <c r="TD52" s="161"/>
      <c r="TE52" s="161"/>
      <c r="TF52" s="161"/>
      <c r="TG52" s="161"/>
      <c r="TH52" s="161"/>
      <c r="TI52" s="161"/>
      <c r="TJ52" s="161"/>
      <c r="TK52" s="161"/>
      <c r="TL52" s="161"/>
      <c r="TM52" s="161"/>
      <c r="TN52" s="161"/>
      <c r="TO52" s="161"/>
      <c r="TP52" s="161"/>
      <c r="TQ52" s="161"/>
      <c r="TR52" s="161"/>
      <c r="TS52" s="161"/>
      <c r="TT52" s="161"/>
      <c r="TU52" s="161"/>
      <c r="TV52" s="161"/>
      <c r="TW52" s="161"/>
      <c r="TX52" s="161"/>
      <c r="TY52" s="161"/>
      <c r="TZ52" s="161"/>
      <c r="UA52" s="161"/>
      <c r="UB52" s="161"/>
      <c r="UC52" s="161"/>
      <c r="UD52" s="161"/>
      <c r="UE52" s="161"/>
      <c r="UF52" s="161"/>
      <c r="UG52" s="161"/>
      <c r="UH52" s="161"/>
      <c r="UI52" s="161"/>
      <c r="UJ52" s="161"/>
      <c r="UK52" s="161"/>
      <c r="UL52" s="161"/>
      <c r="UM52" s="161"/>
      <c r="UN52" s="161"/>
      <c r="UO52" s="161"/>
      <c r="UP52" s="161"/>
      <c r="UQ52" s="161"/>
      <c r="UR52" s="161"/>
      <c r="US52" s="161"/>
      <c r="UT52" s="161"/>
      <c r="UU52" s="161"/>
      <c r="UV52" s="161"/>
      <c r="UW52" s="161"/>
      <c r="UX52" s="161"/>
      <c r="UY52" s="161"/>
      <c r="UZ52" s="161"/>
      <c r="VA52" s="161"/>
      <c r="VB52" s="161"/>
      <c r="VC52" s="161"/>
      <c r="VD52" s="161"/>
      <c r="VE52" s="161"/>
      <c r="VF52" s="161"/>
      <c r="VG52" s="161"/>
      <c r="VH52" s="161"/>
      <c r="VI52" s="161"/>
      <c r="VJ52" s="161"/>
      <c r="VK52" s="161"/>
      <c r="VL52" s="161"/>
      <c r="VM52" s="161"/>
      <c r="VN52" s="161"/>
      <c r="VO52" s="161"/>
      <c r="VP52" s="161"/>
      <c r="VQ52" s="161"/>
      <c r="VR52" s="161"/>
      <c r="VS52" s="161"/>
      <c r="VT52" s="161"/>
      <c r="VU52" s="161"/>
      <c r="VV52" s="161"/>
      <c r="VW52" s="161"/>
      <c r="VX52" s="161"/>
      <c r="VY52" s="161"/>
      <c r="VZ52" s="161"/>
      <c r="WA52" s="161"/>
      <c r="WB52" s="161"/>
      <c r="WC52" s="161"/>
      <c r="WD52" s="161"/>
      <c r="WE52" s="161"/>
      <c r="WF52" s="161"/>
      <c r="WG52" s="161"/>
      <c r="WH52" s="161"/>
      <c r="WI52" s="161"/>
      <c r="WJ52" s="161"/>
      <c r="WK52" s="161"/>
      <c r="WL52" s="161"/>
      <c r="WM52" s="161"/>
      <c r="WN52" s="161"/>
      <c r="WO52" s="161"/>
      <c r="WP52" s="161"/>
      <c r="WQ52" s="161"/>
      <c r="WR52" s="161"/>
      <c r="WS52" s="161"/>
      <c r="WT52" s="161"/>
      <c r="WU52" s="161"/>
      <c r="WV52" s="161"/>
      <c r="WW52" s="161"/>
      <c r="WX52" s="161"/>
      <c r="WY52" s="161"/>
      <c r="WZ52" s="161"/>
      <c r="XA52" s="161"/>
      <c r="XB52" s="161"/>
      <c r="XC52" s="161"/>
      <c r="XD52" s="161"/>
      <c r="XE52" s="161"/>
      <c r="XF52" s="161"/>
      <c r="XG52" s="161"/>
      <c r="XH52" s="161"/>
      <c r="XI52" s="161"/>
      <c r="XJ52" s="161"/>
      <c r="XK52" s="161"/>
      <c r="XL52" s="161"/>
      <c r="XM52" s="161"/>
      <c r="XN52" s="161"/>
      <c r="XO52" s="161"/>
      <c r="XP52" s="161"/>
      <c r="XQ52" s="161"/>
      <c r="XR52" s="161"/>
      <c r="XS52" s="161"/>
      <c r="XT52" s="161"/>
      <c r="XU52" s="161"/>
      <c r="XV52" s="161"/>
      <c r="XW52" s="161"/>
      <c r="XX52" s="161"/>
      <c r="XY52" s="161"/>
      <c r="XZ52" s="161"/>
      <c r="YA52" s="161"/>
      <c r="YB52" s="161"/>
      <c r="YC52" s="161"/>
      <c r="YD52" s="161"/>
      <c r="YE52" s="161"/>
      <c r="YF52" s="161"/>
      <c r="YG52" s="161"/>
      <c r="YH52" s="161"/>
      <c r="YI52" s="161"/>
      <c r="YJ52" s="161"/>
      <c r="YK52" s="161"/>
      <c r="YL52" s="161"/>
      <c r="YM52" s="161"/>
      <c r="YN52" s="161"/>
      <c r="YO52" s="161"/>
      <c r="YP52" s="161"/>
      <c r="YQ52" s="161"/>
      <c r="YR52" s="161"/>
      <c r="YS52" s="161"/>
      <c r="YT52" s="161"/>
      <c r="YU52" s="161"/>
      <c r="YV52" s="161"/>
      <c r="YW52" s="161"/>
      <c r="YX52" s="161"/>
      <c r="YY52" s="161"/>
      <c r="YZ52" s="161"/>
      <c r="ZA52" s="161"/>
      <c r="ZB52" s="161"/>
      <c r="ZC52" s="161"/>
      <c r="ZD52" s="161"/>
      <c r="ZE52" s="161"/>
      <c r="ZF52" s="161"/>
      <c r="ZG52" s="161"/>
      <c r="ZH52" s="161"/>
      <c r="ZI52" s="161"/>
      <c r="ZJ52" s="161"/>
      <c r="ZK52" s="161"/>
      <c r="ZL52" s="161"/>
      <c r="ZM52" s="161"/>
      <c r="ZN52" s="161"/>
      <c r="ZO52" s="161"/>
      <c r="ZP52" s="161"/>
      <c r="ZQ52" s="161"/>
      <c r="ZR52" s="161"/>
      <c r="ZS52" s="161"/>
      <c r="ZT52" s="161"/>
      <c r="ZU52" s="161"/>
      <c r="ZV52" s="161"/>
      <c r="ZW52" s="161"/>
      <c r="ZX52" s="161"/>
      <c r="ZY52" s="161"/>
      <c r="ZZ52" s="161"/>
      <c r="AAA52" s="161"/>
      <c r="AAB52" s="161"/>
      <c r="AAC52" s="161"/>
      <c r="AAD52" s="161"/>
      <c r="AAE52" s="161"/>
      <c r="AAF52" s="161"/>
      <c r="AAG52" s="161"/>
      <c r="AAH52" s="161"/>
      <c r="AAI52" s="161"/>
      <c r="AAJ52" s="161"/>
      <c r="AAK52" s="161"/>
      <c r="AAL52" s="161"/>
      <c r="AAM52" s="161"/>
      <c r="AAN52" s="161"/>
      <c r="AAO52" s="161"/>
      <c r="AAP52" s="161"/>
      <c r="AAQ52" s="161"/>
      <c r="AAR52" s="161"/>
      <c r="AAS52" s="161"/>
      <c r="AAT52" s="161"/>
      <c r="AAU52" s="161"/>
      <c r="AAV52" s="161"/>
      <c r="AAW52" s="161"/>
      <c r="AAX52" s="161"/>
      <c r="AAY52" s="161"/>
      <c r="AAZ52" s="161"/>
      <c r="ABA52" s="161"/>
      <c r="ABB52" s="161"/>
      <c r="ABC52" s="161"/>
      <c r="ABD52" s="161"/>
      <c r="ABE52" s="161"/>
      <c r="ABF52" s="161"/>
      <c r="ABG52" s="161"/>
      <c r="ABH52" s="161"/>
      <c r="ABI52" s="161"/>
      <c r="ABJ52" s="161"/>
      <c r="ABK52" s="161"/>
      <c r="ABL52" s="161"/>
      <c r="ABM52" s="161"/>
      <c r="ABN52" s="161"/>
      <c r="ABO52" s="161"/>
      <c r="ABP52" s="161"/>
      <c r="ABQ52" s="161"/>
      <c r="ABR52" s="161"/>
      <c r="ABS52" s="161"/>
      <c r="ABT52" s="161"/>
      <c r="ABU52" s="161"/>
      <c r="ABV52" s="161"/>
      <c r="ABW52" s="161"/>
      <c r="ABX52" s="161"/>
      <c r="ABY52" s="161"/>
      <c r="ABZ52" s="161"/>
      <c r="ACA52" s="161"/>
      <c r="ACB52" s="161"/>
      <c r="ACC52" s="161"/>
      <c r="ACD52" s="161"/>
      <c r="ACE52" s="161"/>
      <c r="ACF52" s="161"/>
      <c r="ACG52" s="161"/>
      <c r="ACH52" s="161"/>
      <c r="ACI52" s="161"/>
      <c r="ACJ52" s="161"/>
      <c r="ACK52" s="161"/>
      <c r="ACL52" s="161"/>
      <c r="ACM52" s="161"/>
      <c r="ACN52" s="161"/>
      <c r="ACO52" s="161"/>
      <c r="ACP52" s="161"/>
      <c r="ACQ52" s="161"/>
      <c r="ACR52" s="161"/>
      <c r="ACS52" s="161"/>
      <c r="ACT52" s="161"/>
      <c r="ACU52" s="161"/>
      <c r="ACV52" s="161"/>
      <c r="ACW52" s="161"/>
      <c r="ACX52" s="161"/>
      <c r="ACY52" s="161"/>
      <c r="ACZ52" s="161"/>
      <c r="ADA52" s="161"/>
      <c r="ADB52" s="161"/>
      <c r="ADC52" s="161"/>
      <c r="ADD52" s="161"/>
      <c r="ADE52" s="161"/>
      <c r="ADF52" s="161"/>
      <c r="ADG52" s="161"/>
      <c r="ADH52" s="161"/>
      <c r="ADI52" s="161"/>
      <c r="ADJ52" s="161"/>
      <c r="ADK52" s="161"/>
      <c r="ADL52" s="161"/>
      <c r="ADM52" s="161"/>
      <c r="ADN52" s="161"/>
      <c r="ADO52" s="161"/>
      <c r="ADP52" s="161"/>
      <c r="ADQ52" s="161"/>
      <c r="ADR52" s="161"/>
      <c r="ADS52" s="161"/>
      <c r="ADT52" s="161"/>
      <c r="ADU52" s="161"/>
      <c r="ADV52" s="161"/>
      <c r="ADW52" s="161"/>
      <c r="ADX52" s="161"/>
      <c r="ADY52" s="161"/>
      <c r="ADZ52" s="161"/>
      <c r="AEA52" s="161"/>
      <c r="AEB52" s="161"/>
      <c r="AEC52" s="161"/>
      <c r="AED52" s="161"/>
      <c r="AEE52" s="161"/>
      <c r="AEF52" s="161"/>
      <c r="AEG52" s="161"/>
      <c r="AEH52" s="161"/>
      <c r="AEI52" s="161"/>
      <c r="AEJ52" s="161"/>
      <c r="AEK52" s="161"/>
      <c r="AEL52" s="161"/>
      <c r="AEM52" s="161"/>
      <c r="AEN52" s="161"/>
      <c r="AEO52" s="161"/>
      <c r="AEP52" s="161"/>
      <c r="AEQ52" s="161"/>
      <c r="AER52" s="161"/>
      <c r="AES52" s="161"/>
      <c r="AET52" s="161"/>
      <c r="AEU52" s="161"/>
      <c r="AEV52" s="161"/>
      <c r="AEW52" s="161"/>
      <c r="AEX52" s="161"/>
      <c r="AEY52" s="161"/>
      <c r="AEZ52" s="161"/>
      <c r="AFA52" s="161"/>
      <c r="AFB52" s="161"/>
      <c r="AFC52" s="161"/>
      <c r="AFD52" s="161"/>
      <c r="AFE52" s="161"/>
      <c r="AFF52" s="161"/>
      <c r="AFG52" s="161"/>
      <c r="AFH52" s="161"/>
      <c r="AFI52" s="161"/>
      <c r="AFJ52" s="161"/>
      <c r="AFK52" s="161"/>
      <c r="AFL52" s="161"/>
      <c r="AFM52" s="161"/>
      <c r="AFN52" s="161"/>
      <c r="AFO52" s="161"/>
      <c r="AFP52" s="161"/>
      <c r="AFQ52" s="161"/>
      <c r="AFR52" s="161"/>
      <c r="AFS52" s="161"/>
      <c r="AFT52" s="161"/>
      <c r="AFU52" s="161"/>
      <c r="AFV52" s="161"/>
      <c r="AFW52" s="161"/>
      <c r="AFX52" s="161"/>
      <c r="AFY52" s="161"/>
      <c r="AFZ52" s="161"/>
      <c r="AGA52" s="161"/>
      <c r="AGB52" s="161"/>
      <c r="AGC52" s="161"/>
      <c r="AGD52" s="161"/>
      <c r="AGE52" s="161"/>
      <c r="AGF52" s="161"/>
      <c r="AGG52" s="161"/>
      <c r="AGH52" s="161"/>
      <c r="AGI52" s="161"/>
      <c r="AGJ52" s="161"/>
      <c r="AGK52" s="161"/>
      <c r="AGL52" s="161"/>
      <c r="AGM52" s="161"/>
      <c r="AGN52" s="161"/>
      <c r="AGO52" s="161"/>
      <c r="AGP52" s="161"/>
      <c r="AGQ52" s="161"/>
      <c r="AGR52" s="161"/>
      <c r="AGS52" s="161"/>
      <c r="AGT52" s="161"/>
      <c r="AGU52" s="161"/>
      <c r="AGV52" s="161"/>
      <c r="AGW52" s="161"/>
      <c r="AGX52" s="161"/>
      <c r="AGY52" s="161"/>
      <c r="AGZ52" s="161"/>
      <c r="AHA52" s="161"/>
      <c r="AHB52" s="161"/>
      <c r="AHC52" s="161"/>
      <c r="AHD52" s="161"/>
      <c r="AHE52" s="161"/>
      <c r="AHF52" s="161"/>
      <c r="AHG52" s="161"/>
      <c r="AHH52" s="161"/>
      <c r="AHI52" s="161"/>
      <c r="AHJ52" s="161"/>
      <c r="AHK52" s="161"/>
      <c r="AHL52" s="161"/>
      <c r="AHM52" s="161"/>
      <c r="AHN52" s="161"/>
      <c r="AHO52" s="161"/>
      <c r="AHP52" s="161"/>
      <c r="AHQ52" s="161"/>
      <c r="AHR52" s="161"/>
      <c r="AHS52" s="161"/>
      <c r="AHT52" s="161"/>
      <c r="AHU52" s="161"/>
      <c r="AHV52" s="161"/>
      <c r="AHW52" s="161"/>
      <c r="AHX52" s="161"/>
      <c r="AHY52" s="161"/>
      <c r="AHZ52" s="161"/>
      <c r="AIA52" s="161"/>
      <c r="AIB52" s="161"/>
      <c r="AIC52" s="161"/>
      <c r="AID52" s="161"/>
      <c r="AIE52" s="161"/>
      <c r="AIF52" s="161"/>
      <c r="AIG52" s="161"/>
      <c r="AIH52" s="161"/>
      <c r="AII52" s="161"/>
      <c r="AIJ52" s="161"/>
      <c r="AIK52" s="161"/>
      <c r="AIL52" s="161"/>
      <c r="AIM52" s="161"/>
      <c r="AIN52" s="161"/>
      <c r="AIO52" s="161"/>
      <c r="AIP52" s="161"/>
      <c r="AIQ52" s="161"/>
      <c r="AIR52" s="161"/>
      <c r="AIS52" s="161"/>
      <c r="AIT52" s="161"/>
      <c r="AIU52" s="161"/>
      <c r="AIV52" s="161"/>
      <c r="AIW52" s="161"/>
      <c r="AIX52" s="161"/>
      <c r="AIY52" s="161"/>
      <c r="AIZ52" s="161"/>
      <c r="AJA52" s="161"/>
      <c r="AJB52" s="161"/>
      <c r="AJC52" s="161"/>
      <c r="AJD52" s="161"/>
      <c r="AJE52" s="161"/>
      <c r="AJF52" s="161"/>
      <c r="AJG52" s="161"/>
      <c r="AJH52" s="161"/>
      <c r="AJI52" s="161"/>
      <c r="AJJ52" s="161"/>
      <c r="AJK52" s="161"/>
      <c r="AJL52" s="161"/>
      <c r="AJM52" s="161"/>
      <c r="AJN52" s="161"/>
      <c r="AJO52" s="161"/>
      <c r="AJP52" s="161"/>
      <c r="AJQ52" s="161"/>
      <c r="AJR52" s="161"/>
      <c r="AJS52" s="161"/>
      <c r="AJT52" s="161"/>
      <c r="AJU52" s="161"/>
      <c r="AJV52" s="161"/>
      <c r="AJW52" s="161"/>
      <c r="AJX52" s="161"/>
      <c r="AJY52" s="161"/>
      <c r="AJZ52" s="161"/>
      <c r="AKA52" s="161"/>
      <c r="AKB52" s="161"/>
      <c r="AKC52" s="161"/>
      <c r="AKD52" s="161"/>
      <c r="AKE52" s="161"/>
      <c r="AKF52" s="161"/>
      <c r="AKG52" s="161"/>
      <c r="AKH52" s="161"/>
      <c r="AKI52" s="161"/>
      <c r="AKJ52" s="161"/>
      <c r="AKK52" s="161"/>
      <c r="AKL52" s="161"/>
      <c r="AKM52" s="161"/>
      <c r="AKN52" s="161"/>
      <c r="AKO52" s="161"/>
      <c r="AKP52" s="161"/>
      <c r="AKQ52" s="161"/>
      <c r="AKR52" s="161"/>
      <c r="AKS52" s="161"/>
      <c r="AKT52" s="161"/>
      <c r="AKU52" s="161"/>
      <c r="AKV52" s="161"/>
      <c r="AKW52" s="161"/>
      <c r="AKX52" s="161"/>
      <c r="AKY52" s="161"/>
      <c r="AKZ52" s="161"/>
      <c r="ALA52" s="161"/>
      <c r="ALB52" s="161"/>
      <c r="ALC52" s="161"/>
      <c r="ALD52" s="161"/>
      <c r="ALE52" s="161"/>
      <c r="ALF52" s="161"/>
      <c r="ALG52" s="161"/>
      <c r="ALH52" s="161"/>
      <c r="ALI52" s="161"/>
      <c r="ALJ52" s="161"/>
      <c r="ALK52" s="161"/>
      <c r="ALL52" s="161"/>
      <c r="ALM52" s="161"/>
      <c r="ALN52" s="161"/>
      <c r="ALO52" s="161"/>
      <c r="ALP52" s="161"/>
      <c r="ALQ52" s="161"/>
      <c r="ALR52" s="161"/>
      <c r="ALS52" s="161"/>
      <c r="ALT52" s="161"/>
      <c r="ALU52" s="161"/>
      <c r="ALV52" s="161"/>
      <c r="ALW52" s="161"/>
      <c r="ALX52" s="161"/>
      <c r="ALY52" s="161"/>
      <c r="ALZ52" s="161"/>
      <c r="AMA52" s="161"/>
      <c r="AMB52" s="161"/>
      <c r="AMC52" s="161"/>
      <c r="AMD52" s="161"/>
      <c r="AME52" s="161"/>
      <c r="AMF52" s="161"/>
      <c r="AMG52" s="161"/>
      <c r="AMH52" s="161"/>
      <c r="AMI52" s="161"/>
      <c r="AMJ52" s="161"/>
      <c r="AMK52" s="161"/>
    </row>
    <row r="53" spans="1:1025" s="165" customFormat="1">
      <c r="A53" s="161" t="str">
        <f t="shared" si="0"/>
        <v>LOAN.CEO_DEFER</v>
      </c>
      <c r="B53" s="154">
        <f t="shared" si="3"/>
        <v>110049</v>
      </c>
      <c r="C53" s="162">
        <v>0</v>
      </c>
      <c r="D53" s="162">
        <v>1</v>
      </c>
      <c r="E53" s="163">
        <f t="shared" si="4"/>
        <v>100000</v>
      </c>
      <c r="F53" s="163">
        <v>10000</v>
      </c>
      <c r="G53" s="163" t="s">
        <v>34</v>
      </c>
      <c r="H53" s="163">
        <v>100000</v>
      </c>
      <c r="I53" s="164" t="s">
        <v>505</v>
      </c>
      <c r="J53" s="163">
        <f>VLOOKUP(I53,T_FSM_TYPE!$A:$B,2,0)</f>
        <v>110000</v>
      </c>
      <c r="K53" s="165" t="s">
        <v>518</v>
      </c>
      <c r="L53" s="166"/>
      <c r="M53" s="133" t="str">
        <f t="shared" si="2"/>
        <v>INSERT INTO T_FSM_ACTION VALUES(110049, 0, 1, 100000, 10000, GETDATE(), 100000, 110000, 'CEO_DEFER', '' )</v>
      </c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  <c r="BB53" s="161"/>
      <c r="BC53" s="161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/>
      <c r="BQ53" s="161"/>
      <c r="BR53" s="161"/>
      <c r="BS53" s="161"/>
      <c r="BT53" s="161"/>
      <c r="BU53" s="161"/>
      <c r="BV53" s="161"/>
      <c r="BW53" s="161"/>
      <c r="BX53" s="161"/>
      <c r="BY53" s="161"/>
      <c r="BZ53" s="161"/>
      <c r="CA53" s="161"/>
      <c r="CB53" s="161"/>
      <c r="CC53" s="161"/>
      <c r="CD53" s="161"/>
      <c r="CE53" s="161"/>
      <c r="CF53" s="161"/>
      <c r="CG53" s="161"/>
      <c r="CH53" s="161"/>
      <c r="CI53" s="161"/>
      <c r="CJ53" s="161"/>
      <c r="CK53" s="161"/>
      <c r="CL53" s="161"/>
      <c r="CM53" s="161"/>
      <c r="CN53" s="161"/>
      <c r="CO53" s="161"/>
      <c r="CP53" s="161"/>
      <c r="CQ53" s="161"/>
      <c r="CR53" s="161"/>
      <c r="CS53" s="161"/>
      <c r="CT53" s="161"/>
      <c r="CU53" s="161"/>
      <c r="CV53" s="161"/>
      <c r="CW53" s="161"/>
      <c r="CX53" s="161"/>
      <c r="CY53" s="161"/>
      <c r="CZ53" s="161"/>
      <c r="DA53" s="161"/>
      <c r="DB53" s="161"/>
      <c r="DC53" s="161"/>
      <c r="DD53" s="161"/>
      <c r="DE53" s="161"/>
      <c r="DF53" s="161"/>
      <c r="DG53" s="161"/>
      <c r="DH53" s="161"/>
      <c r="DI53" s="161"/>
      <c r="DJ53" s="161"/>
      <c r="DK53" s="161"/>
      <c r="DL53" s="161"/>
      <c r="DM53" s="161"/>
      <c r="DN53" s="161"/>
      <c r="DO53" s="161"/>
      <c r="DP53" s="161"/>
      <c r="DQ53" s="161"/>
      <c r="DR53" s="161"/>
      <c r="DS53" s="161"/>
      <c r="DT53" s="161"/>
      <c r="DU53" s="161"/>
      <c r="DV53" s="161"/>
      <c r="DW53" s="161"/>
      <c r="DX53" s="161"/>
      <c r="DY53" s="161"/>
      <c r="DZ53" s="161"/>
      <c r="EA53" s="161"/>
      <c r="EB53" s="161"/>
      <c r="EC53" s="161"/>
      <c r="ED53" s="161"/>
      <c r="EE53" s="161"/>
      <c r="EF53" s="161"/>
      <c r="EG53" s="161"/>
      <c r="EH53" s="161"/>
      <c r="EI53" s="161"/>
      <c r="EJ53" s="161"/>
      <c r="EK53" s="161"/>
      <c r="EL53" s="161"/>
      <c r="EM53" s="161"/>
      <c r="EN53" s="161"/>
      <c r="EO53" s="161"/>
      <c r="EP53" s="161"/>
      <c r="EQ53" s="161"/>
      <c r="ER53" s="161"/>
      <c r="ES53" s="161"/>
      <c r="ET53" s="161"/>
      <c r="EU53" s="161"/>
      <c r="EV53" s="161"/>
      <c r="EW53" s="161"/>
      <c r="EX53" s="161"/>
      <c r="EY53" s="161"/>
      <c r="EZ53" s="161"/>
      <c r="FA53" s="161"/>
      <c r="FB53" s="161"/>
      <c r="FC53" s="161"/>
      <c r="FD53" s="161"/>
      <c r="FE53" s="161"/>
      <c r="FF53" s="161"/>
      <c r="FG53" s="161"/>
      <c r="FH53" s="161"/>
      <c r="FI53" s="161"/>
      <c r="FJ53" s="161"/>
      <c r="FK53" s="161"/>
      <c r="FL53" s="161"/>
      <c r="FM53" s="161"/>
      <c r="FN53" s="161"/>
      <c r="FO53" s="161"/>
      <c r="FP53" s="161"/>
      <c r="FQ53" s="161"/>
      <c r="FR53" s="161"/>
      <c r="FS53" s="161"/>
      <c r="FT53" s="161"/>
      <c r="FU53" s="161"/>
      <c r="FV53" s="161"/>
      <c r="FW53" s="161"/>
      <c r="FX53" s="161"/>
      <c r="FY53" s="161"/>
      <c r="FZ53" s="161"/>
      <c r="GA53" s="161"/>
      <c r="GB53" s="161"/>
      <c r="GC53" s="161"/>
      <c r="GD53" s="161"/>
      <c r="GE53" s="161"/>
      <c r="GF53" s="161"/>
      <c r="GG53" s="161"/>
      <c r="GH53" s="161"/>
      <c r="GI53" s="161"/>
      <c r="GJ53" s="161"/>
      <c r="GK53" s="161"/>
      <c r="GL53" s="161"/>
      <c r="GM53" s="161"/>
      <c r="GN53" s="161"/>
      <c r="GO53" s="161"/>
      <c r="GP53" s="161"/>
      <c r="GQ53" s="161"/>
      <c r="GR53" s="161"/>
      <c r="GS53" s="161"/>
      <c r="GT53" s="161"/>
      <c r="GU53" s="161"/>
      <c r="GV53" s="161"/>
      <c r="GW53" s="161"/>
      <c r="GX53" s="161"/>
      <c r="GY53" s="161"/>
      <c r="GZ53" s="161"/>
      <c r="HA53" s="161"/>
      <c r="HB53" s="161"/>
      <c r="HC53" s="161"/>
      <c r="HD53" s="161"/>
      <c r="HE53" s="161"/>
      <c r="HF53" s="161"/>
      <c r="HG53" s="161"/>
      <c r="HH53" s="161"/>
      <c r="HI53" s="161"/>
      <c r="HJ53" s="161"/>
      <c r="HK53" s="161"/>
      <c r="HL53" s="161"/>
      <c r="HM53" s="161"/>
      <c r="HN53" s="161"/>
      <c r="HO53" s="161"/>
      <c r="HP53" s="161"/>
      <c r="HQ53" s="161"/>
      <c r="HR53" s="161"/>
      <c r="HS53" s="161"/>
      <c r="HT53" s="161"/>
      <c r="HU53" s="161"/>
      <c r="HV53" s="161"/>
      <c r="HW53" s="161"/>
      <c r="HX53" s="161"/>
      <c r="HY53" s="161"/>
      <c r="HZ53" s="161"/>
      <c r="IA53" s="161"/>
      <c r="IB53" s="161"/>
      <c r="IC53" s="161"/>
      <c r="ID53" s="161"/>
      <c r="IE53" s="161"/>
      <c r="IF53" s="161"/>
      <c r="IG53" s="161"/>
      <c r="IH53" s="161"/>
      <c r="II53" s="161"/>
      <c r="IJ53" s="161"/>
      <c r="IK53" s="161"/>
      <c r="IL53" s="161"/>
      <c r="IM53" s="161"/>
      <c r="IN53" s="161"/>
      <c r="IO53" s="161"/>
      <c r="IP53" s="161"/>
      <c r="IQ53" s="161"/>
      <c r="IR53" s="161"/>
      <c r="IS53" s="161"/>
      <c r="IT53" s="161"/>
      <c r="IU53" s="161"/>
      <c r="IV53" s="161"/>
      <c r="IW53" s="161"/>
      <c r="IX53" s="161"/>
      <c r="IY53" s="161"/>
      <c r="IZ53" s="161"/>
      <c r="JA53" s="161"/>
      <c r="JB53" s="161"/>
      <c r="JC53" s="161"/>
      <c r="JD53" s="161"/>
      <c r="JE53" s="161"/>
      <c r="JF53" s="161"/>
      <c r="JG53" s="161"/>
      <c r="JH53" s="161"/>
      <c r="JI53" s="161"/>
      <c r="JJ53" s="161"/>
      <c r="JK53" s="161"/>
      <c r="JL53" s="161"/>
      <c r="JM53" s="161"/>
      <c r="JN53" s="161"/>
      <c r="JO53" s="161"/>
      <c r="JP53" s="161"/>
      <c r="JQ53" s="161"/>
      <c r="JR53" s="161"/>
      <c r="JS53" s="161"/>
      <c r="JT53" s="161"/>
      <c r="JU53" s="161"/>
      <c r="JV53" s="161"/>
      <c r="JW53" s="161"/>
      <c r="JX53" s="161"/>
      <c r="JY53" s="161"/>
      <c r="JZ53" s="161"/>
      <c r="KA53" s="161"/>
      <c r="KB53" s="161"/>
      <c r="KC53" s="161"/>
      <c r="KD53" s="161"/>
      <c r="KE53" s="161"/>
      <c r="KF53" s="161"/>
      <c r="KG53" s="161"/>
      <c r="KH53" s="161"/>
      <c r="KI53" s="161"/>
      <c r="KJ53" s="161"/>
      <c r="KK53" s="161"/>
      <c r="KL53" s="161"/>
      <c r="KM53" s="161"/>
      <c r="KN53" s="161"/>
      <c r="KO53" s="161"/>
      <c r="KP53" s="161"/>
      <c r="KQ53" s="161"/>
      <c r="KR53" s="161"/>
      <c r="KS53" s="161"/>
      <c r="KT53" s="161"/>
      <c r="KU53" s="161"/>
      <c r="KV53" s="161"/>
      <c r="KW53" s="161"/>
      <c r="KX53" s="161"/>
      <c r="KY53" s="161"/>
      <c r="KZ53" s="161"/>
      <c r="LA53" s="161"/>
      <c r="LB53" s="161"/>
      <c r="LC53" s="161"/>
      <c r="LD53" s="161"/>
      <c r="LE53" s="161"/>
      <c r="LF53" s="161"/>
      <c r="LG53" s="161"/>
      <c r="LH53" s="161"/>
      <c r="LI53" s="161"/>
      <c r="LJ53" s="161"/>
      <c r="LK53" s="161"/>
      <c r="LL53" s="161"/>
      <c r="LM53" s="161"/>
      <c r="LN53" s="161"/>
      <c r="LO53" s="161"/>
      <c r="LP53" s="161"/>
      <c r="LQ53" s="161"/>
      <c r="LR53" s="161"/>
      <c r="LS53" s="161"/>
      <c r="LT53" s="161"/>
      <c r="LU53" s="161"/>
      <c r="LV53" s="161"/>
      <c r="LW53" s="161"/>
      <c r="LX53" s="161"/>
      <c r="LY53" s="161"/>
      <c r="LZ53" s="161"/>
      <c r="MA53" s="161"/>
      <c r="MB53" s="161"/>
      <c r="MC53" s="161"/>
      <c r="MD53" s="161"/>
      <c r="ME53" s="161"/>
      <c r="MF53" s="161"/>
      <c r="MG53" s="161"/>
      <c r="MH53" s="161"/>
      <c r="MI53" s="161"/>
      <c r="MJ53" s="161"/>
      <c r="MK53" s="161"/>
      <c r="ML53" s="161"/>
      <c r="MM53" s="161"/>
      <c r="MN53" s="161"/>
      <c r="MO53" s="161"/>
      <c r="MP53" s="161"/>
      <c r="MQ53" s="161"/>
      <c r="MR53" s="161"/>
      <c r="MS53" s="161"/>
      <c r="MT53" s="161"/>
      <c r="MU53" s="161"/>
      <c r="MV53" s="161"/>
      <c r="MW53" s="161"/>
      <c r="MX53" s="161"/>
      <c r="MY53" s="161"/>
      <c r="MZ53" s="161"/>
      <c r="NA53" s="161"/>
      <c r="NB53" s="161"/>
      <c r="NC53" s="161"/>
      <c r="ND53" s="161"/>
      <c r="NE53" s="161"/>
      <c r="NF53" s="161"/>
      <c r="NG53" s="161"/>
      <c r="NH53" s="161"/>
      <c r="NI53" s="161"/>
      <c r="NJ53" s="161"/>
      <c r="NK53" s="161"/>
      <c r="NL53" s="161"/>
      <c r="NM53" s="161"/>
      <c r="NN53" s="161"/>
      <c r="NO53" s="161"/>
      <c r="NP53" s="161"/>
      <c r="NQ53" s="161"/>
      <c r="NR53" s="161"/>
      <c r="NS53" s="161"/>
      <c r="NT53" s="161"/>
      <c r="NU53" s="161"/>
      <c r="NV53" s="161"/>
      <c r="NW53" s="161"/>
      <c r="NX53" s="161"/>
      <c r="NY53" s="161"/>
      <c r="NZ53" s="161"/>
      <c r="OA53" s="161"/>
      <c r="OB53" s="161"/>
      <c r="OC53" s="161"/>
      <c r="OD53" s="161"/>
      <c r="OE53" s="161"/>
      <c r="OF53" s="161"/>
      <c r="OG53" s="161"/>
      <c r="OH53" s="161"/>
      <c r="OI53" s="161"/>
      <c r="OJ53" s="161"/>
      <c r="OK53" s="161"/>
      <c r="OL53" s="161"/>
      <c r="OM53" s="161"/>
      <c r="ON53" s="161"/>
      <c r="OO53" s="161"/>
      <c r="OP53" s="161"/>
      <c r="OQ53" s="161"/>
      <c r="OR53" s="161"/>
      <c r="OS53" s="161"/>
      <c r="OT53" s="161"/>
      <c r="OU53" s="161"/>
      <c r="OV53" s="161"/>
      <c r="OW53" s="161"/>
      <c r="OX53" s="161"/>
      <c r="OY53" s="161"/>
      <c r="OZ53" s="161"/>
      <c r="PA53" s="161"/>
      <c r="PB53" s="161"/>
      <c r="PC53" s="161"/>
      <c r="PD53" s="161"/>
      <c r="PE53" s="161"/>
      <c r="PF53" s="161"/>
      <c r="PG53" s="161"/>
      <c r="PH53" s="161"/>
      <c r="PI53" s="161"/>
      <c r="PJ53" s="161"/>
      <c r="PK53" s="161"/>
      <c r="PL53" s="161"/>
      <c r="PM53" s="161"/>
      <c r="PN53" s="161"/>
      <c r="PO53" s="161"/>
      <c r="PP53" s="161"/>
      <c r="PQ53" s="161"/>
      <c r="PR53" s="161"/>
      <c r="PS53" s="161"/>
      <c r="PT53" s="161"/>
      <c r="PU53" s="161"/>
      <c r="PV53" s="161"/>
      <c r="PW53" s="161"/>
      <c r="PX53" s="161"/>
      <c r="PY53" s="161"/>
      <c r="PZ53" s="161"/>
      <c r="QA53" s="161"/>
      <c r="QB53" s="161"/>
      <c r="QC53" s="161"/>
      <c r="QD53" s="161"/>
      <c r="QE53" s="161"/>
      <c r="QF53" s="161"/>
      <c r="QG53" s="161"/>
      <c r="QH53" s="161"/>
      <c r="QI53" s="161"/>
      <c r="QJ53" s="161"/>
      <c r="QK53" s="161"/>
      <c r="QL53" s="161"/>
      <c r="QM53" s="161"/>
      <c r="QN53" s="161"/>
      <c r="QO53" s="161"/>
      <c r="QP53" s="161"/>
      <c r="QQ53" s="161"/>
      <c r="QR53" s="161"/>
      <c r="QS53" s="161"/>
      <c r="QT53" s="161"/>
      <c r="QU53" s="161"/>
      <c r="QV53" s="161"/>
      <c r="QW53" s="161"/>
      <c r="QX53" s="161"/>
      <c r="QY53" s="161"/>
      <c r="QZ53" s="161"/>
      <c r="RA53" s="161"/>
      <c r="RB53" s="161"/>
      <c r="RC53" s="161"/>
      <c r="RD53" s="161"/>
      <c r="RE53" s="161"/>
      <c r="RF53" s="161"/>
      <c r="RG53" s="161"/>
      <c r="RH53" s="161"/>
      <c r="RI53" s="161"/>
      <c r="RJ53" s="161"/>
      <c r="RK53" s="161"/>
      <c r="RL53" s="161"/>
      <c r="RM53" s="161"/>
      <c r="RN53" s="161"/>
      <c r="RO53" s="161"/>
      <c r="RP53" s="161"/>
      <c r="RQ53" s="161"/>
      <c r="RR53" s="161"/>
      <c r="RS53" s="161"/>
      <c r="RT53" s="161"/>
      <c r="RU53" s="161"/>
      <c r="RV53" s="161"/>
      <c r="RW53" s="161"/>
      <c r="RX53" s="161"/>
      <c r="RY53" s="161"/>
      <c r="RZ53" s="161"/>
      <c r="SA53" s="161"/>
      <c r="SB53" s="161"/>
      <c r="SC53" s="161"/>
      <c r="SD53" s="161"/>
      <c r="SE53" s="161"/>
      <c r="SF53" s="161"/>
      <c r="SG53" s="161"/>
      <c r="SH53" s="161"/>
      <c r="SI53" s="161"/>
      <c r="SJ53" s="161"/>
      <c r="SK53" s="161"/>
      <c r="SL53" s="161"/>
      <c r="SM53" s="161"/>
      <c r="SN53" s="161"/>
      <c r="SO53" s="161"/>
      <c r="SP53" s="161"/>
      <c r="SQ53" s="161"/>
      <c r="SR53" s="161"/>
      <c r="SS53" s="161"/>
      <c r="ST53" s="161"/>
      <c r="SU53" s="161"/>
      <c r="SV53" s="161"/>
      <c r="SW53" s="161"/>
      <c r="SX53" s="161"/>
      <c r="SY53" s="161"/>
      <c r="SZ53" s="161"/>
      <c r="TA53" s="161"/>
      <c r="TB53" s="161"/>
      <c r="TC53" s="161"/>
      <c r="TD53" s="161"/>
      <c r="TE53" s="161"/>
      <c r="TF53" s="161"/>
      <c r="TG53" s="161"/>
      <c r="TH53" s="161"/>
      <c r="TI53" s="161"/>
      <c r="TJ53" s="161"/>
      <c r="TK53" s="161"/>
      <c r="TL53" s="161"/>
      <c r="TM53" s="161"/>
      <c r="TN53" s="161"/>
      <c r="TO53" s="161"/>
      <c r="TP53" s="161"/>
      <c r="TQ53" s="161"/>
      <c r="TR53" s="161"/>
      <c r="TS53" s="161"/>
      <c r="TT53" s="161"/>
      <c r="TU53" s="161"/>
      <c r="TV53" s="161"/>
      <c r="TW53" s="161"/>
      <c r="TX53" s="161"/>
      <c r="TY53" s="161"/>
      <c r="TZ53" s="161"/>
      <c r="UA53" s="161"/>
      <c r="UB53" s="161"/>
      <c r="UC53" s="161"/>
      <c r="UD53" s="161"/>
      <c r="UE53" s="161"/>
      <c r="UF53" s="161"/>
      <c r="UG53" s="161"/>
      <c r="UH53" s="161"/>
      <c r="UI53" s="161"/>
      <c r="UJ53" s="161"/>
      <c r="UK53" s="161"/>
      <c r="UL53" s="161"/>
      <c r="UM53" s="161"/>
      <c r="UN53" s="161"/>
      <c r="UO53" s="161"/>
      <c r="UP53" s="161"/>
      <c r="UQ53" s="161"/>
      <c r="UR53" s="161"/>
      <c r="US53" s="161"/>
      <c r="UT53" s="161"/>
      <c r="UU53" s="161"/>
      <c r="UV53" s="161"/>
      <c r="UW53" s="161"/>
      <c r="UX53" s="161"/>
      <c r="UY53" s="161"/>
      <c r="UZ53" s="161"/>
      <c r="VA53" s="161"/>
      <c r="VB53" s="161"/>
      <c r="VC53" s="161"/>
      <c r="VD53" s="161"/>
      <c r="VE53" s="161"/>
      <c r="VF53" s="161"/>
      <c r="VG53" s="161"/>
      <c r="VH53" s="161"/>
      <c r="VI53" s="161"/>
      <c r="VJ53" s="161"/>
      <c r="VK53" s="161"/>
      <c r="VL53" s="161"/>
      <c r="VM53" s="161"/>
      <c r="VN53" s="161"/>
      <c r="VO53" s="161"/>
      <c r="VP53" s="161"/>
      <c r="VQ53" s="161"/>
      <c r="VR53" s="161"/>
      <c r="VS53" s="161"/>
      <c r="VT53" s="161"/>
      <c r="VU53" s="161"/>
      <c r="VV53" s="161"/>
      <c r="VW53" s="161"/>
      <c r="VX53" s="161"/>
      <c r="VY53" s="161"/>
      <c r="VZ53" s="161"/>
      <c r="WA53" s="161"/>
      <c r="WB53" s="161"/>
      <c r="WC53" s="161"/>
      <c r="WD53" s="161"/>
      <c r="WE53" s="161"/>
      <c r="WF53" s="161"/>
      <c r="WG53" s="161"/>
      <c r="WH53" s="161"/>
      <c r="WI53" s="161"/>
      <c r="WJ53" s="161"/>
      <c r="WK53" s="161"/>
      <c r="WL53" s="161"/>
      <c r="WM53" s="161"/>
      <c r="WN53" s="161"/>
      <c r="WO53" s="161"/>
      <c r="WP53" s="161"/>
      <c r="WQ53" s="161"/>
      <c r="WR53" s="161"/>
      <c r="WS53" s="161"/>
      <c r="WT53" s="161"/>
      <c r="WU53" s="161"/>
      <c r="WV53" s="161"/>
      <c r="WW53" s="161"/>
      <c r="WX53" s="161"/>
      <c r="WY53" s="161"/>
      <c r="WZ53" s="161"/>
      <c r="XA53" s="161"/>
      <c r="XB53" s="161"/>
      <c r="XC53" s="161"/>
      <c r="XD53" s="161"/>
      <c r="XE53" s="161"/>
      <c r="XF53" s="161"/>
      <c r="XG53" s="161"/>
      <c r="XH53" s="161"/>
      <c r="XI53" s="161"/>
      <c r="XJ53" s="161"/>
      <c r="XK53" s="161"/>
      <c r="XL53" s="161"/>
      <c r="XM53" s="161"/>
      <c r="XN53" s="161"/>
      <c r="XO53" s="161"/>
      <c r="XP53" s="161"/>
      <c r="XQ53" s="161"/>
      <c r="XR53" s="161"/>
      <c r="XS53" s="161"/>
      <c r="XT53" s="161"/>
      <c r="XU53" s="161"/>
      <c r="XV53" s="161"/>
      <c r="XW53" s="161"/>
      <c r="XX53" s="161"/>
      <c r="XY53" s="161"/>
      <c r="XZ53" s="161"/>
      <c r="YA53" s="161"/>
      <c r="YB53" s="161"/>
      <c r="YC53" s="161"/>
      <c r="YD53" s="161"/>
      <c r="YE53" s="161"/>
      <c r="YF53" s="161"/>
      <c r="YG53" s="161"/>
      <c r="YH53" s="161"/>
      <c r="YI53" s="161"/>
      <c r="YJ53" s="161"/>
      <c r="YK53" s="161"/>
      <c r="YL53" s="161"/>
      <c r="YM53" s="161"/>
      <c r="YN53" s="161"/>
      <c r="YO53" s="161"/>
      <c r="YP53" s="161"/>
      <c r="YQ53" s="161"/>
      <c r="YR53" s="161"/>
      <c r="YS53" s="161"/>
      <c r="YT53" s="161"/>
      <c r="YU53" s="161"/>
      <c r="YV53" s="161"/>
      <c r="YW53" s="161"/>
      <c r="YX53" s="161"/>
      <c r="YY53" s="161"/>
      <c r="YZ53" s="161"/>
      <c r="ZA53" s="161"/>
      <c r="ZB53" s="161"/>
      <c r="ZC53" s="161"/>
      <c r="ZD53" s="161"/>
      <c r="ZE53" s="161"/>
      <c r="ZF53" s="161"/>
      <c r="ZG53" s="161"/>
      <c r="ZH53" s="161"/>
      <c r="ZI53" s="161"/>
      <c r="ZJ53" s="161"/>
      <c r="ZK53" s="161"/>
      <c r="ZL53" s="161"/>
      <c r="ZM53" s="161"/>
      <c r="ZN53" s="161"/>
      <c r="ZO53" s="161"/>
      <c r="ZP53" s="161"/>
      <c r="ZQ53" s="161"/>
      <c r="ZR53" s="161"/>
      <c r="ZS53" s="161"/>
      <c r="ZT53" s="161"/>
      <c r="ZU53" s="161"/>
      <c r="ZV53" s="161"/>
      <c r="ZW53" s="161"/>
      <c r="ZX53" s="161"/>
      <c r="ZY53" s="161"/>
      <c r="ZZ53" s="161"/>
      <c r="AAA53" s="161"/>
      <c r="AAB53" s="161"/>
      <c r="AAC53" s="161"/>
      <c r="AAD53" s="161"/>
      <c r="AAE53" s="161"/>
      <c r="AAF53" s="161"/>
      <c r="AAG53" s="161"/>
      <c r="AAH53" s="161"/>
      <c r="AAI53" s="161"/>
      <c r="AAJ53" s="161"/>
      <c r="AAK53" s="161"/>
      <c r="AAL53" s="161"/>
      <c r="AAM53" s="161"/>
      <c r="AAN53" s="161"/>
      <c r="AAO53" s="161"/>
      <c r="AAP53" s="161"/>
      <c r="AAQ53" s="161"/>
      <c r="AAR53" s="161"/>
      <c r="AAS53" s="161"/>
      <c r="AAT53" s="161"/>
      <c r="AAU53" s="161"/>
      <c r="AAV53" s="161"/>
      <c r="AAW53" s="161"/>
      <c r="AAX53" s="161"/>
      <c r="AAY53" s="161"/>
      <c r="AAZ53" s="161"/>
      <c r="ABA53" s="161"/>
      <c r="ABB53" s="161"/>
      <c r="ABC53" s="161"/>
      <c r="ABD53" s="161"/>
      <c r="ABE53" s="161"/>
      <c r="ABF53" s="161"/>
      <c r="ABG53" s="161"/>
      <c r="ABH53" s="161"/>
      <c r="ABI53" s="161"/>
      <c r="ABJ53" s="161"/>
      <c r="ABK53" s="161"/>
      <c r="ABL53" s="161"/>
      <c r="ABM53" s="161"/>
      <c r="ABN53" s="161"/>
      <c r="ABO53" s="161"/>
      <c r="ABP53" s="161"/>
      <c r="ABQ53" s="161"/>
      <c r="ABR53" s="161"/>
      <c r="ABS53" s="161"/>
      <c r="ABT53" s="161"/>
      <c r="ABU53" s="161"/>
      <c r="ABV53" s="161"/>
      <c r="ABW53" s="161"/>
      <c r="ABX53" s="161"/>
      <c r="ABY53" s="161"/>
      <c r="ABZ53" s="161"/>
      <c r="ACA53" s="161"/>
      <c r="ACB53" s="161"/>
      <c r="ACC53" s="161"/>
      <c r="ACD53" s="161"/>
      <c r="ACE53" s="161"/>
      <c r="ACF53" s="161"/>
      <c r="ACG53" s="161"/>
      <c r="ACH53" s="161"/>
      <c r="ACI53" s="161"/>
      <c r="ACJ53" s="161"/>
      <c r="ACK53" s="161"/>
      <c r="ACL53" s="161"/>
      <c r="ACM53" s="161"/>
      <c r="ACN53" s="161"/>
      <c r="ACO53" s="161"/>
      <c r="ACP53" s="161"/>
      <c r="ACQ53" s="161"/>
      <c r="ACR53" s="161"/>
      <c r="ACS53" s="161"/>
      <c r="ACT53" s="161"/>
      <c r="ACU53" s="161"/>
      <c r="ACV53" s="161"/>
      <c r="ACW53" s="161"/>
      <c r="ACX53" s="161"/>
      <c r="ACY53" s="161"/>
      <c r="ACZ53" s="161"/>
      <c r="ADA53" s="161"/>
      <c r="ADB53" s="161"/>
      <c r="ADC53" s="161"/>
      <c r="ADD53" s="161"/>
      <c r="ADE53" s="161"/>
      <c r="ADF53" s="161"/>
      <c r="ADG53" s="161"/>
      <c r="ADH53" s="161"/>
      <c r="ADI53" s="161"/>
      <c r="ADJ53" s="161"/>
      <c r="ADK53" s="161"/>
      <c r="ADL53" s="161"/>
      <c r="ADM53" s="161"/>
      <c r="ADN53" s="161"/>
      <c r="ADO53" s="161"/>
      <c r="ADP53" s="161"/>
      <c r="ADQ53" s="161"/>
      <c r="ADR53" s="161"/>
      <c r="ADS53" s="161"/>
      <c r="ADT53" s="161"/>
      <c r="ADU53" s="161"/>
      <c r="ADV53" s="161"/>
      <c r="ADW53" s="161"/>
      <c r="ADX53" s="161"/>
      <c r="ADY53" s="161"/>
      <c r="ADZ53" s="161"/>
      <c r="AEA53" s="161"/>
      <c r="AEB53" s="161"/>
      <c r="AEC53" s="161"/>
      <c r="AED53" s="161"/>
      <c r="AEE53" s="161"/>
      <c r="AEF53" s="161"/>
      <c r="AEG53" s="161"/>
      <c r="AEH53" s="161"/>
      <c r="AEI53" s="161"/>
      <c r="AEJ53" s="161"/>
      <c r="AEK53" s="161"/>
      <c r="AEL53" s="161"/>
      <c r="AEM53" s="161"/>
      <c r="AEN53" s="161"/>
      <c r="AEO53" s="161"/>
      <c r="AEP53" s="161"/>
      <c r="AEQ53" s="161"/>
      <c r="AER53" s="161"/>
      <c r="AES53" s="161"/>
      <c r="AET53" s="161"/>
      <c r="AEU53" s="161"/>
      <c r="AEV53" s="161"/>
      <c r="AEW53" s="161"/>
      <c r="AEX53" s="161"/>
      <c r="AEY53" s="161"/>
      <c r="AEZ53" s="161"/>
      <c r="AFA53" s="161"/>
      <c r="AFB53" s="161"/>
      <c r="AFC53" s="161"/>
      <c r="AFD53" s="161"/>
      <c r="AFE53" s="161"/>
      <c r="AFF53" s="161"/>
      <c r="AFG53" s="161"/>
      <c r="AFH53" s="161"/>
      <c r="AFI53" s="161"/>
      <c r="AFJ53" s="161"/>
      <c r="AFK53" s="161"/>
      <c r="AFL53" s="161"/>
      <c r="AFM53" s="161"/>
      <c r="AFN53" s="161"/>
      <c r="AFO53" s="161"/>
      <c r="AFP53" s="161"/>
      <c r="AFQ53" s="161"/>
      <c r="AFR53" s="161"/>
      <c r="AFS53" s="161"/>
      <c r="AFT53" s="161"/>
      <c r="AFU53" s="161"/>
      <c r="AFV53" s="161"/>
      <c r="AFW53" s="161"/>
      <c r="AFX53" s="161"/>
      <c r="AFY53" s="161"/>
      <c r="AFZ53" s="161"/>
      <c r="AGA53" s="161"/>
      <c r="AGB53" s="161"/>
      <c r="AGC53" s="161"/>
      <c r="AGD53" s="161"/>
      <c r="AGE53" s="161"/>
      <c r="AGF53" s="161"/>
      <c r="AGG53" s="161"/>
      <c r="AGH53" s="161"/>
      <c r="AGI53" s="161"/>
      <c r="AGJ53" s="161"/>
      <c r="AGK53" s="161"/>
      <c r="AGL53" s="161"/>
      <c r="AGM53" s="161"/>
      <c r="AGN53" s="161"/>
      <c r="AGO53" s="161"/>
      <c r="AGP53" s="161"/>
      <c r="AGQ53" s="161"/>
      <c r="AGR53" s="161"/>
      <c r="AGS53" s="161"/>
      <c r="AGT53" s="161"/>
      <c r="AGU53" s="161"/>
      <c r="AGV53" s="161"/>
      <c r="AGW53" s="161"/>
      <c r="AGX53" s="161"/>
      <c r="AGY53" s="161"/>
      <c r="AGZ53" s="161"/>
      <c r="AHA53" s="161"/>
      <c r="AHB53" s="161"/>
      <c r="AHC53" s="161"/>
      <c r="AHD53" s="161"/>
      <c r="AHE53" s="161"/>
      <c r="AHF53" s="161"/>
      <c r="AHG53" s="161"/>
      <c r="AHH53" s="161"/>
      <c r="AHI53" s="161"/>
      <c r="AHJ53" s="161"/>
      <c r="AHK53" s="161"/>
      <c r="AHL53" s="161"/>
      <c r="AHM53" s="161"/>
      <c r="AHN53" s="161"/>
      <c r="AHO53" s="161"/>
      <c r="AHP53" s="161"/>
      <c r="AHQ53" s="161"/>
      <c r="AHR53" s="161"/>
      <c r="AHS53" s="161"/>
      <c r="AHT53" s="161"/>
      <c r="AHU53" s="161"/>
      <c r="AHV53" s="161"/>
      <c r="AHW53" s="161"/>
      <c r="AHX53" s="161"/>
      <c r="AHY53" s="161"/>
      <c r="AHZ53" s="161"/>
      <c r="AIA53" s="161"/>
      <c r="AIB53" s="161"/>
      <c r="AIC53" s="161"/>
      <c r="AID53" s="161"/>
      <c r="AIE53" s="161"/>
      <c r="AIF53" s="161"/>
      <c r="AIG53" s="161"/>
      <c r="AIH53" s="161"/>
      <c r="AII53" s="161"/>
      <c r="AIJ53" s="161"/>
      <c r="AIK53" s="161"/>
      <c r="AIL53" s="161"/>
      <c r="AIM53" s="161"/>
      <c r="AIN53" s="161"/>
      <c r="AIO53" s="161"/>
      <c r="AIP53" s="161"/>
      <c r="AIQ53" s="161"/>
      <c r="AIR53" s="161"/>
      <c r="AIS53" s="161"/>
      <c r="AIT53" s="161"/>
      <c r="AIU53" s="161"/>
      <c r="AIV53" s="161"/>
      <c r="AIW53" s="161"/>
      <c r="AIX53" s="161"/>
      <c r="AIY53" s="161"/>
      <c r="AIZ53" s="161"/>
      <c r="AJA53" s="161"/>
      <c r="AJB53" s="161"/>
      <c r="AJC53" s="161"/>
      <c r="AJD53" s="161"/>
      <c r="AJE53" s="161"/>
      <c r="AJF53" s="161"/>
      <c r="AJG53" s="161"/>
      <c r="AJH53" s="161"/>
      <c r="AJI53" s="161"/>
      <c r="AJJ53" s="161"/>
      <c r="AJK53" s="161"/>
      <c r="AJL53" s="161"/>
      <c r="AJM53" s="161"/>
      <c r="AJN53" s="161"/>
      <c r="AJO53" s="161"/>
      <c r="AJP53" s="161"/>
      <c r="AJQ53" s="161"/>
      <c r="AJR53" s="161"/>
      <c r="AJS53" s="161"/>
      <c r="AJT53" s="161"/>
      <c r="AJU53" s="161"/>
      <c r="AJV53" s="161"/>
      <c r="AJW53" s="161"/>
      <c r="AJX53" s="161"/>
      <c r="AJY53" s="161"/>
      <c r="AJZ53" s="161"/>
      <c r="AKA53" s="161"/>
      <c r="AKB53" s="161"/>
      <c r="AKC53" s="161"/>
      <c r="AKD53" s="161"/>
      <c r="AKE53" s="161"/>
      <c r="AKF53" s="161"/>
      <c r="AKG53" s="161"/>
      <c r="AKH53" s="161"/>
      <c r="AKI53" s="161"/>
      <c r="AKJ53" s="161"/>
      <c r="AKK53" s="161"/>
      <c r="AKL53" s="161"/>
      <c r="AKM53" s="161"/>
      <c r="AKN53" s="161"/>
      <c r="AKO53" s="161"/>
      <c r="AKP53" s="161"/>
      <c r="AKQ53" s="161"/>
      <c r="AKR53" s="161"/>
      <c r="AKS53" s="161"/>
      <c r="AKT53" s="161"/>
      <c r="AKU53" s="161"/>
      <c r="AKV53" s="161"/>
      <c r="AKW53" s="161"/>
      <c r="AKX53" s="161"/>
      <c r="AKY53" s="161"/>
      <c r="AKZ53" s="161"/>
      <c r="ALA53" s="161"/>
      <c r="ALB53" s="161"/>
      <c r="ALC53" s="161"/>
      <c r="ALD53" s="161"/>
      <c r="ALE53" s="161"/>
      <c r="ALF53" s="161"/>
      <c r="ALG53" s="161"/>
      <c r="ALH53" s="161"/>
      <c r="ALI53" s="161"/>
      <c r="ALJ53" s="161"/>
      <c r="ALK53" s="161"/>
      <c r="ALL53" s="161"/>
      <c r="ALM53" s="161"/>
      <c r="ALN53" s="161"/>
      <c r="ALO53" s="161"/>
      <c r="ALP53" s="161"/>
      <c r="ALQ53" s="161"/>
      <c r="ALR53" s="161"/>
      <c r="ALS53" s="161"/>
      <c r="ALT53" s="161"/>
      <c r="ALU53" s="161"/>
      <c r="ALV53" s="161"/>
      <c r="ALW53" s="161"/>
      <c r="ALX53" s="161"/>
      <c r="ALY53" s="161"/>
      <c r="ALZ53" s="161"/>
      <c r="AMA53" s="161"/>
      <c r="AMB53" s="161"/>
      <c r="AMC53" s="161"/>
      <c r="AMD53" s="161"/>
      <c r="AME53" s="161"/>
      <c r="AMF53" s="161"/>
      <c r="AMG53" s="161"/>
      <c r="AMH53" s="161"/>
      <c r="AMI53" s="161"/>
      <c r="AMJ53" s="161"/>
      <c r="AMK53" s="161"/>
    </row>
    <row r="54" spans="1:1025" s="131" customFormat="1">
      <c r="A54" s="145" t="str">
        <f t="shared" si="0"/>
        <v>LOAN.MD_APPROVE</v>
      </c>
      <c r="B54" s="154">
        <f t="shared" si="3"/>
        <v>110050</v>
      </c>
      <c r="C54" s="134">
        <v>0</v>
      </c>
      <c r="D54" s="134">
        <v>1</v>
      </c>
      <c r="E54" s="146">
        <f t="shared" si="4"/>
        <v>100000</v>
      </c>
      <c r="F54" s="146">
        <v>10000</v>
      </c>
      <c r="G54" s="146" t="s">
        <v>34</v>
      </c>
      <c r="H54" s="146">
        <v>100000</v>
      </c>
      <c r="I54" s="158" t="s">
        <v>505</v>
      </c>
      <c r="J54" s="146">
        <f>VLOOKUP(I54,T_FSM_TYPE!$A:$B,2,0)</f>
        <v>110000</v>
      </c>
      <c r="K54" s="131" t="s">
        <v>520</v>
      </c>
      <c r="L54" s="159"/>
      <c r="M54" s="133" t="str">
        <f t="shared" si="2"/>
        <v>INSERT INTO T_FSM_ACTION VALUES(110050, 0, 1, 100000, 10000, GETDATE(), 100000, 110000, 'MD_APPROVE', '' )</v>
      </c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  <c r="BD54" s="145"/>
      <c r="BE54" s="145"/>
      <c r="BF54" s="145"/>
      <c r="BG54" s="145"/>
      <c r="BH54" s="145"/>
      <c r="BI54" s="145"/>
      <c r="BJ54" s="145"/>
      <c r="BK54" s="145"/>
      <c r="BL54" s="145"/>
      <c r="BM54" s="145"/>
      <c r="BN54" s="145"/>
      <c r="BO54" s="145"/>
      <c r="BP54" s="145"/>
      <c r="BQ54" s="145"/>
      <c r="BR54" s="145"/>
      <c r="BS54" s="145"/>
      <c r="BT54" s="145"/>
      <c r="BU54" s="145"/>
      <c r="BV54" s="145"/>
      <c r="BW54" s="145"/>
      <c r="BX54" s="145"/>
      <c r="BY54" s="145"/>
      <c r="BZ54" s="145"/>
      <c r="CA54" s="145"/>
      <c r="CB54" s="145"/>
      <c r="CC54" s="145"/>
      <c r="CD54" s="145"/>
      <c r="CE54" s="145"/>
      <c r="CF54" s="145"/>
      <c r="CG54" s="145"/>
      <c r="CH54" s="145"/>
      <c r="CI54" s="145"/>
      <c r="CJ54" s="145"/>
      <c r="CK54" s="145"/>
      <c r="CL54" s="145"/>
      <c r="CM54" s="145"/>
      <c r="CN54" s="145"/>
      <c r="CO54" s="145"/>
      <c r="CP54" s="145"/>
      <c r="CQ54" s="145"/>
      <c r="CR54" s="145"/>
      <c r="CS54" s="145"/>
      <c r="CT54" s="145"/>
      <c r="CU54" s="145"/>
      <c r="CV54" s="145"/>
      <c r="CW54" s="145"/>
      <c r="CX54" s="145"/>
      <c r="CY54" s="145"/>
      <c r="CZ54" s="145"/>
      <c r="DA54" s="145"/>
      <c r="DB54" s="145"/>
      <c r="DC54" s="145"/>
      <c r="DD54" s="145"/>
      <c r="DE54" s="145"/>
      <c r="DF54" s="145"/>
      <c r="DG54" s="145"/>
      <c r="DH54" s="145"/>
      <c r="DI54" s="145"/>
      <c r="DJ54" s="145"/>
      <c r="DK54" s="145"/>
      <c r="DL54" s="145"/>
      <c r="DM54" s="145"/>
      <c r="DN54" s="145"/>
      <c r="DO54" s="145"/>
      <c r="DP54" s="145"/>
      <c r="DQ54" s="145"/>
      <c r="DR54" s="145"/>
      <c r="DS54" s="145"/>
      <c r="DT54" s="145"/>
      <c r="DU54" s="145"/>
      <c r="DV54" s="145"/>
      <c r="DW54" s="145"/>
      <c r="DX54" s="145"/>
      <c r="DY54" s="145"/>
      <c r="DZ54" s="145"/>
      <c r="EA54" s="145"/>
      <c r="EB54" s="145"/>
      <c r="EC54" s="145"/>
      <c r="ED54" s="145"/>
      <c r="EE54" s="145"/>
      <c r="EF54" s="145"/>
      <c r="EG54" s="145"/>
      <c r="EH54" s="145"/>
      <c r="EI54" s="145"/>
      <c r="EJ54" s="145"/>
      <c r="EK54" s="145"/>
      <c r="EL54" s="145"/>
      <c r="EM54" s="145"/>
      <c r="EN54" s="145"/>
      <c r="EO54" s="145"/>
      <c r="EP54" s="145"/>
      <c r="EQ54" s="145"/>
      <c r="ER54" s="145"/>
      <c r="ES54" s="145"/>
      <c r="ET54" s="145"/>
      <c r="EU54" s="145"/>
      <c r="EV54" s="145"/>
      <c r="EW54" s="145"/>
      <c r="EX54" s="145"/>
      <c r="EY54" s="145"/>
      <c r="EZ54" s="145"/>
      <c r="FA54" s="145"/>
      <c r="FB54" s="145"/>
      <c r="FC54" s="145"/>
      <c r="FD54" s="145"/>
      <c r="FE54" s="145"/>
      <c r="FF54" s="145"/>
      <c r="FG54" s="145"/>
      <c r="FH54" s="145"/>
      <c r="FI54" s="145"/>
      <c r="FJ54" s="145"/>
      <c r="FK54" s="145"/>
      <c r="FL54" s="145"/>
      <c r="FM54" s="145"/>
      <c r="FN54" s="145"/>
      <c r="FO54" s="145"/>
      <c r="FP54" s="145"/>
      <c r="FQ54" s="145"/>
      <c r="FR54" s="145"/>
      <c r="FS54" s="145"/>
      <c r="FT54" s="145"/>
      <c r="FU54" s="145"/>
      <c r="FV54" s="145"/>
      <c r="FW54" s="145"/>
      <c r="FX54" s="145"/>
      <c r="FY54" s="145"/>
      <c r="FZ54" s="145"/>
      <c r="GA54" s="145"/>
      <c r="GB54" s="145"/>
      <c r="GC54" s="145"/>
      <c r="GD54" s="145"/>
      <c r="GE54" s="145"/>
      <c r="GF54" s="145"/>
      <c r="GG54" s="145"/>
      <c r="GH54" s="145"/>
      <c r="GI54" s="145"/>
      <c r="GJ54" s="145"/>
      <c r="GK54" s="145"/>
      <c r="GL54" s="145"/>
      <c r="GM54" s="145"/>
      <c r="GN54" s="145"/>
      <c r="GO54" s="145"/>
      <c r="GP54" s="145"/>
      <c r="GQ54" s="145"/>
      <c r="GR54" s="145"/>
      <c r="GS54" s="145"/>
      <c r="GT54" s="145"/>
      <c r="GU54" s="145"/>
      <c r="GV54" s="145"/>
      <c r="GW54" s="145"/>
      <c r="GX54" s="145"/>
      <c r="GY54" s="145"/>
      <c r="GZ54" s="145"/>
      <c r="HA54" s="145"/>
      <c r="HB54" s="145"/>
      <c r="HC54" s="145"/>
      <c r="HD54" s="145"/>
      <c r="HE54" s="145"/>
      <c r="HF54" s="145"/>
      <c r="HG54" s="145"/>
      <c r="HH54" s="145"/>
      <c r="HI54" s="145"/>
      <c r="HJ54" s="145"/>
      <c r="HK54" s="145"/>
      <c r="HL54" s="145"/>
      <c r="HM54" s="145"/>
      <c r="HN54" s="145"/>
      <c r="HO54" s="145"/>
      <c r="HP54" s="145"/>
      <c r="HQ54" s="145"/>
      <c r="HR54" s="145"/>
      <c r="HS54" s="145"/>
      <c r="HT54" s="145"/>
      <c r="HU54" s="145"/>
      <c r="HV54" s="145"/>
      <c r="HW54" s="145"/>
      <c r="HX54" s="145"/>
      <c r="HY54" s="145"/>
      <c r="HZ54" s="145"/>
      <c r="IA54" s="145"/>
      <c r="IB54" s="145"/>
      <c r="IC54" s="145"/>
      <c r="ID54" s="145"/>
      <c r="IE54" s="145"/>
      <c r="IF54" s="145"/>
      <c r="IG54" s="145"/>
      <c r="IH54" s="145"/>
      <c r="II54" s="145"/>
      <c r="IJ54" s="145"/>
      <c r="IK54" s="145"/>
      <c r="IL54" s="145"/>
      <c r="IM54" s="145"/>
      <c r="IN54" s="145"/>
      <c r="IO54" s="145"/>
      <c r="IP54" s="145"/>
      <c r="IQ54" s="145"/>
      <c r="IR54" s="145"/>
      <c r="IS54" s="145"/>
      <c r="IT54" s="145"/>
      <c r="IU54" s="145"/>
      <c r="IV54" s="145"/>
      <c r="IW54" s="145"/>
      <c r="IX54" s="145"/>
      <c r="IY54" s="145"/>
      <c r="IZ54" s="145"/>
      <c r="JA54" s="145"/>
      <c r="JB54" s="145"/>
      <c r="JC54" s="145"/>
      <c r="JD54" s="145"/>
      <c r="JE54" s="145"/>
      <c r="JF54" s="145"/>
      <c r="JG54" s="145"/>
      <c r="JH54" s="145"/>
      <c r="JI54" s="145"/>
      <c r="JJ54" s="145"/>
      <c r="JK54" s="145"/>
      <c r="JL54" s="145"/>
      <c r="JM54" s="145"/>
      <c r="JN54" s="145"/>
      <c r="JO54" s="145"/>
      <c r="JP54" s="145"/>
      <c r="JQ54" s="145"/>
      <c r="JR54" s="145"/>
      <c r="JS54" s="145"/>
      <c r="JT54" s="145"/>
      <c r="JU54" s="145"/>
      <c r="JV54" s="145"/>
      <c r="JW54" s="145"/>
      <c r="JX54" s="145"/>
      <c r="JY54" s="145"/>
      <c r="JZ54" s="145"/>
      <c r="KA54" s="145"/>
      <c r="KB54" s="145"/>
      <c r="KC54" s="145"/>
      <c r="KD54" s="145"/>
      <c r="KE54" s="145"/>
      <c r="KF54" s="145"/>
      <c r="KG54" s="145"/>
      <c r="KH54" s="145"/>
      <c r="KI54" s="145"/>
      <c r="KJ54" s="145"/>
      <c r="KK54" s="145"/>
      <c r="KL54" s="145"/>
      <c r="KM54" s="145"/>
      <c r="KN54" s="145"/>
      <c r="KO54" s="145"/>
      <c r="KP54" s="145"/>
      <c r="KQ54" s="145"/>
      <c r="KR54" s="145"/>
      <c r="KS54" s="145"/>
      <c r="KT54" s="145"/>
      <c r="KU54" s="145"/>
      <c r="KV54" s="145"/>
      <c r="KW54" s="145"/>
      <c r="KX54" s="145"/>
      <c r="KY54" s="145"/>
      <c r="KZ54" s="145"/>
      <c r="LA54" s="145"/>
      <c r="LB54" s="145"/>
      <c r="LC54" s="145"/>
      <c r="LD54" s="145"/>
      <c r="LE54" s="145"/>
      <c r="LF54" s="145"/>
      <c r="LG54" s="145"/>
      <c r="LH54" s="145"/>
      <c r="LI54" s="145"/>
      <c r="LJ54" s="145"/>
      <c r="LK54" s="145"/>
      <c r="LL54" s="145"/>
      <c r="LM54" s="145"/>
      <c r="LN54" s="145"/>
      <c r="LO54" s="145"/>
      <c r="LP54" s="145"/>
      <c r="LQ54" s="145"/>
      <c r="LR54" s="145"/>
      <c r="LS54" s="145"/>
      <c r="LT54" s="145"/>
      <c r="LU54" s="145"/>
      <c r="LV54" s="145"/>
      <c r="LW54" s="145"/>
      <c r="LX54" s="145"/>
      <c r="LY54" s="145"/>
      <c r="LZ54" s="145"/>
      <c r="MA54" s="145"/>
      <c r="MB54" s="145"/>
      <c r="MC54" s="145"/>
      <c r="MD54" s="145"/>
      <c r="ME54" s="145"/>
      <c r="MF54" s="145"/>
      <c r="MG54" s="145"/>
      <c r="MH54" s="145"/>
      <c r="MI54" s="145"/>
      <c r="MJ54" s="145"/>
      <c r="MK54" s="145"/>
      <c r="ML54" s="145"/>
      <c r="MM54" s="145"/>
      <c r="MN54" s="145"/>
      <c r="MO54" s="145"/>
      <c r="MP54" s="145"/>
      <c r="MQ54" s="145"/>
      <c r="MR54" s="145"/>
      <c r="MS54" s="145"/>
      <c r="MT54" s="145"/>
      <c r="MU54" s="145"/>
      <c r="MV54" s="145"/>
      <c r="MW54" s="145"/>
      <c r="MX54" s="145"/>
      <c r="MY54" s="145"/>
      <c r="MZ54" s="145"/>
      <c r="NA54" s="145"/>
      <c r="NB54" s="145"/>
      <c r="NC54" s="145"/>
      <c r="ND54" s="145"/>
      <c r="NE54" s="145"/>
      <c r="NF54" s="145"/>
      <c r="NG54" s="145"/>
      <c r="NH54" s="145"/>
      <c r="NI54" s="145"/>
      <c r="NJ54" s="145"/>
      <c r="NK54" s="145"/>
      <c r="NL54" s="145"/>
      <c r="NM54" s="145"/>
      <c r="NN54" s="145"/>
      <c r="NO54" s="145"/>
      <c r="NP54" s="145"/>
      <c r="NQ54" s="145"/>
      <c r="NR54" s="145"/>
      <c r="NS54" s="145"/>
      <c r="NT54" s="145"/>
      <c r="NU54" s="145"/>
      <c r="NV54" s="145"/>
      <c r="NW54" s="145"/>
      <c r="NX54" s="145"/>
      <c r="NY54" s="145"/>
      <c r="NZ54" s="145"/>
      <c r="OA54" s="145"/>
      <c r="OB54" s="145"/>
      <c r="OC54" s="145"/>
      <c r="OD54" s="145"/>
      <c r="OE54" s="145"/>
      <c r="OF54" s="145"/>
      <c r="OG54" s="145"/>
      <c r="OH54" s="145"/>
      <c r="OI54" s="145"/>
      <c r="OJ54" s="145"/>
      <c r="OK54" s="145"/>
      <c r="OL54" s="145"/>
      <c r="OM54" s="145"/>
      <c r="ON54" s="145"/>
      <c r="OO54" s="145"/>
      <c r="OP54" s="145"/>
      <c r="OQ54" s="145"/>
      <c r="OR54" s="145"/>
      <c r="OS54" s="145"/>
      <c r="OT54" s="145"/>
      <c r="OU54" s="145"/>
      <c r="OV54" s="145"/>
      <c r="OW54" s="145"/>
      <c r="OX54" s="145"/>
      <c r="OY54" s="145"/>
      <c r="OZ54" s="145"/>
      <c r="PA54" s="145"/>
      <c r="PB54" s="145"/>
      <c r="PC54" s="145"/>
      <c r="PD54" s="145"/>
      <c r="PE54" s="145"/>
      <c r="PF54" s="145"/>
      <c r="PG54" s="145"/>
      <c r="PH54" s="145"/>
      <c r="PI54" s="145"/>
      <c r="PJ54" s="145"/>
      <c r="PK54" s="145"/>
      <c r="PL54" s="145"/>
      <c r="PM54" s="145"/>
      <c r="PN54" s="145"/>
      <c r="PO54" s="145"/>
      <c r="PP54" s="145"/>
      <c r="PQ54" s="145"/>
      <c r="PR54" s="145"/>
      <c r="PS54" s="145"/>
      <c r="PT54" s="145"/>
      <c r="PU54" s="145"/>
      <c r="PV54" s="145"/>
      <c r="PW54" s="145"/>
      <c r="PX54" s="145"/>
      <c r="PY54" s="145"/>
      <c r="PZ54" s="145"/>
      <c r="QA54" s="145"/>
      <c r="QB54" s="145"/>
      <c r="QC54" s="145"/>
      <c r="QD54" s="145"/>
      <c r="QE54" s="145"/>
      <c r="QF54" s="145"/>
      <c r="QG54" s="145"/>
      <c r="QH54" s="145"/>
      <c r="QI54" s="145"/>
      <c r="QJ54" s="145"/>
      <c r="QK54" s="145"/>
      <c r="QL54" s="145"/>
      <c r="QM54" s="145"/>
      <c r="QN54" s="145"/>
      <c r="QO54" s="145"/>
      <c r="QP54" s="145"/>
      <c r="QQ54" s="145"/>
      <c r="QR54" s="145"/>
      <c r="QS54" s="145"/>
      <c r="QT54" s="145"/>
      <c r="QU54" s="145"/>
      <c r="QV54" s="145"/>
      <c r="QW54" s="145"/>
      <c r="QX54" s="145"/>
      <c r="QY54" s="145"/>
      <c r="QZ54" s="145"/>
      <c r="RA54" s="145"/>
      <c r="RB54" s="145"/>
      <c r="RC54" s="145"/>
      <c r="RD54" s="145"/>
      <c r="RE54" s="145"/>
      <c r="RF54" s="145"/>
      <c r="RG54" s="145"/>
      <c r="RH54" s="145"/>
      <c r="RI54" s="145"/>
      <c r="RJ54" s="145"/>
      <c r="RK54" s="145"/>
      <c r="RL54" s="145"/>
      <c r="RM54" s="145"/>
      <c r="RN54" s="145"/>
      <c r="RO54" s="145"/>
      <c r="RP54" s="145"/>
      <c r="RQ54" s="145"/>
      <c r="RR54" s="145"/>
      <c r="RS54" s="145"/>
      <c r="RT54" s="145"/>
      <c r="RU54" s="145"/>
      <c r="RV54" s="145"/>
      <c r="RW54" s="145"/>
      <c r="RX54" s="145"/>
      <c r="RY54" s="145"/>
      <c r="RZ54" s="145"/>
      <c r="SA54" s="145"/>
      <c r="SB54" s="145"/>
      <c r="SC54" s="145"/>
      <c r="SD54" s="145"/>
      <c r="SE54" s="145"/>
      <c r="SF54" s="145"/>
      <c r="SG54" s="145"/>
      <c r="SH54" s="145"/>
      <c r="SI54" s="145"/>
      <c r="SJ54" s="145"/>
      <c r="SK54" s="145"/>
      <c r="SL54" s="145"/>
      <c r="SM54" s="145"/>
      <c r="SN54" s="145"/>
      <c r="SO54" s="145"/>
      <c r="SP54" s="145"/>
      <c r="SQ54" s="145"/>
      <c r="SR54" s="145"/>
      <c r="SS54" s="145"/>
      <c r="ST54" s="145"/>
      <c r="SU54" s="145"/>
      <c r="SV54" s="145"/>
      <c r="SW54" s="145"/>
      <c r="SX54" s="145"/>
      <c r="SY54" s="145"/>
      <c r="SZ54" s="145"/>
      <c r="TA54" s="145"/>
      <c r="TB54" s="145"/>
      <c r="TC54" s="145"/>
      <c r="TD54" s="145"/>
      <c r="TE54" s="145"/>
      <c r="TF54" s="145"/>
      <c r="TG54" s="145"/>
      <c r="TH54" s="145"/>
      <c r="TI54" s="145"/>
      <c r="TJ54" s="145"/>
      <c r="TK54" s="145"/>
      <c r="TL54" s="145"/>
      <c r="TM54" s="145"/>
      <c r="TN54" s="145"/>
      <c r="TO54" s="145"/>
      <c r="TP54" s="145"/>
      <c r="TQ54" s="145"/>
      <c r="TR54" s="145"/>
      <c r="TS54" s="145"/>
      <c r="TT54" s="145"/>
      <c r="TU54" s="145"/>
      <c r="TV54" s="145"/>
      <c r="TW54" s="145"/>
      <c r="TX54" s="145"/>
      <c r="TY54" s="145"/>
      <c r="TZ54" s="145"/>
      <c r="UA54" s="145"/>
      <c r="UB54" s="145"/>
      <c r="UC54" s="145"/>
      <c r="UD54" s="145"/>
      <c r="UE54" s="145"/>
      <c r="UF54" s="145"/>
      <c r="UG54" s="145"/>
      <c r="UH54" s="145"/>
      <c r="UI54" s="145"/>
      <c r="UJ54" s="145"/>
      <c r="UK54" s="145"/>
      <c r="UL54" s="145"/>
      <c r="UM54" s="145"/>
      <c r="UN54" s="145"/>
      <c r="UO54" s="145"/>
      <c r="UP54" s="145"/>
      <c r="UQ54" s="145"/>
      <c r="UR54" s="145"/>
      <c r="US54" s="145"/>
      <c r="UT54" s="145"/>
      <c r="UU54" s="145"/>
      <c r="UV54" s="145"/>
      <c r="UW54" s="145"/>
      <c r="UX54" s="145"/>
      <c r="UY54" s="145"/>
      <c r="UZ54" s="145"/>
      <c r="VA54" s="145"/>
      <c r="VB54" s="145"/>
      <c r="VC54" s="145"/>
      <c r="VD54" s="145"/>
      <c r="VE54" s="145"/>
      <c r="VF54" s="145"/>
      <c r="VG54" s="145"/>
      <c r="VH54" s="145"/>
      <c r="VI54" s="145"/>
      <c r="VJ54" s="145"/>
      <c r="VK54" s="145"/>
      <c r="VL54" s="145"/>
      <c r="VM54" s="145"/>
      <c r="VN54" s="145"/>
      <c r="VO54" s="145"/>
      <c r="VP54" s="145"/>
      <c r="VQ54" s="145"/>
      <c r="VR54" s="145"/>
      <c r="VS54" s="145"/>
      <c r="VT54" s="145"/>
      <c r="VU54" s="145"/>
      <c r="VV54" s="145"/>
      <c r="VW54" s="145"/>
      <c r="VX54" s="145"/>
      <c r="VY54" s="145"/>
      <c r="VZ54" s="145"/>
      <c r="WA54" s="145"/>
      <c r="WB54" s="145"/>
      <c r="WC54" s="145"/>
      <c r="WD54" s="145"/>
      <c r="WE54" s="145"/>
      <c r="WF54" s="145"/>
      <c r="WG54" s="145"/>
      <c r="WH54" s="145"/>
      <c r="WI54" s="145"/>
      <c r="WJ54" s="145"/>
      <c r="WK54" s="145"/>
      <c r="WL54" s="145"/>
      <c r="WM54" s="145"/>
      <c r="WN54" s="145"/>
      <c r="WO54" s="145"/>
      <c r="WP54" s="145"/>
      <c r="WQ54" s="145"/>
      <c r="WR54" s="145"/>
      <c r="WS54" s="145"/>
      <c r="WT54" s="145"/>
      <c r="WU54" s="145"/>
      <c r="WV54" s="145"/>
      <c r="WW54" s="145"/>
      <c r="WX54" s="145"/>
      <c r="WY54" s="145"/>
      <c r="WZ54" s="145"/>
      <c r="XA54" s="145"/>
      <c r="XB54" s="145"/>
      <c r="XC54" s="145"/>
      <c r="XD54" s="145"/>
      <c r="XE54" s="145"/>
      <c r="XF54" s="145"/>
      <c r="XG54" s="145"/>
      <c r="XH54" s="145"/>
      <c r="XI54" s="145"/>
      <c r="XJ54" s="145"/>
      <c r="XK54" s="145"/>
      <c r="XL54" s="145"/>
      <c r="XM54" s="145"/>
      <c r="XN54" s="145"/>
      <c r="XO54" s="145"/>
      <c r="XP54" s="145"/>
      <c r="XQ54" s="145"/>
      <c r="XR54" s="145"/>
      <c r="XS54" s="145"/>
      <c r="XT54" s="145"/>
      <c r="XU54" s="145"/>
      <c r="XV54" s="145"/>
      <c r="XW54" s="145"/>
      <c r="XX54" s="145"/>
      <c r="XY54" s="145"/>
      <c r="XZ54" s="145"/>
      <c r="YA54" s="145"/>
      <c r="YB54" s="145"/>
      <c r="YC54" s="145"/>
      <c r="YD54" s="145"/>
      <c r="YE54" s="145"/>
      <c r="YF54" s="145"/>
      <c r="YG54" s="145"/>
      <c r="YH54" s="145"/>
      <c r="YI54" s="145"/>
      <c r="YJ54" s="145"/>
      <c r="YK54" s="145"/>
      <c r="YL54" s="145"/>
      <c r="YM54" s="145"/>
      <c r="YN54" s="145"/>
      <c r="YO54" s="145"/>
      <c r="YP54" s="145"/>
      <c r="YQ54" s="145"/>
      <c r="YR54" s="145"/>
      <c r="YS54" s="145"/>
      <c r="YT54" s="145"/>
      <c r="YU54" s="145"/>
      <c r="YV54" s="145"/>
      <c r="YW54" s="145"/>
      <c r="YX54" s="145"/>
      <c r="YY54" s="145"/>
      <c r="YZ54" s="145"/>
      <c r="ZA54" s="145"/>
      <c r="ZB54" s="145"/>
      <c r="ZC54" s="145"/>
      <c r="ZD54" s="145"/>
      <c r="ZE54" s="145"/>
      <c r="ZF54" s="145"/>
      <c r="ZG54" s="145"/>
      <c r="ZH54" s="145"/>
      <c r="ZI54" s="145"/>
      <c r="ZJ54" s="145"/>
      <c r="ZK54" s="145"/>
      <c r="ZL54" s="145"/>
      <c r="ZM54" s="145"/>
      <c r="ZN54" s="145"/>
      <c r="ZO54" s="145"/>
      <c r="ZP54" s="145"/>
      <c r="ZQ54" s="145"/>
      <c r="ZR54" s="145"/>
      <c r="ZS54" s="145"/>
      <c r="ZT54" s="145"/>
      <c r="ZU54" s="145"/>
      <c r="ZV54" s="145"/>
      <c r="ZW54" s="145"/>
      <c r="ZX54" s="145"/>
      <c r="ZY54" s="145"/>
      <c r="ZZ54" s="145"/>
      <c r="AAA54" s="145"/>
      <c r="AAB54" s="145"/>
      <c r="AAC54" s="145"/>
      <c r="AAD54" s="145"/>
      <c r="AAE54" s="145"/>
      <c r="AAF54" s="145"/>
      <c r="AAG54" s="145"/>
      <c r="AAH54" s="145"/>
      <c r="AAI54" s="145"/>
      <c r="AAJ54" s="145"/>
      <c r="AAK54" s="145"/>
      <c r="AAL54" s="145"/>
      <c r="AAM54" s="145"/>
      <c r="AAN54" s="145"/>
      <c r="AAO54" s="145"/>
      <c r="AAP54" s="145"/>
      <c r="AAQ54" s="145"/>
      <c r="AAR54" s="145"/>
      <c r="AAS54" s="145"/>
      <c r="AAT54" s="145"/>
      <c r="AAU54" s="145"/>
      <c r="AAV54" s="145"/>
      <c r="AAW54" s="145"/>
      <c r="AAX54" s="145"/>
      <c r="AAY54" s="145"/>
      <c r="AAZ54" s="145"/>
      <c r="ABA54" s="145"/>
      <c r="ABB54" s="145"/>
      <c r="ABC54" s="145"/>
      <c r="ABD54" s="145"/>
      <c r="ABE54" s="145"/>
      <c r="ABF54" s="145"/>
      <c r="ABG54" s="145"/>
      <c r="ABH54" s="145"/>
      <c r="ABI54" s="145"/>
      <c r="ABJ54" s="145"/>
      <c r="ABK54" s="145"/>
      <c r="ABL54" s="145"/>
      <c r="ABM54" s="145"/>
      <c r="ABN54" s="145"/>
      <c r="ABO54" s="145"/>
      <c r="ABP54" s="145"/>
      <c r="ABQ54" s="145"/>
      <c r="ABR54" s="145"/>
      <c r="ABS54" s="145"/>
      <c r="ABT54" s="145"/>
      <c r="ABU54" s="145"/>
      <c r="ABV54" s="145"/>
      <c r="ABW54" s="145"/>
      <c r="ABX54" s="145"/>
      <c r="ABY54" s="145"/>
      <c r="ABZ54" s="145"/>
      <c r="ACA54" s="145"/>
      <c r="ACB54" s="145"/>
      <c r="ACC54" s="145"/>
      <c r="ACD54" s="145"/>
      <c r="ACE54" s="145"/>
      <c r="ACF54" s="145"/>
      <c r="ACG54" s="145"/>
      <c r="ACH54" s="145"/>
      <c r="ACI54" s="145"/>
      <c r="ACJ54" s="145"/>
      <c r="ACK54" s="145"/>
      <c r="ACL54" s="145"/>
      <c r="ACM54" s="145"/>
      <c r="ACN54" s="145"/>
      <c r="ACO54" s="145"/>
      <c r="ACP54" s="145"/>
      <c r="ACQ54" s="145"/>
      <c r="ACR54" s="145"/>
      <c r="ACS54" s="145"/>
      <c r="ACT54" s="145"/>
      <c r="ACU54" s="145"/>
      <c r="ACV54" s="145"/>
      <c r="ACW54" s="145"/>
      <c r="ACX54" s="145"/>
      <c r="ACY54" s="145"/>
      <c r="ACZ54" s="145"/>
      <c r="ADA54" s="145"/>
      <c r="ADB54" s="145"/>
      <c r="ADC54" s="145"/>
      <c r="ADD54" s="145"/>
      <c r="ADE54" s="145"/>
      <c r="ADF54" s="145"/>
      <c r="ADG54" s="145"/>
      <c r="ADH54" s="145"/>
      <c r="ADI54" s="145"/>
      <c r="ADJ54" s="145"/>
      <c r="ADK54" s="145"/>
      <c r="ADL54" s="145"/>
      <c r="ADM54" s="145"/>
      <c r="ADN54" s="145"/>
      <c r="ADO54" s="145"/>
      <c r="ADP54" s="145"/>
      <c r="ADQ54" s="145"/>
      <c r="ADR54" s="145"/>
      <c r="ADS54" s="145"/>
      <c r="ADT54" s="145"/>
      <c r="ADU54" s="145"/>
      <c r="ADV54" s="145"/>
      <c r="ADW54" s="145"/>
      <c r="ADX54" s="145"/>
      <c r="ADY54" s="145"/>
      <c r="ADZ54" s="145"/>
      <c r="AEA54" s="145"/>
      <c r="AEB54" s="145"/>
      <c r="AEC54" s="145"/>
      <c r="AED54" s="145"/>
      <c r="AEE54" s="145"/>
      <c r="AEF54" s="145"/>
      <c r="AEG54" s="145"/>
      <c r="AEH54" s="145"/>
      <c r="AEI54" s="145"/>
      <c r="AEJ54" s="145"/>
      <c r="AEK54" s="145"/>
      <c r="AEL54" s="145"/>
      <c r="AEM54" s="145"/>
      <c r="AEN54" s="145"/>
      <c r="AEO54" s="145"/>
      <c r="AEP54" s="145"/>
      <c r="AEQ54" s="145"/>
      <c r="AER54" s="145"/>
      <c r="AES54" s="145"/>
      <c r="AET54" s="145"/>
      <c r="AEU54" s="145"/>
      <c r="AEV54" s="145"/>
      <c r="AEW54" s="145"/>
      <c r="AEX54" s="145"/>
      <c r="AEY54" s="145"/>
      <c r="AEZ54" s="145"/>
      <c r="AFA54" s="145"/>
      <c r="AFB54" s="145"/>
      <c r="AFC54" s="145"/>
      <c r="AFD54" s="145"/>
      <c r="AFE54" s="145"/>
      <c r="AFF54" s="145"/>
      <c r="AFG54" s="145"/>
      <c r="AFH54" s="145"/>
      <c r="AFI54" s="145"/>
      <c r="AFJ54" s="145"/>
      <c r="AFK54" s="145"/>
      <c r="AFL54" s="145"/>
      <c r="AFM54" s="145"/>
      <c r="AFN54" s="145"/>
      <c r="AFO54" s="145"/>
      <c r="AFP54" s="145"/>
      <c r="AFQ54" s="145"/>
      <c r="AFR54" s="145"/>
      <c r="AFS54" s="145"/>
      <c r="AFT54" s="145"/>
      <c r="AFU54" s="145"/>
      <c r="AFV54" s="145"/>
      <c r="AFW54" s="145"/>
      <c r="AFX54" s="145"/>
      <c r="AFY54" s="145"/>
      <c r="AFZ54" s="145"/>
      <c r="AGA54" s="145"/>
      <c r="AGB54" s="145"/>
      <c r="AGC54" s="145"/>
      <c r="AGD54" s="145"/>
      <c r="AGE54" s="145"/>
      <c r="AGF54" s="145"/>
      <c r="AGG54" s="145"/>
      <c r="AGH54" s="145"/>
      <c r="AGI54" s="145"/>
      <c r="AGJ54" s="145"/>
      <c r="AGK54" s="145"/>
      <c r="AGL54" s="145"/>
      <c r="AGM54" s="145"/>
      <c r="AGN54" s="145"/>
      <c r="AGO54" s="145"/>
      <c r="AGP54" s="145"/>
      <c r="AGQ54" s="145"/>
      <c r="AGR54" s="145"/>
      <c r="AGS54" s="145"/>
      <c r="AGT54" s="145"/>
      <c r="AGU54" s="145"/>
      <c r="AGV54" s="145"/>
      <c r="AGW54" s="145"/>
      <c r="AGX54" s="145"/>
      <c r="AGY54" s="145"/>
      <c r="AGZ54" s="145"/>
      <c r="AHA54" s="145"/>
      <c r="AHB54" s="145"/>
      <c r="AHC54" s="145"/>
      <c r="AHD54" s="145"/>
      <c r="AHE54" s="145"/>
      <c r="AHF54" s="145"/>
      <c r="AHG54" s="145"/>
      <c r="AHH54" s="145"/>
      <c r="AHI54" s="145"/>
      <c r="AHJ54" s="145"/>
      <c r="AHK54" s="145"/>
      <c r="AHL54" s="145"/>
      <c r="AHM54" s="145"/>
      <c r="AHN54" s="145"/>
      <c r="AHO54" s="145"/>
      <c r="AHP54" s="145"/>
      <c r="AHQ54" s="145"/>
      <c r="AHR54" s="145"/>
      <c r="AHS54" s="145"/>
      <c r="AHT54" s="145"/>
      <c r="AHU54" s="145"/>
      <c r="AHV54" s="145"/>
      <c r="AHW54" s="145"/>
      <c r="AHX54" s="145"/>
      <c r="AHY54" s="145"/>
      <c r="AHZ54" s="145"/>
      <c r="AIA54" s="145"/>
      <c r="AIB54" s="145"/>
      <c r="AIC54" s="145"/>
      <c r="AID54" s="145"/>
      <c r="AIE54" s="145"/>
      <c r="AIF54" s="145"/>
      <c r="AIG54" s="145"/>
      <c r="AIH54" s="145"/>
      <c r="AII54" s="145"/>
      <c r="AIJ54" s="145"/>
      <c r="AIK54" s="145"/>
      <c r="AIL54" s="145"/>
      <c r="AIM54" s="145"/>
      <c r="AIN54" s="145"/>
      <c r="AIO54" s="145"/>
      <c r="AIP54" s="145"/>
      <c r="AIQ54" s="145"/>
      <c r="AIR54" s="145"/>
      <c r="AIS54" s="145"/>
      <c r="AIT54" s="145"/>
      <c r="AIU54" s="145"/>
      <c r="AIV54" s="145"/>
      <c r="AIW54" s="145"/>
      <c r="AIX54" s="145"/>
      <c r="AIY54" s="145"/>
      <c r="AIZ54" s="145"/>
      <c r="AJA54" s="145"/>
      <c r="AJB54" s="145"/>
      <c r="AJC54" s="145"/>
      <c r="AJD54" s="145"/>
      <c r="AJE54" s="145"/>
      <c r="AJF54" s="145"/>
      <c r="AJG54" s="145"/>
      <c r="AJH54" s="145"/>
      <c r="AJI54" s="145"/>
      <c r="AJJ54" s="145"/>
      <c r="AJK54" s="145"/>
      <c r="AJL54" s="145"/>
      <c r="AJM54" s="145"/>
      <c r="AJN54" s="145"/>
      <c r="AJO54" s="145"/>
      <c r="AJP54" s="145"/>
      <c r="AJQ54" s="145"/>
      <c r="AJR54" s="145"/>
      <c r="AJS54" s="145"/>
      <c r="AJT54" s="145"/>
      <c r="AJU54" s="145"/>
      <c r="AJV54" s="145"/>
      <c r="AJW54" s="145"/>
      <c r="AJX54" s="145"/>
      <c r="AJY54" s="145"/>
      <c r="AJZ54" s="145"/>
      <c r="AKA54" s="145"/>
      <c r="AKB54" s="145"/>
      <c r="AKC54" s="145"/>
      <c r="AKD54" s="145"/>
      <c r="AKE54" s="145"/>
      <c r="AKF54" s="145"/>
      <c r="AKG54" s="145"/>
      <c r="AKH54" s="145"/>
      <c r="AKI54" s="145"/>
      <c r="AKJ54" s="145"/>
      <c r="AKK54" s="145"/>
      <c r="AKL54" s="145"/>
      <c r="AKM54" s="145"/>
      <c r="AKN54" s="145"/>
      <c r="AKO54" s="145"/>
      <c r="AKP54" s="145"/>
      <c r="AKQ54" s="145"/>
      <c r="AKR54" s="145"/>
      <c r="AKS54" s="145"/>
      <c r="AKT54" s="145"/>
      <c r="AKU54" s="145"/>
      <c r="AKV54" s="145"/>
      <c r="AKW54" s="145"/>
      <c r="AKX54" s="145"/>
      <c r="AKY54" s="145"/>
      <c r="AKZ54" s="145"/>
      <c r="ALA54" s="145"/>
      <c r="ALB54" s="145"/>
      <c r="ALC54" s="145"/>
      <c r="ALD54" s="145"/>
      <c r="ALE54" s="145"/>
      <c r="ALF54" s="145"/>
      <c r="ALG54" s="145"/>
      <c r="ALH54" s="145"/>
      <c r="ALI54" s="145"/>
      <c r="ALJ54" s="145"/>
      <c r="ALK54" s="145"/>
      <c r="ALL54" s="145"/>
      <c r="ALM54" s="145"/>
      <c r="ALN54" s="145"/>
      <c r="ALO54" s="145"/>
      <c r="ALP54" s="145"/>
      <c r="ALQ54" s="145"/>
      <c r="ALR54" s="145"/>
      <c r="ALS54" s="145"/>
      <c r="ALT54" s="145"/>
      <c r="ALU54" s="145"/>
      <c r="ALV54" s="145"/>
      <c r="ALW54" s="145"/>
      <c r="ALX54" s="145"/>
      <c r="ALY54" s="145"/>
      <c r="ALZ54" s="145"/>
      <c r="AMA54" s="145"/>
      <c r="AMB54" s="145"/>
      <c r="AMC54" s="145"/>
      <c r="AMD54" s="145"/>
      <c r="AME54" s="145"/>
      <c r="AMF54" s="145"/>
      <c r="AMG54" s="145"/>
      <c r="AMH54" s="145"/>
      <c r="AMI54" s="145"/>
      <c r="AMJ54" s="145"/>
      <c r="AMK54" s="145"/>
    </row>
    <row r="55" spans="1:1025" s="131" customFormat="1">
      <c r="A55" s="145" t="str">
        <f t="shared" si="0"/>
        <v>LOAN.MD_C_APPROVE</v>
      </c>
      <c r="B55" s="154">
        <f t="shared" si="3"/>
        <v>110051</v>
      </c>
      <c r="C55" s="134">
        <v>0</v>
      </c>
      <c r="D55" s="134">
        <v>1</v>
      </c>
      <c r="E55" s="146">
        <f t="shared" si="4"/>
        <v>100000</v>
      </c>
      <c r="F55" s="146">
        <v>10000</v>
      </c>
      <c r="G55" s="146" t="s">
        <v>34</v>
      </c>
      <c r="H55" s="146">
        <v>100000</v>
      </c>
      <c r="I55" s="158" t="s">
        <v>505</v>
      </c>
      <c r="J55" s="146">
        <f>VLOOKUP(I55,T_FSM_TYPE!$A:$B,2,0)</f>
        <v>110000</v>
      </c>
      <c r="K55" s="131" t="s">
        <v>627</v>
      </c>
      <c r="L55" s="159"/>
      <c r="M55" s="133" t="str">
        <f t="shared" si="2"/>
        <v>INSERT INTO T_FSM_ACTION VALUES(110051, 0, 1, 100000, 10000, GETDATE(), 100000, 110000, 'MD_C_APPROVE', '' )</v>
      </c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5"/>
      <c r="BF55" s="145"/>
      <c r="BG55" s="145"/>
      <c r="BH55" s="145"/>
      <c r="BI55" s="145"/>
      <c r="BJ55" s="145"/>
      <c r="BK55" s="145"/>
      <c r="BL55" s="145"/>
      <c r="BM55" s="145"/>
      <c r="BN55" s="145"/>
      <c r="BO55" s="145"/>
      <c r="BP55" s="145"/>
      <c r="BQ55" s="145"/>
      <c r="BR55" s="145"/>
      <c r="BS55" s="145"/>
      <c r="BT55" s="145"/>
      <c r="BU55" s="145"/>
      <c r="BV55" s="145"/>
      <c r="BW55" s="145"/>
      <c r="BX55" s="145"/>
      <c r="BY55" s="145"/>
      <c r="BZ55" s="145"/>
      <c r="CA55" s="145"/>
      <c r="CB55" s="145"/>
      <c r="CC55" s="145"/>
      <c r="CD55" s="145"/>
      <c r="CE55" s="145"/>
      <c r="CF55" s="145"/>
      <c r="CG55" s="145"/>
      <c r="CH55" s="145"/>
      <c r="CI55" s="145"/>
      <c r="CJ55" s="145"/>
      <c r="CK55" s="145"/>
      <c r="CL55" s="145"/>
      <c r="CM55" s="145"/>
      <c r="CN55" s="145"/>
      <c r="CO55" s="145"/>
      <c r="CP55" s="145"/>
      <c r="CQ55" s="145"/>
      <c r="CR55" s="145"/>
      <c r="CS55" s="145"/>
      <c r="CT55" s="145"/>
      <c r="CU55" s="145"/>
      <c r="CV55" s="145"/>
      <c r="CW55" s="145"/>
      <c r="CX55" s="145"/>
      <c r="CY55" s="145"/>
      <c r="CZ55" s="145"/>
      <c r="DA55" s="145"/>
      <c r="DB55" s="145"/>
      <c r="DC55" s="145"/>
      <c r="DD55" s="145"/>
      <c r="DE55" s="145"/>
      <c r="DF55" s="145"/>
      <c r="DG55" s="145"/>
      <c r="DH55" s="145"/>
      <c r="DI55" s="145"/>
      <c r="DJ55" s="145"/>
      <c r="DK55" s="145"/>
      <c r="DL55" s="145"/>
      <c r="DM55" s="145"/>
      <c r="DN55" s="145"/>
      <c r="DO55" s="145"/>
      <c r="DP55" s="145"/>
      <c r="DQ55" s="145"/>
      <c r="DR55" s="145"/>
      <c r="DS55" s="145"/>
      <c r="DT55" s="145"/>
      <c r="DU55" s="145"/>
      <c r="DV55" s="145"/>
      <c r="DW55" s="145"/>
      <c r="DX55" s="145"/>
      <c r="DY55" s="145"/>
      <c r="DZ55" s="145"/>
      <c r="EA55" s="145"/>
      <c r="EB55" s="145"/>
      <c r="EC55" s="145"/>
      <c r="ED55" s="145"/>
      <c r="EE55" s="145"/>
      <c r="EF55" s="145"/>
      <c r="EG55" s="145"/>
      <c r="EH55" s="145"/>
      <c r="EI55" s="145"/>
      <c r="EJ55" s="145"/>
      <c r="EK55" s="145"/>
      <c r="EL55" s="145"/>
      <c r="EM55" s="145"/>
      <c r="EN55" s="145"/>
      <c r="EO55" s="145"/>
      <c r="EP55" s="145"/>
      <c r="EQ55" s="145"/>
      <c r="ER55" s="145"/>
      <c r="ES55" s="145"/>
      <c r="ET55" s="145"/>
      <c r="EU55" s="145"/>
      <c r="EV55" s="145"/>
      <c r="EW55" s="145"/>
      <c r="EX55" s="145"/>
      <c r="EY55" s="145"/>
      <c r="EZ55" s="145"/>
      <c r="FA55" s="145"/>
      <c r="FB55" s="145"/>
      <c r="FC55" s="145"/>
      <c r="FD55" s="145"/>
      <c r="FE55" s="145"/>
      <c r="FF55" s="145"/>
      <c r="FG55" s="145"/>
      <c r="FH55" s="145"/>
      <c r="FI55" s="145"/>
      <c r="FJ55" s="145"/>
      <c r="FK55" s="145"/>
      <c r="FL55" s="145"/>
      <c r="FM55" s="145"/>
      <c r="FN55" s="145"/>
      <c r="FO55" s="145"/>
      <c r="FP55" s="145"/>
      <c r="FQ55" s="145"/>
      <c r="FR55" s="145"/>
      <c r="FS55" s="145"/>
      <c r="FT55" s="145"/>
      <c r="FU55" s="145"/>
      <c r="FV55" s="145"/>
      <c r="FW55" s="145"/>
      <c r="FX55" s="145"/>
      <c r="FY55" s="145"/>
      <c r="FZ55" s="145"/>
      <c r="GA55" s="145"/>
      <c r="GB55" s="145"/>
      <c r="GC55" s="145"/>
      <c r="GD55" s="145"/>
      <c r="GE55" s="145"/>
      <c r="GF55" s="145"/>
      <c r="GG55" s="145"/>
      <c r="GH55" s="145"/>
      <c r="GI55" s="145"/>
      <c r="GJ55" s="145"/>
      <c r="GK55" s="145"/>
      <c r="GL55" s="145"/>
      <c r="GM55" s="145"/>
      <c r="GN55" s="145"/>
      <c r="GO55" s="145"/>
      <c r="GP55" s="145"/>
      <c r="GQ55" s="145"/>
      <c r="GR55" s="145"/>
      <c r="GS55" s="145"/>
      <c r="GT55" s="145"/>
      <c r="GU55" s="145"/>
      <c r="GV55" s="145"/>
      <c r="GW55" s="145"/>
      <c r="GX55" s="145"/>
      <c r="GY55" s="145"/>
      <c r="GZ55" s="145"/>
      <c r="HA55" s="145"/>
      <c r="HB55" s="145"/>
      <c r="HC55" s="145"/>
      <c r="HD55" s="145"/>
      <c r="HE55" s="145"/>
      <c r="HF55" s="145"/>
      <c r="HG55" s="145"/>
      <c r="HH55" s="145"/>
      <c r="HI55" s="145"/>
      <c r="HJ55" s="145"/>
      <c r="HK55" s="145"/>
      <c r="HL55" s="145"/>
      <c r="HM55" s="145"/>
      <c r="HN55" s="145"/>
      <c r="HO55" s="145"/>
      <c r="HP55" s="145"/>
      <c r="HQ55" s="145"/>
      <c r="HR55" s="145"/>
      <c r="HS55" s="145"/>
      <c r="HT55" s="145"/>
      <c r="HU55" s="145"/>
      <c r="HV55" s="145"/>
      <c r="HW55" s="145"/>
      <c r="HX55" s="145"/>
      <c r="HY55" s="145"/>
      <c r="HZ55" s="145"/>
      <c r="IA55" s="145"/>
      <c r="IB55" s="145"/>
      <c r="IC55" s="145"/>
      <c r="ID55" s="145"/>
      <c r="IE55" s="145"/>
      <c r="IF55" s="145"/>
      <c r="IG55" s="145"/>
      <c r="IH55" s="145"/>
      <c r="II55" s="145"/>
      <c r="IJ55" s="145"/>
      <c r="IK55" s="145"/>
      <c r="IL55" s="145"/>
      <c r="IM55" s="145"/>
      <c r="IN55" s="145"/>
      <c r="IO55" s="145"/>
      <c r="IP55" s="145"/>
      <c r="IQ55" s="145"/>
      <c r="IR55" s="145"/>
      <c r="IS55" s="145"/>
      <c r="IT55" s="145"/>
      <c r="IU55" s="145"/>
      <c r="IV55" s="145"/>
      <c r="IW55" s="145"/>
      <c r="IX55" s="145"/>
      <c r="IY55" s="145"/>
      <c r="IZ55" s="145"/>
      <c r="JA55" s="145"/>
      <c r="JB55" s="145"/>
      <c r="JC55" s="145"/>
      <c r="JD55" s="145"/>
      <c r="JE55" s="145"/>
      <c r="JF55" s="145"/>
      <c r="JG55" s="145"/>
      <c r="JH55" s="145"/>
      <c r="JI55" s="145"/>
      <c r="JJ55" s="145"/>
      <c r="JK55" s="145"/>
      <c r="JL55" s="145"/>
      <c r="JM55" s="145"/>
      <c r="JN55" s="145"/>
      <c r="JO55" s="145"/>
      <c r="JP55" s="145"/>
      <c r="JQ55" s="145"/>
      <c r="JR55" s="145"/>
      <c r="JS55" s="145"/>
      <c r="JT55" s="145"/>
      <c r="JU55" s="145"/>
      <c r="JV55" s="145"/>
      <c r="JW55" s="145"/>
      <c r="JX55" s="145"/>
      <c r="JY55" s="145"/>
      <c r="JZ55" s="145"/>
      <c r="KA55" s="145"/>
      <c r="KB55" s="145"/>
      <c r="KC55" s="145"/>
      <c r="KD55" s="145"/>
      <c r="KE55" s="145"/>
      <c r="KF55" s="145"/>
      <c r="KG55" s="145"/>
      <c r="KH55" s="145"/>
      <c r="KI55" s="145"/>
      <c r="KJ55" s="145"/>
      <c r="KK55" s="145"/>
      <c r="KL55" s="145"/>
      <c r="KM55" s="145"/>
      <c r="KN55" s="145"/>
      <c r="KO55" s="145"/>
      <c r="KP55" s="145"/>
      <c r="KQ55" s="145"/>
      <c r="KR55" s="145"/>
      <c r="KS55" s="145"/>
      <c r="KT55" s="145"/>
      <c r="KU55" s="145"/>
      <c r="KV55" s="145"/>
      <c r="KW55" s="145"/>
      <c r="KX55" s="145"/>
      <c r="KY55" s="145"/>
      <c r="KZ55" s="145"/>
      <c r="LA55" s="145"/>
      <c r="LB55" s="145"/>
      <c r="LC55" s="145"/>
      <c r="LD55" s="145"/>
      <c r="LE55" s="145"/>
      <c r="LF55" s="145"/>
      <c r="LG55" s="145"/>
      <c r="LH55" s="145"/>
      <c r="LI55" s="145"/>
      <c r="LJ55" s="145"/>
      <c r="LK55" s="145"/>
      <c r="LL55" s="145"/>
      <c r="LM55" s="145"/>
      <c r="LN55" s="145"/>
      <c r="LO55" s="145"/>
      <c r="LP55" s="145"/>
      <c r="LQ55" s="145"/>
      <c r="LR55" s="145"/>
      <c r="LS55" s="145"/>
      <c r="LT55" s="145"/>
      <c r="LU55" s="145"/>
      <c r="LV55" s="145"/>
      <c r="LW55" s="145"/>
      <c r="LX55" s="145"/>
      <c r="LY55" s="145"/>
      <c r="LZ55" s="145"/>
      <c r="MA55" s="145"/>
      <c r="MB55" s="145"/>
      <c r="MC55" s="145"/>
      <c r="MD55" s="145"/>
      <c r="ME55" s="145"/>
      <c r="MF55" s="145"/>
      <c r="MG55" s="145"/>
      <c r="MH55" s="145"/>
      <c r="MI55" s="145"/>
      <c r="MJ55" s="145"/>
      <c r="MK55" s="145"/>
      <c r="ML55" s="145"/>
      <c r="MM55" s="145"/>
      <c r="MN55" s="145"/>
      <c r="MO55" s="145"/>
      <c r="MP55" s="145"/>
      <c r="MQ55" s="145"/>
      <c r="MR55" s="145"/>
      <c r="MS55" s="145"/>
      <c r="MT55" s="145"/>
      <c r="MU55" s="145"/>
      <c r="MV55" s="145"/>
      <c r="MW55" s="145"/>
      <c r="MX55" s="145"/>
      <c r="MY55" s="145"/>
      <c r="MZ55" s="145"/>
      <c r="NA55" s="145"/>
      <c r="NB55" s="145"/>
      <c r="NC55" s="145"/>
      <c r="ND55" s="145"/>
      <c r="NE55" s="145"/>
      <c r="NF55" s="145"/>
      <c r="NG55" s="145"/>
      <c r="NH55" s="145"/>
      <c r="NI55" s="145"/>
      <c r="NJ55" s="145"/>
      <c r="NK55" s="145"/>
      <c r="NL55" s="145"/>
      <c r="NM55" s="145"/>
      <c r="NN55" s="145"/>
      <c r="NO55" s="145"/>
      <c r="NP55" s="145"/>
      <c r="NQ55" s="145"/>
      <c r="NR55" s="145"/>
      <c r="NS55" s="145"/>
      <c r="NT55" s="145"/>
      <c r="NU55" s="145"/>
      <c r="NV55" s="145"/>
      <c r="NW55" s="145"/>
      <c r="NX55" s="145"/>
      <c r="NY55" s="145"/>
      <c r="NZ55" s="145"/>
      <c r="OA55" s="145"/>
      <c r="OB55" s="145"/>
      <c r="OC55" s="145"/>
      <c r="OD55" s="145"/>
      <c r="OE55" s="145"/>
      <c r="OF55" s="145"/>
      <c r="OG55" s="145"/>
      <c r="OH55" s="145"/>
      <c r="OI55" s="145"/>
      <c r="OJ55" s="145"/>
      <c r="OK55" s="145"/>
      <c r="OL55" s="145"/>
      <c r="OM55" s="145"/>
      <c r="ON55" s="145"/>
      <c r="OO55" s="145"/>
      <c r="OP55" s="145"/>
      <c r="OQ55" s="145"/>
      <c r="OR55" s="145"/>
      <c r="OS55" s="145"/>
      <c r="OT55" s="145"/>
      <c r="OU55" s="145"/>
      <c r="OV55" s="145"/>
      <c r="OW55" s="145"/>
      <c r="OX55" s="145"/>
      <c r="OY55" s="145"/>
      <c r="OZ55" s="145"/>
      <c r="PA55" s="145"/>
      <c r="PB55" s="145"/>
      <c r="PC55" s="145"/>
      <c r="PD55" s="145"/>
      <c r="PE55" s="145"/>
      <c r="PF55" s="145"/>
      <c r="PG55" s="145"/>
      <c r="PH55" s="145"/>
      <c r="PI55" s="145"/>
      <c r="PJ55" s="145"/>
      <c r="PK55" s="145"/>
      <c r="PL55" s="145"/>
      <c r="PM55" s="145"/>
      <c r="PN55" s="145"/>
      <c r="PO55" s="145"/>
      <c r="PP55" s="145"/>
      <c r="PQ55" s="145"/>
      <c r="PR55" s="145"/>
      <c r="PS55" s="145"/>
      <c r="PT55" s="145"/>
      <c r="PU55" s="145"/>
      <c r="PV55" s="145"/>
      <c r="PW55" s="145"/>
      <c r="PX55" s="145"/>
      <c r="PY55" s="145"/>
      <c r="PZ55" s="145"/>
      <c r="QA55" s="145"/>
      <c r="QB55" s="145"/>
      <c r="QC55" s="145"/>
      <c r="QD55" s="145"/>
      <c r="QE55" s="145"/>
      <c r="QF55" s="145"/>
      <c r="QG55" s="145"/>
      <c r="QH55" s="145"/>
      <c r="QI55" s="145"/>
      <c r="QJ55" s="145"/>
      <c r="QK55" s="145"/>
      <c r="QL55" s="145"/>
      <c r="QM55" s="145"/>
      <c r="QN55" s="145"/>
      <c r="QO55" s="145"/>
      <c r="QP55" s="145"/>
      <c r="QQ55" s="145"/>
      <c r="QR55" s="145"/>
      <c r="QS55" s="145"/>
      <c r="QT55" s="145"/>
      <c r="QU55" s="145"/>
      <c r="QV55" s="145"/>
      <c r="QW55" s="145"/>
      <c r="QX55" s="145"/>
      <c r="QY55" s="145"/>
      <c r="QZ55" s="145"/>
      <c r="RA55" s="145"/>
      <c r="RB55" s="145"/>
      <c r="RC55" s="145"/>
      <c r="RD55" s="145"/>
      <c r="RE55" s="145"/>
      <c r="RF55" s="145"/>
      <c r="RG55" s="145"/>
      <c r="RH55" s="145"/>
      <c r="RI55" s="145"/>
      <c r="RJ55" s="145"/>
      <c r="RK55" s="145"/>
      <c r="RL55" s="145"/>
      <c r="RM55" s="145"/>
      <c r="RN55" s="145"/>
      <c r="RO55" s="145"/>
      <c r="RP55" s="145"/>
      <c r="RQ55" s="145"/>
      <c r="RR55" s="145"/>
      <c r="RS55" s="145"/>
      <c r="RT55" s="145"/>
      <c r="RU55" s="145"/>
      <c r="RV55" s="145"/>
      <c r="RW55" s="145"/>
      <c r="RX55" s="145"/>
      <c r="RY55" s="145"/>
      <c r="RZ55" s="145"/>
      <c r="SA55" s="145"/>
      <c r="SB55" s="145"/>
      <c r="SC55" s="145"/>
      <c r="SD55" s="145"/>
      <c r="SE55" s="145"/>
      <c r="SF55" s="145"/>
      <c r="SG55" s="145"/>
      <c r="SH55" s="145"/>
      <c r="SI55" s="145"/>
      <c r="SJ55" s="145"/>
      <c r="SK55" s="145"/>
      <c r="SL55" s="145"/>
      <c r="SM55" s="145"/>
      <c r="SN55" s="145"/>
      <c r="SO55" s="145"/>
      <c r="SP55" s="145"/>
      <c r="SQ55" s="145"/>
      <c r="SR55" s="145"/>
      <c r="SS55" s="145"/>
      <c r="ST55" s="145"/>
      <c r="SU55" s="145"/>
      <c r="SV55" s="145"/>
      <c r="SW55" s="145"/>
      <c r="SX55" s="145"/>
      <c r="SY55" s="145"/>
      <c r="SZ55" s="145"/>
      <c r="TA55" s="145"/>
      <c r="TB55" s="145"/>
      <c r="TC55" s="145"/>
      <c r="TD55" s="145"/>
      <c r="TE55" s="145"/>
      <c r="TF55" s="145"/>
      <c r="TG55" s="145"/>
      <c r="TH55" s="145"/>
      <c r="TI55" s="145"/>
      <c r="TJ55" s="145"/>
      <c r="TK55" s="145"/>
      <c r="TL55" s="145"/>
      <c r="TM55" s="145"/>
      <c r="TN55" s="145"/>
      <c r="TO55" s="145"/>
      <c r="TP55" s="145"/>
      <c r="TQ55" s="145"/>
      <c r="TR55" s="145"/>
      <c r="TS55" s="145"/>
      <c r="TT55" s="145"/>
      <c r="TU55" s="145"/>
      <c r="TV55" s="145"/>
      <c r="TW55" s="145"/>
      <c r="TX55" s="145"/>
      <c r="TY55" s="145"/>
      <c r="TZ55" s="145"/>
      <c r="UA55" s="145"/>
      <c r="UB55" s="145"/>
      <c r="UC55" s="145"/>
      <c r="UD55" s="145"/>
      <c r="UE55" s="145"/>
      <c r="UF55" s="145"/>
      <c r="UG55" s="145"/>
      <c r="UH55" s="145"/>
      <c r="UI55" s="145"/>
      <c r="UJ55" s="145"/>
      <c r="UK55" s="145"/>
      <c r="UL55" s="145"/>
      <c r="UM55" s="145"/>
      <c r="UN55" s="145"/>
      <c r="UO55" s="145"/>
      <c r="UP55" s="145"/>
      <c r="UQ55" s="145"/>
      <c r="UR55" s="145"/>
      <c r="US55" s="145"/>
      <c r="UT55" s="145"/>
      <c r="UU55" s="145"/>
      <c r="UV55" s="145"/>
      <c r="UW55" s="145"/>
      <c r="UX55" s="145"/>
      <c r="UY55" s="145"/>
      <c r="UZ55" s="145"/>
      <c r="VA55" s="145"/>
      <c r="VB55" s="145"/>
      <c r="VC55" s="145"/>
      <c r="VD55" s="145"/>
      <c r="VE55" s="145"/>
      <c r="VF55" s="145"/>
      <c r="VG55" s="145"/>
      <c r="VH55" s="145"/>
      <c r="VI55" s="145"/>
      <c r="VJ55" s="145"/>
      <c r="VK55" s="145"/>
      <c r="VL55" s="145"/>
      <c r="VM55" s="145"/>
      <c r="VN55" s="145"/>
      <c r="VO55" s="145"/>
      <c r="VP55" s="145"/>
      <c r="VQ55" s="145"/>
      <c r="VR55" s="145"/>
      <c r="VS55" s="145"/>
      <c r="VT55" s="145"/>
      <c r="VU55" s="145"/>
      <c r="VV55" s="145"/>
      <c r="VW55" s="145"/>
      <c r="VX55" s="145"/>
      <c r="VY55" s="145"/>
      <c r="VZ55" s="145"/>
      <c r="WA55" s="145"/>
      <c r="WB55" s="145"/>
      <c r="WC55" s="145"/>
      <c r="WD55" s="145"/>
      <c r="WE55" s="145"/>
      <c r="WF55" s="145"/>
      <c r="WG55" s="145"/>
      <c r="WH55" s="145"/>
      <c r="WI55" s="145"/>
      <c r="WJ55" s="145"/>
      <c r="WK55" s="145"/>
      <c r="WL55" s="145"/>
      <c r="WM55" s="145"/>
      <c r="WN55" s="145"/>
      <c r="WO55" s="145"/>
      <c r="WP55" s="145"/>
      <c r="WQ55" s="145"/>
      <c r="WR55" s="145"/>
      <c r="WS55" s="145"/>
      <c r="WT55" s="145"/>
      <c r="WU55" s="145"/>
      <c r="WV55" s="145"/>
      <c r="WW55" s="145"/>
      <c r="WX55" s="145"/>
      <c r="WY55" s="145"/>
      <c r="WZ55" s="145"/>
      <c r="XA55" s="145"/>
      <c r="XB55" s="145"/>
      <c r="XC55" s="145"/>
      <c r="XD55" s="145"/>
      <c r="XE55" s="145"/>
      <c r="XF55" s="145"/>
      <c r="XG55" s="145"/>
      <c r="XH55" s="145"/>
      <c r="XI55" s="145"/>
      <c r="XJ55" s="145"/>
      <c r="XK55" s="145"/>
      <c r="XL55" s="145"/>
      <c r="XM55" s="145"/>
      <c r="XN55" s="145"/>
      <c r="XO55" s="145"/>
      <c r="XP55" s="145"/>
      <c r="XQ55" s="145"/>
      <c r="XR55" s="145"/>
      <c r="XS55" s="145"/>
      <c r="XT55" s="145"/>
      <c r="XU55" s="145"/>
      <c r="XV55" s="145"/>
      <c r="XW55" s="145"/>
      <c r="XX55" s="145"/>
      <c r="XY55" s="145"/>
      <c r="XZ55" s="145"/>
      <c r="YA55" s="145"/>
      <c r="YB55" s="145"/>
      <c r="YC55" s="145"/>
      <c r="YD55" s="145"/>
      <c r="YE55" s="145"/>
      <c r="YF55" s="145"/>
      <c r="YG55" s="145"/>
      <c r="YH55" s="145"/>
      <c r="YI55" s="145"/>
      <c r="YJ55" s="145"/>
      <c r="YK55" s="145"/>
      <c r="YL55" s="145"/>
      <c r="YM55" s="145"/>
      <c r="YN55" s="145"/>
      <c r="YO55" s="145"/>
      <c r="YP55" s="145"/>
      <c r="YQ55" s="145"/>
      <c r="YR55" s="145"/>
      <c r="YS55" s="145"/>
      <c r="YT55" s="145"/>
      <c r="YU55" s="145"/>
      <c r="YV55" s="145"/>
      <c r="YW55" s="145"/>
      <c r="YX55" s="145"/>
      <c r="YY55" s="145"/>
      <c r="YZ55" s="145"/>
      <c r="ZA55" s="145"/>
      <c r="ZB55" s="145"/>
      <c r="ZC55" s="145"/>
      <c r="ZD55" s="145"/>
      <c r="ZE55" s="145"/>
      <c r="ZF55" s="145"/>
      <c r="ZG55" s="145"/>
      <c r="ZH55" s="145"/>
      <c r="ZI55" s="145"/>
      <c r="ZJ55" s="145"/>
      <c r="ZK55" s="145"/>
      <c r="ZL55" s="145"/>
      <c r="ZM55" s="145"/>
      <c r="ZN55" s="145"/>
      <c r="ZO55" s="145"/>
      <c r="ZP55" s="145"/>
      <c r="ZQ55" s="145"/>
      <c r="ZR55" s="145"/>
      <c r="ZS55" s="145"/>
      <c r="ZT55" s="145"/>
      <c r="ZU55" s="145"/>
      <c r="ZV55" s="145"/>
      <c r="ZW55" s="145"/>
      <c r="ZX55" s="145"/>
      <c r="ZY55" s="145"/>
      <c r="ZZ55" s="145"/>
      <c r="AAA55" s="145"/>
      <c r="AAB55" s="145"/>
      <c r="AAC55" s="145"/>
      <c r="AAD55" s="145"/>
      <c r="AAE55" s="145"/>
      <c r="AAF55" s="145"/>
      <c r="AAG55" s="145"/>
      <c r="AAH55" s="145"/>
      <c r="AAI55" s="145"/>
      <c r="AAJ55" s="145"/>
      <c r="AAK55" s="145"/>
      <c r="AAL55" s="145"/>
      <c r="AAM55" s="145"/>
      <c r="AAN55" s="145"/>
      <c r="AAO55" s="145"/>
      <c r="AAP55" s="145"/>
      <c r="AAQ55" s="145"/>
      <c r="AAR55" s="145"/>
      <c r="AAS55" s="145"/>
      <c r="AAT55" s="145"/>
      <c r="AAU55" s="145"/>
      <c r="AAV55" s="145"/>
      <c r="AAW55" s="145"/>
      <c r="AAX55" s="145"/>
      <c r="AAY55" s="145"/>
      <c r="AAZ55" s="145"/>
      <c r="ABA55" s="145"/>
      <c r="ABB55" s="145"/>
      <c r="ABC55" s="145"/>
      <c r="ABD55" s="145"/>
      <c r="ABE55" s="145"/>
      <c r="ABF55" s="145"/>
      <c r="ABG55" s="145"/>
      <c r="ABH55" s="145"/>
      <c r="ABI55" s="145"/>
      <c r="ABJ55" s="145"/>
      <c r="ABK55" s="145"/>
      <c r="ABL55" s="145"/>
      <c r="ABM55" s="145"/>
      <c r="ABN55" s="145"/>
      <c r="ABO55" s="145"/>
      <c r="ABP55" s="145"/>
      <c r="ABQ55" s="145"/>
      <c r="ABR55" s="145"/>
      <c r="ABS55" s="145"/>
      <c r="ABT55" s="145"/>
      <c r="ABU55" s="145"/>
      <c r="ABV55" s="145"/>
      <c r="ABW55" s="145"/>
      <c r="ABX55" s="145"/>
      <c r="ABY55" s="145"/>
      <c r="ABZ55" s="145"/>
      <c r="ACA55" s="145"/>
      <c r="ACB55" s="145"/>
      <c r="ACC55" s="145"/>
      <c r="ACD55" s="145"/>
      <c r="ACE55" s="145"/>
      <c r="ACF55" s="145"/>
      <c r="ACG55" s="145"/>
      <c r="ACH55" s="145"/>
      <c r="ACI55" s="145"/>
      <c r="ACJ55" s="145"/>
      <c r="ACK55" s="145"/>
      <c r="ACL55" s="145"/>
      <c r="ACM55" s="145"/>
      <c r="ACN55" s="145"/>
      <c r="ACO55" s="145"/>
      <c r="ACP55" s="145"/>
      <c r="ACQ55" s="145"/>
      <c r="ACR55" s="145"/>
      <c r="ACS55" s="145"/>
      <c r="ACT55" s="145"/>
      <c r="ACU55" s="145"/>
      <c r="ACV55" s="145"/>
      <c r="ACW55" s="145"/>
      <c r="ACX55" s="145"/>
      <c r="ACY55" s="145"/>
      <c r="ACZ55" s="145"/>
      <c r="ADA55" s="145"/>
      <c r="ADB55" s="145"/>
      <c r="ADC55" s="145"/>
      <c r="ADD55" s="145"/>
      <c r="ADE55" s="145"/>
      <c r="ADF55" s="145"/>
      <c r="ADG55" s="145"/>
      <c r="ADH55" s="145"/>
      <c r="ADI55" s="145"/>
      <c r="ADJ55" s="145"/>
      <c r="ADK55" s="145"/>
      <c r="ADL55" s="145"/>
      <c r="ADM55" s="145"/>
      <c r="ADN55" s="145"/>
      <c r="ADO55" s="145"/>
      <c r="ADP55" s="145"/>
      <c r="ADQ55" s="145"/>
      <c r="ADR55" s="145"/>
      <c r="ADS55" s="145"/>
      <c r="ADT55" s="145"/>
      <c r="ADU55" s="145"/>
      <c r="ADV55" s="145"/>
      <c r="ADW55" s="145"/>
      <c r="ADX55" s="145"/>
      <c r="ADY55" s="145"/>
      <c r="ADZ55" s="145"/>
      <c r="AEA55" s="145"/>
      <c r="AEB55" s="145"/>
      <c r="AEC55" s="145"/>
      <c r="AED55" s="145"/>
      <c r="AEE55" s="145"/>
      <c r="AEF55" s="145"/>
      <c r="AEG55" s="145"/>
      <c r="AEH55" s="145"/>
      <c r="AEI55" s="145"/>
      <c r="AEJ55" s="145"/>
      <c r="AEK55" s="145"/>
      <c r="AEL55" s="145"/>
      <c r="AEM55" s="145"/>
      <c r="AEN55" s="145"/>
      <c r="AEO55" s="145"/>
      <c r="AEP55" s="145"/>
      <c r="AEQ55" s="145"/>
      <c r="AER55" s="145"/>
      <c r="AES55" s="145"/>
      <c r="AET55" s="145"/>
      <c r="AEU55" s="145"/>
      <c r="AEV55" s="145"/>
      <c r="AEW55" s="145"/>
      <c r="AEX55" s="145"/>
      <c r="AEY55" s="145"/>
      <c r="AEZ55" s="145"/>
      <c r="AFA55" s="145"/>
      <c r="AFB55" s="145"/>
      <c r="AFC55" s="145"/>
      <c r="AFD55" s="145"/>
      <c r="AFE55" s="145"/>
      <c r="AFF55" s="145"/>
      <c r="AFG55" s="145"/>
      <c r="AFH55" s="145"/>
      <c r="AFI55" s="145"/>
      <c r="AFJ55" s="145"/>
      <c r="AFK55" s="145"/>
      <c r="AFL55" s="145"/>
      <c r="AFM55" s="145"/>
      <c r="AFN55" s="145"/>
      <c r="AFO55" s="145"/>
      <c r="AFP55" s="145"/>
      <c r="AFQ55" s="145"/>
      <c r="AFR55" s="145"/>
      <c r="AFS55" s="145"/>
      <c r="AFT55" s="145"/>
      <c r="AFU55" s="145"/>
      <c r="AFV55" s="145"/>
      <c r="AFW55" s="145"/>
      <c r="AFX55" s="145"/>
      <c r="AFY55" s="145"/>
      <c r="AFZ55" s="145"/>
      <c r="AGA55" s="145"/>
      <c r="AGB55" s="145"/>
      <c r="AGC55" s="145"/>
      <c r="AGD55" s="145"/>
      <c r="AGE55" s="145"/>
      <c r="AGF55" s="145"/>
      <c r="AGG55" s="145"/>
      <c r="AGH55" s="145"/>
      <c r="AGI55" s="145"/>
      <c r="AGJ55" s="145"/>
      <c r="AGK55" s="145"/>
      <c r="AGL55" s="145"/>
      <c r="AGM55" s="145"/>
      <c r="AGN55" s="145"/>
      <c r="AGO55" s="145"/>
      <c r="AGP55" s="145"/>
      <c r="AGQ55" s="145"/>
      <c r="AGR55" s="145"/>
      <c r="AGS55" s="145"/>
      <c r="AGT55" s="145"/>
      <c r="AGU55" s="145"/>
      <c r="AGV55" s="145"/>
      <c r="AGW55" s="145"/>
      <c r="AGX55" s="145"/>
      <c r="AGY55" s="145"/>
      <c r="AGZ55" s="145"/>
      <c r="AHA55" s="145"/>
      <c r="AHB55" s="145"/>
      <c r="AHC55" s="145"/>
      <c r="AHD55" s="145"/>
      <c r="AHE55" s="145"/>
      <c r="AHF55" s="145"/>
      <c r="AHG55" s="145"/>
      <c r="AHH55" s="145"/>
      <c r="AHI55" s="145"/>
      <c r="AHJ55" s="145"/>
      <c r="AHK55" s="145"/>
      <c r="AHL55" s="145"/>
      <c r="AHM55" s="145"/>
      <c r="AHN55" s="145"/>
      <c r="AHO55" s="145"/>
      <c r="AHP55" s="145"/>
      <c r="AHQ55" s="145"/>
      <c r="AHR55" s="145"/>
      <c r="AHS55" s="145"/>
      <c r="AHT55" s="145"/>
      <c r="AHU55" s="145"/>
      <c r="AHV55" s="145"/>
      <c r="AHW55" s="145"/>
      <c r="AHX55" s="145"/>
      <c r="AHY55" s="145"/>
      <c r="AHZ55" s="145"/>
      <c r="AIA55" s="145"/>
      <c r="AIB55" s="145"/>
      <c r="AIC55" s="145"/>
      <c r="AID55" s="145"/>
      <c r="AIE55" s="145"/>
      <c r="AIF55" s="145"/>
      <c r="AIG55" s="145"/>
      <c r="AIH55" s="145"/>
      <c r="AII55" s="145"/>
      <c r="AIJ55" s="145"/>
      <c r="AIK55" s="145"/>
      <c r="AIL55" s="145"/>
      <c r="AIM55" s="145"/>
      <c r="AIN55" s="145"/>
      <c r="AIO55" s="145"/>
      <c r="AIP55" s="145"/>
      <c r="AIQ55" s="145"/>
      <c r="AIR55" s="145"/>
      <c r="AIS55" s="145"/>
      <c r="AIT55" s="145"/>
      <c r="AIU55" s="145"/>
      <c r="AIV55" s="145"/>
      <c r="AIW55" s="145"/>
      <c r="AIX55" s="145"/>
      <c r="AIY55" s="145"/>
      <c r="AIZ55" s="145"/>
      <c r="AJA55" s="145"/>
      <c r="AJB55" s="145"/>
      <c r="AJC55" s="145"/>
      <c r="AJD55" s="145"/>
      <c r="AJE55" s="145"/>
      <c r="AJF55" s="145"/>
      <c r="AJG55" s="145"/>
      <c r="AJH55" s="145"/>
      <c r="AJI55" s="145"/>
      <c r="AJJ55" s="145"/>
      <c r="AJK55" s="145"/>
      <c r="AJL55" s="145"/>
      <c r="AJM55" s="145"/>
      <c r="AJN55" s="145"/>
      <c r="AJO55" s="145"/>
      <c r="AJP55" s="145"/>
      <c r="AJQ55" s="145"/>
      <c r="AJR55" s="145"/>
      <c r="AJS55" s="145"/>
      <c r="AJT55" s="145"/>
      <c r="AJU55" s="145"/>
      <c r="AJV55" s="145"/>
      <c r="AJW55" s="145"/>
      <c r="AJX55" s="145"/>
      <c r="AJY55" s="145"/>
      <c r="AJZ55" s="145"/>
      <c r="AKA55" s="145"/>
      <c r="AKB55" s="145"/>
      <c r="AKC55" s="145"/>
      <c r="AKD55" s="145"/>
      <c r="AKE55" s="145"/>
      <c r="AKF55" s="145"/>
      <c r="AKG55" s="145"/>
      <c r="AKH55" s="145"/>
      <c r="AKI55" s="145"/>
      <c r="AKJ55" s="145"/>
      <c r="AKK55" s="145"/>
      <c r="AKL55" s="145"/>
      <c r="AKM55" s="145"/>
      <c r="AKN55" s="145"/>
      <c r="AKO55" s="145"/>
      <c r="AKP55" s="145"/>
      <c r="AKQ55" s="145"/>
      <c r="AKR55" s="145"/>
      <c r="AKS55" s="145"/>
      <c r="AKT55" s="145"/>
      <c r="AKU55" s="145"/>
      <c r="AKV55" s="145"/>
      <c r="AKW55" s="145"/>
      <c r="AKX55" s="145"/>
      <c r="AKY55" s="145"/>
      <c r="AKZ55" s="145"/>
      <c r="ALA55" s="145"/>
      <c r="ALB55" s="145"/>
      <c r="ALC55" s="145"/>
      <c r="ALD55" s="145"/>
      <c r="ALE55" s="145"/>
      <c r="ALF55" s="145"/>
      <c r="ALG55" s="145"/>
      <c r="ALH55" s="145"/>
      <c r="ALI55" s="145"/>
      <c r="ALJ55" s="145"/>
      <c r="ALK55" s="145"/>
      <c r="ALL55" s="145"/>
      <c r="ALM55" s="145"/>
      <c r="ALN55" s="145"/>
      <c r="ALO55" s="145"/>
      <c r="ALP55" s="145"/>
      <c r="ALQ55" s="145"/>
      <c r="ALR55" s="145"/>
      <c r="ALS55" s="145"/>
      <c r="ALT55" s="145"/>
      <c r="ALU55" s="145"/>
      <c r="ALV55" s="145"/>
      <c r="ALW55" s="145"/>
      <c r="ALX55" s="145"/>
      <c r="ALY55" s="145"/>
      <c r="ALZ55" s="145"/>
      <c r="AMA55" s="145"/>
      <c r="AMB55" s="145"/>
      <c r="AMC55" s="145"/>
      <c r="AMD55" s="145"/>
      <c r="AME55" s="145"/>
      <c r="AMF55" s="145"/>
      <c r="AMG55" s="145"/>
      <c r="AMH55" s="145"/>
      <c r="AMI55" s="145"/>
      <c r="AMJ55" s="145"/>
      <c r="AMK55" s="145"/>
    </row>
    <row r="56" spans="1:1025" s="131" customFormat="1">
      <c r="A56" s="145" t="str">
        <f t="shared" si="0"/>
        <v>LOAN.MD_RETURN</v>
      </c>
      <c r="B56" s="154">
        <f t="shared" si="3"/>
        <v>110052</v>
      </c>
      <c r="C56" s="134">
        <v>0</v>
      </c>
      <c r="D56" s="134">
        <v>1</v>
      </c>
      <c r="E56" s="146">
        <f t="shared" si="4"/>
        <v>100000</v>
      </c>
      <c r="F56" s="146">
        <v>10000</v>
      </c>
      <c r="G56" s="146" t="s">
        <v>34</v>
      </c>
      <c r="H56" s="146">
        <v>100000</v>
      </c>
      <c r="I56" s="158" t="s">
        <v>505</v>
      </c>
      <c r="J56" s="146">
        <f>VLOOKUP(I56,T_FSM_TYPE!$A:$B,2,0)</f>
        <v>110000</v>
      </c>
      <c r="K56" s="131" t="s">
        <v>521</v>
      </c>
      <c r="L56" s="159"/>
      <c r="M56" s="133" t="str">
        <f t="shared" si="2"/>
        <v>INSERT INTO T_FSM_ACTION VALUES(110052, 0, 1, 100000, 10000, GETDATE(), 100000, 110000, 'MD_RETURN', '' )</v>
      </c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  <c r="BD56" s="145"/>
      <c r="BE56" s="145"/>
      <c r="BF56" s="145"/>
      <c r="BG56" s="145"/>
      <c r="BH56" s="145"/>
      <c r="BI56" s="145"/>
      <c r="BJ56" s="145"/>
      <c r="BK56" s="145"/>
      <c r="BL56" s="145"/>
      <c r="BM56" s="145"/>
      <c r="BN56" s="145"/>
      <c r="BO56" s="145"/>
      <c r="BP56" s="145"/>
      <c r="BQ56" s="145"/>
      <c r="BR56" s="145"/>
      <c r="BS56" s="145"/>
      <c r="BT56" s="145"/>
      <c r="BU56" s="145"/>
      <c r="BV56" s="145"/>
      <c r="BW56" s="145"/>
      <c r="BX56" s="145"/>
      <c r="BY56" s="145"/>
      <c r="BZ56" s="145"/>
      <c r="CA56" s="145"/>
      <c r="CB56" s="145"/>
      <c r="CC56" s="145"/>
      <c r="CD56" s="145"/>
      <c r="CE56" s="145"/>
      <c r="CF56" s="145"/>
      <c r="CG56" s="145"/>
      <c r="CH56" s="145"/>
      <c r="CI56" s="145"/>
      <c r="CJ56" s="145"/>
      <c r="CK56" s="145"/>
      <c r="CL56" s="145"/>
      <c r="CM56" s="145"/>
      <c r="CN56" s="145"/>
      <c r="CO56" s="145"/>
      <c r="CP56" s="145"/>
      <c r="CQ56" s="145"/>
      <c r="CR56" s="145"/>
      <c r="CS56" s="145"/>
      <c r="CT56" s="145"/>
      <c r="CU56" s="145"/>
      <c r="CV56" s="145"/>
      <c r="CW56" s="145"/>
      <c r="CX56" s="145"/>
      <c r="CY56" s="145"/>
      <c r="CZ56" s="145"/>
      <c r="DA56" s="145"/>
      <c r="DB56" s="145"/>
      <c r="DC56" s="145"/>
      <c r="DD56" s="145"/>
      <c r="DE56" s="145"/>
      <c r="DF56" s="145"/>
      <c r="DG56" s="145"/>
      <c r="DH56" s="145"/>
      <c r="DI56" s="145"/>
      <c r="DJ56" s="145"/>
      <c r="DK56" s="145"/>
      <c r="DL56" s="145"/>
      <c r="DM56" s="145"/>
      <c r="DN56" s="145"/>
      <c r="DO56" s="145"/>
      <c r="DP56" s="145"/>
      <c r="DQ56" s="145"/>
      <c r="DR56" s="145"/>
      <c r="DS56" s="145"/>
      <c r="DT56" s="145"/>
      <c r="DU56" s="145"/>
      <c r="DV56" s="145"/>
      <c r="DW56" s="145"/>
      <c r="DX56" s="145"/>
      <c r="DY56" s="145"/>
      <c r="DZ56" s="145"/>
      <c r="EA56" s="145"/>
      <c r="EB56" s="145"/>
      <c r="EC56" s="145"/>
      <c r="ED56" s="145"/>
      <c r="EE56" s="145"/>
      <c r="EF56" s="145"/>
      <c r="EG56" s="145"/>
      <c r="EH56" s="145"/>
      <c r="EI56" s="145"/>
      <c r="EJ56" s="145"/>
      <c r="EK56" s="145"/>
      <c r="EL56" s="145"/>
      <c r="EM56" s="145"/>
      <c r="EN56" s="145"/>
      <c r="EO56" s="145"/>
      <c r="EP56" s="145"/>
      <c r="EQ56" s="145"/>
      <c r="ER56" s="145"/>
      <c r="ES56" s="145"/>
      <c r="ET56" s="145"/>
      <c r="EU56" s="145"/>
      <c r="EV56" s="145"/>
      <c r="EW56" s="145"/>
      <c r="EX56" s="145"/>
      <c r="EY56" s="145"/>
      <c r="EZ56" s="145"/>
      <c r="FA56" s="145"/>
      <c r="FB56" s="145"/>
      <c r="FC56" s="145"/>
      <c r="FD56" s="145"/>
      <c r="FE56" s="145"/>
      <c r="FF56" s="145"/>
      <c r="FG56" s="145"/>
      <c r="FH56" s="145"/>
      <c r="FI56" s="145"/>
      <c r="FJ56" s="145"/>
      <c r="FK56" s="145"/>
      <c r="FL56" s="145"/>
      <c r="FM56" s="145"/>
      <c r="FN56" s="145"/>
      <c r="FO56" s="145"/>
      <c r="FP56" s="145"/>
      <c r="FQ56" s="145"/>
      <c r="FR56" s="145"/>
      <c r="FS56" s="145"/>
      <c r="FT56" s="145"/>
      <c r="FU56" s="145"/>
      <c r="FV56" s="145"/>
      <c r="FW56" s="145"/>
      <c r="FX56" s="145"/>
      <c r="FY56" s="145"/>
      <c r="FZ56" s="145"/>
      <c r="GA56" s="145"/>
      <c r="GB56" s="145"/>
      <c r="GC56" s="145"/>
      <c r="GD56" s="145"/>
      <c r="GE56" s="145"/>
      <c r="GF56" s="145"/>
      <c r="GG56" s="145"/>
      <c r="GH56" s="145"/>
      <c r="GI56" s="145"/>
      <c r="GJ56" s="145"/>
      <c r="GK56" s="145"/>
      <c r="GL56" s="145"/>
      <c r="GM56" s="145"/>
      <c r="GN56" s="145"/>
      <c r="GO56" s="145"/>
      <c r="GP56" s="145"/>
      <c r="GQ56" s="145"/>
      <c r="GR56" s="145"/>
      <c r="GS56" s="145"/>
      <c r="GT56" s="145"/>
      <c r="GU56" s="145"/>
      <c r="GV56" s="145"/>
      <c r="GW56" s="145"/>
      <c r="GX56" s="145"/>
      <c r="GY56" s="145"/>
      <c r="GZ56" s="145"/>
      <c r="HA56" s="145"/>
      <c r="HB56" s="145"/>
      <c r="HC56" s="145"/>
      <c r="HD56" s="145"/>
      <c r="HE56" s="145"/>
      <c r="HF56" s="145"/>
      <c r="HG56" s="145"/>
      <c r="HH56" s="145"/>
      <c r="HI56" s="145"/>
      <c r="HJ56" s="145"/>
      <c r="HK56" s="145"/>
      <c r="HL56" s="145"/>
      <c r="HM56" s="145"/>
      <c r="HN56" s="145"/>
      <c r="HO56" s="145"/>
      <c r="HP56" s="145"/>
      <c r="HQ56" s="145"/>
      <c r="HR56" s="145"/>
      <c r="HS56" s="145"/>
      <c r="HT56" s="145"/>
      <c r="HU56" s="145"/>
      <c r="HV56" s="145"/>
      <c r="HW56" s="145"/>
      <c r="HX56" s="145"/>
      <c r="HY56" s="145"/>
      <c r="HZ56" s="145"/>
      <c r="IA56" s="145"/>
      <c r="IB56" s="145"/>
      <c r="IC56" s="145"/>
      <c r="ID56" s="145"/>
      <c r="IE56" s="145"/>
      <c r="IF56" s="145"/>
      <c r="IG56" s="145"/>
      <c r="IH56" s="145"/>
      <c r="II56" s="145"/>
      <c r="IJ56" s="145"/>
      <c r="IK56" s="145"/>
      <c r="IL56" s="145"/>
      <c r="IM56" s="145"/>
      <c r="IN56" s="145"/>
      <c r="IO56" s="145"/>
      <c r="IP56" s="145"/>
      <c r="IQ56" s="145"/>
      <c r="IR56" s="145"/>
      <c r="IS56" s="145"/>
      <c r="IT56" s="145"/>
      <c r="IU56" s="145"/>
      <c r="IV56" s="145"/>
      <c r="IW56" s="145"/>
      <c r="IX56" s="145"/>
      <c r="IY56" s="145"/>
      <c r="IZ56" s="145"/>
      <c r="JA56" s="145"/>
      <c r="JB56" s="145"/>
      <c r="JC56" s="145"/>
      <c r="JD56" s="145"/>
      <c r="JE56" s="145"/>
      <c r="JF56" s="145"/>
      <c r="JG56" s="145"/>
      <c r="JH56" s="145"/>
      <c r="JI56" s="145"/>
      <c r="JJ56" s="145"/>
      <c r="JK56" s="145"/>
      <c r="JL56" s="145"/>
      <c r="JM56" s="145"/>
      <c r="JN56" s="145"/>
      <c r="JO56" s="145"/>
      <c r="JP56" s="145"/>
      <c r="JQ56" s="145"/>
      <c r="JR56" s="145"/>
      <c r="JS56" s="145"/>
      <c r="JT56" s="145"/>
      <c r="JU56" s="145"/>
      <c r="JV56" s="145"/>
      <c r="JW56" s="145"/>
      <c r="JX56" s="145"/>
      <c r="JY56" s="145"/>
      <c r="JZ56" s="145"/>
      <c r="KA56" s="145"/>
      <c r="KB56" s="145"/>
      <c r="KC56" s="145"/>
      <c r="KD56" s="145"/>
      <c r="KE56" s="145"/>
      <c r="KF56" s="145"/>
      <c r="KG56" s="145"/>
      <c r="KH56" s="145"/>
      <c r="KI56" s="145"/>
      <c r="KJ56" s="145"/>
      <c r="KK56" s="145"/>
      <c r="KL56" s="145"/>
      <c r="KM56" s="145"/>
      <c r="KN56" s="145"/>
      <c r="KO56" s="145"/>
      <c r="KP56" s="145"/>
      <c r="KQ56" s="145"/>
      <c r="KR56" s="145"/>
      <c r="KS56" s="145"/>
      <c r="KT56" s="145"/>
      <c r="KU56" s="145"/>
      <c r="KV56" s="145"/>
      <c r="KW56" s="145"/>
      <c r="KX56" s="145"/>
      <c r="KY56" s="145"/>
      <c r="KZ56" s="145"/>
      <c r="LA56" s="145"/>
      <c r="LB56" s="145"/>
      <c r="LC56" s="145"/>
      <c r="LD56" s="145"/>
      <c r="LE56" s="145"/>
      <c r="LF56" s="145"/>
      <c r="LG56" s="145"/>
      <c r="LH56" s="145"/>
      <c r="LI56" s="145"/>
      <c r="LJ56" s="145"/>
      <c r="LK56" s="145"/>
      <c r="LL56" s="145"/>
      <c r="LM56" s="145"/>
      <c r="LN56" s="145"/>
      <c r="LO56" s="145"/>
      <c r="LP56" s="145"/>
      <c r="LQ56" s="145"/>
      <c r="LR56" s="145"/>
      <c r="LS56" s="145"/>
      <c r="LT56" s="145"/>
      <c r="LU56" s="145"/>
      <c r="LV56" s="145"/>
      <c r="LW56" s="145"/>
      <c r="LX56" s="145"/>
      <c r="LY56" s="145"/>
      <c r="LZ56" s="145"/>
      <c r="MA56" s="145"/>
      <c r="MB56" s="145"/>
      <c r="MC56" s="145"/>
      <c r="MD56" s="145"/>
      <c r="ME56" s="145"/>
      <c r="MF56" s="145"/>
      <c r="MG56" s="145"/>
      <c r="MH56" s="145"/>
      <c r="MI56" s="145"/>
      <c r="MJ56" s="145"/>
      <c r="MK56" s="145"/>
      <c r="ML56" s="145"/>
      <c r="MM56" s="145"/>
      <c r="MN56" s="145"/>
      <c r="MO56" s="145"/>
      <c r="MP56" s="145"/>
      <c r="MQ56" s="145"/>
      <c r="MR56" s="145"/>
      <c r="MS56" s="145"/>
      <c r="MT56" s="145"/>
      <c r="MU56" s="145"/>
      <c r="MV56" s="145"/>
      <c r="MW56" s="145"/>
      <c r="MX56" s="145"/>
      <c r="MY56" s="145"/>
      <c r="MZ56" s="145"/>
      <c r="NA56" s="145"/>
      <c r="NB56" s="145"/>
      <c r="NC56" s="145"/>
      <c r="ND56" s="145"/>
      <c r="NE56" s="145"/>
      <c r="NF56" s="145"/>
      <c r="NG56" s="145"/>
      <c r="NH56" s="145"/>
      <c r="NI56" s="145"/>
      <c r="NJ56" s="145"/>
      <c r="NK56" s="145"/>
      <c r="NL56" s="145"/>
      <c r="NM56" s="145"/>
      <c r="NN56" s="145"/>
      <c r="NO56" s="145"/>
      <c r="NP56" s="145"/>
      <c r="NQ56" s="145"/>
      <c r="NR56" s="145"/>
      <c r="NS56" s="145"/>
      <c r="NT56" s="145"/>
      <c r="NU56" s="145"/>
      <c r="NV56" s="145"/>
      <c r="NW56" s="145"/>
      <c r="NX56" s="145"/>
      <c r="NY56" s="145"/>
      <c r="NZ56" s="145"/>
      <c r="OA56" s="145"/>
      <c r="OB56" s="145"/>
      <c r="OC56" s="145"/>
      <c r="OD56" s="145"/>
      <c r="OE56" s="145"/>
      <c r="OF56" s="145"/>
      <c r="OG56" s="145"/>
      <c r="OH56" s="145"/>
      <c r="OI56" s="145"/>
      <c r="OJ56" s="145"/>
      <c r="OK56" s="145"/>
      <c r="OL56" s="145"/>
      <c r="OM56" s="145"/>
      <c r="ON56" s="145"/>
      <c r="OO56" s="145"/>
      <c r="OP56" s="145"/>
      <c r="OQ56" s="145"/>
      <c r="OR56" s="145"/>
      <c r="OS56" s="145"/>
      <c r="OT56" s="145"/>
      <c r="OU56" s="145"/>
      <c r="OV56" s="145"/>
      <c r="OW56" s="145"/>
      <c r="OX56" s="145"/>
      <c r="OY56" s="145"/>
      <c r="OZ56" s="145"/>
      <c r="PA56" s="145"/>
      <c r="PB56" s="145"/>
      <c r="PC56" s="145"/>
      <c r="PD56" s="145"/>
      <c r="PE56" s="145"/>
      <c r="PF56" s="145"/>
      <c r="PG56" s="145"/>
      <c r="PH56" s="145"/>
      <c r="PI56" s="145"/>
      <c r="PJ56" s="145"/>
      <c r="PK56" s="145"/>
      <c r="PL56" s="145"/>
      <c r="PM56" s="145"/>
      <c r="PN56" s="145"/>
      <c r="PO56" s="145"/>
      <c r="PP56" s="145"/>
      <c r="PQ56" s="145"/>
      <c r="PR56" s="145"/>
      <c r="PS56" s="145"/>
      <c r="PT56" s="145"/>
      <c r="PU56" s="145"/>
      <c r="PV56" s="145"/>
      <c r="PW56" s="145"/>
      <c r="PX56" s="145"/>
      <c r="PY56" s="145"/>
      <c r="PZ56" s="145"/>
      <c r="QA56" s="145"/>
      <c r="QB56" s="145"/>
      <c r="QC56" s="145"/>
      <c r="QD56" s="145"/>
      <c r="QE56" s="145"/>
      <c r="QF56" s="145"/>
      <c r="QG56" s="145"/>
      <c r="QH56" s="145"/>
      <c r="QI56" s="145"/>
      <c r="QJ56" s="145"/>
      <c r="QK56" s="145"/>
      <c r="QL56" s="145"/>
      <c r="QM56" s="145"/>
      <c r="QN56" s="145"/>
      <c r="QO56" s="145"/>
      <c r="QP56" s="145"/>
      <c r="QQ56" s="145"/>
      <c r="QR56" s="145"/>
      <c r="QS56" s="145"/>
      <c r="QT56" s="145"/>
      <c r="QU56" s="145"/>
      <c r="QV56" s="145"/>
      <c r="QW56" s="145"/>
      <c r="QX56" s="145"/>
      <c r="QY56" s="145"/>
      <c r="QZ56" s="145"/>
      <c r="RA56" s="145"/>
      <c r="RB56" s="145"/>
      <c r="RC56" s="145"/>
      <c r="RD56" s="145"/>
      <c r="RE56" s="145"/>
      <c r="RF56" s="145"/>
      <c r="RG56" s="145"/>
      <c r="RH56" s="145"/>
      <c r="RI56" s="145"/>
      <c r="RJ56" s="145"/>
      <c r="RK56" s="145"/>
      <c r="RL56" s="145"/>
      <c r="RM56" s="145"/>
      <c r="RN56" s="145"/>
      <c r="RO56" s="145"/>
      <c r="RP56" s="145"/>
      <c r="RQ56" s="145"/>
      <c r="RR56" s="145"/>
      <c r="RS56" s="145"/>
      <c r="RT56" s="145"/>
      <c r="RU56" s="145"/>
      <c r="RV56" s="145"/>
      <c r="RW56" s="145"/>
      <c r="RX56" s="145"/>
      <c r="RY56" s="145"/>
      <c r="RZ56" s="145"/>
      <c r="SA56" s="145"/>
      <c r="SB56" s="145"/>
      <c r="SC56" s="145"/>
      <c r="SD56" s="145"/>
      <c r="SE56" s="145"/>
      <c r="SF56" s="145"/>
      <c r="SG56" s="145"/>
      <c r="SH56" s="145"/>
      <c r="SI56" s="145"/>
      <c r="SJ56" s="145"/>
      <c r="SK56" s="145"/>
      <c r="SL56" s="145"/>
      <c r="SM56" s="145"/>
      <c r="SN56" s="145"/>
      <c r="SO56" s="145"/>
      <c r="SP56" s="145"/>
      <c r="SQ56" s="145"/>
      <c r="SR56" s="145"/>
      <c r="SS56" s="145"/>
      <c r="ST56" s="145"/>
      <c r="SU56" s="145"/>
      <c r="SV56" s="145"/>
      <c r="SW56" s="145"/>
      <c r="SX56" s="145"/>
      <c r="SY56" s="145"/>
      <c r="SZ56" s="145"/>
      <c r="TA56" s="145"/>
      <c r="TB56" s="145"/>
      <c r="TC56" s="145"/>
      <c r="TD56" s="145"/>
      <c r="TE56" s="145"/>
      <c r="TF56" s="145"/>
      <c r="TG56" s="145"/>
      <c r="TH56" s="145"/>
      <c r="TI56" s="145"/>
      <c r="TJ56" s="145"/>
      <c r="TK56" s="145"/>
      <c r="TL56" s="145"/>
      <c r="TM56" s="145"/>
      <c r="TN56" s="145"/>
      <c r="TO56" s="145"/>
      <c r="TP56" s="145"/>
      <c r="TQ56" s="145"/>
      <c r="TR56" s="145"/>
      <c r="TS56" s="145"/>
      <c r="TT56" s="145"/>
      <c r="TU56" s="145"/>
      <c r="TV56" s="145"/>
      <c r="TW56" s="145"/>
      <c r="TX56" s="145"/>
      <c r="TY56" s="145"/>
      <c r="TZ56" s="145"/>
      <c r="UA56" s="145"/>
      <c r="UB56" s="145"/>
      <c r="UC56" s="145"/>
      <c r="UD56" s="145"/>
      <c r="UE56" s="145"/>
      <c r="UF56" s="145"/>
      <c r="UG56" s="145"/>
      <c r="UH56" s="145"/>
      <c r="UI56" s="145"/>
      <c r="UJ56" s="145"/>
      <c r="UK56" s="145"/>
      <c r="UL56" s="145"/>
      <c r="UM56" s="145"/>
      <c r="UN56" s="145"/>
      <c r="UO56" s="145"/>
      <c r="UP56" s="145"/>
      <c r="UQ56" s="145"/>
      <c r="UR56" s="145"/>
      <c r="US56" s="145"/>
      <c r="UT56" s="145"/>
      <c r="UU56" s="145"/>
      <c r="UV56" s="145"/>
      <c r="UW56" s="145"/>
      <c r="UX56" s="145"/>
      <c r="UY56" s="145"/>
      <c r="UZ56" s="145"/>
      <c r="VA56" s="145"/>
      <c r="VB56" s="145"/>
      <c r="VC56" s="145"/>
      <c r="VD56" s="145"/>
      <c r="VE56" s="145"/>
      <c r="VF56" s="145"/>
      <c r="VG56" s="145"/>
      <c r="VH56" s="145"/>
      <c r="VI56" s="145"/>
      <c r="VJ56" s="145"/>
      <c r="VK56" s="145"/>
      <c r="VL56" s="145"/>
      <c r="VM56" s="145"/>
      <c r="VN56" s="145"/>
      <c r="VO56" s="145"/>
      <c r="VP56" s="145"/>
      <c r="VQ56" s="145"/>
      <c r="VR56" s="145"/>
      <c r="VS56" s="145"/>
      <c r="VT56" s="145"/>
      <c r="VU56" s="145"/>
      <c r="VV56" s="145"/>
      <c r="VW56" s="145"/>
      <c r="VX56" s="145"/>
      <c r="VY56" s="145"/>
      <c r="VZ56" s="145"/>
      <c r="WA56" s="145"/>
      <c r="WB56" s="145"/>
      <c r="WC56" s="145"/>
      <c r="WD56" s="145"/>
      <c r="WE56" s="145"/>
      <c r="WF56" s="145"/>
      <c r="WG56" s="145"/>
      <c r="WH56" s="145"/>
      <c r="WI56" s="145"/>
      <c r="WJ56" s="145"/>
      <c r="WK56" s="145"/>
      <c r="WL56" s="145"/>
      <c r="WM56" s="145"/>
      <c r="WN56" s="145"/>
      <c r="WO56" s="145"/>
      <c r="WP56" s="145"/>
      <c r="WQ56" s="145"/>
      <c r="WR56" s="145"/>
      <c r="WS56" s="145"/>
      <c r="WT56" s="145"/>
      <c r="WU56" s="145"/>
      <c r="WV56" s="145"/>
      <c r="WW56" s="145"/>
      <c r="WX56" s="145"/>
      <c r="WY56" s="145"/>
      <c r="WZ56" s="145"/>
      <c r="XA56" s="145"/>
      <c r="XB56" s="145"/>
      <c r="XC56" s="145"/>
      <c r="XD56" s="145"/>
      <c r="XE56" s="145"/>
      <c r="XF56" s="145"/>
      <c r="XG56" s="145"/>
      <c r="XH56" s="145"/>
      <c r="XI56" s="145"/>
      <c r="XJ56" s="145"/>
      <c r="XK56" s="145"/>
      <c r="XL56" s="145"/>
      <c r="XM56" s="145"/>
      <c r="XN56" s="145"/>
      <c r="XO56" s="145"/>
      <c r="XP56" s="145"/>
      <c r="XQ56" s="145"/>
      <c r="XR56" s="145"/>
      <c r="XS56" s="145"/>
      <c r="XT56" s="145"/>
      <c r="XU56" s="145"/>
      <c r="XV56" s="145"/>
      <c r="XW56" s="145"/>
      <c r="XX56" s="145"/>
      <c r="XY56" s="145"/>
      <c r="XZ56" s="145"/>
      <c r="YA56" s="145"/>
      <c r="YB56" s="145"/>
      <c r="YC56" s="145"/>
      <c r="YD56" s="145"/>
      <c r="YE56" s="145"/>
      <c r="YF56" s="145"/>
      <c r="YG56" s="145"/>
      <c r="YH56" s="145"/>
      <c r="YI56" s="145"/>
      <c r="YJ56" s="145"/>
      <c r="YK56" s="145"/>
      <c r="YL56" s="145"/>
      <c r="YM56" s="145"/>
      <c r="YN56" s="145"/>
      <c r="YO56" s="145"/>
      <c r="YP56" s="145"/>
      <c r="YQ56" s="145"/>
      <c r="YR56" s="145"/>
      <c r="YS56" s="145"/>
      <c r="YT56" s="145"/>
      <c r="YU56" s="145"/>
      <c r="YV56" s="145"/>
      <c r="YW56" s="145"/>
      <c r="YX56" s="145"/>
      <c r="YY56" s="145"/>
      <c r="YZ56" s="145"/>
      <c r="ZA56" s="145"/>
      <c r="ZB56" s="145"/>
      <c r="ZC56" s="145"/>
      <c r="ZD56" s="145"/>
      <c r="ZE56" s="145"/>
      <c r="ZF56" s="145"/>
      <c r="ZG56" s="145"/>
      <c r="ZH56" s="145"/>
      <c r="ZI56" s="145"/>
      <c r="ZJ56" s="145"/>
      <c r="ZK56" s="145"/>
      <c r="ZL56" s="145"/>
      <c r="ZM56" s="145"/>
      <c r="ZN56" s="145"/>
      <c r="ZO56" s="145"/>
      <c r="ZP56" s="145"/>
      <c r="ZQ56" s="145"/>
      <c r="ZR56" s="145"/>
      <c r="ZS56" s="145"/>
      <c r="ZT56" s="145"/>
      <c r="ZU56" s="145"/>
      <c r="ZV56" s="145"/>
      <c r="ZW56" s="145"/>
      <c r="ZX56" s="145"/>
      <c r="ZY56" s="145"/>
      <c r="ZZ56" s="145"/>
      <c r="AAA56" s="145"/>
      <c r="AAB56" s="145"/>
      <c r="AAC56" s="145"/>
      <c r="AAD56" s="145"/>
      <c r="AAE56" s="145"/>
      <c r="AAF56" s="145"/>
      <c r="AAG56" s="145"/>
      <c r="AAH56" s="145"/>
      <c r="AAI56" s="145"/>
      <c r="AAJ56" s="145"/>
      <c r="AAK56" s="145"/>
      <c r="AAL56" s="145"/>
      <c r="AAM56" s="145"/>
      <c r="AAN56" s="145"/>
      <c r="AAO56" s="145"/>
      <c r="AAP56" s="145"/>
      <c r="AAQ56" s="145"/>
      <c r="AAR56" s="145"/>
      <c r="AAS56" s="145"/>
      <c r="AAT56" s="145"/>
      <c r="AAU56" s="145"/>
      <c r="AAV56" s="145"/>
      <c r="AAW56" s="145"/>
      <c r="AAX56" s="145"/>
      <c r="AAY56" s="145"/>
      <c r="AAZ56" s="145"/>
      <c r="ABA56" s="145"/>
      <c r="ABB56" s="145"/>
      <c r="ABC56" s="145"/>
      <c r="ABD56" s="145"/>
      <c r="ABE56" s="145"/>
      <c r="ABF56" s="145"/>
      <c r="ABG56" s="145"/>
      <c r="ABH56" s="145"/>
      <c r="ABI56" s="145"/>
      <c r="ABJ56" s="145"/>
      <c r="ABK56" s="145"/>
      <c r="ABL56" s="145"/>
      <c r="ABM56" s="145"/>
      <c r="ABN56" s="145"/>
      <c r="ABO56" s="145"/>
      <c r="ABP56" s="145"/>
      <c r="ABQ56" s="145"/>
      <c r="ABR56" s="145"/>
      <c r="ABS56" s="145"/>
      <c r="ABT56" s="145"/>
      <c r="ABU56" s="145"/>
      <c r="ABV56" s="145"/>
      <c r="ABW56" s="145"/>
      <c r="ABX56" s="145"/>
      <c r="ABY56" s="145"/>
      <c r="ABZ56" s="145"/>
      <c r="ACA56" s="145"/>
      <c r="ACB56" s="145"/>
      <c r="ACC56" s="145"/>
      <c r="ACD56" s="145"/>
      <c r="ACE56" s="145"/>
      <c r="ACF56" s="145"/>
      <c r="ACG56" s="145"/>
      <c r="ACH56" s="145"/>
      <c r="ACI56" s="145"/>
      <c r="ACJ56" s="145"/>
      <c r="ACK56" s="145"/>
      <c r="ACL56" s="145"/>
      <c r="ACM56" s="145"/>
      <c r="ACN56" s="145"/>
      <c r="ACO56" s="145"/>
      <c r="ACP56" s="145"/>
      <c r="ACQ56" s="145"/>
      <c r="ACR56" s="145"/>
      <c r="ACS56" s="145"/>
      <c r="ACT56" s="145"/>
      <c r="ACU56" s="145"/>
      <c r="ACV56" s="145"/>
      <c r="ACW56" s="145"/>
      <c r="ACX56" s="145"/>
      <c r="ACY56" s="145"/>
      <c r="ACZ56" s="145"/>
      <c r="ADA56" s="145"/>
      <c r="ADB56" s="145"/>
      <c r="ADC56" s="145"/>
      <c r="ADD56" s="145"/>
      <c r="ADE56" s="145"/>
      <c r="ADF56" s="145"/>
      <c r="ADG56" s="145"/>
      <c r="ADH56" s="145"/>
      <c r="ADI56" s="145"/>
      <c r="ADJ56" s="145"/>
      <c r="ADK56" s="145"/>
      <c r="ADL56" s="145"/>
      <c r="ADM56" s="145"/>
      <c r="ADN56" s="145"/>
      <c r="ADO56" s="145"/>
      <c r="ADP56" s="145"/>
      <c r="ADQ56" s="145"/>
      <c r="ADR56" s="145"/>
      <c r="ADS56" s="145"/>
      <c r="ADT56" s="145"/>
      <c r="ADU56" s="145"/>
      <c r="ADV56" s="145"/>
      <c r="ADW56" s="145"/>
      <c r="ADX56" s="145"/>
      <c r="ADY56" s="145"/>
      <c r="ADZ56" s="145"/>
      <c r="AEA56" s="145"/>
      <c r="AEB56" s="145"/>
      <c r="AEC56" s="145"/>
      <c r="AED56" s="145"/>
      <c r="AEE56" s="145"/>
      <c r="AEF56" s="145"/>
      <c r="AEG56" s="145"/>
      <c r="AEH56" s="145"/>
      <c r="AEI56" s="145"/>
      <c r="AEJ56" s="145"/>
      <c r="AEK56" s="145"/>
      <c r="AEL56" s="145"/>
      <c r="AEM56" s="145"/>
      <c r="AEN56" s="145"/>
      <c r="AEO56" s="145"/>
      <c r="AEP56" s="145"/>
      <c r="AEQ56" s="145"/>
      <c r="AER56" s="145"/>
      <c r="AES56" s="145"/>
      <c r="AET56" s="145"/>
      <c r="AEU56" s="145"/>
      <c r="AEV56" s="145"/>
      <c r="AEW56" s="145"/>
      <c r="AEX56" s="145"/>
      <c r="AEY56" s="145"/>
      <c r="AEZ56" s="145"/>
      <c r="AFA56" s="145"/>
      <c r="AFB56" s="145"/>
      <c r="AFC56" s="145"/>
      <c r="AFD56" s="145"/>
      <c r="AFE56" s="145"/>
      <c r="AFF56" s="145"/>
      <c r="AFG56" s="145"/>
      <c r="AFH56" s="145"/>
      <c r="AFI56" s="145"/>
      <c r="AFJ56" s="145"/>
      <c r="AFK56" s="145"/>
      <c r="AFL56" s="145"/>
      <c r="AFM56" s="145"/>
      <c r="AFN56" s="145"/>
      <c r="AFO56" s="145"/>
      <c r="AFP56" s="145"/>
      <c r="AFQ56" s="145"/>
      <c r="AFR56" s="145"/>
      <c r="AFS56" s="145"/>
      <c r="AFT56" s="145"/>
      <c r="AFU56" s="145"/>
      <c r="AFV56" s="145"/>
      <c r="AFW56" s="145"/>
      <c r="AFX56" s="145"/>
      <c r="AFY56" s="145"/>
      <c r="AFZ56" s="145"/>
      <c r="AGA56" s="145"/>
      <c r="AGB56" s="145"/>
      <c r="AGC56" s="145"/>
      <c r="AGD56" s="145"/>
      <c r="AGE56" s="145"/>
      <c r="AGF56" s="145"/>
      <c r="AGG56" s="145"/>
      <c r="AGH56" s="145"/>
      <c r="AGI56" s="145"/>
      <c r="AGJ56" s="145"/>
      <c r="AGK56" s="145"/>
      <c r="AGL56" s="145"/>
      <c r="AGM56" s="145"/>
      <c r="AGN56" s="145"/>
      <c r="AGO56" s="145"/>
      <c r="AGP56" s="145"/>
      <c r="AGQ56" s="145"/>
      <c r="AGR56" s="145"/>
      <c r="AGS56" s="145"/>
      <c r="AGT56" s="145"/>
      <c r="AGU56" s="145"/>
      <c r="AGV56" s="145"/>
      <c r="AGW56" s="145"/>
      <c r="AGX56" s="145"/>
      <c r="AGY56" s="145"/>
      <c r="AGZ56" s="145"/>
      <c r="AHA56" s="145"/>
      <c r="AHB56" s="145"/>
      <c r="AHC56" s="145"/>
      <c r="AHD56" s="145"/>
      <c r="AHE56" s="145"/>
      <c r="AHF56" s="145"/>
      <c r="AHG56" s="145"/>
      <c r="AHH56" s="145"/>
      <c r="AHI56" s="145"/>
      <c r="AHJ56" s="145"/>
      <c r="AHK56" s="145"/>
      <c r="AHL56" s="145"/>
      <c r="AHM56" s="145"/>
      <c r="AHN56" s="145"/>
      <c r="AHO56" s="145"/>
      <c r="AHP56" s="145"/>
      <c r="AHQ56" s="145"/>
      <c r="AHR56" s="145"/>
      <c r="AHS56" s="145"/>
      <c r="AHT56" s="145"/>
      <c r="AHU56" s="145"/>
      <c r="AHV56" s="145"/>
      <c r="AHW56" s="145"/>
      <c r="AHX56" s="145"/>
      <c r="AHY56" s="145"/>
      <c r="AHZ56" s="145"/>
      <c r="AIA56" s="145"/>
      <c r="AIB56" s="145"/>
      <c r="AIC56" s="145"/>
      <c r="AID56" s="145"/>
      <c r="AIE56" s="145"/>
      <c r="AIF56" s="145"/>
      <c r="AIG56" s="145"/>
      <c r="AIH56" s="145"/>
      <c r="AII56" s="145"/>
      <c r="AIJ56" s="145"/>
      <c r="AIK56" s="145"/>
      <c r="AIL56" s="145"/>
      <c r="AIM56" s="145"/>
      <c r="AIN56" s="145"/>
      <c r="AIO56" s="145"/>
      <c r="AIP56" s="145"/>
      <c r="AIQ56" s="145"/>
      <c r="AIR56" s="145"/>
      <c r="AIS56" s="145"/>
      <c r="AIT56" s="145"/>
      <c r="AIU56" s="145"/>
      <c r="AIV56" s="145"/>
      <c r="AIW56" s="145"/>
      <c r="AIX56" s="145"/>
      <c r="AIY56" s="145"/>
      <c r="AIZ56" s="145"/>
      <c r="AJA56" s="145"/>
      <c r="AJB56" s="145"/>
      <c r="AJC56" s="145"/>
      <c r="AJD56" s="145"/>
      <c r="AJE56" s="145"/>
      <c r="AJF56" s="145"/>
      <c r="AJG56" s="145"/>
      <c r="AJH56" s="145"/>
      <c r="AJI56" s="145"/>
      <c r="AJJ56" s="145"/>
      <c r="AJK56" s="145"/>
      <c r="AJL56" s="145"/>
      <c r="AJM56" s="145"/>
      <c r="AJN56" s="145"/>
      <c r="AJO56" s="145"/>
      <c r="AJP56" s="145"/>
      <c r="AJQ56" s="145"/>
      <c r="AJR56" s="145"/>
      <c r="AJS56" s="145"/>
      <c r="AJT56" s="145"/>
      <c r="AJU56" s="145"/>
      <c r="AJV56" s="145"/>
      <c r="AJW56" s="145"/>
      <c r="AJX56" s="145"/>
      <c r="AJY56" s="145"/>
      <c r="AJZ56" s="145"/>
      <c r="AKA56" s="145"/>
      <c r="AKB56" s="145"/>
      <c r="AKC56" s="145"/>
      <c r="AKD56" s="145"/>
      <c r="AKE56" s="145"/>
      <c r="AKF56" s="145"/>
      <c r="AKG56" s="145"/>
      <c r="AKH56" s="145"/>
      <c r="AKI56" s="145"/>
      <c r="AKJ56" s="145"/>
      <c r="AKK56" s="145"/>
      <c r="AKL56" s="145"/>
      <c r="AKM56" s="145"/>
      <c r="AKN56" s="145"/>
      <c r="AKO56" s="145"/>
      <c r="AKP56" s="145"/>
      <c r="AKQ56" s="145"/>
      <c r="AKR56" s="145"/>
      <c r="AKS56" s="145"/>
      <c r="AKT56" s="145"/>
      <c r="AKU56" s="145"/>
      <c r="AKV56" s="145"/>
      <c r="AKW56" s="145"/>
      <c r="AKX56" s="145"/>
      <c r="AKY56" s="145"/>
      <c r="AKZ56" s="145"/>
      <c r="ALA56" s="145"/>
      <c r="ALB56" s="145"/>
      <c r="ALC56" s="145"/>
      <c r="ALD56" s="145"/>
      <c r="ALE56" s="145"/>
      <c r="ALF56" s="145"/>
      <c r="ALG56" s="145"/>
      <c r="ALH56" s="145"/>
      <c r="ALI56" s="145"/>
      <c r="ALJ56" s="145"/>
      <c r="ALK56" s="145"/>
      <c r="ALL56" s="145"/>
      <c r="ALM56" s="145"/>
      <c r="ALN56" s="145"/>
      <c r="ALO56" s="145"/>
      <c r="ALP56" s="145"/>
      <c r="ALQ56" s="145"/>
      <c r="ALR56" s="145"/>
      <c r="ALS56" s="145"/>
      <c r="ALT56" s="145"/>
      <c r="ALU56" s="145"/>
      <c r="ALV56" s="145"/>
      <c r="ALW56" s="145"/>
      <c r="ALX56" s="145"/>
      <c r="ALY56" s="145"/>
      <c r="ALZ56" s="145"/>
      <c r="AMA56" s="145"/>
      <c r="AMB56" s="145"/>
      <c r="AMC56" s="145"/>
      <c r="AMD56" s="145"/>
      <c r="AME56" s="145"/>
      <c r="AMF56" s="145"/>
      <c r="AMG56" s="145"/>
      <c r="AMH56" s="145"/>
      <c r="AMI56" s="145"/>
      <c r="AMJ56" s="145"/>
      <c r="AMK56" s="145"/>
    </row>
    <row r="57" spans="1:1025" s="131" customFormat="1">
      <c r="A57" s="145" t="str">
        <f t="shared" si="0"/>
        <v>LOAN.MD_DECLINE</v>
      </c>
      <c r="B57" s="154">
        <f t="shared" si="3"/>
        <v>110053</v>
      </c>
      <c r="C57" s="134">
        <v>0</v>
      </c>
      <c r="D57" s="134">
        <v>1</v>
      </c>
      <c r="E57" s="146">
        <f t="shared" si="4"/>
        <v>100000</v>
      </c>
      <c r="F57" s="146">
        <v>10000</v>
      </c>
      <c r="G57" s="146" t="s">
        <v>34</v>
      </c>
      <c r="H57" s="146">
        <v>100000</v>
      </c>
      <c r="I57" s="158" t="s">
        <v>505</v>
      </c>
      <c r="J57" s="146">
        <f>VLOOKUP(I57,T_FSM_TYPE!$A:$B,2,0)</f>
        <v>110000</v>
      </c>
      <c r="K57" s="131" t="s">
        <v>523</v>
      </c>
      <c r="L57" s="159"/>
      <c r="M57" s="133" t="str">
        <f t="shared" si="2"/>
        <v>INSERT INTO T_FSM_ACTION VALUES(110053, 0, 1, 100000, 10000, GETDATE(), 100000, 110000, 'MD_DECLINE', '' )</v>
      </c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  <c r="BD57" s="145"/>
      <c r="BE57" s="145"/>
      <c r="BF57" s="145"/>
      <c r="BG57" s="145"/>
      <c r="BH57" s="145"/>
      <c r="BI57" s="145"/>
      <c r="BJ57" s="145"/>
      <c r="BK57" s="145"/>
      <c r="BL57" s="145"/>
      <c r="BM57" s="145"/>
      <c r="BN57" s="145"/>
      <c r="BO57" s="145"/>
      <c r="BP57" s="145"/>
      <c r="BQ57" s="145"/>
      <c r="BR57" s="145"/>
      <c r="BS57" s="145"/>
      <c r="BT57" s="145"/>
      <c r="BU57" s="145"/>
      <c r="BV57" s="145"/>
      <c r="BW57" s="145"/>
      <c r="BX57" s="145"/>
      <c r="BY57" s="145"/>
      <c r="BZ57" s="145"/>
      <c r="CA57" s="145"/>
      <c r="CB57" s="145"/>
      <c r="CC57" s="145"/>
      <c r="CD57" s="145"/>
      <c r="CE57" s="145"/>
      <c r="CF57" s="145"/>
      <c r="CG57" s="145"/>
      <c r="CH57" s="145"/>
      <c r="CI57" s="145"/>
      <c r="CJ57" s="145"/>
      <c r="CK57" s="145"/>
      <c r="CL57" s="145"/>
      <c r="CM57" s="145"/>
      <c r="CN57" s="145"/>
      <c r="CO57" s="145"/>
      <c r="CP57" s="145"/>
      <c r="CQ57" s="145"/>
      <c r="CR57" s="145"/>
      <c r="CS57" s="145"/>
      <c r="CT57" s="145"/>
      <c r="CU57" s="145"/>
      <c r="CV57" s="145"/>
      <c r="CW57" s="145"/>
      <c r="CX57" s="145"/>
      <c r="CY57" s="145"/>
      <c r="CZ57" s="145"/>
      <c r="DA57" s="145"/>
      <c r="DB57" s="145"/>
      <c r="DC57" s="145"/>
      <c r="DD57" s="145"/>
      <c r="DE57" s="145"/>
      <c r="DF57" s="145"/>
      <c r="DG57" s="145"/>
      <c r="DH57" s="145"/>
      <c r="DI57" s="145"/>
      <c r="DJ57" s="145"/>
      <c r="DK57" s="145"/>
      <c r="DL57" s="145"/>
      <c r="DM57" s="145"/>
      <c r="DN57" s="145"/>
      <c r="DO57" s="145"/>
      <c r="DP57" s="145"/>
      <c r="DQ57" s="145"/>
      <c r="DR57" s="145"/>
      <c r="DS57" s="145"/>
      <c r="DT57" s="145"/>
      <c r="DU57" s="145"/>
      <c r="DV57" s="145"/>
      <c r="DW57" s="145"/>
      <c r="DX57" s="145"/>
      <c r="DY57" s="145"/>
      <c r="DZ57" s="145"/>
      <c r="EA57" s="145"/>
      <c r="EB57" s="145"/>
      <c r="EC57" s="145"/>
      <c r="ED57" s="145"/>
      <c r="EE57" s="145"/>
      <c r="EF57" s="145"/>
      <c r="EG57" s="145"/>
      <c r="EH57" s="145"/>
      <c r="EI57" s="145"/>
      <c r="EJ57" s="145"/>
      <c r="EK57" s="145"/>
      <c r="EL57" s="145"/>
      <c r="EM57" s="145"/>
      <c r="EN57" s="145"/>
      <c r="EO57" s="145"/>
      <c r="EP57" s="145"/>
      <c r="EQ57" s="145"/>
      <c r="ER57" s="145"/>
      <c r="ES57" s="145"/>
      <c r="ET57" s="145"/>
      <c r="EU57" s="145"/>
      <c r="EV57" s="145"/>
      <c r="EW57" s="145"/>
      <c r="EX57" s="145"/>
      <c r="EY57" s="145"/>
      <c r="EZ57" s="145"/>
      <c r="FA57" s="145"/>
      <c r="FB57" s="145"/>
      <c r="FC57" s="145"/>
      <c r="FD57" s="145"/>
      <c r="FE57" s="145"/>
      <c r="FF57" s="145"/>
      <c r="FG57" s="145"/>
      <c r="FH57" s="145"/>
      <c r="FI57" s="145"/>
      <c r="FJ57" s="145"/>
      <c r="FK57" s="145"/>
      <c r="FL57" s="145"/>
      <c r="FM57" s="145"/>
      <c r="FN57" s="145"/>
      <c r="FO57" s="145"/>
      <c r="FP57" s="145"/>
      <c r="FQ57" s="145"/>
      <c r="FR57" s="145"/>
      <c r="FS57" s="145"/>
      <c r="FT57" s="145"/>
      <c r="FU57" s="145"/>
      <c r="FV57" s="145"/>
      <c r="FW57" s="145"/>
      <c r="FX57" s="145"/>
      <c r="FY57" s="145"/>
      <c r="FZ57" s="145"/>
      <c r="GA57" s="145"/>
      <c r="GB57" s="145"/>
      <c r="GC57" s="145"/>
      <c r="GD57" s="145"/>
      <c r="GE57" s="145"/>
      <c r="GF57" s="145"/>
      <c r="GG57" s="145"/>
      <c r="GH57" s="145"/>
      <c r="GI57" s="145"/>
      <c r="GJ57" s="145"/>
      <c r="GK57" s="145"/>
      <c r="GL57" s="145"/>
      <c r="GM57" s="145"/>
      <c r="GN57" s="145"/>
      <c r="GO57" s="145"/>
      <c r="GP57" s="145"/>
      <c r="GQ57" s="145"/>
      <c r="GR57" s="145"/>
      <c r="GS57" s="145"/>
      <c r="GT57" s="145"/>
      <c r="GU57" s="145"/>
      <c r="GV57" s="145"/>
      <c r="GW57" s="145"/>
      <c r="GX57" s="145"/>
      <c r="GY57" s="145"/>
      <c r="GZ57" s="145"/>
      <c r="HA57" s="145"/>
      <c r="HB57" s="145"/>
      <c r="HC57" s="145"/>
      <c r="HD57" s="145"/>
      <c r="HE57" s="145"/>
      <c r="HF57" s="145"/>
      <c r="HG57" s="145"/>
      <c r="HH57" s="145"/>
      <c r="HI57" s="145"/>
      <c r="HJ57" s="145"/>
      <c r="HK57" s="145"/>
      <c r="HL57" s="145"/>
      <c r="HM57" s="145"/>
      <c r="HN57" s="145"/>
      <c r="HO57" s="145"/>
      <c r="HP57" s="145"/>
      <c r="HQ57" s="145"/>
      <c r="HR57" s="145"/>
      <c r="HS57" s="145"/>
      <c r="HT57" s="145"/>
      <c r="HU57" s="145"/>
      <c r="HV57" s="145"/>
      <c r="HW57" s="145"/>
      <c r="HX57" s="145"/>
      <c r="HY57" s="145"/>
      <c r="HZ57" s="145"/>
      <c r="IA57" s="145"/>
      <c r="IB57" s="145"/>
      <c r="IC57" s="145"/>
      <c r="ID57" s="145"/>
      <c r="IE57" s="145"/>
      <c r="IF57" s="145"/>
      <c r="IG57" s="145"/>
      <c r="IH57" s="145"/>
      <c r="II57" s="145"/>
      <c r="IJ57" s="145"/>
      <c r="IK57" s="145"/>
      <c r="IL57" s="145"/>
      <c r="IM57" s="145"/>
      <c r="IN57" s="145"/>
      <c r="IO57" s="145"/>
      <c r="IP57" s="145"/>
      <c r="IQ57" s="145"/>
      <c r="IR57" s="145"/>
      <c r="IS57" s="145"/>
      <c r="IT57" s="145"/>
      <c r="IU57" s="145"/>
      <c r="IV57" s="145"/>
      <c r="IW57" s="145"/>
      <c r="IX57" s="145"/>
      <c r="IY57" s="145"/>
      <c r="IZ57" s="145"/>
      <c r="JA57" s="145"/>
      <c r="JB57" s="145"/>
      <c r="JC57" s="145"/>
      <c r="JD57" s="145"/>
      <c r="JE57" s="145"/>
      <c r="JF57" s="145"/>
      <c r="JG57" s="145"/>
      <c r="JH57" s="145"/>
      <c r="JI57" s="145"/>
      <c r="JJ57" s="145"/>
      <c r="JK57" s="145"/>
      <c r="JL57" s="145"/>
      <c r="JM57" s="145"/>
      <c r="JN57" s="145"/>
      <c r="JO57" s="145"/>
      <c r="JP57" s="145"/>
      <c r="JQ57" s="145"/>
      <c r="JR57" s="145"/>
      <c r="JS57" s="145"/>
      <c r="JT57" s="145"/>
      <c r="JU57" s="145"/>
      <c r="JV57" s="145"/>
      <c r="JW57" s="145"/>
      <c r="JX57" s="145"/>
      <c r="JY57" s="145"/>
      <c r="JZ57" s="145"/>
      <c r="KA57" s="145"/>
      <c r="KB57" s="145"/>
      <c r="KC57" s="145"/>
      <c r="KD57" s="145"/>
      <c r="KE57" s="145"/>
      <c r="KF57" s="145"/>
      <c r="KG57" s="145"/>
      <c r="KH57" s="145"/>
      <c r="KI57" s="145"/>
      <c r="KJ57" s="145"/>
      <c r="KK57" s="145"/>
      <c r="KL57" s="145"/>
      <c r="KM57" s="145"/>
      <c r="KN57" s="145"/>
      <c r="KO57" s="145"/>
      <c r="KP57" s="145"/>
      <c r="KQ57" s="145"/>
      <c r="KR57" s="145"/>
      <c r="KS57" s="145"/>
      <c r="KT57" s="145"/>
      <c r="KU57" s="145"/>
      <c r="KV57" s="145"/>
      <c r="KW57" s="145"/>
      <c r="KX57" s="145"/>
      <c r="KY57" s="145"/>
      <c r="KZ57" s="145"/>
      <c r="LA57" s="145"/>
      <c r="LB57" s="145"/>
      <c r="LC57" s="145"/>
      <c r="LD57" s="145"/>
      <c r="LE57" s="145"/>
      <c r="LF57" s="145"/>
      <c r="LG57" s="145"/>
      <c r="LH57" s="145"/>
      <c r="LI57" s="145"/>
      <c r="LJ57" s="145"/>
      <c r="LK57" s="145"/>
      <c r="LL57" s="145"/>
      <c r="LM57" s="145"/>
      <c r="LN57" s="145"/>
      <c r="LO57" s="145"/>
      <c r="LP57" s="145"/>
      <c r="LQ57" s="145"/>
      <c r="LR57" s="145"/>
      <c r="LS57" s="145"/>
      <c r="LT57" s="145"/>
      <c r="LU57" s="145"/>
      <c r="LV57" s="145"/>
      <c r="LW57" s="145"/>
      <c r="LX57" s="145"/>
      <c r="LY57" s="145"/>
      <c r="LZ57" s="145"/>
      <c r="MA57" s="145"/>
      <c r="MB57" s="145"/>
      <c r="MC57" s="145"/>
      <c r="MD57" s="145"/>
      <c r="ME57" s="145"/>
      <c r="MF57" s="145"/>
      <c r="MG57" s="145"/>
      <c r="MH57" s="145"/>
      <c r="MI57" s="145"/>
      <c r="MJ57" s="145"/>
      <c r="MK57" s="145"/>
      <c r="ML57" s="145"/>
      <c r="MM57" s="145"/>
      <c r="MN57" s="145"/>
      <c r="MO57" s="145"/>
      <c r="MP57" s="145"/>
      <c r="MQ57" s="145"/>
      <c r="MR57" s="145"/>
      <c r="MS57" s="145"/>
      <c r="MT57" s="145"/>
      <c r="MU57" s="145"/>
      <c r="MV57" s="145"/>
      <c r="MW57" s="145"/>
      <c r="MX57" s="145"/>
      <c r="MY57" s="145"/>
      <c r="MZ57" s="145"/>
      <c r="NA57" s="145"/>
      <c r="NB57" s="145"/>
      <c r="NC57" s="145"/>
      <c r="ND57" s="145"/>
      <c r="NE57" s="145"/>
      <c r="NF57" s="145"/>
      <c r="NG57" s="145"/>
      <c r="NH57" s="145"/>
      <c r="NI57" s="145"/>
      <c r="NJ57" s="145"/>
      <c r="NK57" s="145"/>
      <c r="NL57" s="145"/>
      <c r="NM57" s="145"/>
      <c r="NN57" s="145"/>
      <c r="NO57" s="145"/>
      <c r="NP57" s="145"/>
      <c r="NQ57" s="145"/>
      <c r="NR57" s="145"/>
      <c r="NS57" s="145"/>
      <c r="NT57" s="145"/>
      <c r="NU57" s="145"/>
      <c r="NV57" s="145"/>
      <c r="NW57" s="145"/>
      <c r="NX57" s="145"/>
      <c r="NY57" s="145"/>
      <c r="NZ57" s="145"/>
      <c r="OA57" s="145"/>
      <c r="OB57" s="145"/>
      <c r="OC57" s="145"/>
      <c r="OD57" s="145"/>
      <c r="OE57" s="145"/>
      <c r="OF57" s="145"/>
      <c r="OG57" s="145"/>
      <c r="OH57" s="145"/>
      <c r="OI57" s="145"/>
      <c r="OJ57" s="145"/>
      <c r="OK57" s="145"/>
      <c r="OL57" s="145"/>
      <c r="OM57" s="145"/>
      <c r="ON57" s="145"/>
      <c r="OO57" s="145"/>
      <c r="OP57" s="145"/>
      <c r="OQ57" s="145"/>
      <c r="OR57" s="145"/>
      <c r="OS57" s="145"/>
      <c r="OT57" s="145"/>
      <c r="OU57" s="145"/>
      <c r="OV57" s="145"/>
      <c r="OW57" s="145"/>
      <c r="OX57" s="145"/>
      <c r="OY57" s="145"/>
      <c r="OZ57" s="145"/>
      <c r="PA57" s="145"/>
      <c r="PB57" s="145"/>
      <c r="PC57" s="145"/>
      <c r="PD57" s="145"/>
      <c r="PE57" s="145"/>
      <c r="PF57" s="145"/>
      <c r="PG57" s="145"/>
      <c r="PH57" s="145"/>
      <c r="PI57" s="145"/>
      <c r="PJ57" s="145"/>
      <c r="PK57" s="145"/>
      <c r="PL57" s="145"/>
      <c r="PM57" s="145"/>
      <c r="PN57" s="145"/>
      <c r="PO57" s="145"/>
      <c r="PP57" s="145"/>
      <c r="PQ57" s="145"/>
      <c r="PR57" s="145"/>
      <c r="PS57" s="145"/>
      <c r="PT57" s="145"/>
      <c r="PU57" s="145"/>
      <c r="PV57" s="145"/>
      <c r="PW57" s="145"/>
      <c r="PX57" s="145"/>
      <c r="PY57" s="145"/>
      <c r="PZ57" s="145"/>
      <c r="QA57" s="145"/>
      <c r="QB57" s="145"/>
      <c r="QC57" s="145"/>
      <c r="QD57" s="145"/>
      <c r="QE57" s="145"/>
      <c r="QF57" s="145"/>
      <c r="QG57" s="145"/>
      <c r="QH57" s="145"/>
      <c r="QI57" s="145"/>
      <c r="QJ57" s="145"/>
      <c r="QK57" s="145"/>
      <c r="QL57" s="145"/>
      <c r="QM57" s="145"/>
      <c r="QN57" s="145"/>
      <c r="QO57" s="145"/>
      <c r="QP57" s="145"/>
      <c r="QQ57" s="145"/>
      <c r="QR57" s="145"/>
      <c r="QS57" s="145"/>
      <c r="QT57" s="145"/>
      <c r="QU57" s="145"/>
      <c r="QV57" s="145"/>
      <c r="QW57" s="145"/>
      <c r="QX57" s="145"/>
      <c r="QY57" s="145"/>
      <c r="QZ57" s="145"/>
      <c r="RA57" s="145"/>
      <c r="RB57" s="145"/>
      <c r="RC57" s="145"/>
      <c r="RD57" s="145"/>
      <c r="RE57" s="145"/>
      <c r="RF57" s="145"/>
      <c r="RG57" s="145"/>
      <c r="RH57" s="145"/>
      <c r="RI57" s="145"/>
      <c r="RJ57" s="145"/>
      <c r="RK57" s="145"/>
      <c r="RL57" s="145"/>
      <c r="RM57" s="145"/>
      <c r="RN57" s="145"/>
      <c r="RO57" s="145"/>
      <c r="RP57" s="145"/>
      <c r="RQ57" s="145"/>
      <c r="RR57" s="145"/>
      <c r="RS57" s="145"/>
      <c r="RT57" s="145"/>
      <c r="RU57" s="145"/>
      <c r="RV57" s="145"/>
      <c r="RW57" s="145"/>
      <c r="RX57" s="145"/>
      <c r="RY57" s="145"/>
      <c r="RZ57" s="145"/>
      <c r="SA57" s="145"/>
      <c r="SB57" s="145"/>
      <c r="SC57" s="145"/>
      <c r="SD57" s="145"/>
      <c r="SE57" s="145"/>
      <c r="SF57" s="145"/>
      <c r="SG57" s="145"/>
      <c r="SH57" s="145"/>
      <c r="SI57" s="145"/>
      <c r="SJ57" s="145"/>
      <c r="SK57" s="145"/>
      <c r="SL57" s="145"/>
      <c r="SM57" s="145"/>
      <c r="SN57" s="145"/>
      <c r="SO57" s="145"/>
      <c r="SP57" s="145"/>
      <c r="SQ57" s="145"/>
      <c r="SR57" s="145"/>
      <c r="SS57" s="145"/>
      <c r="ST57" s="145"/>
      <c r="SU57" s="145"/>
      <c r="SV57" s="145"/>
      <c r="SW57" s="145"/>
      <c r="SX57" s="145"/>
      <c r="SY57" s="145"/>
      <c r="SZ57" s="145"/>
      <c r="TA57" s="145"/>
      <c r="TB57" s="145"/>
      <c r="TC57" s="145"/>
      <c r="TD57" s="145"/>
      <c r="TE57" s="145"/>
      <c r="TF57" s="145"/>
      <c r="TG57" s="145"/>
      <c r="TH57" s="145"/>
      <c r="TI57" s="145"/>
      <c r="TJ57" s="145"/>
      <c r="TK57" s="145"/>
      <c r="TL57" s="145"/>
      <c r="TM57" s="145"/>
      <c r="TN57" s="145"/>
      <c r="TO57" s="145"/>
      <c r="TP57" s="145"/>
      <c r="TQ57" s="145"/>
      <c r="TR57" s="145"/>
      <c r="TS57" s="145"/>
      <c r="TT57" s="145"/>
      <c r="TU57" s="145"/>
      <c r="TV57" s="145"/>
      <c r="TW57" s="145"/>
      <c r="TX57" s="145"/>
      <c r="TY57" s="145"/>
      <c r="TZ57" s="145"/>
      <c r="UA57" s="145"/>
      <c r="UB57" s="145"/>
      <c r="UC57" s="145"/>
      <c r="UD57" s="145"/>
      <c r="UE57" s="145"/>
      <c r="UF57" s="145"/>
      <c r="UG57" s="145"/>
      <c r="UH57" s="145"/>
      <c r="UI57" s="145"/>
      <c r="UJ57" s="145"/>
      <c r="UK57" s="145"/>
      <c r="UL57" s="145"/>
      <c r="UM57" s="145"/>
      <c r="UN57" s="145"/>
      <c r="UO57" s="145"/>
      <c r="UP57" s="145"/>
      <c r="UQ57" s="145"/>
      <c r="UR57" s="145"/>
      <c r="US57" s="145"/>
      <c r="UT57" s="145"/>
      <c r="UU57" s="145"/>
      <c r="UV57" s="145"/>
      <c r="UW57" s="145"/>
      <c r="UX57" s="145"/>
      <c r="UY57" s="145"/>
      <c r="UZ57" s="145"/>
      <c r="VA57" s="145"/>
      <c r="VB57" s="145"/>
      <c r="VC57" s="145"/>
      <c r="VD57" s="145"/>
      <c r="VE57" s="145"/>
      <c r="VF57" s="145"/>
      <c r="VG57" s="145"/>
      <c r="VH57" s="145"/>
      <c r="VI57" s="145"/>
      <c r="VJ57" s="145"/>
      <c r="VK57" s="145"/>
      <c r="VL57" s="145"/>
      <c r="VM57" s="145"/>
      <c r="VN57" s="145"/>
      <c r="VO57" s="145"/>
      <c r="VP57" s="145"/>
      <c r="VQ57" s="145"/>
      <c r="VR57" s="145"/>
      <c r="VS57" s="145"/>
      <c r="VT57" s="145"/>
      <c r="VU57" s="145"/>
      <c r="VV57" s="145"/>
      <c r="VW57" s="145"/>
      <c r="VX57" s="145"/>
      <c r="VY57" s="145"/>
      <c r="VZ57" s="145"/>
      <c r="WA57" s="145"/>
      <c r="WB57" s="145"/>
      <c r="WC57" s="145"/>
      <c r="WD57" s="145"/>
      <c r="WE57" s="145"/>
      <c r="WF57" s="145"/>
      <c r="WG57" s="145"/>
      <c r="WH57" s="145"/>
      <c r="WI57" s="145"/>
      <c r="WJ57" s="145"/>
      <c r="WK57" s="145"/>
      <c r="WL57" s="145"/>
      <c r="WM57" s="145"/>
      <c r="WN57" s="145"/>
      <c r="WO57" s="145"/>
      <c r="WP57" s="145"/>
      <c r="WQ57" s="145"/>
      <c r="WR57" s="145"/>
      <c r="WS57" s="145"/>
      <c r="WT57" s="145"/>
      <c r="WU57" s="145"/>
      <c r="WV57" s="145"/>
      <c r="WW57" s="145"/>
      <c r="WX57" s="145"/>
      <c r="WY57" s="145"/>
      <c r="WZ57" s="145"/>
      <c r="XA57" s="145"/>
      <c r="XB57" s="145"/>
      <c r="XC57" s="145"/>
      <c r="XD57" s="145"/>
      <c r="XE57" s="145"/>
      <c r="XF57" s="145"/>
      <c r="XG57" s="145"/>
      <c r="XH57" s="145"/>
      <c r="XI57" s="145"/>
      <c r="XJ57" s="145"/>
      <c r="XK57" s="145"/>
      <c r="XL57" s="145"/>
      <c r="XM57" s="145"/>
      <c r="XN57" s="145"/>
      <c r="XO57" s="145"/>
      <c r="XP57" s="145"/>
      <c r="XQ57" s="145"/>
      <c r="XR57" s="145"/>
      <c r="XS57" s="145"/>
      <c r="XT57" s="145"/>
      <c r="XU57" s="145"/>
      <c r="XV57" s="145"/>
      <c r="XW57" s="145"/>
      <c r="XX57" s="145"/>
      <c r="XY57" s="145"/>
      <c r="XZ57" s="145"/>
      <c r="YA57" s="145"/>
      <c r="YB57" s="145"/>
      <c r="YC57" s="145"/>
      <c r="YD57" s="145"/>
      <c r="YE57" s="145"/>
      <c r="YF57" s="145"/>
      <c r="YG57" s="145"/>
      <c r="YH57" s="145"/>
      <c r="YI57" s="145"/>
      <c r="YJ57" s="145"/>
      <c r="YK57" s="145"/>
      <c r="YL57" s="145"/>
      <c r="YM57" s="145"/>
      <c r="YN57" s="145"/>
      <c r="YO57" s="145"/>
      <c r="YP57" s="145"/>
      <c r="YQ57" s="145"/>
      <c r="YR57" s="145"/>
      <c r="YS57" s="145"/>
      <c r="YT57" s="145"/>
      <c r="YU57" s="145"/>
      <c r="YV57" s="145"/>
      <c r="YW57" s="145"/>
      <c r="YX57" s="145"/>
      <c r="YY57" s="145"/>
      <c r="YZ57" s="145"/>
      <c r="ZA57" s="145"/>
      <c r="ZB57" s="145"/>
      <c r="ZC57" s="145"/>
      <c r="ZD57" s="145"/>
      <c r="ZE57" s="145"/>
      <c r="ZF57" s="145"/>
      <c r="ZG57" s="145"/>
      <c r="ZH57" s="145"/>
      <c r="ZI57" s="145"/>
      <c r="ZJ57" s="145"/>
      <c r="ZK57" s="145"/>
      <c r="ZL57" s="145"/>
      <c r="ZM57" s="145"/>
      <c r="ZN57" s="145"/>
      <c r="ZO57" s="145"/>
      <c r="ZP57" s="145"/>
      <c r="ZQ57" s="145"/>
      <c r="ZR57" s="145"/>
      <c r="ZS57" s="145"/>
      <c r="ZT57" s="145"/>
      <c r="ZU57" s="145"/>
      <c r="ZV57" s="145"/>
      <c r="ZW57" s="145"/>
      <c r="ZX57" s="145"/>
      <c r="ZY57" s="145"/>
      <c r="ZZ57" s="145"/>
      <c r="AAA57" s="145"/>
      <c r="AAB57" s="145"/>
      <c r="AAC57" s="145"/>
      <c r="AAD57" s="145"/>
      <c r="AAE57" s="145"/>
      <c r="AAF57" s="145"/>
      <c r="AAG57" s="145"/>
      <c r="AAH57" s="145"/>
      <c r="AAI57" s="145"/>
      <c r="AAJ57" s="145"/>
      <c r="AAK57" s="145"/>
      <c r="AAL57" s="145"/>
      <c r="AAM57" s="145"/>
      <c r="AAN57" s="145"/>
      <c r="AAO57" s="145"/>
      <c r="AAP57" s="145"/>
      <c r="AAQ57" s="145"/>
      <c r="AAR57" s="145"/>
      <c r="AAS57" s="145"/>
      <c r="AAT57" s="145"/>
      <c r="AAU57" s="145"/>
      <c r="AAV57" s="145"/>
      <c r="AAW57" s="145"/>
      <c r="AAX57" s="145"/>
      <c r="AAY57" s="145"/>
      <c r="AAZ57" s="145"/>
      <c r="ABA57" s="145"/>
      <c r="ABB57" s="145"/>
      <c r="ABC57" s="145"/>
      <c r="ABD57" s="145"/>
      <c r="ABE57" s="145"/>
      <c r="ABF57" s="145"/>
      <c r="ABG57" s="145"/>
      <c r="ABH57" s="145"/>
      <c r="ABI57" s="145"/>
      <c r="ABJ57" s="145"/>
      <c r="ABK57" s="145"/>
      <c r="ABL57" s="145"/>
      <c r="ABM57" s="145"/>
      <c r="ABN57" s="145"/>
      <c r="ABO57" s="145"/>
      <c r="ABP57" s="145"/>
      <c r="ABQ57" s="145"/>
      <c r="ABR57" s="145"/>
      <c r="ABS57" s="145"/>
      <c r="ABT57" s="145"/>
      <c r="ABU57" s="145"/>
      <c r="ABV57" s="145"/>
      <c r="ABW57" s="145"/>
      <c r="ABX57" s="145"/>
      <c r="ABY57" s="145"/>
      <c r="ABZ57" s="145"/>
      <c r="ACA57" s="145"/>
      <c r="ACB57" s="145"/>
      <c r="ACC57" s="145"/>
      <c r="ACD57" s="145"/>
      <c r="ACE57" s="145"/>
      <c r="ACF57" s="145"/>
      <c r="ACG57" s="145"/>
      <c r="ACH57" s="145"/>
      <c r="ACI57" s="145"/>
      <c r="ACJ57" s="145"/>
      <c r="ACK57" s="145"/>
      <c r="ACL57" s="145"/>
      <c r="ACM57" s="145"/>
      <c r="ACN57" s="145"/>
      <c r="ACO57" s="145"/>
      <c r="ACP57" s="145"/>
      <c r="ACQ57" s="145"/>
      <c r="ACR57" s="145"/>
      <c r="ACS57" s="145"/>
      <c r="ACT57" s="145"/>
      <c r="ACU57" s="145"/>
      <c r="ACV57" s="145"/>
      <c r="ACW57" s="145"/>
      <c r="ACX57" s="145"/>
      <c r="ACY57" s="145"/>
      <c r="ACZ57" s="145"/>
      <c r="ADA57" s="145"/>
      <c r="ADB57" s="145"/>
      <c r="ADC57" s="145"/>
      <c r="ADD57" s="145"/>
      <c r="ADE57" s="145"/>
      <c r="ADF57" s="145"/>
      <c r="ADG57" s="145"/>
      <c r="ADH57" s="145"/>
      <c r="ADI57" s="145"/>
      <c r="ADJ57" s="145"/>
      <c r="ADK57" s="145"/>
      <c r="ADL57" s="145"/>
      <c r="ADM57" s="145"/>
      <c r="ADN57" s="145"/>
      <c r="ADO57" s="145"/>
      <c r="ADP57" s="145"/>
      <c r="ADQ57" s="145"/>
      <c r="ADR57" s="145"/>
      <c r="ADS57" s="145"/>
      <c r="ADT57" s="145"/>
      <c r="ADU57" s="145"/>
      <c r="ADV57" s="145"/>
      <c r="ADW57" s="145"/>
      <c r="ADX57" s="145"/>
      <c r="ADY57" s="145"/>
      <c r="ADZ57" s="145"/>
      <c r="AEA57" s="145"/>
      <c r="AEB57" s="145"/>
      <c r="AEC57" s="145"/>
      <c r="AED57" s="145"/>
      <c r="AEE57" s="145"/>
      <c r="AEF57" s="145"/>
      <c r="AEG57" s="145"/>
      <c r="AEH57" s="145"/>
      <c r="AEI57" s="145"/>
      <c r="AEJ57" s="145"/>
      <c r="AEK57" s="145"/>
      <c r="AEL57" s="145"/>
      <c r="AEM57" s="145"/>
      <c r="AEN57" s="145"/>
      <c r="AEO57" s="145"/>
      <c r="AEP57" s="145"/>
      <c r="AEQ57" s="145"/>
      <c r="AER57" s="145"/>
      <c r="AES57" s="145"/>
      <c r="AET57" s="145"/>
      <c r="AEU57" s="145"/>
      <c r="AEV57" s="145"/>
      <c r="AEW57" s="145"/>
      <c r="AEX57" s="145"/>
      <c r="AEY57" s="145"/>
      <c r="AEZ57" s="145"/>
      <c r="AFA57" s="145"/>
      <c r="AFB57" s="145"/>
      <c r="AFC57" s="145"/>
      <c r="AFD57" s="145"/>
      <c r="AFE57" s="145"/>
      <c r="AFF57" s="145"/>
      <c r="AFG57" s="145"/>
      <c r="AFH57" s="145"/>
      <c r="AFI57" s="145"/>
      <c r="AFJ57" s="145"/>
      <c r="AFK57" s="145"/>
      <c r="AFL57" s="145"/>
      <c r="AFM57" s="145"/>
      <c r="AFN57" s="145"/>
      <c r="AFO57" s="145"/>
      <c r="AFP57" s="145"/>
      <c r="AFQ57" s="145"/>
      <c r="AFR57" s="145"/>
      <c r="AFS57" s="145"/>
      <c r="AFT57" s="145"/>
      <c r="AFU57" s="145"/>
      <c r="AFV57" s="145"/>
      <c r="AFW57" s="145"/>
      <c r="AFX57" s="145"/>
      <c r="AFY57" s="145"/>
      <c r="AFZ57" s="145"/>
      <c r="AGA57" s="145"/>
      <c r="AGB57" s="145"/>
      <c r="AGC57" s="145"/>
      <c r="AGD57" s="145"/>
      <c r="AGE57" s="145"/>
      <c r="AGF57" s="145"/>
      <c r="AGG57" s="145"/>
      <c r="AGH57" s="145"/>
      <c r="AGI57" s="145"/>
      <c r="AGJ57" s="145"/>
      <c r="AGK57" s="145"/>
      <c r="AGL57" s="145"/>
      <c r="AGM57" s="145"/>
      <c r="AGN57" s="145"/>
      <c r="AGO57" s="145"/>
      <c r="AGP57" s="145"/>
      <c r="AGQ57" s="145"/>
      <c r="AGR57" s="145"/>
      <c r="AGS57" s="145"/>
      <c r="AGT57" s="145"/>
      <c r="AGU57" s="145"/>
      <c r="AGV57" s="145"/>
      <c r="AGW57" s="145"/>
      <c r="AGX57" s="145"/>
      <c r="AGY57" s="145"/>
      <c r="AGZ57" s="145"/>
      <c r="AHA57" s="145"/>
      <c r="AHB57" s="145"/>
      <c r="AHC57" s="145"/>
      <c r="AHD57" s="145"/>
      <c r="AHE57" s="145"/>
      <c r="AHF57" s="145"/>
      <c r="AHG57" s="145"/>
      <c r="AHH57" s="145"/>
      <c r="AHI57" s="145"/>
      <c r="AHJ57" s="145"/>
      <c r="AHK57" s="145"/>
      <c r="AHL57" s="145"/>
      <c r="AHM57" s="145"/>
      <c r="AHN57" s="145"/>
      <c r="AHO57" s="145"/>
      <c r="AHP57" s="145"/>
      <c r="AHQ57" s="145"/>
      <c r="AHR57" s="145"/>
      <c r="AHS57" s="145"/>
      <c r="AHT57" s="145"/>
      <c r="AHU57" s="145"/>
      <c r="AHV57" s="145"/>
      <c r="AHW57" s="145"/>
      <c r="AHX57" s="145"/>
      <c r="AHY57" s="145"/>
      <c r="AHZ57" s="145"/>
      <c r="AIA57" s="145"/>
      <c r="AIB57" s="145"/>
      <c r="AIC57" s="145"/>
      <c r="AID57" s="145"/>
      <c r="AIE57" s="145"/>
      <c r="AIF57" s="145"/>
      <c r="AIG57" s="145"/>
      <c r="AIH57" s="145"/>
      <c r="AII57" s="145"/>
      <c r="AIJ57" s="145"/>
      <c r="AIK57" s="145"/>
      <c r="AIL57" s="145"/>
      <c r="AIM57" s="145"/>
      <c r="AIN57" s="145"/>
      <c r="AIO57" s="145"/>
      <c r="AIP57" s="145"/>
      <c r="AIQ57" s="145"/>
      <c r="AIR57" s="145"/>
      <c r="AIS57" s="145"/>
      <c r="AIT57" s="145"/>
      <c r="AIU57" s="145"/>
      <c r="AIV57" s="145"/>
      <c r="AIW57" s="145"/>
      <c r="AIX57" s="145"/>
      <c r="AIY57" s="145"/>
      <c r="AIZ57" s="145"/>
      <c r="AJA57" s="145"/>
      <c r="AJB57" s="145"/>
      <c r="AJC57" s="145"/>
      <c r="AJD57" s="145"/>
      <c r="AJE57" s="145"/>
      <c r="AJF57" s="145"/>
      <c r="AJG57" s="145"/>
      <c r="AJH57" s="145"/>
      <c r="AJI57" s="145"/>
      <c r="AJJ57" s="145"/>
      <c r="AJK57" s="145"/>
      <c r="AJL57" s="145"/>
      <c r="AJM57" s="145"/>
      <c r="AJN57" s="145"/>
      <c r="AJO57" s="145"/>
      <c r="AJP57" s="145"/>
      <c r="AJQ57" s="145"/>
      <c r="AJR57" s="145"/>
      <c r="AJS57" s="145"/>
      <c r="AJT57" s="145"/>
      <c r="AJU57" s="145"/>
      <c r="AJV57" s="145"/>
      <c r="AJW57" s="145"/>
      <c r="AJX57" s="145"/>
      <c r="AJY57" s="145"/>
      <c r="AJZ57" s="145"/>
      <c r="AKA57" s="145"/>
      <c r="AKB57" s="145"/>
      <c r="AKC57" s="145"/>
      <c r="AKD57" s="145"/>
      <c r="AKE57" s="145"/>
      <c r="AKF57" s="145"/>
      <c r="AKG57" s="145"/>
      <c r="AKH57" s="145"/>
      <c r="AKI57" s="145"/>
      <c r="AKJ57" s="145"/>
      <c r="AKK57" s="145"/>
      <c r="AKL57" s="145"/>
      <c r="AKM57" s="145"/>
      <c r="AKN57" s="145"/>
      <c r="AKO57" s="145"/>
      <c r="AKP57" s="145"/>
      <c r="AKQ57" s="145"/>
      <c r="AKR57" s="145"/>
      <c r="AKS57" s="145"/>
      <c r="AKT57" s="145"/>
      <c r="AKU57" s="145"/>
      <c r="AKV57" s="145"/>
      <c r="AKW57" s="145"/>
      <c r="AKX57" s="145"/>
      <c r="AKY57" s="145"/>
      <c r="AKZ57" s="145"/>
      <c r="ALA57" s="145"/>
      <c r="ALB57" s="145"/>
      <c r="ALC57" s="145"/>
      <c r="ALD57" s="145"/>
      <c r="ALE57" s="145"/>
      <c r="ALF57" s="145"/>
      <c r="ALG57" s="145"/>
      <c r="ALH57" s="145"/>
      <c r="ALI57" s="145"/>
      <c r="ALJ57" s="145"/>
      <c r="ALK57" s="145"/>
      <c r="ALL57" s="145"/>
      <c r="ALM57" s="145"/>
      <c r="ALN57" s="145"/>
      <c r="ALO57" s="145"/>
      <c r="ALP57" s="145"/>
      <c r="ALQ57" s="145"/>
      <c r="ALR57" s="145"/>
      <c r="ALS57" s="145"/>
      <c r="ALT57" s="145"/>
      <c r="ALU57" s="145"/>
      <c r="ALV57" s="145"/>
      <c r="ALW57" s="145"/>
      <c r="ALX57" s="145"/>
      <c r="ALY57" s="145"/>
      <c r="ALZ57" s="145"/>
      <c r="AMA57" s="145"/>
      <c r="AMB57" s="145"/>
      <c r="AMC57" s="145"/>
      <c r="AMD57" s="145"/>
      <c r="AME57" s="145"/>
      <c r="AMF57" s="145"/>
      <c r="AMG57" s="145"/>
      <c r="AMH57" s="145"/>
      <c r="AMI57" s="145"/>
      <c r="AMJ57" s="145"/>
      <c r="AMK57" s="145"/>
    </row>
    <row r="58" spans="1:1025" s="131" customFormat="1">
      <c r="A58" s="145" t="str">
        <f t="shared" ref="A58" si="5">I58&amp;"."&amp;K58</f>
        <v>LOAN.MD_DEFER</v>
      </c>
      <c r="B58" s="154">
        <f t="shared" si="3"/>
        <v>110054</v>
      </c>
      <c r="C58" s="134">
        <v>0</v>
      </c>
      <c r="D58" s="134">
        <v>1</v>
      </c>
      <c r="E58" s="146">
        <f t="shared" si="4"/>
        <v>100000</v>
      </c>
      <c r="F58" s="146">
        <v>10000</v>
      </c>
      <c r="G58" s="146" t="s">
        <v>34</v>
      </c>
      <c r="H58" s="146">
        <v>100000</v>
      </c>
      <c r="I58" s="158" t="s">
        <v>505</v>
      </c>
      <c r="J58" s="146">
        <f>VLOOKUP(I58,T_FSM_TYPE!$A:$B,2,0)</f>
        <v>110000</v>
      </c>
      <c r="K58" s="131" t="s">
        <v>522</v>
      </c>
      <c r="L58" s="159"/>
      <c r="M58" s="133" t="str">
        <f t="shared" si="2"/>
        <v>INSERT INTO T_FSM_ACTION VALUES(110054, 0, 1, 100000, 10000, GETDATE(), 100000, 110000, 'MD_DEFER', '' )</v>
      </c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  <c r="BD58" s="145"/>
      <c r="BE58" s="145"/>
      <c r="BF58" s="145"/>
      <c r="BG58" s="145"/>
      <c r="BH58" s="145"/>
      <c r="BI58" s="145"/>
      <c r="BJ58" s="145"/>
      <c r="BK58" s="145"/>
      <c r="BL58" s="145"/>
      <c r="BM58" s="145"/>
      <c r="BN58" s="145"/>
      <c r="BO58" s="145"/>
      <c r="BP58" s="145"/>
      <c r="BQ58" s="145"/>
      <c r="BR58" s="145"/>
      <c r="BS58" s="145"/>
      <c r="BT58" s="145"/>
      <c r="BU58" s="145"/>
      <c r="BV58" s="145"/>
      <c r="BW58" s="145"/>
      <c r="BX58" s="145"/>
      <c r="BY58" s="145"/>
      <c r="BZ58" s="145"/>
      <c r="CA58" s="145"/>
      <c r="CB58" s="145"/>
      <c r="CC58" s="145"/>
      <c r="CD58" s="145"/>
      <c r="CE58" s="145"/>
      <c r="CF58" s="145"/>
      <c r="CG58" s="145"/>
      <c r="CH58" s="145"/>
      <c r="CI58" s="145"/>
      <c r="CJ58" s="145"/>
      <c r="CK58" s="145"/>
      <c r="CL58" s="145"/>
      <c r="CM58" s="145"/>
      <c r="CN58" s="145"/>
      <c r="CO58" s="145"/>
      <c r="CP58" s="145"/>
      <c r="CQ58" s="145"/>
      <c r="CR58" s="145"/>
      <c r="CS58" s="145"/>
      <c r="CT58" s="145"/>
      <c r="CU58" s="145"/>
      <c r="CV58" s="145"/>
      <c r="CW58" s="145"/>
      <c r="CX58" s="145"/>
      <c r="CY58" s="145"/>
      <c r="CZ58" s="145"/>
      <c r="DA58" s="145"/>
      <c r="DB58" s="145"/>
      <c r="DC58" s="145"/>
      <c r="DD58" s="145"/>
      <c r="DE58" s="145"/>
      <c r="DF58" s="145"/>
      <c r="DG58" s="145"/>
      <c r="DH58" s="145"/>
      <c r="DI58" s="145"/>
      <c r="DJ58" s="145"/>
      <c r="DK58" s="145"/>
      <c r="DL58" s="145"/>
      <c r="DM58" s="145"/>
      <c r="DN58" s="145"/>
      <c r="DO58" s="145"/>
      <c r="DP58" s="145"/>
      <c r="DQ58" s="145"/>
      <c r="DR58" s="145"/>
      <c r="DS58" s="145"/>
      <c r="DT58" s="145"/>
      <c r="DU58" s="145"/>
      <c r="DV58" s="145"/>
      <c r="DW58" s="145"/>
      <c r="DX58" s="145"/>
      <c r="DY58" s="145"/>
      <c r="DZ58" s="145"/>
      <c r="EA58" s="145"/>
      <c r="EB58" s="145"/>
      <c r="EC58" s="145"/>
      <c r="ED58" s="145"/>
      <c r="EE58" s="145"/>
      <c r="EF58" s="145"/>
      <c r="EG58" s="145"/>
      <c r="EH58" s="145"/>
      <c r="EI58" s="145"/>
      <c r="EJ58" s="145"/>
      <c r="EK58" s="145"/>
      <c r="EL58" s="145"/>
      <c r="EM58" s="145"/>
      <c r="EN58" s="145"/>
      <c r="EO58" s="145"/>
      <c r="EP58" s="145"/>
      <c r="EQ58" s="145"/>
      <c r="ER58" s="145"/>
      <c r="ES58" s="145"/>
      <c r="ET58" s="145"/>
      <c r="EU58" s="145"/>
      <c r="EV58" s="145"/>
      <c r="EW58" s="145"/>
      <c r="EX58" s="145"/>
      <c r="EY58" s="145"/>
      <c r="EZ58" s="145"/>
      <c r="FA58" s="145"/>
      <c r="FB58" s="145"/>
      <c r="FC58" s="145"/>
      <c r="FD58" s="145"/>
      <c r="FE58" s="145"/>
      <c r="FF58" s="145"/>
      <c r="FG58" s="145"/>
      <c r="FH58" s="145"/>
      <c r="FI58" s="145"/>
      <c r="FJ58" s="145"/>
      <c r="FK58" s="145"/>
      <c r="FL58" s="145"/>
      <c r="FM58" s="145"/>
      <c r="FN58" s="145"/>
      <c r="FO58" s="145"/>
      <c r="FP58" s="145"/>
      <c r="FQ58" s="145"/>
      <c r="FR58" s="145"/>
      <c r="FS58" s="145"/>
      <c r="FT58" s="145"/>
      <c r="FU58" s="145"/>
      <c r="FV58" s="145"/>
      <c r="FW58" s="145"/>
      <c r="FX58" s="145"/>
      <c r="FY58" s="145"/>
      <c r="FZ58" s="145"/>
      <c r="GA58" s="145"/>
      <c r="GB58" s="145"/>
      <c r="GC58" s="145"/>
      <c r="GD58" s="145"/>
      <c r="GE58" s="145"/>
      <c r="GF58" s="145"/>
      <c r="GG58" s="145"/>
      <c r="GH58" s="145"/>
      <c r="GI58" s="145"/>
      <c r="GJ58" s="145"/>
      <c r="GK58" s="145"/>
      <c r="GL58" s="145"/>
      <c r="GM58" s="145"/>
      <c r="GN58" s="145"/>
      <c r="GO58" s="145"/>
      <c r="GP58" s="145"/>
      <c r="GQ58" s="145"/>
      <c r="GR58" s="145"/>
      <c r="GS58" s="145"/>
      <c r="GT58" s="145"/>
      <c r="GU58" s="145"/>
      <c r="GV58" s="145"/>
      <c r="GW58" s="145"/>
      <c r="GX58" s="145"/>
      <c r="GY58" s="145"/>
      <c r="GZ58" s="145"/>
      <c r="HA58" s="145"/>
      <c r="HB58" s="145"/>
      <c r="HC58" s="145"/>
      <c r="HD58" s="145"/>
      <c r="HE58" s="145"/>
      <c r="HF58" s="145"/>
      <c r="HG58" s="145"/>
      <c r="HH58" s="145"/>
      <c r="HI58" s="145"/>
      <c r="HJ58" s="145"/>
      <c r="HK58" s="145"/>
      <c r="HL58" s="145"/>
      <c r="HM58" s="145"/>
      <c r="HN58" s="145"/>
      <c r="HO58" s="145"/>
      <c r="HP58" s="145"/>
      <c r="HQ58" s="145"/>
      <c r="HR58" s="145"/>
      <c r="HS58" s="145"/>
      <c r="HT58" s="145"/>
      <c r="HU58" s="145"/>
      <c r="HV58" s="145"/>
      <c r="HW58" s="145"/>
      <c r="HX58" s="145"/>
      <c r="HY58" s="145"/>
      <c r="HZ58" s="145"/>
      <c r="IA58" s="145"/>
      <c r="IB58" s="145"/>
      <c r="IC58" s="145"/>
      <c r="ID58" s="145"/>
      <c r="IE58" s="145"/>
      <c r="IF58" s="145"/>
      <c r="IG58" s="145"/>
      <c r="IH58" s="145"/>
      <c r="II58" s="145"/>
      <c r="IJ58" s="145"/>
      <c r="IK58" s="145"/>
      <c r="IL58" s="145"/>
      <c r="IM58" s="145"/>
      <c r="IN58" s="145"/>
      <c r="IO58" s="145"/>
      <c r="IP58" s="145"/>
      <c r="IQ58" s="145"/>
      <c r="IR58" s="145"/>
      <c r="IS58" s="145"/>
      <c r="IT58" s="145"/>
      <c r="IU58" s="145"/>
      <c r="IV58" s="145"/>
      <c r="IW58" s="145"/>
      <c r="IX58" s="145"/>
      <c r="IY58" s="145"/>
      <c r="IZ58" s="145"/>
      <c r="JA58" s="145"/>
      <c r="JB58" s="145"/>
      <c r="JC58" s="145"/>
      <c r="JD58" s="145"/>
      <c r="JE58" s="145"/>
      <c r="JF58" s="145"/>
      <c r="JG58" s="145"/>
      <c r="JH58" s="145"/>
      <c r="JI58" s="145"/>
      <c r="JJ58" s="145"/>
      <c r="JK58" s="145"/>
      <c r="JL58" s="145"/>
      <c r="JM58" s="145"/>
      <c r="JN58" s="145"/>
      <c r="JO58" s="145"/>
      <c r="JP58" s="145"/>
      <c r="JQ58" s="145"/>
      <c r="JR58" s="145"/>
      <c r="JS58" s="145"/>
      <c r="JT58" s="145"/>
      <c r="JU58" s="145"/>
      <c r="JV58" s="145"/>
      <c r="JW58" s="145"/>
      <c r="JX58" s="145"/>
      <c r="JY58" s="145"/>
      <c r="JZ58" s="145"/>
      <c r="KA58" s="145"/>
      <c r="KB58" s="145"/>
      <c r="KC58" s="145"/>
      <c r="KD58" s="145"/>
      <c r="KE58" s="145"/>
      <c r="KF58" s="145"/>
      <c r="KG58" s="145"/>
      <c r="KH58" s="145"/>
      <c r="KI58" s="145"/>
      <c r="KJ58" s="145"/>
      <c r="KK58" s="145"/>
      <c r="KL58" s="145"/>
      <c r="KM58" s="145"/>
      <c r="KN58" s="145"/>
      <c r="KO58" s="145"/>
      <c r="KP58" s="145"/>
      <c r="KQ58" s="145"/>
      <c r="KR58" s="145"/>
      <c r="KS58" s="145"/>
      <c r="KT58" s="145"/>
      <c r="KU58" s="145"/>
      <c r="KV58" s="145"/>
      <c r="KW58" s="145"/>
      <c r="KX58" s="145"/>
      <c r="KY58" s="145"/>
      <c r="KZ58" s="145"/>
      <c r="LA58" s="145"/>
      <c r="LB58" s="145"/>
      <c r="LC58" s="145"/>
      <c r="LD58" s="145"/>
      <c r="LE58" s="145"/>
      <c r="LF58" s="145"/>
      <c r="LG58" s="145"/>
      <c r="LH58" s="145"/>
      <c r="LI58" s="145"/>
      <c r="LJ58" s="145"/>
      <c r="LK58" s="145"/>
      <c r="LL58" s="145"/>
      <c r="LM58" s="145"/>
      <c r="LN58" s="145"/>
      <c r="LO58" s="145"/>
      <c r="LP58" s="145"/>
      <c r="LQ58" s="145"/>
      <c r="LR58" s="145"/>
      <c r="LS58" s="145"/>
      <c r="LT58" s="145"/>
      <c r="LU58" s="145"/>
      <c r="LV58" s="145"/>
      <c r="LW58" s="145"/>
      <c r="LX58" s="145"/>
      <c r="LY58" s="145"/>
      <c r="LZ58" s="145"/>
      <c r="MA58" s="145"/>
      <c r="MB58" s="145"/>
      <c r="MC58" s="145"/>
      <c r="MD58" s="145"/>
      <c r="ME58" s="145"/>
      <c r="MF58" s="145"/>
      <c r="MG58" s="145"/>
      <c r="MH58" s="145"/>
      <c r="MI58" s="145"/>
      <c r="MJ58" s="145"/>
      <c r="MK58" s="145"/>
      <c r="ML58" s="145"/>
      <c r="MM58" s="145"/>
      <c r="MN58" s="145"/>
      <c r="MO58" s="145"/>
      <c r="MP58" s="145"/>
      <c r="MQ58" s="145"/>
      <c r="MR58" s="145"/>
      <c r="MS58" s="145"/>
      <c r="MT58" s="145"/>
      <c r="MU58" s="145"/>
      <c r="MV58" s="145"/>
      <c r="MW58" s="145"/>
      <c r="MX58" s="145"/>
      <c r="MY58" s="145"/>
      <c r="MZ58" s="145"/>
      <c r="NA58" s="145"/>
      <c r="NB58" s="145"/>
      <c r="NC58" s="145"/>
      <c r="ND58" s="145"/>
      <c r="NE58" s="145"/>
      <c r="NF58" s="145"/>
      <c r="NG58" s="145"/>
      <c r="NH58" s="145"/>
      <c r="NI58" s="145"/>
      <c r="NJ58" s="145"/>
      <c r="NK58" s="145"/>
      <c r="NL58" s="145"/>
      <c r="NM58" s="145"/>
      <c r="NN58" s="145"/>
      <c r="NO58" s="145"/>
      <c r="NP58" s="145"/>
      <c r="NQ58" s="145"/>
      <c r="NR58" s="145"/>
      <c r="NS58" s="145"/>
      <c r="NT58" s="145"/>
      <c r="NU58" s="145"/>
      <c r="NV58" s="145"/>
      <c r="NW58" s="145"/>
      <c r="NX58" s="145"/>
      <c r="NY58" s="145"/>
      <c r="NZ58" s="145"/>
      <c r="OA58" s="145"/>
      <c r="OB58" s="145"/>
      <c r="OC58" s="145"/>
      <c r="OD58" s="145"/>
      <c r="OE58" s="145"/>
      <c r="OF58" s="145"/>
      <c r="OG58" s="145"/>
      <c r="OH58" s="145"/>
      <c r="OI58" s="145"/>
      <c r="OJ58" s="145"/>
      <c r="OK58" s="145"/>
      <c r="OL58" s="145"/>
      <c r="OM58" s="145"/>
      <c r="ON58" s="145"/>
      <c r="OO58" s="145"/>
      <c r="OP58" s="145"/>
      <c r="OQ58" s="145"/>
      <c r="OR58" s="145"/>
      <c r="OS58" s="145"/>
      <c r="OT58" s="145"/>
      <c r="OU58" s="145"/>
      <c r="OV58" s="145"/>
      <c r="OW58" s="145"/>
      <c r="OX58" s="145"/>
      <c r="OY58" s="145"/>
      <c r="OZ58" s="145"/>
      <c r="PA58" s="145"/>
      <c r="PB58" s="145"/>
      <c r="PC58" s="145"/>
      <c r="PD58" s="145"/>
      <c r="PE58" s="145"/>
      <c r="PF58" s="145"/>
      <c r="PG58" s="145"/>
      <c r="PH58" s="145"/>
      <c r="PI58" s="145"/>
      <c r="PJ58" s="145"/>
      <c r="PK58" s="145"/>
      <c r="PL58" s="145"/>
      <c r="PM58" s="145"/>
      <c r="PN58" s="145"/>
      <c r="PO58" s="145"/>
      <c r="PP58" s="145"/>
      <c r="PQ58" s="145"/>
      <c r="PR58" s="145"/>
      <c r="PS58" s="145"/>
      <c r="PT58" s="145"/>
      <c r="PU58" s="145"/>
      <c r="PV58" s="145"/>
      <c r="PW58" s="145"/>
      <c r="PX58" s="145"/>
      <c r="PY58" s="145"/>
      <c r="PZ58" s="145"/>
      <c r="QA58" s="145"/>
      <c r="QB58" s="145"/>
      <c r="QC58" s="145"/>
      <c r="QD58" s="145"/>
      <c r="QE58" s="145"/>
      <c r="QF58" s="145"/>
      <c r="QG58" s="145"/>
      <c r="QH58" s="145"/>
      <c r="QI58" s="145"/>
      <c r="QJ58" s="145"/>
      <c r="QK58" s="145"/>
      <c r="QL58" s="145"/>
      <c r="QM58" s="145"/>
      <c r="QN58" s="145"/>
      <c r="QO58" s="145"/>
      <c r="QP58" s="145"/>
      <c r="QQ58" s="145"/>
      <c r="QR58" s="145"/>
      <c r="QS58" s="145"/>
      <c r="QT58" s="145"/>
      <c r="QU58" s="145"/>
      <c r="QV58" s="145"/>
      <c r="QW58" s="145"/>
      <c r="QX58" s="145"/>
      <c r="QY58" s="145"/>
      <c r="QZ58" s="145"/>
      <c r="RA58" s="145"/>
      <c r="RB58" s="145"/>
      <c r="RC58" s="145"/>
      <c r="RD58" s="145"/>
      <c r="RE58" s="145"/>
      <c r="RF58" s="145"/>
      <c r="RG58" s="145"/>
      <c r="RH58" s="145"/>
      <c r="RI58" s="145"/>
      <c r="RJ58" s="145"/>
      <c r="RK58" s="145"/>
      <c r="RL58" s="145"/>
      <c r="RM58" s="145"/>
      <c r="RN58" s="145"/>
      <c r="RO58" s="145"/>
      <c r="RP58" s="145"/>
      <c r="RQ58" s="145"/>
      <c r="RR58" s="145"/>
      <c r="RS58" s="145"/>
      <c r="RT58" s="145"/>
      <c r="RU58" s="145"/>
      <c r="RV58" s="145"/>
      <c r="RW58" s="145"/>
      <c r="RX58" s="145"/>
      <c r="RY58" s="145"/>
      <c r="RZ58" s="145"/>
      <c r="SA58" s="145"/>
      <c r="SB58" s="145"/>
      <c r="SC58" s="145"/>
      <c r="SD58" s="145"/>
      <c r="SE58" s="145"/>
      <c r="SF58" s="145"/>
      <c r="SG58" s="145"/>
      <c r="SH58" s="145"/>
      <c r="SI58" s="145"/>
      <c r="SJ58" s="145"/>
      <c r="SK58" s="145"/>
      <c r="SL58" s="145"/>
      <c r="SM58" s="145"/>
      <c r="SN58" s="145"/>
      <c r="SO58" s="145"/>
      <c r="SP58" s="145"/>
      <c r="SQ58" s="145"/>
      <c r="SR58" s="145"/>
      <c r="SS58" s="145"/>
      <c r="ST58" s="145"/>
      <c r="SU58" s="145"/>
      <c r="SV58" s="145"/>
      <c r="SW58" s="145"/>
      <c r="SX58" s="145"/>
      <c r="SY58" s="145"/>
      <c r="SZ58" s="145"/>
      <c r="TA58" s="145"/>
      <c r="TB58" s="145"/>
      <c r="TC58" s="145"/>
      <c r="TD58" s="145"/>
      <c r="TE58" s="145"/>
      <c r="TF58" s="145"/>
      <c r="TG58" s="145"/>
      <c r="TH58" s="145"/>
      <c r="TI58" s="145"/>
      <c r="TJ58" s="145"/>
      <c r="TK58" s="145"/>
      <c r="TL58" s="145"/>
      <c r="TM58" s="145"/>
      <c r="TN58" s="145"/>
      <c r="TO58" s="145"/>
      <c r="TP58" s="145"/>
      <c r="TQ58" s="145"/>
      <c r="TR58" s="145"/>
      <c r="TS58" s="145"/>
      <c r="TT58" s="145"/>
      <c r="TU58" s="145"/>
      <c r="TV58" s="145"/>
      <c r="TW58" s="145"/>
      <c r="TX58" s="145"/>
      <c r="TY58" s="145"/>
      <c r="TZ58" s="145"/>
      <c r="UA58" s="145"/>
      <c r="UB58" s="145"/>
      <c r="UC58" s="145"/>
      <c r="UD58" s="145"/>
      <c r="UE58" s="145"/>
      <c r="UF58" s="145"/>
      <c r="UG58" s="145"/>
      <c r="UH58" s="145"/>
      <c r="UI58" s="145"/>
      <c r="UJ58" s="145"/>
      <c r="UK58" s="145"/>
      <c r="UL58" s="145"/>
      <c r="UM58" s="145"/>
      <c r="UN58" s="145"/>
      <c r="UO58" s="145"/>
      <c r="UP58" s="145"/>
      <c r="UQ58" s="145"/>
      <c r="UR58" s="145"/>
      <c r="US58" s="145"/>
      <c r="UT58" s="145"/>
      <c r="UU58" s="145"/>
      <c r="UV58" s="145"/>
      <c r="UW58" s="145"/>
      <c r="UX58" s="145"/>
      <c r="UY58" s="145"/>
      <c r="UZ58" s="145"/>
      <c r="VA58" s="145"/>
      <c r="VB58" s="145"/>
      <c r="VC58" s="145"/>
      <c r="VD58" s="145"/>
      <c r="VE58" s="145"/>
      <c r="VF58" s="145"/>
      <c r="VG58" s="145"/>
      <c r="VH58" s="145"/>
      <c r="VI58" s="145"/>
      <c r="VJ58" s="145"/>
      <c r="VK58" s="145"/>
      <c r="VL58" s="145"/>
      <c r="VM58" s="145"/>
      <c r="VN58" s="145"/>
      <c r="VO58" s="145"/>
      <c r="VP58" s="145"/>
      <c r="VQ58" s="145"/>
      <c r="VR58" s="145"/>
      <c r="VS58" s="145"/>
      <c r="VT58" s="145"/>
      <c r="VU58" s="145"/>
      <c r="VV58" s="145"/>
      <c r="VW58" s="145"/>
      <c r="VX58" s="145"/>
      <c r="VY58" s="145"/>
      <c r="VZ58" s="145"/>
      <c r="WA58" s="145"/>
      <c r="WB58" s="145"/>
      <c r="WC58" s="145"/>
      <c r="WD58" s="145"/>
      <c r="WE58" s="145"/>
      <c r="WF58" s="145"/>
      <c r="WG58" s="145"/>
      <c r="WH58" s="145"/>
      <c r="WI58" s="145"/>
      <c r="WJ58" s="145"/>
      <c r="WK58" s="145"/>
      <c r="WL58" s="145"/>
      <c r="WM58" s="145"/>
      <c r="WN58" s="145"/>
      <c r="WO58" s="145"/>
      <c r="WP58" s="145"/>
      <c r="WQ58" s="145"/>
      <c r="WR58" s="145"/>
      <c r="WS58" s="145"/>
      <c r="WT58" s="145"/>
      <c r="WU58" s="145"/>
      <c r="WV58" s="145"/>
      <c r="WW58" s="145"/>
      <c r="WX58" s="145"/>
      <c r="WY58" s="145"/>
      <c r="WZ58" s="145"/>
      <c r="XA58" s="145"/>
      <c r="XB58" s="145"/>
      <c r="XC58" s="145"/>
      <c r="XD58" s="145"/>
      <c r="XE58" s="145"/>
      <c r="XF58" s="145"/>
      <c r="XG58" s="145"/>
      <c r="XH58" s="145"/>
      <c r="XI58" s="145"/>
      <c r="XJ58" s="145"/>
      <c r="XK58" s="145"/>
      <c r="XL58" s="145"/>
      <c r="XM58" s="145"/>
      <c r="XN58" s="145"/>
      <c r="XO58" s="145"/>
      <c r="XP58" s="145"/>
      <c r="XQ58" s="145"/>
      <c r="XR58" s="145"/>
      <c r="XS58" s="145"/>
      <c r="XT58" s="145"/>
      <c r="XU58" s="145"/>
      <c r="XV58" s="145"/>
      <c r="XW58" s="145"/>
      <c r="XX58" s="145"/>
      <c r="XY58" s="145"/>
      <c r="XZ58" s="145"/>
      <c r="YA58" s="145"/>
      <c r="YB58" s="145"/>
      <c r="YC58" s="145"/>
      <c r="YD58" s="145"/>
      <c r="YE58" s="145"/>
      <c r="YF58" s="145"/>
      <c r="YG58" s="145"/>
      <c r="YH58" s="145"/>
      <c r="YI58" s="145"/>
      <c r="YJ58" s="145"/>
      <c r="YK58" s="145"/>
      <c r="YL58" s="145"/>
      <c r="YM58" s="145"/>
      <c r="YN58" s="145"/>
      <c r="YO58" s="145"/>
      <c r="YP58" s="145"/>
      <c r="YQ58" s="145"/>
      <c r="YR58" s="145"/>
      <c r="YS58" s="145"/>
      <c r="YT58" s="145"/>
      <c r="YU58" s="145"/>
      <c r="YV58" s="145"/>
      <c r="YW58" s="145"/>
      <c r="YX58" s="145"/>
      <c r="YY58" s="145"/>
      <c r="YZ58" s="145"/>
      <c r="ZA58" s="145"/>
      <c r="ZB58" s="145"/>
      <c r="ZC58" s="145"/>
      <c r="ZD58" s="145"/>
      <c r="ZE58" s="145"/>
      <c r="ZF58" s="145"/>
      <c r="ZG58" s="145"/>
      <c r="ZH58" s="145"/>
      <c r="ZI58" s="145"/>
      <c r="ZJ58" s="145"/>
      <c r="ZK58" s="145"/>
      <c r="ZL58" s="145"/>
      <c r="ZM58" s="145"/>
      <c r="ZN58" s="145"/>
      <c r="ZO58" s="145"/>
      <c r="ZP58" s="145"/>
      <c r="ZQ58" s="145"/>
      <c r="ZR58" s="145"/>
      <c r="ZS58" s="145"/>
      <c r="ZT58" s="145"/>
      <c r="ZU58" s="145"/>
      <c r="ZV58" s="145"/>
      <c r="ZW58" s="145"/>
      <c r="ZX58" s="145"/>
      <c r="ZY58" s="145"/>
      <c r="ZZ58" s="145"/>
      <c r="AAA58" s="145"/>
      <c r="AAB58" s="145"/>
      <c r="AAC58" s="145"/>
      <c r="AAD58" s="145"/>
      <c r="AAE58" s="145"/>
      <c r="AAF58" s="145"/>
      <c r="AAG58" s="145"/>
      <c r="AAH58" s="145"/>
      <c r="AAI58" s="145"/>
      <c r="AAJ58" s="145"/>
      <c r="AAK58" s="145"/>
      <c r="AAL58" s="145"/>
      <c r="AAM58" s="145"/>
      <c r="AAN58" s="145"/>
      <c r="AAO58" s="145"/>
      <c r="AAP58" s="145"/>
      <c r="AAQ58" s="145"/>
      <c r="AAR58" s="145"/>
      <c r="AAS58" s="145"/>
      <c r="AAT58" s="145"/>
      <c r="AAU58" s="145"/>
      <c r="AAV58" s="145"/>
      <c r="AAW58" s="145"/>
      <c r="AAX58" s="145"/>
      <c r="AAY58" s="145"/>
      <c r="AAZ58" s="145"/>
      <c r="ABA58" s="145"/>
      <c r="ABB58" s="145"/>
      <c r="ABC58" s="145"/>
      <c r="ABD58" s="145"/>
      <c r="ABE58" s="145"/>
      <c r="ABF58" s="145"/>
      <c r="ABG58" s="145"/>
      <c r="ABH58" s="145"/>
      <c r="ABI58" s="145"/>
      <c r="ABJ58" s="145"/>
      <c r="ABK58" s="145"/>
      <c r="ABL58" s="145"/>
      <c r="ABM58" s="145"/>
      <c r="ABN58" s="145"/>
      <c r="ABO58" s="145"/>
      <c r="ABP58" s="145"/>
      <c r="ABQ58" s="145"/>
      <c r="ABR58" s="145"/>
      <c r="ABS58" s="145"/>
      <c r="ABT58" s="145"/>
      <c r="ABU58" s="145"/>
      <c r="ABV58" s="145"/>
      <c r="ABW58" s="145"/>
      <c r="ABX58" s="145"/>
      <c r="ABY58" s="145"/>
      <c r="ABZ58" s="145"/>
      <c r="ACA58" s="145"/>
      <c r="ACB58" s="145"/>
      <c r="ACC58" s="145"/>
      <c r="ACD58" s="145"/>
      <c r="ACE58" s="145"/>
      <c r="ACF58" s="145"/>
      <c r="ACG58" s="145"/>
      <c r="ACH58" s="145"/>
      <c r="ACI58" s="145"/>
      <c r="ACJ58" s="145"/>
      <c r="ACK58" s="145"/>
      <c r="ACL58" s="145"/>
      <c r="ACM58" s="145"/>
      <c r="ACN58" s="145"/>
      <c r="ACO58" s="145"/>
      <c r="ACP58" s="145"/>
      <c r="ACQ58" s="145"/>
      <c r="ACR58" s="145"/>
      <c r="ACS58" s="145"/>
      <c r="ACT58" s="145"/>
      <c r="ACU58" s="145"/>
      <c r="ACV58" s="145"/>
      <c r="ACW58" s="145"/>
      <c r="ACX58" s="145"/>
      <c r="ACY58" s="145"/>
      <c r="ACZ58" s="145"/>
      <c r="ADA58" s="145"/>
      <c r="ADB58" s="145"/>
      <c r="ADC58" s="145"/>
      <c r="ADD58" s="145"/>
      <c r="ADE58" s="145"/>
      <c r="ADF58" s="145"/>
      <c r="ADG58" s="145"/>
      <c r="ADH58" s="145"/>
      <c r="ADI58" s="145"/>
      <c r="ADJ58" s="145"/>
      <c r="ADK58" s="145"/>
      <c r="ADL58" s="145"/>
      <c r="ADM58" s="145"/>
      <c r="ADN58" s="145"/>
      <c r="ADO58" s="145"/>
      <c r="ADP58" s="145"/>
      <c r="ADQ58" s="145"/>
      <c r="ADR58" s="145"/>
      <c r="ADS58" s="145"/>
      <c r="ADT58" s="145"/>
      <c r="ADU58" s="145"/>
      <c r="ADV58" s="145"/>
      <c r="ADW58" s="145"/>
      <c r="ADX58" s="145"/>
      <c r="ADY58" s="145"/>
      <c r="ADZ58" s="145"/>
      <c r="AEA58" s="145"/>
      <c r="AEB58" s="145"/>
      <c r="AEC58" s="145"/>
      <c r="AED58" s="145"/>
      <c r="AEE58" s="145"/>
      <c r="AEF58" s="145"/>
      <c r="AEG58" s="145"/>
      <c r="AEH58" s="145"/>
      <c r="AEI58" s="145"/>
      <c r="AEJ58" s="145"/>
      <c r="AEK58" s="145"/>
      <c r="AEL58" s="145"/>
      <c r="AEM58" s="145"/>
      <c r="AEN58" s="145"/>
      <c r="AEO58" s="145"/>
      <c r="AEP58" s="145"/>
      <c r="AEQ58" s="145"/>
      <c r="AER58" s="145"/>
      <c r="AES58" s="145"/>
      <c r="AET58" s="145"/>
      <c r="AEU58" s="145"/>
      <c r="AEV58" s="145"/>
      <c r="AEW58" s="145"/>
      <c r="AEX58" s="145"/>
      <c r="AEY58" s="145"/>
      <c r="AEZ58" s="145"/>
      <c r="AFA58" s="145"/>
      <c r="AFB58" s="145"/>
      <c r="AFC58" s="145"/>
      <c r="AFD58" s="145"/>
      <c r="AFE58" s="145"/>
      <c r="AFF58" s="145"/>
      <c r="AFG58" s="145"/>
      <c r="AFH58" s="145"/>
      <c r="AFI58" s="145"/>
      <c r="AFJ58" s="145"/>
      <c r="AFK58" s="145"/>
      <c r="AFL58" s="145"/>
      <c r="AFM58" s="145"/>
      <c r="AFN58" s="145"/>
      <c r="AFO58" s="145"/>
      <c r="AFP58" s="145"/>
      <c r="AFQ58" s="145"/>
      <c r="AFR58" s="145"/>
      <c r="AFS58" s="145"/>
      <c r="AFT58" s="145"/>
      <c r="AFU58" s="145"/>
      <c r="AFV58" s="145"/>
      <c r="AFW58" s="145"/>
      <c r="AFX58" s="145"/>
      <c r="AFY58" s="145"/>
      <c r="AFZ58" s="145"/>
      <c r="AGA58" s="145"/>
      <c r="AGB58" s="145"/>
      <c r="AGC58" s="145"/>
      <c r="AGD58" s="145"/>
      <c r="AGE58" s="145"/>
      <c r="AGF58" s="145"/>
      <c r="AGG58" s="145"/>
      <c r="AGH58" s="145"/>
      <c r="AGI58" s="145"/>
      <c r="AGJ58" s="145"/>
      <c r="AGK58" s="145"/>
      <c r="AGL58" s="145"/>
      <c r="AGM58" s="145"/>
      <c r="AGN58" s="145"/>
      <c r="AGO58" s="145"/>
      <c r="AGP58" s="145"/>
      <c r="AGQ58" s="145"/>
      <c r="AGR58" s="145"/>
      <c r="AGS58" s="145"/>
      <c r="AGT58" s="145"/>
      <c r="AGU58" s="145"/>
      <c r="AGV58" s="145"/>
      <c r="AGW58" s="145"/>
      <c r="AGX58" s="145"/>
      <c r="AGY58" s="145"/>
      <c r="AGZ58" s="145"/>
      <c r="AHA58" s="145"/>
      <c r="AHB58" s="145"/>
      <c r="AHC58" s="145"/>
      <c r="AHD58" s="145"/>
      <c r="AHE58" s="145"/>
      <c r="AHF58" s="145"/>
      <c r="AHG58" s="145"/>
      <c r="AHH58" s="145"/>
      <c r="AHI58" s="145"/>
      <c r="AHJ58" s="145"/>
      <c r="AHK58" s="145"/>
      <c r="AHL58" s="145"/>
      <c r="AHM58" s="145"/>
      <c r="AHN58" s="145"/>
      <c r="AHO58" s="145"/>
      <c r="AHP58" s="145"/>
      <c r="AHQ58" s="145"/>
      <c r="AHR58" s="145"/>
      <c r="AHS58" s="145"/>
      <c r="AHT58" s="145"/>
      <c r="AHU58" s="145"/>
      <c r="AHV58" s="145"/>
      <c r="AHW58" s="145"/>
      <c r="AHX58" s="145"/>
      <c r="AHY58" s="145"/>
      <c r="AHZ58" s="145"/>
      <c r="AIA58" s="145"/>
      <c r="AIB58" s="145"/>
      <c r="AIC58" s="145"/>
      <c r="AID58" s="145"/>
      <c r="AIE58" s="145"/>
      <c r="AIF58" s="145"/>
      <c r="AIG58" s="145"/>
      <c r="AIH58" s="145"/>
      <c r="AII58" s="145"/>
      <c r="AIJ58" s="145"/>
      <c r="AIK58" s="145"/>
      <c r="AIL58" s="145"/>
      <c r="AIM58" s="145"/>
      <c r="AIN58" s="145"/>
      <c r="AIO58" s="145"/>
      <c r="AIP58" s="145"/>
      <c r="AIQ58" s="145"/>
      <c r="AIR58" s="145"/>
      <c r="AIS58" s="145"/>
      <c r="AIT58" s="145"/>
      <c r="AIU58" s="145"/>
      <c r="AIV58" s="145"/>
      <c r="AIW58" s="145"/>
      <c r="AIX58" s="145"/>
      <c r="AIY58" s="145"/>
      <c r="AIZ58" s="145"/>
      <c r="AJA58" s="145"/>
      <c r="AJB58" s="145"/>
      <c r="AJC58" s="145"/>
      <c r="AJD58" s="145"/>
      <c r="AJE58" s="145"/>
      <c r="AJF58" s="145"/>
      <c r="AJG58" s="145"/>
      <c r="AJH58" s="145"/>
      <c r="AJI58" s="145"/>
      <c r="AJJ58" s="145"/>
      <c r="AJK58" s="145"/>
      <c r="AJL58" s="145"/>
      <c r="AJM58" s="145"/>
      <c r="AJN58" s="145"/>
      <c r="AJO58" s="145"/>
      <c r="AJP58" s="145"/>
      <c r="AJQ58" s="145"/>
      <c r="AJR58" s="145"/>
      <c r="AJS58" s="145"/>
      <c r="AJT58" s="145"/>
      <c r="AJU58" s="145"/>
      <c r="AJV58" s="145"/>
      <c r="AJW58" s="145"/>
      <c r="AJX58" s="145"/>
      <c r="AJY58" s="145"/>
      <c r="AJZ58" s="145"/>
      <c r="AKA58" s="145"/>
      <c r="AKB58" s="145"/>
      <c r="AKC58" s="145"/>
      <c r="AKD58" s="145"/>
      <c r="AKE58" s="145"/>
      <c r="AKF58" s="145"/>
      <c r="AKG58" s="145"/>
      <c r="AKH58" s="145"/>
      <c r="AKI58" s="145"/>
      <c r="AKJ58" s="145"/>
      <c r="AKK58" s="145"/>
      <c r="AKL58" s="145"/>
      <c r="AKM58" s="145"/>
      <c r="AKN58" s="145"/>
      <c r="AKO58" s="145"/>
      <c r="AKP58" s="145"/>
      <c r="AKQ58" s="145"/>
      <c r="AKR58" s="145"/>
      <c r="AKS58" s="145"/>
      <c r="AKT58" s="145"/>
      <c r="AKU58" s="145"/>
      <c r="AKV58" s="145"/>
      <c r="AKW58" s="145"/>
      <c r="AKX58" s="145"/>
      <c r="AKY58" s="145"/>
      <c r="AKZ58" s="145"/>
      <c r="ALA58" s="145"/>
      <c r="ALB58" s="145"/>
      <c r="ALC58" s="145"/>
      <c r="ALD58" s="145"/>
      <c r="ALE58" s="145"/>
      <c r="ALF58" s="145"/>
      <c r="ALG58" s="145"/>
      <c r="ALH58" s="145"/>
      <c r="ALI58" s="145"/>
      <c r="ALJ58" s="145"/>
      <c r="ALK58" s="145"/>
      <c r="ALL58" s="145"/>
      <c r="ALM58" s="145"/>
      <c r="ALN58" s="145"/>
      <c r="ALO58" s="145"/>
      <c r="ALP58" s="145"/>
      <c r="ALQ58" s="145"/>
      <c r="ALR58" s="145"/>
      <c r="ALS58" s="145"/>
      <c r="ALT58" s="145"/>
      <c r="ALU58" s="145"/>
      <c r="ALV58" s="145"/>
      <c r="ALW58" s="145"/>
      <c r="ALX58" s="145"/>
      <c r="ALY58" s="145"/>
      <c r="ALZ58" s="145"/>
      <c r="AMA58" s="145"/>
      <c r="AMB58" s="145"/>
      <c r="AMC58" s="145"/>
      <c r="AMD58" s="145"/>
      <c r="AME58" s="145"/>
      <c r="AMF58" s="145"/>
      <c r="AMG58" s="145"/>
      <c r="AMH58" s="145"/>
      <c r="AMI58" s="145"/>
      <c r="AMJ58" s="145"/>
      <c r="AMK58" s="145"/>
    </row>
    <row r="59" spans="1:1025" s="131" customFormat="1">
      <c r="A59" s="145" t="str">
        <f t="shared" ref="A59" si="6">I59&amp;"."&amp;K59</f>
        <v>LOAN.MIS_RETURN</v>
      </c>
      <c r="B59" s="154">
        <f t="shared" si="3"/>
        <v>110055</v>
      </c>
      <c r="C59" s="134">
        <v>0</v>
      </c>
      <c r="D59" s="134">
        <v>1</v>
      </c>
      <c r="E59" s="146">
        <f t="shared" si="4"/>
        <v>100000</v>
      </c>
      <c r="F59" s="146">
        <v>10000</v>
      </c>
      <c r="G59" s="146" t="s">
        <v>34</v>
      </c>
      <c r="H59" s="146">
        <v>100000</v>
      </c>
      <c r="I59" s="158" t="s">
        <v>505</v>
      </c>
      <c r="J59" s="146">
        <f>VLOOKUP(I59,T_FSM_TYPE!$A:$B,2,0)</f>
        <v>110000</v>
      </c>
      <c r="K59" s="131" t="s">
        <v>679</v>
      </c>
      <c r="L59" s="159"/>
      <c r="M59" s="133" t="str">
        <f t="shared" ref="M59" si="7">"INSERT INTO "&amp;$B$2&amp;" VALUES("&amp;B59&amp;", "&amp;C59&amp;", "&amp;D59&amp;", "&amp;E59&amp;", "&amp;F59&amp;", "&amp;G59&amp;", "&amp;H59&amp;", "&amp;J59&amp;", '"&amp;K59&amp;"', '"&amp;L59&amp;"' )"</f>
        <v>INSERT INTO T_FSM_ACTION VALUES(110055, 0, 1, 100000, 10000, GETDATE(), 100000, 110000, 'MIS_RETURN', '' )</v>
      </c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  <c r="BD59" s="145"/>
      <c r="BE59" s="145"/>
      <c r="BF59" s="145"/>
      <c r="BG59" s="145"/>
      <c r="BH59" s="145"/>
      <c r="BI59" s="145"/>
      <c r="BJ59" s="145"/>
      <c r="BK59" s="145"/>
      <c r="BL59" s="145"/>
      <c r="BM59" s="145"/>
      <c r="BN59" s="145"/>
      <c r="BO59" s="145"/>
      <c r="BP59" s="145"/>
      <c r="BQ59" s="145"/>
      <c r="BR59" s="145"/>
      <c r="BS59" s="145"/>
      <c r="BT59" s="145"/>
      <c r="BU59" s="145"/>
      <c r="BV59" s="145"/>
      <c r="BW59" s="145"/>
      <c r="BX59" s="145"/>
      <c r="BY59" s="145"/>
      <c r="BZ59" s="145"/>
      <c r="CA59" s="145"/>
      <c r="CB59" s="145"/>
      <c r="CC59" s="145"/>
      <c r="CD59" s="145"/>
      <c r="CE59" s="145"/>
      <c r="CF59" s="145"/>
      <c r="CG59" s="145"/>
      <c r="CH59" s="145"/>
      <c r="CI59" s="145"/>
      <c r="CJ59" s="145"/>
      <c r="CK59" s="145"/>
      <c r="CL59" s="145"/>
      <c r="CM59" s="145"/>
      <c r="CN59" s="145"/>
      <c r="CO59" s="145"/>
      <c r="CP59" s="145"/>
      <c r="CQ59" s="145"/>
      <c r="CR59" s="145"/>
      <c r="CS59" s="145"/>
      <c r="CT59" s="145"/>
      <c r="CU59" s="145"/>
      <c r="CV59" s="145"/>
      <c r="CW59" s="145"/>
      <c r="CX59" s="145"/>
      <c r="CY59" s="145"/>
      <c r="CZ59" s="145"/>
      <c r="DA59" s="145"/>
      <c r="DB59" s="145"/>
      <c r="DC59" s="145"/>
      <c r="DD59" s="145"/>
      <c r="DE59" s="145"/>
      <c r="DF59" s="145"/>
      <c r="DG59" s="145"/>
      <c r="DH59" s="145"/>
      <c r="DI59" s="145"/>
      <c r="DJ59" s="145"/>
      <c r="DK59" s="145"/>
      <c r="DL59" s="145"/>
      <c r="DM59" s="145"/>
      <c r="DN59" s="145"/>
      <c r="DO59" s="145"/>
      <c r="DP59" s="145"/>
      <c r="DQ59" s="145"/>
      <c r="DR59" s="145"/>
      <c r="DS59" s="145"/>
      <c r="DT59" s="145"/>
      <c r="DU59" s="145"/>
      <c r="DV59" s="145"/>
      <c r="DW59" s="145"/>
      <c r="DX59" s="145"/>
      <c r="DY59" s="145"/>
      <c r="DZ59" s="145"/>
      <c r="EA59" s="145"/>
      <c r="EB59" s="145"/>
      <c r="EC59" s="145"/>
      <c r="ED59" s="145"/>
      <c r="EE59" s="145"/>
      <c r="EF59" s="145"/>
      <c r="EG59" s="145"/>
      <c r="EH59" s="145"/>
      <c r="EI59" s="145"/>
      <c r="EJ59" s="145"/>
      <c r="EK59" s="145"/>
      <c r="EL59" s="145"/>
      <c r="EM59" s="145"/>
      <c r="EN59" s="145"/>
      <c r="EO59" s="145"/>
      <c r="EP59" s="145"/>
      <c r="EQ59" s="145"/>
      <c r="ER59" s="145"/>
      <c r="ES59" s="145"/>
      <c r="ET59" s="145"/>
      <c r="EU59" s="145"/>
      <c r="EV59" s="145"/>
      <c r="EW59" s="145"/>
      <c r="EX59" s="145"/>
      <c r="EY59" s="145"/>
      <c r="EZ59" s="145"/>
      <c r="FA59" s="145"/>
      <c r="FB59" s="145"/>
      <c r="FC59" s="145"/>
      <c r="FD59" s="145"/>
      <c r="FE59" s="145"/>
      <c r="FF59" s="145"/>
      <c r="FG59" s="145"/>
      <c r="FH59" s="145"/>
      <c r="FI59" s="145"/>
      <c r="FJ59" s="145"/>
      <c r="FK59" s="145"/>
      <c r="FL59" s="145"/>
      <c r="FM59" s="145"/>
      <c r="FN59" s="145"/>
      <c r="FO59" s="145"/>
      <c r="FP59" s="145"/>
      <c r="FQ59" s="145"/>
      <c r="FR59" s="145"/>
      <c r="FS59" s="145"/>
      <c r="FT59" s="145"/>
      <c r="FU59" s="145"/>
      <c r="FV59" s="145"/>
      <c r="FW59" s="145"/>
      <c r="FX59" s="145"/>
      <c r="FY59" s="145"/>
      <c r="FZ59" s="145"/>
      <c r="GA59" s="145"/>
      <c r="GB59" s="145"/>
      <c r="GC59" s="145"/>
      <c r="GD59" s="145"/>
      <c r="GE59" s="145"/>
      <c r="GF59" s="145"/>
      <c r="GG59" s="145"/>
      <c r="GH59" s="145"/>
      <c r="GI59" s="145"/>
      <c r="GJ59" s="145"/>
      <c r="GK59" s="145"/>
      <c r="GL59" s="145"/>
      <c r="GM59" s="145"/>
      <c r="GN59" s="145"/>
      <c r="GO59" s="145"/>
      <c r="GP59" s="145"/>
      <c r="GQ59" s="145"/>
      <c r="GR59" s="145"/>
      <c r="GS59" s="145"/>
      <c r="GT59" s="145"/>
      <c r="GU59" s="145"/>
      <c r="GV59" s="145"/>
      <c r="GW59" s="145"/>
      <c r="GX59" s="145"/>
      <c r="GY59" s="145"/>
      <c r="GZ59" s="145"/>
      <c r="HA59" s="145"/>
      <c r="HB59" s="145"/>
      <c r="HC59" s="145"/>
      <c r="HD59" s="145"/>
      <c r="HE59" s="145"/>
      <c r="HF59" s="145"/>
      <c r="HG59" s="145"/>
      <c r="HH59" s="145"/>
      <c r="HI59" s="145"/>
      <c r="HJ59" s="145"/>
      <c r="HK59" s="145"/>
      <c r="HL59" s="145"/>
      <c r="HM59" s="145"/>
      <c r="HN59" s="145"/>
      <c r="HO59" s="145"/>
      <c r="HP59" s="145"/>
      <c r="HQ59" s="145"/>
      <c r="HR59" s="145"/>
      <c r="HS59" s="145"/>
      <c r="HT59" s="145"/>
      <c r="HU59" s="145"/>
      <c r="HV59" s="145"/>
      <c r="HW59" s="145"/>
      <c r="HX59" s="145"/>
      <c r="HY59" s="145"/>
      <c r="HZ59" s="145"/>
      <c r="IA59" s="145"/>
      <c r="IB59" s="145"/>
      <c r="IC59" s="145"/>
      <c r="ID59" s="145"/>
      <c r="IE59" s="145"/>
      <c r="IF59" s="145"/>
      <c r="IG59" s="145"/>
      <c r="IH59" s="145"/>
      <c r="II59" s="145"/>
      <c r="IJ59" s="145"/>
      <c r="IK59" s="145"/>
      <c r="IL59" s="145"/>
      <c r="IM59" s="145"/>
      <c r="IN59" s="145"/>
      <c r="IO59" s="145"/>
      <c r="IP59" s="145"/>
      <c r="IQ59" s="145"/>
      <c r="IR59" s="145"/>
      <c r="IS59" s="145"/>
      <c r="IT59" s="145"/>
      <c r="IU59" s="145"/>
      <c r="IV59" s="145"/>
      <c r="IW59" s="145"/>
      <c r="IX59" s="145"/>
      <c r="IY59" s="145"/>
      <c r="IZ59" s="145"/>
      <c r="JA59" s="145"/>
      <c r="JB59" s="145"/>
      <c r="JC59" s="145"/>
      <c r="JD59" s="145"/>
      <c r="JE59" s="145"/>
      <c r="JF59" s="145"/>
      <c r="JG59" s="145"/>
      <c r="JH59" s="145"/>
      <c r="JI59" s="145"/>
      <c r="JJ59" s="145"/>
      <c r="JK59" s="145"/>
      <c r="JL59" s="145"/>
      <c r="JM59" s="145"/>
      <c r="JN59" s="145"/>
      <c r="JO59" s="145"/>
      <c r="JP59" s="145"/>
      <c r="JQ59" s="145"/>
      <c r="JR59" s="145"/>
      <c r="JS59" s="145"/>
      <c r="JT59" s="145"/>
      <c r="JU59" s="145"/>
      <c r="JV59" s="145"/>
      <c r="JW59" s="145"/>
      <c r="JX59" s="145"/>
      <c r="JY59" s="145"/>
      <c r="JZ59" s="145"/>
      <c r="KA59" s="145"/>
      <c r="KB59" s="145"/>
      <c r="KC59" s="145"/>
      <c r="KD59" s="145"/>
      <c r="KE59" s="145"/>
      <c r="KF59" s="145"/>
      <c r="KG59" s="145"/>
      <c r="KH59" s="145"/>
      <c r="KI59" s="145"/>
      <c r="KJ59" s="145"/>
      <c r="KK59" s="145"/>
      <c r="KL59" s="145"/>
      <c r="KM59" s="145"/>
      <c r="KN59" s="145"/>
      <c r="KO59" s="145"/>
      <c r="KP59" s="145"/>
      <c r="KQ59" s="145"/>
      <c r="KR59" s="145"/>
      <c r="KS59" s="145"/>
      <c r="KT59" s="145"/>
      <c r="KU59" s="145"/>
      <c r="KV59" s="145"/>
      <c r="KW59" s="145"/>
      <c r="KX59" s="145"/>
      <c r="KY59" s="145"/>
      <c r="KZ59" s="145"/>
      <c r="LA59" s="145"/>
      <c r="LB59" s="145"/>
      <c r="LC59" s="145"/>
      <c r="LD59" s="145"/>
      <c r="LE59" s="145"/>
      <c r="LF59" s="145"/>
      <c r="LG59" s="145"/>
      <c r="LH59" s="145"/>
      <c r="LI59" s="145"/>
      <c r="LJ59" s="145"/>
      <c r="LK59" s="145"/>
      <c r="LL59" s="145"/>
      <c r="LM59" s="145"/>
      <c r="LN59" s="145"/>
      <c r="LO59" s="145"/>
      <c r="LP59" s="145"/>
      <c r="LQ59" s="145"/>
      <c r="LR59" s="145"/>
      <c r="LS59" s="145"/>
      <c r="LT59" s="145"/>
      <c r="LU59" s="145"/>
      <c r="LV59" s="145"/>
      <c r="LW59" s="145"/>
      <c r="LX59" s="145"/>
      <c r="LY59" s="145"/>
      <c r="LZ59" s="145"/>
      <c r="MA59" s="145"/>
      <c r="MB59" s="145"/>
      <c r="MC59" s="145"/>
      <c r="MD59" s="145"/>
      <c r="ME59" s="145"/>
      <c r="MF59" s="145"/>
      <c r="MG59" s="145"/>
      <c r="MH59" s="145"/>
      <c r="MI59" s="145"/>
      <c r="MJ59" s="145"/>
      <c r="MK59" s="145"/>
      <c r="ML59" s="145"/>
      <c r="MM59" s="145"/>
      <c r="MN59" s="145"/>
      <c r="MO59" s="145"/>
      <c r="MP59" s="145"/>
      <c r="MQ59" s="145"/>
      <c r="MR59" s="145"/>
      <c r="MS59" s="145"/>
      <c r="MT59" s="145"/>
      <c r="MU59" s="145"/>
      <c r="MV59" s="145"/>
      <c r="MW59" s="145"/>
      <c r="MX59" s="145"/>
      <c r="MY59" s="145"/>
      <c r="MZ59" s="145"/>
      <c r="NA59" s="145"/>
      <c r="NB59" s="145"/>
      <c r="NC59" s="145"/>
      <c r="ND59" s="145"/>
      <c r="NE59" s="145"/>
      <c r="NF59" s="145"/>
      <c r="NG59" s="145"/>
      <c r="NH59" s="145"/>
      <c r="NI59" s="145"/>
      <c r="NJ59" s="145"/>
      <c r="NK59" s="145"/>
      <c r="NL59" s="145"/>
      <c r="NM59" s="145"/>
      <c r="NN59" s="145"/>
      <c r="NO59" s="145"/>
      <c r="NP59" s="145"/>
      <c r="NQ59" s="145"/>
      <c r="NR59" s="145"/>
      <c r="NS59" s="145"/>
      <c r="NT59" s="145"/>
      <c r="NU59" s="145"/>
      <c r="NV59" s="145"/>
      <c r="NW59" s="145"/>
      <c r="NX59" s="145"/>
      <c r="NY59" s="145"/>
      <c r="NZ59" s="145"/>
      <c r="OA59" s="145"/>
      <c r="OB59" s="145"/>
      <c r="OC59" s="145"/>
      <c r="OD59" s="145"/>
      <c r="OE59" s="145"/>
      <c r="OF59" s="145"/>
      <c r="OG59" s="145"/>
      <c r="OH59" s="145"/>
      <c r="OI59" s="145"/>
      <c r="OJ59" s="145"/>
      <c r="OK59" s="145"/>
      <c r="OL59" s="145"/>
      <c r="OM59" s="145"/>
      <c r="ON59" s="145"/>
      <c r="OO59" s="145"/>
      <c r="OP59" s="145"/>
      <c r="OQ59" s="145"/>
      <c r="OR59" s="145"/>
      <c r="OS59" s="145"/>
      <c r="OT59" s="145"/>
      <c r="OU59" s="145"/>
      <c r="OV59" s="145"/>
      <c r="OW59" s="145"/>
      <c r="OX59" s="145"/>
      <c r="OY59" s="145"/>
      <c r="OZ59" s="145"/>
      <c r="PA59" s="145"/>
      <c r="PB59" s="145"/>
      <c r="PC59" s="145"/>
      <c r="PD59" s="145"/>
      <c r="PE59" s="145"/>
      <c r="PF59" s="145"/>
      <c r="PG59" s="145"/>
      <c r="PH59" s="145"/>
      <c r="PI59" s="145"/>
      <c r="PJ59" s="145"/>
      <c r="PK59" s="145"/>
      <c r="PL59" s="145"/>
      <c r="PM59" s="145"/>
      <c r="PN59" s="145"/>
      <c r="PO59" s="145"/>
      <c r="PP59" s="145"/>
      <c r="PQ59" s="145"/>
      <c r="PR59" s="145"/>
      <c r="PS59" s="145"/>
      <c r="PT59" s="145"/>
      <c r="PU59" s="145"/>
      <c r="PV59" s="145"/>
      <c r="PW59" s="145"/>
      <c r="PX59" s="145"/>
      <c r="PY59" s="145"/>
      <c r="PZ59" s="145"/>
      <c r="QA59" s="145"/>
      <c r="QB59" s="145"/>
      <c r="QC59" s="145"/>
      <c r="QD59" s="145"/>
      <c r="QE59" s="145"/>
      <c r="QF59" s="145"/>
      <c r="QG59" s="145"/>
      <c r="QH59" s="145"/>
      <c r="QI59" s="145"/>
      <c r="QJ59" s="145"/>
      <c r="QK59" s="145"/>
      <c r="QL59" s="145"/>
      <c r="QM59" s="145"/>
      <c r="QN59" s="145"/>
      <c r="QO59" s="145"/>
      <c r="QP59" s="145"/>
      <c r="QQ59" s="145"/>
      <c r="QR59" s="145"/>
      <c r="QS59" s="145"/>
      <c r="QT59" s="145"/>
      <c r="QU59" s="145"/>
      <c r="QV59" s="145"/>
      <c r="QW59" s="145"/>
      <c r="QX59" s="145"/>
      <c r="QY59" s="145"/>
      <c r="QZ59" s="145"/>
      <c r="RA59" s="145"/>
      <c r="RB59" s="145"/>
      <c r="RC59" s="145"/>
      <c r="RD59" s="145"/>
      <c r="RE59" s="145"/>
      <c r="RF59" s="145"/>
      <c r="RG59" s="145"/>
      <c r="RH59" s="145"/>
      <c r="RI59" s="145"/>
      <c r="RJ59" s="145"/>
      <c r="RK59" s="145"/>
      <c r="RL59" s="145"/>
      <c r="RM59" s="145"/>
      <c r="RN59" s="145"/>
      <c r="RO59" s="145"/>
      <c r="RP59" s="145"/>
      <c r="RQ59" s="145"/>
      <c r="RR59" s="145"/>
      <c r="RS59" s="145"/>
      <c r="RT59" s="145"/>
      <c r="RU59" s="145"/>
      <c r="RV59" s="145"/>
      <c r="RW59" s="145"/>
      <c r="RX59" s="145"/>
      <c r="RY59" s="145"/>
      <c r="RZ59" s="145"/>
      <c r="SA59" s="145"/>
      <c r="SB59" s="145"/>
      <c r="SC59" s="145"/>
      <c r="SD59" s="145"/>
      <c r="SE59" s="145"/>
      <c r="SF59" s="145"/>
      <c r="SG59" s="145"/>
      <c r="SH59" s="145"/>
      <c r="SI59" s="145"/>
      <c r="SJ59" s="145"/>
      <c r="SK59" s="145"/>
      <c r="SL59" s="145"/>
      <c r="SM59" s="145"/>
      <c r="SN59" s="145"/>
      <c r="SO59" s="145"/>
      <c r="SP59" s="145"/>
      <c r="SQ59" s="145"/>
      <c r="SR59" s="145"/>
      <c r="SS59" s="145"/>
      <c r="ST59" s="145"/>
      <c r="SU59" s="145"/>
      <c r="SV59" s="145"/>
      <c r="SW59" s="145"/>
      <c r="SX59" s="145"/>
      <c r="SY59" s="145"/>
      <c r="SZ59" s="145"/>
      <c r="TA59" s="145"/>
      <c r="TB59" s="145"/>
      <c r="TC59" s="145"/>
      <c r="TD59" s="145"/>
      <c r="TE59" s="145"/>
      <c r="TF59" s="145"/>
      <c r="TG59" s="145"/>
      <c r="TH59" s="145"/>
      <c r="TI59" s="145"/>
      <c r="TJ59" s="145"/>
      <c r="TK59" s="145"/>
      <c r="TL59" s="145"/>
      <c r="TM59" s="145"/>
      <c r="TN59" s="145"/>
      <c r="TO59" s="145"/>
      <c r="TP59" s="145"/>
      <c r="TQ59" s="145"/>
      <c r="TR59" s="145"/>
      <c r="TS59" s="145"/>
      <c r="TT59" s="145"/>
      <c r="TU59" s="145"/>
      <c r="TV59" s="145"/>
      <c r="TW59" s="145"/>
      <c r="TX59" s="145"/>
      <c r="TY59" s="145"/>
      <c r="TZ59" s="145"/>
      <c r="UA59" s="145"/>
      <c r="UB59" s="145"/>
      <c r="UC59" s="145"/>
      <c r="UD59" s="145"/>
      <c r="UE59" s="145"/>
      <c r="UF59" s="145"/>
      <c r="UG59" s="145"/>
      <c r="UH59" s="145"/>
      <c r="UI59" s="145"/>
      <c r="UJ59" s="145"/>
      <c r="UK59" s="145"/>
      <c r="UL59" s="145"/>
      <c r="UM59" s="145"/>
      <c r="UN59" s="145"/>
      <c r="UO59" s="145"/>
      <c r="UP59" s="145"/>
      <c r="UQ59" s="145"/>
      <c r="UR59" s="145"/>
      <c r="US59" s="145"/>
      <c r="UT59" s="145"/>
      <c r="UU59" s="145"/>
      <c r="UV59" s="145"/>
      <c r="UW59" s="145"/>
      <c r="UX59" s="145"/>
      <c r="UY59" s="145"/>
      <c r="UZ59" s="145"/>
      <c r="VA59" s="145"/>
      <c r="VB59" s="145"/>
      <c r="VC59" s="145"/>
      <c r="VD59" s="145"/>
      <c r="VE59" s="145"/>
      <c r="VF59" s="145"/>
      <c r="VG59" s="145"/>
      <c r="VH59" s="145"/>
      <c r="VI59" s="145"/>
      <c r="VJ59" s="145"/>
      <c r="VK59" s="145"/>
      <c r="VL59" s="145"/>
      <c r="VM59" s="145"/>
      <c r="VN59" s="145"/>
      <c r="VO59" s="145"/>
      <c r="VP59" s="145"/>
      <c r="VQ59" s="145"/>
      <c r="VR59" s="145"/>
      <c r="VS59" s="145"/>
      <c r="VT59" s="145"/>
      <c r="VU59" s="145"/>
      <c r="VV59" s="145"/>
      <c r="VW59" s="145"/>
      <c r="VX59" s="145"/>
      <c r="VY59" s="145"/>
      <c r="VZ59" s="145"/>
      <c r="WA59" s="145"/>
      <c r="WB59" s="145"/>
      <c r="WC59" s="145"/>
      <c r="WD59" s="145"/>
      <c r="WE59" s="145"/>
      <c r="WF59" s="145"/>
      <c r="WG59" s="145"/>
      <c r="WH59" s="145"/>
      <c r="WI59" s="145"/>
      <c r="WJ59" s="145"/>
      <c r="WK59" s="145"/>
      <c r="WL59" s="145"/>
      <c r="WM59" s="145"/>
      <c r="WN59" s="145"/>
      <c r="WO59" s="145"/>
      <c r="WP59" s="145"/>
      <c r="WQ59" s="145"/>
      <c r="WR59" s="145"/>
      <c r="WS59" s="145"/>
      <c r="WT59" s="145"/>
      <c r="WU59" s="145"/>
      <c r="WV59" s="145"/>
      <c r="WW59" s="145"/>
      <c r="WX59" s="145"/>
      <c r="WY59" s="145"/>
      <c r="WZ59" s="145"/>
      <c r="XA59" s="145"/>
      <c r="XB59" s="145"/>
      <c r="XC59" s="145"/>
      <c r="XD59" s="145"/>
      <c r="XE59" s="145"/>
      <c r="XF59" s="145"/>
      <c r="XG59" s="145"/>
      <c r="XH59" s="145"/>
      <c r="XI59" s="145"/>
      <c r="XJ59" s="145"/>
      <c r="XK59" s="145"/>
      <c r="XL59" s="145"/>
      <c r="XM59" s="145"/>
      <c r="XN59" s="145"/>
      <c r="XO59" s="145"/>
      <c r="XP59" s="145"/>
      <c r="XQ59" s="145"/>
      <c r="XR59" s="145"/>
      <c r="XS59" s="145"/>
      <c r="XT59" s="145"/>
      <c r="XU59" s="145"/>
      <c r="XV59" s="145"/>
      <c r="XW59" s="145"/>
      <c r="XX59" s="145"/>
      <c r="XY59" s="145"/>
      <c r="XZ59" s="145"/>
      <c r="YA59" s="145"/>
      <c r="YB59" s="145"/>
      <c r="YC59" s="145"/>
      <c r="YD59" s="145"/>
      <c r="YE59" s="145"/>
      <c r="YF59" s="145"/>
      <c r="YG59" s="145"/>
      <c r="YH59" s="145"/>
      <c r="YI59" s="145"/>
      <c r="YJ59" s="145"/>
      <c r="YK59" s="145"/>
      <c r="YL59" s="145"/>
      <c r="YM59" s="145"/>
      <c r="YN59" s="145"/>
      <c r="YO59" s="145"/>
      <c r="YP59" s="145"/>
      <c r="YQ59" s="145"/>
      <c r="YR59" s="145"/>
      <c r="YS59" s="145"/>
      <c r="YT59" s="145"/>
      <c r="YU59" s="145"/>
      <c r="YV59" s="145"/>
      <c r="YW59" s="145"/>
      <c r="YX59" s="145"/>
      <c r="YY59" s="145"/>
      <c r="YZ59" s="145"/>
      <c r="ZA59" s="145"/>
      <c r="ZB59" s="145"/>
      <c r="ZC59" s="145"/>
      <c r="ZD59" s="145"/>
      <c r="ZE59" s="145"/>
      <c r="ZF59" s="145"/>
      <c r="ZG59" s="145"/>
      <c r="ZH59" s="145"/>
      <c r="ZI59" s="145"/>
      <c r="ZJ59" s="145"/>
      <c r="ZK59" s="145"/>
      <c r="ZL59" s="145"/>
      <c r="ZM59" s="145"/>
      <c r="ZN59" s="145"/>
      <c r="ZO59" s="145"/>
      <c r="ZP59" s="145"/>
      <c r="ZQ59" s="145"/>
      <c r="ZR59" s="145"/>
      <c r="ZS59" s="145"/>
      <c r="ZT59" s="145"/>
      <c r="ZU59" s="145"/>
      <c r="ZV59" s="145"/>
      <c r="ZW59" s="145"/>
      <c r="ZX59" s="145"/>
      <c r="ZY59" s="145"/>
      <c r="ZZ59" s="145"/>
      <c r="AAA59" s="145"/>
      <c r="AAB59" s="145"/>
      <c r="AAC59" s="145"/>
      <c r="AAD59" s="145"/>
      <c r="AAE59" s="145"/>
      <c r="AAF59" s="145"/>
      <c r="AAG59" s="145"/>
      <c r="AAH59" s="145"/>
      <c r="AAI59" s="145"/>
      <c r="AAJ59" s="145"/>
      <c r="AAK59" s="145"/>
      <c r="AAL59" s="145"/>
      <c r="AAM59" s="145"/>
      <c r="AAN59" s="145"/>
      <c r="AAO59" s="145"/>
      <c r="AAP59" s="145"/>
      <c r="AAQ59" s="145"/>
      <c r="AAR59" s="145"/>
      <c r="AAS59" s="145"/>
      <c r="AAT59" s="145"/>
      <c r="AAU59" s="145"/>
      <c r="AAV59" s="145"/>
      <c r="AAW59" s="145"/>
      <c r="AAX59" s="145"/>
      <c r="AAY59" s="145"/>
      <c r="AAZ59" s="145"/>
      <c r="ABA59" s="145"/>
      <c r="ABB59" s="145"/>
      <c r="ABC59" s="145"/>
      <c r="ABD59" s="145"/>
      <c r="ABE59" s="145"/>
      <c r="ABF59" s="145"/>
      <c r="ABG59" s="145"/>
      <c r="ABH59" s="145"/>
      <c r="ABI59" s="145"/>
      <c r="ABJ59" s="145"/>
      <c r="ABK59" s="145"/>
      <c r="ABL59" s="145"/>
      <c r="ABM59" s="145"/>
      <c r="ABN59" s="145"/>
      <c r="ABO59" s="145"/>
      <c r="ABP59" s="145"/>
      <c r="ABQ59" s="145"/>
      <c r="ABR59" s="145"/>
      <c r="ABS59" s="145"/>
      <c r="ABT59" s="145"/>
      <c r="ABU59" s="145"/>
      <c r="ABV59" s="145"/>
      <c r="ABW59" s="145"/>
      <c r="ABX59" s="145"/>
      <c r="ABY59" s="145"/>
      <c r="ABZ59" s="145"/>
      <c r="ACA59" s="145"/>
      <c r="ACB59" s="145"/>
      <c r="ACC59" s="145"/>
      <c r="ACD59" s="145"/>
      <c r="ACE59" s="145"/>
      <c r="ACF59" s="145"/>
      <c r="ACG59" s="145"/>
      <c r="ACH59" s="145"/>
      <c r="ACI59" s="145"/>
      <c r="ACJ59" s="145"/>
      <c r="ACK59" s="145"/>
      <c r="ACL59" s="145"/>
      <c r="ACM59" s="145"/>
      <c r="ACN59" s="145"/>
      <c r="ACO59" s="145"/>
      <c r="ACP59" s="145"/>
      <c r="ACQ59" s="145"/>
      <c r="ACR59" s="145"/>
      <c r="ACS59" s="145"/>
      <c r="ACT59" s="145"/>
      <c r="ACU59" s="145"/>
      <c r="ACV59" s="145"/>
      <c r="ACW59" s="145"/>
      <c r="ACX59" s="145"/>
      <c r="ACY59" s="145"/>
      <c r="ACZ59" s="145"/>
      <c r="ADA59" s="145"/>
      <c r="ADB59" s="145"/>
      <c r="ADC59" s="145"/>
      <c r="ADD59" s="145"/>
      <c r="ADE59" s="145"/>
      <c r="ADF59" s="145"/>
      <c r="ADG59" s="145"/>
      <c r="ADH59" s="145"/>
      <c r="ADI59" s="145"/>
      <c r="ADJ59" s="145"/>
      <c r="ADK59" s="145"/>
      <c r="ADL59" s="145"/>
      <c r="ADM59" s="145"/>
      <c r="ADN59" s="145"/>
      <c r="ADO59" s="145"/>
      <c r="ADP59" s="145"/>
      <c r="ADQ59" s="145"/>
      <c r="ADR59" s="145"/>
      <c r="ADS59" s="145"/>
      <c r="ADT59" s="145"/>
      <c r="ADU59" s="145"/>
      <c r="ADV59" s="145"/>
      <c r="ADW59" s="145"/>
      <c r="ADX59" s="145"/>
      <c r="ADY59" s="145"/>
      <c r="ADZ59" s="145"/>
      <c r="AEA59" s="145"/>
      <c r="AEB59" s="145"/>
      <c r="AEC59" s="145"/>
      <c r="AED59" s="145"/>
      <c r="AEE59" s="145"/>
      <c r="AEF59" s="145"/>
      <c r="AEG59" s="145"/>
      <c r="AEH59" s="145"/>
      <c r="AEI59" s="145"/>
      <c r="AEJ59" s="145"/>
      <c r="AEK59" s="145"/>
      <c r="AEL59" s="145"/>
      <c r="AEM59" s="145"/>
      <c r="AEN59" s="145"/>
      <c r="AEO59" s="145"/>
      <c r="AEP59" s="145"/>
      <c r="AEQ59" s="145"/>
      <c r="AER59" s="145"/>
      <c r="AES59" s="145"/>
      <c r="AET59" s="145"/>
      <c r="AEU59" s="145"/>
      <c r="AEV59" s="145"/>
      <c r="AEW59" s="145"/>
      <c r="AEX59" s="145"/>
      <c r="AEY59" s="145"/>
      <c r="AEZ59" s="145"/>
      <c r="AFA59" s="145"/>
      <c r="AFB59" s="145"/>
      <c r="AFC59" s="145"/>
      <c r="AFD59" s="145"/>
      <c r="AFE59" s="145"/>
      <c r="AFF59" s="145"/>
      <c r="AFG59" s="145"/>
      <c r="AFH59" s="145"/>
      <c r="AFI59" s="145"/>
      <c r="AFJ59" s="145"/>
      <c r="AFK59" s="145"/>
      <c r="AFL59" s="145"/>
      <c r="AFM59" s="145"/>
      <c r="AFN59" s="145"/>
      <c r="AFO59" s="145"/>
      <c r="AFP59" s="145"/>
      <c r="AFQ59" s="145"/>
      <c r="AFR59" s="145"/>
      <c r="AFS59" s="145"/>
      <c r="AFT59" s="145"/>
      <c r="AFU59" s="145"/>
      <c r="AFV59" s="145"/>
      <c r="AFW59" s="145"/>
      <c r="AFX59" s="145"/>
      <c r="AFY59" s="145"/>
      <c r="AFZ59" s="145"/>
      <c r="AGA59" s="145"/>
      <c r="AGB59" s="145"/>
      <c r="AGC59" s="145"/>
      <c r="AGD59" s="145"/>
      <c r="AGE59" s="145"/>
      <c r="AGF59" s="145"/>
      <c r="AGG59" s="145"/>
      <c r="AGH59" s="145"/>
      <c r="AGI59" s="145"/>
      <c r="AGJ59" s="145"/>
      <c r="AGK59" s="145"/>
      <c r="AGL59" s="145"/>
      <c r="AGM59" s="145"/>
      <c r="AGN59" s="145"/>
      <c r="AGO59" s="145"/>
      <c r="AGP59" s="145"/>
      <c r="AGQ59" s="145"/>
      <c r="AGR59" s="145"/>
      <c r="AGS59" s="145"/>
      <c r="AGT59" s="145"/>
      <c r="AGU59" s="145"/>
      <c r="AGV59" s="145"/>
      <c r="AGW59" s="145"/>
      <c r="AGX59" s="145"/>
      <c r="AGY59" s="145"/>
      <c r="AGZ59" s="145"/>
      <c r="AHA59" s="145"/>
      <c r="AHB59" s="145"/>
      <c r="AHC59" s="145"/>
      <c r="AHD59" s="145"/>
      <c r="AHE59" s="145"/>
      <c r="AHF59" s="145"/>
      <c r="AHG59" s="145"/>
      <c r="AHH59" s="145"/>
      <c r="AHI59" s="145"/>
      <c r="AHJ59" s="145"/>
      <c r="AHK59" s="145"/>
      <c r="AHL59" s="145"/>
      <c r="AHM59" s="145"/>
      <c r="AHN59" s="145"/>
      <c r="AHO59" s="145"/>
      <c r="AHP59" s="145"/>
      <c r="AHQ59" s="145"/>
      <c r="AHR59" s="145"/>
      <c r="AHS59" s="145"/>
      <c r="AHT59" s="145"/>
      <c r="AHU59" s="145"/>
      <c r="AHV59" s="145"/>
      <c r="AHW59" s="145"/>
      <c r="AHX59" s="145"/>
      <c r="AHY59" s="145"/>
      <c r="AHZ59" s="145"/>
      <c r="AIA59" s="145"/>
      <c r="AIB59" s="145"/>
      <c r="AIC59" s="145"/>
      <c r="AID59" s="145"/>
      <c r="AIE59" s="145"/>
      <c r="AIF59" s="145"/>
      <c r="AIG59" s="145"/>
      <c r="AIH59" s="145"/>
      <c r="AII59" s="145"/>
      <c r="AIJ59" s="145"/>
      <c r="AIK59" s="145"/>
      <c r="AIL59" s="145"/>
      <c r="AIM59" s="145"/>
      <c r="AIN59" s="145"/>
      <c r="AIO59" s="145"/>
      <c r="AIP59" s="145"/>
      <c r="AIQ59" s="145"/>
      <c r="AIR59" s="145"/>
      <c r="AIS59" s="145"/>
      <c r="AIT59" s="145"/>
      <c r="AIU59" s="145"/>
      <c r="AIV59" s="145"/>
      <c r="AIW59" s="145"/>
      <c r="AIX59" s="145"/>
      <c r="AIY59" s="145"/>
      <c r="AIZ59" s="145"/>
      <c r="AJA59" s="145"/>
      <c r="AJB59" s="145"/>
      <c r="AJC59" s="145"/>
      <c r="AJD59" s="145"/>
      <c r="AJE59" s="145"/>
      <c r="AJF59" s="145"/>
      <c r="AJG59" s="145"/>
      <c r="AJH59" s="145"/>
      <c r="AJI59" s="145"/>
      <c r="AJJ59" s="145"/>
      <c r="AJK59" s="145"/>
      <c r="AJL59" s="145"/>
      <c r="AJM59" s="145"/>
      <c r="AJN59" s="145"/>
      <c r="AJO59" s="145"/>
      <c r="AJP59" s="145"/>
      <c r="AJQ59" s="145"/>
      <c r="AJR59" s="145"/>
      <c r="AJS59" s="145"/>
      <c r="AJT59" s="145"/>
      <c r="AJU59" s="145"/>
      <c r="AJV59" s="145"/>
      <c r="AJW59" s="145"/>
      <c r="AJX59" s="145"/>
      <c r="AJY59" s="145"/>
      <c r="AJZ59" s="145"/>
      <c r="AKA59" s="145"/>
      <c r="AKB59" s="145"/>
      <c r="AKC59" s="145"/>
      <c r="AKD59" s="145"/>
      <c r="AKE59" s="145"/>
      <c r="AKF59" s="145"/>
      <c r="AKG59" s="145"/>
      <c r="AKH59" s="145"/>
      <c r="AKI59" s="145"/>
      <c r="AKJ59" s="145"/>
      <c r="AKK59" s="145"/>
      <c r="AKL59" s="145"/>
      <c r="AKM59" s="145"/>
      <c r="AKN59" s="145"/>
      <c r="AKO59" s="145"/>
      <c r="AKP59" s="145"/>
      <c r="AKQ59" s="145"/>
      <c r="AKR59" s="145"/>
      <c r="AKS59" s="145"/>
      <c r="AKT59" s="145"/>
      <c r="AKU59" s="145"/>
      <c r="AKV59" s="145"/>
      <c r="AKW59" s="145"/>
      <c r="AKX59" s="145"/>
      <c r="AKY59" s="145"/>
      <c r="AKZ59" s="145"/>
      <c r="ALA59" s="145"/>
      <c r="ALB59" s="145"/>
      <c r="ALC59" s="145"/>
      <c r="ALD59" s="145"/>
      <c r="ALE59" s="145"/>
      <c r="ALF59" s="145"/>
      <c r="ALG59" s="145"/>
      <c r="ALH59" s="145"/>
      <c r="ALI59" s="145"/>
      <c r="ALJ59" s="145"/>
      <c r="ALK59" s="145"/>
      <c r="ALL59" s="145"/>
      <c r="ALM59" s="145"/>
      <c r="ALN59" s="145"/>
      <c r="ALO59" s="145"/>
      <c r="ALP59" s="145"/>
      <c r="ALQ59" s="145"/>
      <c r="ALR59" s="145"/>
      <c r="ALS59" s="145"/>
      <c r="ALT59" s="145"/>
      <c r="ALU59" s="145"/>
      <c r="ALV59" s="145"/>
      <c r="ALW59" s="145"/>
      <c r="ALX59" s="145"/>
      <c r="ALY59" s="145"/>
      <c r="ALZ59" s="145"/>
      <c r="AMA59" s="145"/>
      <c r="AMB59" s="145"/>
      <c r="AMC59" s="145"/>
      <c r="AMD59" s="145"/>
      <c r="AME59" s="145"/>
      <c r="AMF59" s="145"/>
      <c r="AMG59" s="145"/>
      <c r="AMH59" s="145"/>
      <c r="AMI59" s="145"/>
      <c r="AMJ59" s="145"/>
      <c r="AMK59" s="145"/>
    </row>
    <row r="60" spans="1:1025" s="131" customFormat="1">
      <c r="A60" s="145" t="str">
        <f t="shared" ref="A60" si="8">I60&amp;"."&amp;K60</f>
        <v>LOAN.CA_C_FULFILL</v>
      </c>
      <c r="B60" s="154">
        <f t="shared" si="3"/>
        <v>110056</v>
      </c>
      <c r="C60" s="134">
        <v>0</v>
      </c>
      <c r="D60" s="134">
        <v>1</v>
      </c>
      <c r="E60" s="146">
        <f t="shared" si="4"/>
        <v>100000</v>
      </c>
      <c r="F60" s="146">
        <v>10000</v>
      </c>
      <c r="G60" s="146" t="s">
        <v>34</v>
      </c>
      <c r="H60" s="146">
        <v>100000</v>
      </c>
      <c r="I60" s="158" t="s">
        <v>505</v>
      </c>
      <c r="J60" s="146">
        <f>VLOOKUP(I60,T_FSM_TYPE!$A:$B,2,0)</f>
        <v>110000</v>
      </c>
      <c r="K60" s="131" t="s">
        <v>687</v>
      </c>
      <c r="L60" s="159"/>
      <c r="M60" s="133" t="str">
        <f t="shared" ref="M60" si="9">"INSERT INTO "&amp;$B$2&amp;" VALUES("&amp;B60&amp;", "&amp;C60&amp;", "&amp;D60&amp;", "&amp;E60&amp;", "&amp;F60&amp;", "&amp;G60&amp;", "&amp;H60&amp;", "&amp;J60&amp;", '"&amp;K60&amp;"', '"&amp;L60&amp;"' )"</f>
        <v>INSERT INTO T_FSM_ACTION VALUES(110056, 0, 1, 100000, 10000, GETDATE(), 100000, 110000, 'CA_C_FULFILL', '' )</v>
      </c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  <c r="BD60" s="145"/>
      <c r="BE60" s="145"/>
      <c r="BF60" s="145"/>
      <c r="BG60" s="145"/>
      <c r="BH60" s="145"/>
      <c r="BI60" s="145"/>
      <c r="BJ60" s="145"/>
      <c r="BK60" s="145"/>
      <c r="BL60" s="145"/>
      <c r="BM60" s="145"/>
      <c r="BN60" s="145"/>
      <c r="BO60" s="145"/>
      <c r="BP60" s="145"/>
      <c r="BQ60" s="145"/>
      <c r="BR60" s="145"/>
      <c r="BS60" s="145"/>
      <c r="BT60" s="145"/>
      <c r="BU60" s="145"/>
      <c r="BV60" s="145"/>
      <c r="BW60" s="145"/>
      <c r="BX60" s="145"/>
      <c r="BY60" s="145"/>
      <c r="BZ60" s="145"/>
      <c r="CA60" s="145"/>
      <c r="CB60" s="145"/>
      <c r="CC60" s="145"/>
      <c r="CD60" s="145"/>
      <c r="CE60" s="145"/>
      <c r="CF60" s="145"/>
      <c r="CG60" s="145"/>
      <c r="CH60" s="145"/>
      <c r="CI60" s="145"/>
      <c r="CJ60" s="145"/>
      <c r="CK60" s="145"/>
      <c r="CL60" s="145"/>
      <c r="CM60" s="145"/>
      <c r="CN60" s="145"/>
      <c r="CO60" s="145"/>
      <c r="CP60" s="145"/>
      <c r="CQ60" s="145"/>
      <c r="CR60" s="145"/>
      <c r="CS60" s="145"/>
      <c r="CT60" s="145"/>
      <c r="CU60" s="145"/>
      <c r="CV60" s="145"/>
      <c r="CW60" s="145"/>
      <c r="CX60" s="145"/>
      <c r="CY60" s="145"/>
      <c r="CZ60" s="145"/>
      <c r="DA60" s="145"/>
      <c r="DB60" s="145"/>
      <c r="DC60" s="145"/>
      <c r="DD60" s="145"/>
      <c r="DE60" s="145"/>
      <c r="DF60" s="145"/>
      <c r="DG60" s="145"/>
      <c r="DH60" s="145"/>
      <c r="DI60" s="145"/>
      <c r="DJ60" s="145"/>
      <c r="DK60" s="145"/>
      <c r="DL60" s="145"/>
      <c r="DM60" s="145"/>
      <c r="DN60" s="145"/>
      <c r="DO60" s="145"/>
      <c r="DP60" s="145"/>
      <c r="DQ60" s="145"/>
      <c r="DR60" s="145"/>
      <c r="DS60" s="145"/>
      <c r="DT60" s="145"/>
      <c r="DU60" s="145"/>
      <c r="DV60" s="145"/>
      <c r="DW60" s="145"/>
      <c r="DX60" s="145"/>
      <c r="DY60" s="145"/>
      <c r="DZ60" s="145"/>
      <c r="EA60" s="145"/>
      <c r="EB60" s="145"/>
      <c r="EC60" s="145"/>
      <c r="ED60" s="145"/>
      <c r="EE60" s="145"/>
      <c r="EF60" s="145"/>
      <c r="EG60" s="145"/>
      <c r="EH60" s="145"/>
      <c r="EI60" s="145"/>
      <c r="EJ60" s="145"/>
      <c r="EK60" s="145"/>
      <c r="EL60" s="145"/>
      <c r="EM60" s="145"/>
      <c r="EN60" s="145"/>
      <c r="EO60" s="145"/>
      <c r="EP60" s="145"/>
      <c r="EQ60" s="145"/>
      <c r="ER60" s="145"/>
      <c r="ES60" s="145"/>
      <c r="ET60" s="145"/>
      <c r="EU60" s="145"/>
      <c r="EV60" s="145"/>
      <c r="EW60" s="145"/>
      <c r="EX60" s="145"/>
      <c r="EY60" s="145"/>
      <c r="EZ60" s="145"/>
      <c r="FA60" s="145"/>
      <c r="FB60" s="145"/>
      <c r="FC60" s="145"/>
      <c r="FD60" s="145"/>
      <c r="FE60" s="145"/>
      <c r="FF60" s="145"/>
      <c r="FG60" s="145"/>
      <c r="FH60" s="145"/>
      <c r="FI60" s="145"/>
      <c r="FJ60" s="145"/>
      <c r="FK60" s="145"/>
      <c r="FL60" s="145"/>
      <c r="FM60" s="145"/>
      <c r="FN60" s="145"/>
      <c r="FO60" s="145"/>
      <c r="FP60" s="145"/>
      <c r="FQ60" s="145"/>
      <c r="FR60" s="145"/>
      <c r="FS60" s="145"/>
      <c r="FT60" s="145"/>
      <c r="FU60" s="145"/>
      <c r="FV60" s="145"/>
      <c r="FW60" s="145"/>
      <c r="FX60" s="145"/>
      <c r="FY60" s="145"/>
      <c r="FZ60" s="145"/>
      <c r="GA60" s="145"/>
      <c r="GB60" s="145"/>
      <c r="GC60" s="145"/>
      <c r="GD60" s="145"/>
      <c r="GE60" s="145"/>
      <c r="GF60" s="145"/>
      <c r="GG60" s="145"/>
      <c r="GH60" s="145"/>
      <c r="GI60" s="145"/>
      <c r="GJ60" s="145"/>
      <c r="GK60" s="145"/>
      <c r="GL60" s="145"/>
      <c r="GM60" s="145"/>
      <c r="GN60" s="145"/>
      <c r="GO60" s="145"/>
      <c r="GP60" s="145"/>
      <c r="GQ60" s="145"/>
      <c r="GR60" s="145"/>
      <c r="GS60" s="145"/>
      <c r="GT60" s="145"/>
      <c r="GU60" s="145"/>
      <c r="GV60" s="145"/>
      <c r="GW60" s="145"/>
      <c r="GX60" s="145"/>
      <c r="GY60" s="145"/>
      <c r="GZ60" s="145"/>
      <c r="HA60" s="145"/>
      <c r="HB60" s="145"/>
      <c r="HC60" s="145"/>
      <c r="HD60" s="145"/>
      <c r="HE60" s="145"/>
      <c r="HF60" s="145"/>
      <c r="HG60" s="145"/>
      <c r="HH60" s="145"/>
      <c r="HI60" s="145"/>
      <c r="HJ60" s="145"/>
      <c r="HK60" s="145"/>
      <c r="HL60" s="145"/>
      <c r="HM60" s="145"/>
      <c r="HN60" s="145"/>
      <c r="HO60" s="145"/>
      <c r="HP60" s="145"/>
      <c r="HQ60" s="145"/>
      <c r="HR60" s="145"/>
      <c r="HS60" s="145"/>
      <c r="HT60" s="145"/>
      <c r="HU60" s="145"/>
      <c r="HV60" s="145"/>
      <c r="HW60" s="145"/>
      <c r="HX60" s="145"/>
      <c r="HY60" s="145"/>
      <c r="HZ60" s="145"/>
      <c r="IA60" s="145"/>
      <c r="IB60" s="145"/>
      <c r="IC60" s="145"/>
      <c r="ID60" s="145"/>
      <c r="IE60" s="145"/>
      <c r="IF60" s="145"/>
      <c r="IG60" s="145"/>
      <c r="IH60" s="145"/>
      <c r="II60" s="145"/>
      <c r="IJ60" s="145"/>
      <c r="IK60" s="145"/>
      <c r="IL60" s="145"/>
      <c r="IM60" s="145"/>
      <c r="IN60" s="145"/>
      <c r="IO60" s="145"/>
      <c r="IP60" s="145"/>
      <c r="IQ60" s="145"/>
      <c r="IR60" s="145"/>
      <c r="IS60" s="145"/>
      <c r="IT60" s="145"/>
      <c r="IU60" s="145"/>
      <c r="IV60" s="145"/>
      <c r="IW60" s="145"/>
      <c r="IX60" s="145"/>
      <c r="IY60" s="145"/>
      <c r="IZ60" s="145"/>
      <c r="JA60" s="145"/>
      <c r="JB60" s="145"/>
      <c r="JC60" s="145"/>
      <c r="JD60" s="145"/>
      <c r="JE60" s="145"/>
      <c r="JF60" s="145"/>
      <c r="JG60" s="145"/>
      <c r="JH60" s="145"/>
      <c r="JI60" s="145"/>
      <c r="JJ60" s="145"/>
      <c r="JK60" s="145"/>
      <c r="JL60" s="145"/>
      <c r="JM60" s="145"/>
      <c r="JN60" s="145"/>
      <c r="JO60" s="145"/>
      <c r="JP60" s="145"/>
      <c r="JQ60" s="145"/>
      <c r="JR60" s="145"/>
      <c r="JS60" s="145"/>
      <c r="JT60" s="145"/>
      <c r="JU60" s="145"/>
      <c r="JV60" s="145"/>
      <c r="JW60" s="145"/>
      <c r="JX60" s="145"/>
      <c r="JY60" s="145"/>
      <c r="JZ60" s="145"/>
      <c r="KA60" s="145"/>
      <c r="KB60" s="145"/>
      <c r="KC60" s="145"/>
      <c r="KD60" s="145"/>
      <c r="KE60" s="145"/>
      <c r="KF60" s="145"/>
      <c r="KG60" s="145"/>
      <c r="KH60" s="145"/>
      <c r="KI60" s="145"/>
      <c r="KJ60" s="145"/>
      <c r="KK60" s="145"/>
      <c r="KL60" s="145"/>
      <c r="KM60" s="145"/>
      <c r="KN60" s="145"/>
      <c r="KO60" s="145"/>
      <c r="KP60" s="145"/>
      <c r="KQ60" s="145"/>
      <c r="KR60" s="145"/>
      <c r="KS60" s="145"/>
      <c r="KT60" s="145"/>
      <c r="KU60" s="145"/>
      <c r="KV60" s="145"/>
      <c r="KW60" s="145"/>
      <c r="KX60" s="145"/>
      <c r="KY60" s="145"/>
      <c r="KZ60" s="145"/>
      <c r="LA60" s="145"/>
      <c r="LB60" s="145"/>
      <c r="LC60" s="145"/>
      <c r="LD60" s="145"/>
      <c r="LE60" s="145"/>
      <c r="LF60" s="145"/>
      <c r="LG60" s="145"/>
      <c r="LH60" s="145"/>
      <c r="LI60" s="145"/>
      <c r="LJ60" s="145"/>
      <c r="LK60" s="145"/>
      <c r="LL60" s="145"/>
      <c r="LM60" s="145"/>
      <c r="LN60" s="145"/>
      <c r="LO60" s="145"/>
      <c r="LP60" s="145"/>
      <c r="LQ60" s="145"/>
      <c r="LR60" s="145"/>
      <c r="LS60" s="145"/>
      <c r="LT60" s="145"/>
      <c r="LU60" s="145"/>
      <c r="LV60" s="145"/>
      <c r="LW60" s="145"/>
      <c r="LX60" s="145"/>
      <c r="LY60" s="145"/>
      <c r="LZ60" s="145"/>
      <c r="MA60" s="145"/>
      <c r="MB60" s="145"/>
      <c r="MC60" s="145"/>
      <c r="MD60" s="145"/>
      <c r="ME60" s="145"/>
      <c r="MF60" s="145"/>
      <c r="MG60" s="145"/>
      <c r="MH60" s="145"/>
      <c r="MI60" s="145"/>
      <c r="MJ60" s="145"/>
      <c r="MK60" s="145"/>
      <c r="ML60" s="145"/>
      <c r="MM60" s="145"/>
      <c r="MN60" s="145"/>
      <c r="MO60" s="145"/>
      <c r="MP60" s="145"/>
      <c r="MQ60" s="145"/>
      <c r="MR60" s="145"/>
      <c r="MS60" s="145"/>
      <c r="MT60" s="145"/>
      <c r="MU60" s="145"/>
      <c r="MV60" s="145"/>
      <c r="MW60" s="145"/>
      <c r="MX60" s="145"/>
      <c r="MY60" s="145"/>
      <c r="MZ60" s="145"/>
      <c r="NA60" s="145"/>
      <c r="NB60" s="145"/>
      <c r="NC60" s="145"/>
      <c r="ND60" s="145"/>
      <c r="NE60" s="145"/>
      <c r="NF60" s="145"/>
      <c r="NG60" s="145"/>
      <c r="NH60" s="145"/>
      <c r="NI60" s="145"/>
      <c r="NJ60" s="145"/>
      <c r="NK60" s="145"/>
      <c r="NL60" s="145"/>
      <c r="NM60" s="145"/>
      <c r="NN60" s="145"/>
      <c r="NO60" s="145"/>
      <c r="NP60" s="145"/>
      <c r="NQ60" s="145"/>
      <c r="NR60" s="145"/>
      <c r="NS60" s="145"/>
      <c r="NT60" s="145"/>
      <c r="NU60" s="145"/>
      <c r="NV60" s="145"/>
      <c r="NW60" s="145"/>
      <c r="NX60" s="145"/>
      <c r="NY60" s="145"/>
      <c r="NZ60" s="145"/>
      <c r="OA60" s="145"/>
      <c r="OB60" s="145"/>
      <c r="OC60" s="145"/>
      <c r="OD60" s="145"/>
      <c r="OE60" s="145"/>
      <c r="OF60" s="145"/>
      <c r="OG60" s="145"/>
      <c r="OH60" s="145"/>
      <c r="OI60" s="145"/>
      <c r="OJ60" s="145"/>
      <c r="OK60" s="145"/>
      <c r="OL60" s="145"/>
      <c r="OM60" s="145"/>
      <c r="ON60" s="145"/>
      <c r="OO60" s="145"/>
      <c r="OP60" s="145"/>
      <c r="OQ60" s="145"/>
      <c r="OR60" s="145"/>
      <c r="OS60" s="145"/>
      <c r="OT60" s="145"/>
      <c r="OU60" s="145"/>
      <c r="OV60" s="145"/>
      <c r="OW60" s="145"/>
      <c r="OX60" s="145"/>
      <c r="OY60" s="145"/>
      <c r="OZ60" s="145"/>
      <c r="PA60" s="145"/>
      <c r="PB60" s="145"/>
      <c r="PC60" s="145"/>
      <c r="PD60" s="145"/>
      <c r="PE60" s="145"/>
      <c r="PF60" s="145"/>
      <c r="PG60" s="145"/>
      <c r="PH60" s="145"/>
      <c r="PI60" s="145"/>
      <c r="PJ60" s="145"/>
      <c r="PK60" s="145"/>
      <c r="PL60" s="145"/>
      <c r="PM60" s="145"/>
      <c r="PN60" s="145"/>
      <c r="PO60" s="145"/>
      <c r="PP60" s="145"/>
      <c r="PQ60" s="145"/>
      <c r="PR60" s="145"/>
      <c r="PS60" s="145"/>
      <c r="PT60" s="145"/>
      <c r="PU60" s="145"/>
      <c r="PV60" s="145"/>
      <c r="PW60" s="145"/>
      <c r="PX60" s="145"/>
      <c r="PY60" s="145"/>
      <c r="PZ60" s="145"/>
      <c r="QA60" s="145"/>
      <c r="QB60" s="145"/>
      <c r="QC60" s="145"/>
      <c r="QD60" s="145"/>
      <c r="QE60" s="145"/>
      <c r="QF60" s="145"/>
      <c r="QG60" s="145"/>
      <c r="QH60" s="145"/>
      <c r="QI60" s="145"/>
      <c r="QJ60" s="145"/>
      <c r="QK60" s="145"/>
      <c r="QL60" s="145"/>
      <c r="QM60" s="145"/>
      <c r="QN60" s="145"/>
      <c r="QO60" s="145"/>
      <c r="QP60" s="145"/>
      <c r="QQ60" s="145"/>
      <c r="QR60" s="145"/>
      <c r="QS60" s="145"/>
      <c r="QT60" s="145"/>
      <c r="QU60" s="145"/>
      <c r="QV60" s="145"/>
      <c r="QW60" s="145"/>
      <c r="QX60" s="145"/>
      <c r="QY60" s="145"/>
      <c r="QZ60" s="145"/>
      <c r="RA60" s="145"/>
      <c r="RB60" s="145"/>
      <c r="RC60" s="145"/>
      <c r="RD60" s="145"/>
      <c r="RE60" s="145"/>
      <c r="RF60" s="145"/>
      <c r="RG60" s="145"/>
      <c r="RH60" s="145"/>
      <c r="RI60" s="145"/>
      <c r="RJ60" s="145"/>
      <c r="RK60" s="145"/>
      <c r="RL60" s="145"/>
      <c r="RM60" s="145"/>
      <c r="RN60" s="145"/>
      <c r="RO60" s="145"/>
      <c r="RP60" s="145"/>
      <c r="RQ60" s="145"/>
      <c r="RR60" s="145"/>
      <c r="RS60" s="145"/>
      <c r="RT60" s="145"/>
      <c r="RU60" s="145"/>
      <c r="RV60" s="145"/>
      <c r="RW60" s="145"/>
      <c r="RX60" s="145"/>
      <c r="RY60" s="145"/>
      <c r="RZ60" s="145"/>
      <c r="SA60" s="145"/>
      <c r="SB60" s="145"/>
      <c r="SC60" s="145"/>
      <c r="SD60" s="145"/>
      <c r="SE60" s="145"/>
      <c r="SF60" s="145"/>
      <c r="SG60" s="145"/>
      <c r="SH60" s="145"/>
      <c r="SI60" s="145"/>
      <c r="SJ60" s="145"/>
      <c r="SK60" s="145"/>
      <c r="SL60" s="145"/>
      <c r="SM60" s="145"/>
      <c r="SN60" s="145"/>
      <c r="SO60" s="145"/>
      <c r="SP60" s="145"/>
      <c r="SQ60" s="145"/>
      <c r="SR60" s="145"/>
      <c r="SS60" s="145"/>
      <c r="ST60" s="145"/>
      <c r="SU60" s="145"/>
      <c r="SV60" s="145"/>
      <c r="SW60" s="145"/>
      <c r="SX60" s="145"/>
      <c r="SY60" s="145"/>
      <c r="SZ60" s="145"/>
      <c r="TA60" s="145"/>
      <c r="TB60" s="145"/>
      <c r="TC60" s="145"/>
      <c r="TD60" s="145"/>
      <c r="TE60" s="145"/>
      <c r="TF60" s="145"/>
      <c r="TG60" s="145"/>
      <c r="TH60" s="145"/>
      <c r="TI60" s="145"/>
      <c r="TJ60" s="145"/>
      <c r="TK60" s="145"/>
      <c r="TL60" s="145"/>
      <c r="TM60" s="145"/>
      <c r="TN60" s="145"/>
      <c r="TO60" s="145"/>
      <c r="TP60" s="145"/>
      <c r="TQ60" s="145"/>
      <c r="TR60" s="145"/>
      <c r="TS60" s="145"/>
      <c r="TT60" s="145"/>
      <c r="TU60" s="145"/>
      <c r="TV60" s="145"/>
      <c r="TW60" s="145"/>
      <c r="TX60" s="145"/>
      <c r="TY60" s="145"/>
      <c r="TZ60" s="145"/>
      <c r="UA60" s="145"/>
      <c r="UB60" s="145"/>
      <c r="UC60" s="145"/>
      <c r="UD60" s="145"/>
      <c r="UE60" s="145"/>
      <c r="UF60" s="145"/>
      <c r="UG60" s="145"/>
      <c r="UH60" s="145"/>
      <c r="UI60" s="145"/>
      <c r="UJ60" s="145"/>
      <c r="UK60" s="145"/>
      <c r="UL60" s="145"/>
      <c r="UM60" s="145"/>
      <c r="UN60" s="145"/>
      <c r="UO60" s="145"/>
      <c r="UP60" s="145"/>
      <c r="UQ60" s="145"/>
      <c r="UR60" s="145"/>
      <c r="US60" s="145"/>
      <c r="UT60" s="145"/>
      <c r="UU60" s="145"/>
      <c r="UV60" s="145"/>
      <c r="UW60" s="145"/>
      <c r="UX60" s="145"/>
      <c r="UY60" s="145"/>
      <c r="UZ60" s="145"/>
      <c r="VA60" s="145"/>
      <c r="VB60" s="145"/>
      <c r="VC60" s="145"/>
      <c r="VD60" s="145"/>
      <c r="VE60" s="145"/>
      <c r="VF60" s="145"/>
      <c r="VG60" s="145"/>
      <c r="VH60" s="145"/>
      <c r="VI60" s="145"/>
      <c r="VJ60" s="145"/>
      <c r="VK60" s="145"/>
      <c r="VL60" s="145"/>
      <c r="VM60" s="145"/>
      <c r="VN60" s="145"/>
      <c r="VO60" s="145"/>
      <c r="VP60" s="145"/>
      <c r="VQ60" s="145"/>
      <c r="VR60" s="145"/>
      <c r="VS60" s="145"/>
      <c r="VT60" s="145"/>
      <c r="VU60" s="145"/>
      <c r="VV60" s="145"/>
      <c r="VW60" s="145"/>
      <c r="VX60" s="145"/>
      <c r="VY60" s="145"/>
      <c r="VZ60" s="145"/>
      <c r="WA60" s="145"/>
      <c r="WB60" s="145"/>
      <c r="WC60" s="145"/>
      <c r="WD60" s="145"/>
      <c r="WE60" s="145"/>
      <c r="WF60" s="145"/>
      <c r="WG60" s="145"/>
      <c r="WH60" s="145"/>
      <c r="WI60" s="145"/>
      <c r="WJ60" s="145"/>
      <c r="WK60" s="145"/>
      <c r="WL60" s="145"/>
      <c r="WM60" s="145"/>
      <c r="WN60" s="145"/>
      <c r="WO60" s="145"/>
      <c r="WP60" s="145"/>
      <c r="WQ60" s="145"/>
      <c r="WR60" s="145"/>
      <c r="WS60" s="145"/>
      <c r="WT60" s="145"/>
      <c r="WU60" s="145"/>
      <c r="WV60" s="145"/>
      <c r="WW60" s="145"/>
      <c r="WX60" s="145"/>
      <c r="WY60" s="145"/>
      <c r="WZ60" s="145"/>
      <c r="XA60" s="145"/>
      <c r="XB60" s="145"/>
      <c r="XC60" s="145"/>
      <c r="XD60" s="145"/>
      <c r="XE60" s="145"/>
      <c r="XF60" s="145"/>
      <c r="XG60" s="145"/>
      <c r="XH60" s="145"/>
      <c r="XI60" s="145"/>
      <c r="XJ60" s="145"/>
      <c r="XK60" s="145"/>
      <c r="XL60" s="145"/>
      <c r="XM60" s="145"/>
      <c r="XN60" s="145"/>
      <c r="XO60" s="145"/>
      <c r="XP60" s="145"/>
      <c r="XQ60" s="145"/>
      <c r="XR60" s="145"/>
      <c r="XS60" s="145"/>
      <c r="XT60" s="145"/>
      <c r="XU60" s="145"/>
      <c r="XV60" s="145"/>
      <c r="XW60" s="145"/>
      <c r="XX60" s="145"/>
      <c r="XY60" s="145"/>
      <c r="XZ60" s="145"/>
      <c r="YA60" s="145"/>
      <c r="YB60" s="145"/>
      <c r="YC60" s="145"/>
      <c r="YD60" s="145"/>
      <c r="YE60" s="145"/>
      <c r="YF60" s="145"/>
      <c r="YG60" s="145"/>
      <c r="YH60" s="145"/>
      <c r="YI60" s="145"/>
      <c r="YJ60" s="145"/>
      <c r="YK60" s="145"/>
      <c r="YL60" s="145"/>
      <c r="YM60" s="145"/>
      <c r="YN60" s="145"/>
      <c r="YO60" s="145"/>
      <c r="YP60" s="145"/>
      <c r="YQ60" s="145"/>
      <c r="YR60" s="145"/>
      <c r="YS60" s="145"/>
      <c r="YT60" s="145"/>
      <c r="YU60" s="145"/>
      <c r="YV60" s="145"/>
      <c r="YW60" s="145"/>
      <c r="YX60" s="145"/>
      <c r="YY60" s="145"/>
      <c r="YZ60" s="145"/>
      <c r="ZA60" s="145"/>
      <c r="ZB60" s="145"/>
      <c r="ZC60" s="145"/>
      <c r="ZD60" s="145"/>
      <c r="ZE60" s="145"/>
      <c r="ZF60" s="145"/>
      <c r="ZG60" s="145"/>
      <c r="ZH60" s="145"/>
      <c r="ZI60" s="145"/>
      <c r="ZJ60" s="145"/>
      <c r="ZK60" s="145"/>
      <c r="ZL60" s="145"/>
      <c r="ZM60" s="145"/>
      <c r="ZN60" s="145"/>
      <c r="ZO60" s="145"/>
      <c r="ZP60" s="145"/>
      <c r="ZQ60" s="145"/>
      <c r="ZR60" s="145"/>
      <c r="ZS60" s="145"/>
      <c r="ZT60" s="145"/>
      <c r="ZU60" s="145"/>
      <c r="ZV60" s="145"/>
      <c r="ZW60" s="145"/>
      <c r="ZX60" s="145"/>
      <c r="ZY60" s="145"/>
      <c r="ZZ60" s="145"/>
      <c r="AAA60" s="145"/>
      <c r="AAB60" s="145"/>
      <c r="AAC60" s="145"/>
      <c r="AAD60" s="145"/>
      <c r="AAE60" s="145"/>
      <c r="AAF60" s="145"/>
      <c r="AAG60" s="145"/>
      <c r="AAH60" s="145"/>
      <c r="AAI60" s="145"/>
      <c r="AAJ60" s="145"/>
      <c r="AAK60" s="145"/>
      <c r="AAL60" s="145"/>
      <c r="AAM60" s="145"/>
      <c r="AAN60" s="145"/>
      <c r="AAO60" s="145"/>
      <c r="AAP60" s="145"/>
      <c r="AAQ60" s="145"/>
      <c r="AAR60" s="145"/>
      <c r="AAS60" s="145"/>
      <c r="AAT60" s="145"/>
      <c r="AAU60" s="145"/>
      <c r="AAV60" s="145"/>
      <c r="AAW60" s="145"/>
      <c r="AAX60" s="145"/>
      <c r="AAY60" s="145"/>
      <c r="AAZ60" s="145"/>
      <c r="ABA60" s="145"/>
      <c r="ABB60" s="145"/>
      <c r="ABC60" s="145"/>
      <c r="ABD60" s="145"/>
      <c r="ABE60" s="145"/>
      <c r="ABF60" s="145"/>
      <c r="ABG60" s="145"/>
      <c r="ABH60" s="145"/>
      <c r="ABI60" s="145"/>
      <c r="ABJ60" s="145"/>
      <c r="ABK60" s="145"/>
      <c r="ABL60" s="145"/>
      <c r="ABM60" s="145"/>
      <c r="ABN60" s="145"/>
      <c r="ABO60" s="145"/>
      <c r="ABP60" s="145"/>
      <c r="ABQ60" s="145"/>
      <c r="ABR60" s="145"/>
      <c r="ABS60" s="145"/>
      <c r="ABT60" s="145"/>
      <c r="ABU60" s="145"/>
      <c r="ABV60" s="145"/>
      <c r="ABW60" s="145"/>
      <c r="ABX60" s="145"/>
      <c r="ABY60" s="145"/>
      <c r="ABZ60" s="145"/>
      <c r="ACA60" s="145"/>
      <c r="ACB60" s="145"/>
      <c r="ACC60" s="145"/>
      <c r="ACD60" s="145"/>
      <c r="ACE60" s="145"/>
      <c r="ACF60" s="145"/>
      <c r="ACG60" s="145"/>
      <c r="ACH60" s="145"/>
      <c r="ACI60" s="145"/>
      <c r="ACJ60" s="145"/>
      <c r="ACK60" s="145"/>
      <c r="ACL60" s="145"/>
      <c r="ACM60" s="145"/>
      <c r="ACN60" s="145"/>
      <c r="ACO60" s="145"/>
      <c r="ACP60" s="145"/>
      <c r="ACQ60" s="145"/>
      <c r="ACR60" s="145"/>
      <c r="ACS60" s="145"/>
      <c r="ACT60" s="145"/>
      <c r="ACU60" s="145"/>
      <c r="ACV60" s="145"/>
      <c r="ACW60" s="145"/>
      <c r="ACX60" s="145"/>
      <c r="ACY60" s="145"/>
      <c r="ACZ60" s="145"/>
      <c r="ADA60" s="145"/>
      <c r="ADB60" s="145"/>
      <c r="ADC60" s="145"/>
      <c r="ADD60" s="145"/>
      <c r="ADE60" s="145"/>
      <c r="ADF60" s="145"/>
      <c r="ADG60" s="145"/>
      <c r="ADH60" s="145"/>
      <c r="ADI60" s="145"/>
      <c r="ADJ60" s="145"/>
      <c r="ADK60" s="145"/>
      <c r="ADL60" s="145"/>
      <c r="ADM60" s="145"/>
      <c r="ADN60" s="145"/>
      <c r="ADO60" s="145"/>
      <c r="ADP60" s="145"/>
      <c r="ADQ60" s="145"/>
      <c r="ADR60" s="145"/>
      <c r="ADS60" s="145"/>
      <c r="ADT60" s="145"/>
      <c r="ADU60" s="145"/>
      <c r="ADV60" s="145"/>
      <c r="ADW60" s="145"/>
      <c r="ADX60" s="145"/>
      <c r="ADY60" s="145"/>
      <c r="ADZ60" s="145"/>
      <c r="AEA60" s="145"/>
      <c r="AEB60" s="145"/>
      <c r="AEC60" s="145"/>
      <c r="AED60" s="145"/>
      <c r="AEE60" s="145"/>
      <c r="AEF60" s="145"/>
      <c r="AEG60" s="145"/>
      <c r="AEH60" s="145"/>
      <c r="AEI60" s="145"/>
      <c r="AEJ60" s="145"/>
      <c r="AEK60" s="145"/>
      <c r="AEL60" s="145"/>
      <c r="AEM60" s="145"/>
      <c r="AEN60" s="145"/>
      <c r="AEO60" s="145"/>
      <c r="AEP60" s="145"/>
      <c r="AEQ60" s="145"/>
      <c r="AER60" s="145"/>
      <c r="AES60" s="145"/>
      <c r="AET60" s="145"/>
      <c r="AEU60" s="145"/>
      <c r="AEV60" s="145"/>
      <c r="AEW60" s="145"/>
      <c r="AEX60" s="145"/>
      <c r="AEY60" s="145"/>
      <c r="AEZ60" s="145"/>
      <c r="AFA60" s="145"/>
      <c r="AFB60" s="145"/>
      <c r="AFC60" s="145"/>
      <c r="AFD60" s="145"/>
      <c r="AFE60" s="145"/>
      <c r="AFF60" s="145"/>
      <c r="AFG60" s="145"/>
      <c r="AFH60" s="145"/>
      <c r="AFI60" s="145"/>
      <c r="AFJ60" s="145"/>
      <c r="AFK60" s="145"/>
      <c r="AFL60" s="145"/>
      <c r="AFM60" s="145"/>
      <c r="AFN60" s="145"/>
      <c r="AFO60" s="145"/>
      <c r="AFP60" s="145"/>
      <c r="AFQ60" s="145"/>
      <c r="AFR60" s="145"/>
      <c r="AFS60" s="145"/>
      <c r="AFT60" s="145"/>
      <c r="AFU60" s="145"/>
      <c r="AFV60" s="145"/>
      <c r="AFW60" s="145"/>
      <c r="AFX60" s="145"/>
      <c r="AFY60" s="145"/>
      <c r="AFZ60" s="145"/>
      <c r="AGA60" s="145"/>
      <c r="AGB60" s="145"/>
      <c r="AGC60" s="145"/>
      <c r="AGD60" s="145"/>
      <c r="AGE60" s="145"/>
      <c r="AGF60" s="145"/>
      <c r="AGG60" s="145"/>
      <c r="AGH60" s="145"/>
      <c r="AGI60" s="145"/>
      <c r="AGJ60" s="145"/>
      <c r="AGK60" s="145"/>
      <c r="AGL60" s="145"/>
      <c r="AGM60" s="145"/>
      <c r="AGN60" s="145"/>
      <c r="AGO60" s="145"/>
      <c r="AGP60" s="145"/>
      <c r="AGQ60" s="145"/>
      <c r="AGR60" s="145"/>
      <c r="AGS60" s="145"/>
      <c r="AGT60" s="145"/>
      <c r="AGU60" s="145"/>
      <c r="AGV60" s="145"/>
      <c r="AGW60" s="145"/>
      <c r="AGX60" s="145"/>
      <c r="AGY60" s="145"/>
      <c r="AGZ60" s="145"/>
      <c r="AHA60" s="145"/>
      <c r="AHB60" s="145"/>
      <c r="AHC60" s="145"/>
      <c r="AHD60" s="145"/>
      <c r="AHE60" s="145"/>
      <c r="AHF60" s="145"/>
      <c r="AHG60" s="145"/>
      <c r="AHH60" s="145"/>
      <c r="AHI60" s="145"/>
      <c r="AHJ60" s="145"/>
      <c r="AHK60" s="145"/>
      <c r="AHL60" s="145"/>
      <c r="AHM60" s="145"/>
      <c r="AHN60" s="145"/>
      <c r="AHO60" s="145"/>
      <c r="AHP60" s="145"/>
      <c r="AHQ60" s="145"/>
      <c r="AHR60" s="145"/>
      <c r="AHS60" s="145"/>
      <c r="AHT60" s="145"/>
      <c r="AHU60" s="145"/>
      <c r="AHV60" s="145"/>
      <c r="AHW60" s="145"/>
      <c r="AHX60" s="145"/>
      <c r="AHY60" s="145"/>
      <c r="AHZ60" s="145"/>
      <c r="AIA60" s="145"/>
      <c r="AIB60" s="145"/>
      <c r="AIC60" s="145"/>
      <c r="AID60" s="145"/>
      <c r="AIE60" s="145"/>
      <c r="AIF60" s="145"/>
      <c r="AIG60" s="145"/>
      <c r="AIH60" s="145"/>
      <c r="AII60" s="145"/>
      <c r="AIJ60" s="145"/>
      <c r="AIK60" s="145"/>
      <c r="AIL60" s="145"/>
      <c r="AIM60" s="145"/>
      <c r="AIN60" s="145"/>
      <c r="AIO60" s="145"/>
      <c r="AIP60" s="145"/>
      <c r="AIQ60" s="145"/>
      <c r="AIR60" s="145"/>
      <c r="AIS60" s="145"/>
      <c r="AIT60" s="145"/>
      <c r="AIU60" s="145"/>
      <c r="AIV60" s="145"/>
      <c r="AIW60" s="145"/>
      <c r="AIX60" s="145"/>
      <c r="AIY60" s="145"/>
      <c r="AIZ60" s="145"/>
      <c r="AJA60" s="145"/>
      <c r="AJB60" s="145"/>
      <c r="AJC60" s="145"/>
      <c r="AJD60" s="145"/>
      <c r="AJE60" s="145"/>
      <c r="AJF60" s="145"/>
      <c r="AJG60" s="145"/>
      <c r="AJH60" s="145"/>
      <c r="AJI60" s="145"/>
      <c r="AJJ60" s="145"/>
      <c r="AJK60" s="145"/>
      <c r="AJL60" s="145"/>
      <c r="AJM60" s="145"/>
      <c r="AJN60" s="145"/>
      <c r="AJO60" s="145"/>
      <c r="AJP60" s="145"/>
      <c r="AJQ60" s="145"/>
      <c r="AJR60" s="145"/>
      <c r="AJS60" s="145"/>
      <c r="AJT60" s="145"/>
      <c r="AJU60" s="145"/>
      <c r="AJV60" s="145"/>
      <c r="AJW60" s="145"/>
      <c r="AJX60" s="145"/>
      <c r="AJY60" s="145"/>
      <c r="AJZ60" s="145"/>
      <c r="AKA60" s="145"/>
      <c r="AKB60" s="145"/>
      <c r="AKC60" s="145"/>
      <c r="AKD60" s="145"/>
      <c r="AKE60" s="145"/>
      <c r="AKF60" s="145"/>
      <c r="AKG60" s="145"/>
      <c r="AKH60" s="145"/>
      <c r="AKI60" s="145"/>
      <c r="AKJ60" s="145"/>
      <c r="AKK60" s="145"/>
      <c r="AKL60" s="145"/>
      <c r="AKM60" s="145"/>
      <c r="AKN60" s="145"/>
      <c r="AKO60" s="145"/>
      <c r="AKP60" s="145"/>
      <c r="AKQ60" s="145"/>
      <c r="AKR60" s="145"/>
      <c r="AKS60" s="145"/>
      <c r="AKT60" s="145"/>
      <c r="AKU60" s="145"/>
      <c r="AKV60" s="145"/>
      <c r="AKW60" s="145"/>
      <c r="AKX60" s="145"/>
      <c r="AKY60" s="145"/>
      <c r="AKZ60" s="145"/>
      <c r="ALA60" s="145"/>
      <c r="ALB60" s="145"/>
      <c r="ALC60" s="145"/>
      <c r="ALD60" s="145"/>
      <c r="ALE60" s="145"/>
      <c r="ALF60" s="145"/>
      <c r="ALG60" s="145"/>
      <c r="ALH60" s="145"/>
      <c r="ALI60" s="145"/>
      <c r="ALJ60" s="145"/>
      <c r="ALK60" s="145"/>
      <c r="ALL60" s="145"/>
      <c r="ALM60" s="145"/>
      <c r="ALN60" s="145"/>
      <c r="ALO60" s="145"/>
      <c r="ALP60" s="145"/>
      <c r="ALQ60" s="145"/>
      <c r="ALR60" s="145"/>
      <c r="ALS60" s="145"/>
      <c r="ALT60" s="145"/>
      <c r="ALU60" s="145"/>
      <c r="ALV60" s="145"/>
      <c r="ALW60" s="145"/>
      <c r="ALX60" s="145"/>
      <c r="ALY60" s="145"/>
      <c r="ALZ60" s="145"/>
      <c r="AMA60" s="145"/>
      <c r="AMB60" s="145"/>
      <c r="AMC60" s="145"/>
      <c r="AMD60" s="145"/>
      <c r="AME60" s="145"/>
      <c r="AMF60" s="145"/>
      <c r="AMG60" s="145"/>
      <c r="AMH60" s="145"/>
      <c r="AMI60" s="145"/>
      <c r="AMJ60" s="145"/>
      <c r="AMK60" s="145"/>
    </row>
    <row r="61" spans="1:1025" s="131" customFormat="1">
      <c r="A61" s="145" t="str">
        <f t="shared" ref="A61:A62" si="10">I61&amp;"."&amp;K61</f>
        <v>LOAN.GENERATE_SL</v>
      </c>
      <c r="B61" s="154">
        <f t="shared" si="3"/>
        <v>110057</v>
      </c>
      <c r="C61" s="134">
        <v>0</v>
      </c>
      <c r="D61" s="134">
        <v>1</v>
      </c>
      <c r="E61" s="146">
        <f t="shared" si="4"/>
        <v>100000</v>
      </c>
      <c r="F61" s="146">
        <v>10000</v>
      </c>
      <c r="G61" s="146" t="s">
        <v>34</v>
      </c>
      <c r="H61" s="146">
        <v>100000</v>
      </c>
      <c r="I61" s="158" t="s">
        <v>505</v>
      </c>
      <c r="J61" s="146">
        <f>VLOOKUP(I61,T_FSM_TYPE!$A:$B,2,0)</f>
        <v>110000</v>
      </c>
      <c r="K61" s="165" t="s">
        <v>690</v>
      </c>
      <c r="L61" s="159"/>
      <c r="M61" s="133" t="str">
        <f t="shared" ref="M61:M67" si="11">"INSERT INTO "&amp;$B$2&amp;" VALUES("&amp;B61&amp;", "&amp;C61&amp;", "&amp;D61&amp;", "&amp;E61&amp;", "&amp;F61&amp;", "&amp;G61&amp;", "&amp;H61&amp;", "&amp;J61&amp;", '"&amp;K61&amp;"', '"&amp;L61&amp;"' )"</f>
        <v>INSERT INTO T_FSM_ACTION VALUES(110057, 0, 1, 100000, 10000, GETDATE(), 100000, 110000, 'GENERATE_SL', '' )</v>
      </c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  <c r="BD61" s="145"/>
      <c r="BE61" s="145"/>
      <c r="BF61" s="145"/>
      <c r="BG61" s="145"/>
      <c r="BH61" s="145"/>
      <c r="BI61" s="145"/>
      <c r="BJ61" s="145"/>
      <c r="BK61" s="145"/>
      <c r="BL61" s="145"/>
      <c r="BM61" s="145"/>
      <c r="BN61" s="145"/>
      <c r="BO61" s="145"/>
      <c r="BP61" s="145"/>
      <c r="BQ61" s="145"/>
      <c r="BR61" s="145"/>
      <c r="BS61" s="145"/>
      <c r="BT61" s="145"/>
      <c r="BU61" s="145"/>
      <c r="BV61" s="145"/>
      <c r="BW61" s="145"/>
      <c r="BX61" s="145"/>
      <c r="BY61" s="145"/>
      <c r="BZ61" s="145"/>
      <c r="CA61" s="145"/>
      <c r="CB61" s="145"/>
      <c r="CC61" s="145"/>
      <c r="CD61" s="145"/>
      <c r="CE61" s="145"/>
      <c r="CF61" s="145"/>
      <c r="CG61" s="145"/>
      <c r="CH61" s="145"/>
      <c r="CI61" s="145"/>
      <c r="CJ61" s="145"/>
      <c r="CK61" s="145"/>
      <c r="CL61" s="145"/>
      <c r="CM61" s="145"/>
      <c r="CN61" s="145"/>
      <c r="CO61" s="145"/>
      <c r="CP61" s="145"/>
      <c r="CQ61" s="145"/>
      <c r="CR61" s="145"/>
      <c r="CS61" s="145"/>
      <c r="CT61" s="145"/>
      <c r="CU61" s="145"/>
      <c r="CV61" s="145"/>
      <c r="CW61" s="145"/>
      <c r="CX61" s="145"/>
      <c r="CY61" s="145"/>
      <c r="CZ61" s="145"/>
      <c r="DA61" s="145"/>
      <c r="DB61" s="145"/>
      <c r="DC61" s="145"/>
      <c r="DD61" s="145"/>
      <c r="DE61" s="145"/>
      <c r="DF61" s="145"/>
      <c r="DG61" s="145"/>
      <c r="DH61" s="145"/>
      <c r="DI61" s="145"/>
      <c r="DJ61" s="145"/>
      <c r="DK61" s="145"/>
      <c r="DL61" s="145"/>
      <c r="DM61" s="145"/>
      <c r="DN61" s="145"/>
      <c r="DO61" s="145"/>
      <c r="DP61" s="145"/>
      <c r="DQ61" s="145"/>
      <c r="DR61" s="145"/>
      <c r="DS61" s="145"/>
      <c r="DT61" s="145"/>
      <c r="DU61" s="145"/>
      <c r="DV61" s="145"/>
      <c r="DW61" s="145"/>
      <c r="DX61" s="145"/>
      <c r="DY61" s="145"/>
      <c r="DZ61" s="145"/>
      <c r="EA61" s="145"/>
      <c r="EB61" s="145"/>
      <c r="EC61" s="145"/>
      <c r="ED61" s="145"/>
      <c r="EE61" s="145"/>
      <c r="EF61" s="145"/>
      <c r="EG61" s="145"/>
      <c r="EH61" s="145"/>
      <c r="EI61" s="145"/>
      <c r="EJ61" s="145"/>
      <c r="EK61" s="145"/>
      <c r="EL61" s="145"/>
      <c r="EM61" s="145"/>
      <c r="EN61" s="145"/>
      <c r="EO61" s="145"/>
      <c r="EP61" s="145"/>
      <c r="EQ61" s="145"/>
      <c r="ER61" s="145"/>
      <c r="ES61" s="145"/>
      <c r="ET61" s="145"/>
      <c r="EU61" s="145"/>
      <c r="EV61" s="145"/>
      <c r="EW61" s="145"/>
      <c r="EX61" s="145"/>
      <c r="EY61" s="145"/>
      <c r="EZ61" s="145"/>
      <c r="FA61" s="145"/>
      <c r="FB61" s="145"/>
      <c r="FC61" s="145"/>
      <c r="FD61" s="145"/>
      <c r="FE61" s="145"/>
      <c r="FF61" s="145"/>
      <c r="FG61" s="145"/>
      <c r="FH61" s="145"/>
      <c r="FI61" s="145"/>
      <c r="FJ61" s="145"/>
      <c r="FK61" s="145"/>
      <c r="FL61" s="145"/>
      <c r="FM61" s="145"/>
      <c r="FN61" s="145"/>
      <c r="FO61" s="145"/>
      <c r="FP61" s="145"/>
      <c r="FQ61" s="145"/>
      <c r="FR61" s="145"/>
      <c r="FS61" s="145"/>
      <c r="FT61" s="145"/>
      <c r="FU61" s="145"/>
      <c r="FV61" s="145"/>
      <c r="FW61" s="145"/>
      <c r="FX61" s="145"/>
      <c r="FY61" s="145"/>
      <c r="FZ61" s="145"/>
      <c r="GA61" s="145"/>
      <c r="GB61" s="145"/>
      <c r="GC61" s="145"/>
      <c r="GD61" s="145"/>
      <c r="GE61" s="145"/>
      <c r="GF61" s="145"/>
      <c r="GG61" s="145"/>
      <c r="GH61" s="145"/>
      <c r="GI61" s="145"/>
      <c r="GJ61" s="145"/>
      <c r="GK61" s="145"/>
      <c r="GL61" s="145"/>
      <c r="GM61" s="145"/>
      <c r="GN61" s="145"/>
      <c r="GO61" s="145"/>
      <c r="GP61" s="145"/>
      <c r="GQ61" s="145"/>
      <c r="GR61" s="145"/>
      <c r="GS61" s="145"/>
      <c r="GT61" s="145"/>
      <c r="GU61" s="145"/>
      <c r="GV61" s="145"/>
      <c r="GW61" s="145"/>
      <c r="GX61" s="145"/>
      <c r="GY61" s="145"/>
      <c r="GZ61" s="145"/>
      <c r="HA61" s="145"/>
      <c r="HB61" s="145"/>
      <c r="HC61" s="145"/>
      <c r="HD61" s="145"/>
      <c r="HE61" s="145"/>
      <c r="HF61" s="145"/>
      <c r="HG61" s="145"/>
      <c r="HH61" s="145"/>
      <c r="HI61" s="145"/>
      <c r="HJ61" s="145"/>
      <c r="HK61" s="145"/>
      <c r="HL61" s="145"/>
      <c r="HM61" s="145"/>
      <c r="HN61" s="145"/>
      <c r="HO61" s="145"/>
      <c r="HP61" s="145"/>
      <c r="HQ61" s="145"/>
      <c r="HR61" s="145"/>
      <c r="HS61" s="145"/>
      <c r="HT61" s="145"/>
      <c r="HU61" s="145"/>
      <c r="HV61" s="145"/>
      <c r="HW61" s="145"/>
      <c r="HX61" s="145"/>
      <c r="HY61" s="145"/>
      <c r="HZ61" s="145"/>
      <c r="IA61" s="145"/>
      <c r="IB61" s="145"/>
      <c r="IC61" s="145"/>
      <c r="ID61" s="145"/>
      <c r="IE61" s="145"/>
      <c r="IF61" s="145"/>
      <c r="IG61" s="145"/>
      <c r="IH61" s="145"/>
      <c r="II61" s="145"/>
      <c r="IJ61" s="145"/>
      <c r="IK61" s="145"/>
      <c r="IL61" s="145"/>
      <c r="IM61" s="145"/>
      <c r="IN61" s="145"/>
      <c r="IO61" s="145"/>
      <c r="IP61" s="145"/>
      <c r="IQ61" s="145"/>
      <c r="IR61" s="145"/>
      <c r="IS61" s="145"/>
      <c r="IT61" s="145"/>
      <c r="IU61" s="145"/>
      <c r="IV61" s="145"/>
      <c r="IW61" s="145"/>
      <c r="IX61" s="145"/>
      <c r="IY61" s="145"/>
      <c r="IZ61" s="145"/>
      <c r="JA61" s="145"/>
      <c r="JB61" s="145"/>
      <c r="JC61" s="145"/>
      <c r="JD61" s="145"/>
      <c r="JE61" s="145"/>
      <c r="JF61" s="145"/>
      <c r="JG61" s="145"/>
      <c r="JH61" s="145"/>
      <c r="JI61" s="145"/>
      <c r="JJ61" s="145"/>
      <c r="JK61" s="145"/>
      <c r="JL61" s="145"/>
      <c r="JM61" s="145"/>
      <c r="JN61" s="145"/>
      <c r="JO61" s="145"/>
      <c r="JP61" s="145"/>
      <c r="JQ61" s="145"/>
      <c r="JR61" s="145"/>
      <c r="JS61" s="145"/>
      <c r="JT61" s="145"/>
      <c r="JU61" s="145"/>
      <c r="JV61" s="145"/>
      <c r="JW61" s="145"/>
      <c r="JX61" s="145"/>
      <c r="JY61" s="145"/>
      <c r="JZ61" s="145"/>
      <c r="KA61" s="145"/>
      <c r="KB61" s="145"/>
      <c r="KC61" s="145"/>
      <c r="KD61" s="145"/>
      <c r="KE61" s="145"/>
      <c r="KF61" s="145"/>
      <c r="KG61" s="145"/>
      <c r="KH61" s="145"/>
      <c r="KI61" s="145"/>
      <c r="KJ61" s="145"/>
      <c r="KK61" s="145"/>
      <c r="KL61" s="145"/>
      <c r="KM61" s="145"/>
      <c r="KN61" s="145"/>
      <c r="KO61" s="145"/>
      <c r="KP61" s="145"/>
      <c r="KQ61" s="145"/>
      <c r="KR61" s="145"/>
      <c r="KS61" s="145"/>
      <c r="KT61" s="145"/>
      <c r="KU61" s="145"/>
      <c r="KV61" s="145"/>
      <c r="KW61" s="145"/>
      <c r="KX61" s="145"/>
      <c r="KY61" s="145"/>
      <c r="KZ61" s="145"/>
      <c r="LA61" s="145"/>
      <c r="LB61" s="145"/>
      <c r="LC61" s="145"/>
      <c r="LD61" s="145"/>
      <c r="LE61" s="145"/>
      <c r="LF61" s="145"/>
      <c r="LG61" s="145"/>
      <c r="LH61" s="145"/>
      <c r="LI61" s="145"/>
      <c r="LJ61" s="145"/>
      <c r="LK61" s="145"/>
      <c r="LL61" s="145"/>
      <c r="LM61" s="145"/>
      <c r="LN61" s="145"/>
      <c r="LO61" s="145"/>
      <c r="LP61" s="145"/>
      <c r="LQ61" s="145"/>
      <c r="LR61" s="145"/>
      <c r="LS61" s="145"/>
      <c r="LT61" s="145"/>
      <c r="LU61" s="145"/>
      <c r="LV61" s="145"/>
      <c r="LW61" s="145"/>
      <c r="LX61" s="145"/>
      <c r="LY61" s="145"/>
      <c r="LZ61" s="145"/>
      <c r="MA61" s="145"/>
      <c r="MB61" s="145"/>
      <c r="MC61" s="145"/>
      <c r="MD61" s="145"/>
      <c r="ME61" s="145"/>
      <c r="MF61" s="145"/>
      <c r="MG61" s="145"/>
      <c r="MH61" s="145"/>
      <c r="MI61" s="145"/>
      <c r="MJ61" s="145"/>
      <c r="MK61" s="145"/>
      <c r="ML61" s="145"/>
      <c r="MM61" s="145"/>
      <c r="MN61" s="145"/>
      <c r="MO61" s="145"/>
      <c r="MP61" s="145"/>
      <c r="MQ61" s="145"/>
      <c r="MR61" s="145"/>
      <c r="MS61" s="145"/>
      <c r="MT61" s="145"/>
      <c r="MU61" s="145"/>
      <c r="MV61" s="145"/>
      <c r="MW61" s="145"/>
      <c r="MX61" s="145"/>
      <c r="MY61" s="145"/>
      <c r="MZ61" s="145"/>
      <c r="NA61" s="145"/>
      <c r="NB61" s="145"/>
      <c r="NC61" s="145"/>
      <c r="ND61" s="145"/>
      <c r="NE61" s="145"/>
      <c r="NF61" s="145"/>
      <c r="NG61" s="145"/>
      <c r="NH61" s="145"/>
      <c r="NI61" s="145"/>
      <c r="NJ61" s="145"/>
      <c r="NK61" s="145"/>
      <c r="NL61" s="145"/>
      <c r="NM61" s="145"/>
      <c r="NN61" s="145"/>
      <c r="NO61" s="145"/>
      <c r="NP61" s="145"/>
      <c r="NQ61" s="145"/>
      <c r="NR61" s="145"/>
      <c r="NS61" s="145"/>
      <c r="NT61" s="145"/>
      <c r="NU61" s="145"/>
      <c r="NV61" s="145"/>
      <c r="NW61" s="145"/>
      <c r="NX61" s="145"/>
      <c r="NY61" s="145"/>
      <c r="NZ61" s="145"/>
      <c r="OA61" s="145"/>
      <c r="OB61" s="145"/>
      <c r="OC61" s="145"/>
      <c r="OD61" s="145"/>
      <c r="OE61" s="145"/>
      <c r="OF61" s="145"/>
      <c r="OG61" s="145"/>
      <c r="OH61" s="145"/>
      <c r="OI61" s="145"/>
      <c r="OJ61" s="145"/>
      <c r="OK61" s="145"/>
      <c r="OL61" s="145"/>
      <c r="OM61" s="145"/>
      <c r="ON61" s="145"/>
      <c r="OO61" s="145"/>
      <c r="OP61" s="145"/>
      <c r="OQ61" s="145"/>
      <c r="OR61" s="145"/>
      <c r="OS61" s="145"/>
      <c r="OT61" s="145"/>
      <c r="OU61" s="145"/>
      <c r="OV61" s="145"/>
      <c r="OW61" s="145"/>
      <c r="OX61" s="145"/>
      <c r="OY61" s="145"/>
      <c r="OZ61" s="145"/>
      <c r="PA61" s="145"/>
      <c r="PB61" s="145"/>
      <c r="PC61" s="145"/>
      <c r="PD61" s="145"/>
      <c r="PE61" s="145"/>
      <c r="PF61" s="145"/>
      <c r="PG61" s="145"/>
      <c r="PH61" s="145"/>
      <c r="PI61" s="145"/>
      <c r="PJ61" s="145"/>
      <c r="PK61" s="145"/>
      <c r="PL61" s="145"/>
      <c r="PM61" s="145"/>
      <c r="PN61" s="145"/>
      <c r="PO61" s="145"/>
      <c r="PP61" s="145"/>
      <c r="PQ61" s="145"/>
      <c r="PR61" s="145"/>
      <c r="PS61" s="145"/>
      <c r="PT61" s="145"/>
      <c r="PU61" s="145"/>
      <c r="PV61" s="145"/>
      <c r="PW61" s="145"/>
      <c r="PX61" s="145"/>
      <c r="PY61" s="145"/>
      <c r="PZ61" s="145"/>
      <c r="QA61" s="145"/>
      <c r="QB61" s="145"/>
      <c r="QC61" s="145"/>
      <c r="QD61" s="145"/>
      <c r="QE61" s="145"/>
      <c r="QF61" s="145"/>
      <c r="QG61" s="145"/>
      <c r="QH61" s="145"/>
      <c r="QI61" s="145"/>
      <c r="QJ61" s="145"/>
      <c r="QK61" s="145"/>
      <c r="QL61" s="145"/>
      <c r="QM61" s="145"/>
      <c r="QN61" s="145"/>
      <c r="QO61" s="145"/>
      <c r="QP61" s="145"/>
      <c r="QQ61" s="145"/>
      <c r="QR61" s="145"/>
      <c r="QS61" s="145"/>
      <c r="QT61" s="145"/>
      <c r="QU61" s="145"/>
      <c r="QV61" s="145"/>
      <c r="QW61" s="145"/>
      <c r="QX61" s="145"/>
      <c r="QY61" s="145"/>
      <c r="QZ61" s="145"/>
      <c r="RA61" s="145"/>
      <c r="RB61" s="145"/>
      <c r="RC61" s="145"/>
      <c r="RD61" s="145"/>
      <c r="RE61" s="145"/>
      <c r="RF61" s="145"/>
      <c r="RG61" s="145"/>
      <c r="RH61" s="145"/>
      <c r="RI61" s="145"/>
      <c r="RJ61" s="145"/>
      <c r="RK61" s="145"/>
      <c r="RL61" s="145"/>
      <c r="RM61" s="145"/>
      <c r="RN61" s="145"/>
      <c r="RO61" s="145"/>
      <c r="RP61" s="145"/>
      <c r="RQ61" s="145"/>
      <c r="RR61" s="145"/>
      <c r="RS61" s="145"/>
      <c r="RT61" s="145"/>
      <c r="RU61" s="145"/>
      <c r="RV61" s="145"/>
      <c r="RW61" s="145"/>
      <c r="RX61" s="145"/>
      <c r="RY61" s="145"/>
      <c r="RZ61" s="145"/>
      <c r="SA61" s="145"/>
      <c r="SB61" s="145"/>
      <c r="SC61" s="145"/>
      <c r="SD61" s="145"/>
      <c r="SE61" s="145"/>
      <c r="SF61" s="145"/>
      <c r="SG61" s="145"/>
      <c r="SH61" s="145"/>
      <c r="SI61" s="145"/>
      <c r="SJ61" s="145"/>
      <c r="SK61" s="145"/>
      <c r="SL61" s="145"/>
      <c r="SM61" s="145"/>
      <c r="SN61" s="145"/>
      <c r="SO61" s="145"/>
      <c r="SP61" s="145"/>
      <c r="SQ61" s="145"/>
      <c r="SR61" s="145"/>
      <c r="SS61" s="145"/>
      <c r="ST61" s="145"/>
      <c r="SU61" s="145"/>
      <c r="SV61" s="145"/>
      <c r="SW61" s="145"/>
      <c r="SX61" s="145"/>
      <c r="SY61" s="145"/>
      <c r="SZ61" s="145"/>
      <c r="TA61" s="145"/>
      <c r="TB61" s="145"/>
      <c r="TC61" s="145"/>
      <c r="TD61" s="145"/>
      <c r="TE61" s="145"/>
      <c r="TF61" s="145"/>
      <c r="TG61" s="145"/>
      <c r="TH61" s="145"/>
      <c r="TI61" s="145"/>
      <c r="TJ61" s="145"/>
      <c r="TK61" s="145"/>
      <c r="TL61" s="145"/>
      <c r="TM61" s="145"/>
      <c r="TN61" s="145"/>
      <c r="TO61" s="145"/>
      <c r="TP61" s="145"/>
      <c r="TQ61" s="145"/>
      <c r="TR61" s="145"/>
      <c r="TS61" s="145"/>
      <c r="TT61" s="145"/>
      <c r="TU61" s="145"/>
      <c r="TV61" s="145"/>
      <c r="TW61" s="145"/>
      <c r="TX61" s="145"/>
      <c r="TY61" s="145"/>
      <c r="TZ61" s="145"/>
      <c r="UA61" s="145"/>
      <c r="UB61" s="145"/>
      <c r="UC61" s="145"/>
      <c r="UD61" s="145"/>
      <c r="UE61" s="145"/>
      <c r="UF61" s="145"/>
      <c r="UG61" s="145"/>
      <c r="UH61" s="145"/>
      <c r="UI61" s="145"/>
      <c r="UJ61" s="145"/>
      <c r="UK61" s="145"/>
      <c r="UL61" s="145"/>
      <c r="UM61" s="145"/>
      <c r="UN61" s="145"/>
      <c r="UO61" s="145"/>
      <c r="UP61" s="145"/>
      <c r="UQ61" s="145"/>
      <c r="UR61" s="145"/>
      <c r="US61" s="145"/>
      <c r="UT61" s="145"/>
      <c r="UU61" s="145"/>
      <c r="UV61" s="145"/>
      <c r="UW61" s="145"/>
      <c r="UX61" s="145"/>
      <c r="UY61" s="145"/>
      <c r="UZ61" s="145"/>
      <c r="VA61" s="145"/>
      <c r="VB61" s="145"/>
      <c r="VC61" s="145"/>
      <c r="VD61" s="145"/>
      <c r="VE61" s="145"/>
      <c r="VF61" s="145"/>
      <c r="VG61" s="145"/>
      <c r="VH61" s="145"/>
      <c r="VI61" s="145"/>
      <c r="VJ61" s="145"/>
      <c r="VK61" s="145"/>
      <c r="VL61" s="145"/>
      <c r="VM61" s="145"/>
      <c r="VN61" s="145"/>
      <c r="VO61" s="145"/>
      <c r="VP61" s="145"/>
      <c r="VQ61" s="145"/>
      <c r="VR61" s="145"/>
      <c r="VS61" s="145"/>
      <c r="VT61" s="145"/>
      <c r="VU61" s="145"/>
      <c r="VV61" s="145"/>
      <c r="VW61" s="145"/>
      <c r="VX61" s="145"/>
      <c r="VY61" s="145"/>
      <c r="VZ61" s="145"/>
      <c r="WA61" s="145"/>
      <c r="WB61" s="145"/>
      <c r="WC61" s="145"/>
      <c r="WD61" s="145"/>
      <c r="WE61" s="145"/>
      <c r="WF61" s="145"/>
      <c r="WG61" s="145"/>
      <c r="WH61" s="145"/>
      <c r="WI61" s="145"/>
      <c r="WJ61" s="145"/>
      <c r="WK61" s="145"/>
      <c r="WL61" s="145"/>
      <c r="WM61" s="145"/>
      <c r="WN61" s="145"/>
      <c r="WO61" s="145"/>
      <c r="WP61" s="145"/>
      <c r="WQ61" s="145"/>
      <c r="WR61" s="145"/>
      <c r="WS61" s="145"/>
      <c r="WT61" s="145"/>
      <c r="WU61" s="145"/>
      <c r="WV61" s="145"/>
      <c r="WW61" s="145"/>
      <c r="WX61" s="145"/>
      <c r="WY61" s="145"/>
      <c r="WZ61" s="145"/>
      <c r="XA61" s="145"/>
      <c r="XB61" s="145"/>
      <c r="XC61" s="145"/>
      <c r="XD61" s="145"/>
      <c r="XE61" s="145"/>
      <c r="XF61" s="145"/>
      <c r="XG61" s="145"/>
      <c r="XH61" s="145"/>
      <c r="XI61" s="145"/>
      <c r="XJ61" s="145"/>
      <c r="XK61" s="145"/>
      <c r="XL61" s="145"/>
      <c r="XM61" s="145"/>
      <c r="XN61" s="145"/>
      <c r="XO61" s="145"/>
      <c r="XP61" s="145"/>
      <c r="XQ61" s="145"/>
      <c r="XR61" s="145"/>
      <c r="XS61" s="145"/>
      <c r="XT61" s="145"/>
      <c r="XU61" s="145"/>
      <c r="XV61" s="145"/>
      <c r="XW61" s="145"/>
      <c r="XX61" s="145"/>
      <c r="XY61" s="145"/>
      <c r="XZ61" s="145"/>
      <c r="YA61" s="145"/>
      <c r="YB61" s="145"/>
      <c r="YC61" s="145"/>
      <c r="YD61" s="145"/>
      <c r="YE61" s="145"/>
      <c r="YF61" s="145"/>
      <c r="YG61" s="145"/>
      <c r="YH61" s="145"/>
      <c r="YI61" s="145"/>
      <c r="YJ61" s="145"/>
      <c r="YK61" s="145"/>
      <c r="YL61" s="145"/>
      <c r="YM61" s="145"/>
      <c r="YN61" s="145"/>
      <c r="YO61" s="145"/>
      <c r="YP61" s="145"/>
      <c r="YQ61" s="145"/>
      <c r="YR61" s="145"/>
      <c r="YS61" s="145"/>
      <c r="YT61" s="145"/>
      <c r="YU61" s="145"/>
      <c r="YV61" s="145"/>
      <c r="YW61" s="145"/>
      <c r="YX61" s="145"/>
      <c r="YY61" s="145"/>
      <c r="YZ61" s="145"/>
      <c r="ZA61" s="145"/>
      <c r="ZB61" s="145"/>
      <c r="ZC61" s="145"/>
      <c r="ZD61" s="145"/>
      <c r="ZE61" s="145"/>
      <c r="ZF61" s="145"/>
      <c r="ZG61" s="145"/>
      <c r="ZH61" s="145"/>
      <c r="ZI61" s="145"/>
      <c r="ZJ61" s="145"/>
      <c r="ZK61" s="145"/>
      <c r="ZL61" s="145"/>
      <c r="ZM61" s="145"/>
      <c r="ZN61" s="145"/>
      <c r="ZO61" s="145"/>
      <c r="ZP61" s="145"/>
      <c r="ZQ61" s="145"/>
      <c r="ZR61" s="145"/>
      <c r="ZS61" s="145"/>
      <c r="ZT61" s="145"/>
      <c r="ZU61" s="145"/>
      <c r="ZV61" s="145"/>
      <c r="ZW61" s="145"/>
      <c r="ZX61" s="145"/>
      <c r="ZY61" s="145"/>
      <c r="ZZ61" s="145"/>
      <c r="AAA61" s="145"/>
      <c r="AAB61" s="145"/>
      <c r="AAC61" s="145"/>
      <c r="AAD61" s="145"/>
      <c r="AAE61" s="145"/>
      <c r="AAF61" s="145"/>
      <c r="AAG61" s="145"/>
      <c r="AAH61" s="145"/>
      <c r="AAI61" s="145"/>
      <c r="AAJ61" s="145"/>
      <c r="AAK61" s="145"/>
      <c r="AAL61" s="145"/>
      <c r="AAM61" s="145"/>
      <c r="AAN61" s="145"/>
      <c r="AAO61" s="145"/>
      <c r="AAP61" s="145"/>
      <c r="AAQ61" s="145"/>
      <c r="AAR61" s="145"/>
      <c r="AAS61" s="145"/>
      <c r="AAT61" s="145"/>
      <c r="AAU61" s="145"/>
      <c r="AAV61" s="145"/>
      <c r="AAW61" s="145"/>
      <c r="AAX61" s="145"/>
      <c r="AAY61" s="145"/>
      <c r="AAZ61" s="145"/>
      <c r="ABA61" s="145"/>
      <c r="ABB61" s="145"/>
      <c r="ABC61" s="145"/>
      <c r="ABD61" s="145"/>
      <c r="ABE61" s="145"/>
      <c r="ABF61" s="145"/>
      <c r="ABG61" s="145"/>
      <c r="ABH61" s="145"/>
      <c r="ABI61" s="145"/>
      <c r="ABJ61" s="145"/>
      <c r="ABK61" s="145"/>
      <c r="ABL61" s="145"/>
      <c r="ABM61" s="145"/>
      <c r="ABN61" s="145"/>
      <c r="ABO61" s="145"/>
      <c r="ABP61" s="145"/>
      <c r="ABQ61" s="145"/>
      <c r="ABR61" s="145"/>
      <c r="ABS61" s="145"/>
      <c r="ABT61" s="145"/>
      <c r="ABU61" s="145"/>
      <c r="ABV61" s="145"/>
      <c r="ABW61" s="145"/>
      <c r="ABX61" s="145"/>
      <c r="ABY61" s="145"/>
      <c r="ABZ61" s="145"/>
      <c r="ACA61" s="145"/>
      <c r="ACB61" s="145"/>
      <c r="ACC61" s="145"/>
      <c r="ACD61" s="145"/>
      <c r="ACE61" s="145"/>
      <c r="ACF61" s="145"/>
      <c r="ACG61" s="145"/>
      <c r="ACH61" s="145"/>
      <c r="ACI61" s="145"/>
      <c r="ACJ61" s="145"/>
      <c r="ACK61" s="145"/>
      <c r="ACL61" s="145"/>
      <c r="ACM61" s="145"/>
      <c r="ACN61" s="145"/>
      <c r="ACO61" s="145"/>
      <c r="ACP61" s="145"/>
      <c r="ACQ61" s="145"/>
      <c r="ACR61" s="145"/>
      <c r="ACS61" s="145"/>
      <c r="ACT61" s="145"/>
      <c r="ACU61" s="145"/>
      <c r="ACV61" s="145"/>
      <c r="ACW61" s="145"/>
      <c r="ACX61" s="145"/>
      <c r="ACY61" s="145"/>
      <c r="ACZ61" s="145"/>
      <c r="ADA61" s="145"/>
      <c r="ADB61" s="145"/>
      <c r="ADC61" s="145"/>
      <c r="ADD61" s="145"/>
      <c r="ADE61" s="145"/>
      <c r="ADF61" s="145"/>
      <c r="ADG61" s="145"/>
      <c r="ADH61" s="145"/>
      <c r="ADI61" s="145"/>
      <c r="ADJ61" s="145"/>
      <c r="ADK61" s="145"/>
      <c r="ADL61" s="145"/>
      <c r="ADM61" s="145"/>
      <c r="ADN61" s="145"/>
      <c r="ADO61" s="145"/>
      <c r="ADP61" s="145"/>
      <c r="ADQ61" s="145"/>
      <c r="ADR61" s="145"/>
      <c r="ADS61" s="145"/>
      <c r="ADT61" s="145"/>
      <c r="ADU61" s="145"/>
      <c r="ADV61" s="145"/>
      <c r="ADW61" s="145"/>
      <c r="ADX61" s="145"/>
      <c r="ADY61" s="145"/>
      <c r="ADZ61" s="145"/>
      <c r="AEA61" s="145"/>
      <c r="AEB61" s="145"/>
      <c r="AEC61" s="145"/>
      <c r="AED61" s="145"/>
      <c r="AEE61" s="145"/>
      <c r="AEF61" s="145"/>
      <c r="AEG61" s="145"/>
      <c r="AEH61" s="145"/>
      <c r="AEI61" s="145"/>
      <c r="AEJ61" s="145"/>
      <c r="AEK61" s="145"/>
      <c r="AEL61" s="145"/>
      <c r="AEM61" s="145"/>
      <c r="AEN61" s="145"/>
      <c r="AEO61" s="145"/>
      <c r="AEP61" s="145"/>
      <c r="AEQ61" s="145"/>
      <c r="AER61" s="145"/>
      <c r="AES61" s="145"/>
      <c r="AET61" s="145"/>
      <c r="AEU61" s="145"/>
      <c r="AEV61" s="145"/>
      <c r="AEW61" s="145"/>
      <c r="AEX61" s="145"/>
      <c r="AEY61" s="145"/>
      <c r="AEZ61" s="145"/>
      <c r="AFA61" s="145"/>
      <c r="AFB61" s="145"/>
      <c r="AFC61" s="145"/>
      <c r="AFD61" s="145"/>
      <c r="AFE61" s="145"/>
      <c r="AFF61" s="145"/>
      <c r="AFG61" s="145"/>
      <c r="AFH61" s="145"/>
      <c r="AFI61" s="145"/>
      <c r="AFJ61" s="145"/>
      <c r="AFK61" s="145"/>
      <c r="AFL61" s="145"/>
      <c r="AFM61" s="145"/>
      <c r="AFN61" s="145"/>
      <c r="AFO61" s="145"/>
      <c r="AFP61" s="145"/>
      <c r="AFQ61" s="145"/>
      <c r="AFR61" s="145"/>
      <c r="AFS61" s="145"/>
      <c r="AFT61" s="145"/>
      <c r="AFU61" s="145"/>
      <c r="AFV61" s="145"/>
      <c r="AFW61" s="145"/>
      <c r="AFX61" s="145"/>
      <c r="AFY61" s="145"/>
      <c r="AFZ61" s="145"/>
      <c r="AGA61" s="145"/>
      <c r="AGB61" s="145"/>
      <c r="AGC61" s="145"/>
      <c r="AGD61" s="145"/>
      <c r="AGE61" s="145"/>
      <c r="AGF61" s="145"/>
      <c r="AGG61" s="145"/>
      <c r="AGH61" s="145"/>
      <c r="AGI61" s="145"/>
      <c r="AGJ61" s="145"/>
      <c r="AGK61" s="145"/>
      <c r="AGL61" s="145"/>
      <c r="AGM61" s="145"/>
      <c r="AGN61" s="145"/>
      <c r="AGO61" s="145"/>
      <c r="AGP61" s="145"/>
      <c r="AGQ61" s="145"/>
      <c r="AGR61" s="145"/>
      <c r="AGS61" s="145"/>
      <c r="AGT61" s="145"/>
      <c r="AGU61" s="145"/>
      <c r="AGV61" s="145"/>
      <c r="AGW61" s="145"/>
      <c r="AGX61" s="145"/>
      <c r="AGY61" s="145"/>
      <c r="AGZ61" s="145"/>
      <c r="AHA61" s="145"/>
      <c r="AHB61" s="145"/>
      <c r="AHC61" s="145"/>
      <c r="AHD61" s="145"/>
      <c r="AHE61" s="145"/>
      <c r="AHF61" s="145"/>
      <c r="AHG61" s="145"/>
      <c r="AHH61" s="145"/>
      <c r="AHI61" s="145"/>
      <c r="AHJ61" s="145"/>
      <c r="AHK61" s="145"/>
      <c r="AHL61" s="145"/>
      <c r="AHM61" s="145"/>
      <c r="AHN61" s="145"/>
      <c r="AHO61" s="145"/>
      <c r="AHP61" s="145"/>
      <c r="AHQ61" s="145"/>
      <c r="AHR61" s="145"/>
      <c r="AHS61" s="145"/>
      <c r="AHT61" s="145"/>
      <c r="AHU61" s="145"/>
      <c r="AHV61" s="145"/>
      <c r="AHW61" s="145"/>
      <c r="AHX61" s="145"/>
      <c r="AHY61" s="145"/>
      <c r="AHZ61" s="145"/>
      <c r="AIA61" s="145"/>
      <c r="AIB61" s="145"/>
      <c r="AIC61" s="145"/>
      <c r="AID61" s="145"/>
      <c r="AIE61" s="145"/>
      <c r="AIF61" s="145"/>
      <c r="AIG61" s="145"/>
      <c r="AIH61" s="145"/>
      <c r="AII61" s="145"/>
      <c r="AIJ61" s="145"/>
      <c r="AIK61" s="145"/>
      <c r="AIL61" s="145"/>
      <c r="AIM61" s="145"/>
      <c r="AIN61" s="145"/>
      <c r="AIO61" s="145"/>
      <c r="AIP61" s="145"/>
      <c r="AIQ61" s="145"/>
      <c r="AIR61" s="145"/>
      <c r="AIS61" s="145"/>
      <c r="AIT61" s="145"/>
      <c r="AIU61" s="145"/>
      <c r="AIV61" s="145"/>
      <c r="AIW61" s="145"/>
      <c r="AIX61" s="145"/>
      <c r="AIY61" s="145"/>
      <c r="AIZ61" s="145"/>
      <c r="AJA61" s="145"/>
      <c r="AJB61" s="145"/>
      <c r="AJC61" s="145"/>
      <c r="AJD61" s="145"/>
      <c r="AJE61" s="145"/>
      <c r="AJF61" s="145"/>
      <c r="AJG61" s="145"/>
      <c r="AJH61" s="145"/>
      <c r="AJI61" s="145"/>
      <c r="AJJ61" s="145"/>
      <c r="AJK61" s="145"/>
      <c r="AJL61" s="145"/>
      <c r="AJM61" s="145"/>
      <c r="AJN61" s="145"/>
      <c r="AJO61" s="145"/>
      <c r="AJP61" s="145"/>
      <c r="AJQ61" s="145"/>
      <c r="AJR61" s="145"/>
      <c r="AJS61" s="145"/>
      <c r="AJT61" s="145"/>
      <c r="AJU61" s="145"/>
      <c r="AJV61" s="145"/>
      <c r="AJW61" s="145"/>
      <c r="AJX61" s="145"/>
      <c r="AJY61" s="145"/>
      <c r="AJZ61" s="145"/>
      <c r="AKA61" s="145"/>
      <c r="AKB61" s="145"/>
      <c r="AKC61" s="145"/>
      <c r="AKD61" s="145"/>
      <c r="AKE61" s="145"/>
      <c r="AKF61" s="145"/>
      <c r="AKG61" s="145"/>
      <c r="AKH61" s="145"/>
      <c r="AKI61" s="145"/>
      <c r="AKJ61" s="145"/>
      <c r="AKK61" s="145"/>
      <c r="AKL61" s="145"/>
      <c r="AKM61" s="145"/>
      <c r="AKN61" s="145"/>
      <c r="AKO61" s="145"/>
      <c r="AKP61" s="145"/>
      <c r="AKQ61" s="145"/>
      <c r="AKR61" s="145"/>
      <c r="AKS61" s="145"/>
      <c r="AKT61" s="145"/>
      <c r="AKU61" s="145"/>
      <c r="AKV61" s="145"/>
      <c r="AKW61" s="145"/>
      <c r="AKX61" s="145"/>
      <c r="AKY61" s="145"/>
      <c r="AKZ61" s="145"/>
      <c r="ALA61" s="145"/>
      <c r="ALB61" s="145"/>
      <c r="ALC61" s="145"/>
      <c r="ALD61" s="145"/>
      <c r="ALE61" s="145"/>
      <c r="ALF61" s="145"/>
      <c r="ALG61" s="145"/>
      <c r="ALH61" s="145"/>
      <c r="ALI61" s="145"/>
      <c r="ALJ61" s="145"/>
      <c r="ALK61" s="145"/>
      <c r="ALL61" s="145"/>
      <c r="ALM61" s="145"/>
      <c r="ALN61" s="145"/>
      <c r="ALO61" s="145"/>
      <c r="ALP61" s="145"/>
      <c r="ALQ61" s="145"/>
      <c r="ALR61" s="145"/>
      <c r="ALS61" s="145"/>
      <c r="ALT61" s="145"/>
      <c r="ALU61" s="145"/>
      <c r="ALV61" s="145"/>
      <c r="ALW61" s="145"/>
      <c r="ALX61" s="145"/>
      <c r="ALY61" s="145"/>
      <c r="ALZ61" s="145"/>
      <c r="AMA61" s="145"/>
      <c r="AMB61" s="145"/>
      <c r="AMC61" s="145"/>
      <c r="AMD61" s="145"/>
      <c r="AME61" s="145"/>
      <c r="AMF61" s="145"/>
      <c r="AMG61" s="145"/>
      <c r="AMH61" s="145"/>
      <c r="AMI61" s="145"/>
      <c r="AMJ61" s="145"/>
      <c r="AMK61" s="145"/>
    </row>
    <row r="62" spans="1:1025" s="183" customFormat="1">
      <c r="A62" s="192" t="str">
        <f t="shared" si="10"/>
        <v>REF_LEGAL_ENTITY.NEW</v>
      </c>
      <c r="B62" s="193">
        <f t="shared" si="3"/>
        <v>110058</v>
      </c>
      <c r="C62" s="193">
        <v>0</v>
      </c>
      <c r="D62" s="193">
        <v>1</v>
      </c>
      <c r="E62" s="194">
        <f t="shared" si="4"/>
        <v>100000</v>
      </c>
      <c r="F62" s="194">
        <v>10001</v>
      </c>
      <c r="G62" s="194" t="s">
        <v>34</v>
      </c>
      <c r="H62" s="194">
        <v>100001</v>
      </c>
      <c r="I62" s="197" t="s">
        <v>693</v>
      </c>
      <c r="J62" s="194">
        <f>VLOOKUP(I62,T_FSM_TYPE!$A:$B,2,0)</f>
        <v>110001</v>
      </c>
      <c r="K62" s="198" t="s">
        <v>699</v>
      </c>
      <c r="L62" s="198"/>
      <c r="M62" s="192" t="str">
        <f t="shared" si="11"/>
        <v>INSERT INTO T_FSM_ACTION VALUES(110058, 0, 1, 100000, 10001, GETDATE(), 100001, 110001, 'NEW', '' )</v>
      </c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192"/>
      <c r="AC62" s="192"/>
      <c r="AD62" s="192"/>
      <c r="AE62" s="192"/>
      <c r="AF62" s="192"/>
      <c r="AG62" s="192"/>
      <c r="AH62" s="192"/>
      <c r="AI62" s="192"/>
      <c r="AJ62" s="192"/>
      <c r="AK62" s="192"/>
      <c r="AL62" s="192"/>
      <c r="AM62" s="192"/>
      <c r="AN62" s="192"/>
      <c r="AO62" s="192"/>
      <c r="AP62" s="192"/>
      <c r="AQ62" s="192"/>
      <c r="AR62" s="192"/>
      <c r="AS62" s="192"/>
      <c r="AT62" s="192"/>
      <c r="AU62" s="192"/>
      <c r="AV62" s="192"/>
      <c r="AW62" s="192"/>
      <c r="AX62" s="192"/>
      <c r="AY62" s="192"/>
      <c r="AZ62" s="192"/>
      <c r="BA62" s="192"/>
      <c r="BB62" s="192"/>
      <c r="BC62" s="192"/>
      <c r="BD62" s="192"/>
      <c r="BE62" s="192"/>
      <c r="BF62" s="192"/>
      <c r="BG62" s="192"/>
      <c r="BH62" s="192"/>
      <c r="BI62" s="192"/>
      <c r="BJ62" s="192"/>
      <c r="BK62" s="192"/>
      <c r="BL62" s="192"/>
      <c r="BM62" s="192"/>
      <c r="BN62" s="192"/>
      <c r="BO62" s="192"/>
      <c r="BP62" s="192"/>
      <c r="BQ62" s="192"/>
      <c r="BR62" s="192"/>
      <c r="BS62" s="192"/>
      <c r="BT62" s="192"/>
      <c r="BU62" s="192"/>
      <c r="BV62" s="192"/>
      <c r="BW62" s="192"/>
      <c r="BX62" s="192"/>
      <c r="BY62" s="192"/>
      <c r="BZ62" s="192"/>
      <c r="CA62" s="192"/>
      <c r="CB62" s="192"/>
      <c r="CC62" s="192"/>
      <c r="CD62" s="192"/>
      <c r="CE62" s="192"/>
      <c r="CF62" s="192"/>
      <c r="CG62" s="192"/>
      <c r="CH62" s="192"/>
      <c r="CI62" s="192"/>
      <c r="CJ62" s="192"/>
      <c r="CK62" s="192"/>
      <c r="CL62" s="192"/>
      <c r="CM62" s="192"/>
      <c r="CN62" s="192"/>
      <c r="CO62" s="192"/>
      <c r="CP62" s="192"/>
      <c r="CQ62" s="192"/>
      <c r="CR62" s="192"/>
      <c r="CS62" s="192"/>
      <c r="CT62" s="192"/>
      <c r="CU62" s="192"/>
      <c r="CV62" s="192"/>
      <c r="CW62" s="192"/>
      <c r="CX62" s="192"/>
      <c r="CY62" s="192"/>
      <c r="CZ62" s="192"/>
      <c r="DA62" s="192"/>
      <c r="DB62" s="192"/>
      <c r="DC62" s="192"/>
      <c r="DD62" s="192"/>
      <c r="DE62" s="192"/>
      <c r="DF62" s="192"/>
      <c r="DG62" s="192"/>
      <c r="DH62" s="192"/>
      <c r="DI62" s="192"/>
      <c r="DJ62" s="192"/>
      <c r="DK62" s="192"/>
      <c r="DL62" s="192"/>
      <c r="DM62" s="192"/>
      <c r="DN62" s="192"/>
      <c r="DO62" s="192"/>
      <c r="DP62" s="192"/>
      <c r="DQ62" s="192"/>
      <c r="DR62" s="192"/>
      <c r="DS62" s="192"/>
      <c r="DT62" s="192"/>
      <c r="DU62" s="192"/>
      <c r="DV62" s="192"/>
      <c r="DW62" s="192"/>
      <c r="DX62" s="192"/>
      <c r="DY62" s="192"/>
      <c r="DZ62" s="192"/>
      <c r="EA62" s="192"/>
      <c r="EB62" s="192"/>
      <c r="EC62" s="192"/>
      <c r="ED62" s="192"/>
      <c r="EE62" s="192"/>
      <c r="EF62" s="192"/>
      <c r="EG62" s="192"/>
      <c r="EH62" s="192"/>
      <c r="EI62" s="192"/>
      <c r="EJ62" s="192"/>
      <c r="EK62" s="192"/>
      <c r="EL62" s="192"/>
      <c r="EM62" s="192"/>
      <c r="EN62" s="192"/>
      <c r="EO62" s="192"/>
      <c r="EP62" s="192"/>
      <c r="EQ62" s="192"/>
      <c r="ER62" s="192"/>
      <c r="ES62" s="192"/>
      <c r="ET62" s="192"/>
      <c r="EU62" s="192"/>
      <c r="EV62" s="192"/>
      <c r="EW62" s="192"/>
      <c r="EX62" s="192"/>
      <c r="EY62" s="192"/>
      <c r="EZ62" s="192"/>
      <c r="FA62" s="192"/>
      <c r="FB62" s="192"/>
      <c r="FC62" s="192"/>
      <c r="FD62" s="192"/>
      <c r="FE62" s="192"/>
      <c r="FF62" s="192"/>
      <c r="FG62" s="192"/>
      <c r="FH62" s="192"/>
      <c r="FI62" s="192"/>
      <c r="FJ62" s="192"/>
      <c r="FK62" s="192"/>
      <c r="FL62" s="192"/>
      <c r="FM62" s="192"/>
      <c r="FN62" s="192"/>
      <c r="FO62" s="192"/>
      <c r="FP62" s="192"/>
      <c r="FQ62" s="192"/>
      <c r="FR62" s="192"/>
      <c r="FS62" s="192"/>
      <c r="FT62" s="192"/>
      <c r="FU62" s="192"/>
      <c r="FV62" s="192"/>
      <c r="FW62" s="192"/>
      <c r="FX62" s="192"/>
      <c r="FY62" s="192"/>
      <c r="FZ62" s="192"/>
      <c r="GA62" s="192"/>
      <c r="GB62" s="192"/>
      <c r="GC62" s="192"/>
      <c r="GD62" s="192"/>
      <c r="GE62" s="192"/>
      <c r="GF62" s="192"/>
      <c r="GG62" s="192"/>
      <c r="GH62" s="192"/>
      <c r="GI62" s="192"/>
      <c r="GJ62" s="192"/>
      <c r="GK62" s="192"/>
      <c r="GL62" s="192"/>
      <c r="GM62" s="192"/>
      <c r="GN62" s="192"/>
      <c r="GO62" s="192"/>
      <c r="GP62" s="192"/>
      <c r="GQ62" s="192"/>
      <c r="GR62" s="192"/>
      <c r="GS62" s="192"/>
      <c r="GT62" s="192"/>
      <c r="GU62" s="192"/>
      <c r="GV62" s="192"/>
      <c r="GW62" s="192"/>
      <c r="GX62" s="192"/>
      <c r="GY62" s="192"/>
      <c r="GZ62" s="192"/>
      <c r="HA62" s="192"/>
      <c r="HB62" s="192"/>
      <c r="HC62" s="192"/>
      <c r="HD62" s="192"/>
      <c r="HE62" s="192"/>
      <c r="HF62" s="192"/>
      <c r="HG62" s="192"/>
      <c r="HH62" s="192"/>
      <c r="HI62" s="192"/>
      <c r="HJ62" s="192"/>
      <c r="HK62" s="192"/>
      <c r="HL62" s="192"/>
      <c r="HM62" s="192"/>
      <c r="HN62" s="192"/>
      <c r="HO62" s="192"/>
      <c r="HP62" s="192"/>
      <c r="HQ62" s="192"/>
      <c r="HR62" s="192"/>
      <c r="HS62" s="192"/>
      <c r="HT62" s="192"/>
      <c r="HU62" s="192"/>
      <c r="HV62" s="192"/>
      <c r="HW62" s="192"/>
      <c r="HX62" s="192"/>
      <c r="HY62" s="192"/>
      <c r="HZ62" s="192"/>
      <c r="IA62" s="192"/>
      <c r="IB62" s="192"/>
      <c r="IC62" s="192"/>
      <c r="ID62" s="192"/>
      <c r="IE62" s="192"/>
      <c r="IF62" s="192"/>
      <c r="IG62" s="192"/>
      <c r="IH62" s="192"/>
      <c r="II62" s="192"/>
      <c r="IJ62" s="192"/>
      <c r="IK62" s="192"/>
      <c r="IL62" s="192"/>
      <c r="IM62" s="192"/>
      <c r="IN62" s="192"/>
      <c r="IO62" s="192"/>
      <c r="IP62" s="192"/>
      <c r="IQ62" s="192"/>
      <c r="IR62" s="192"/>
      <c r="IS62" s="192"/>
      <c r="IT62" s="192"/>
      <c r="IU62" s="192"/>
      <c r="IV62" s="192"/>
      <c r="IW62" s="192"/>
      <c r="IX62" s="192"/>
      <c r="IY62" s="192"/>
      <c r="IZ62" s="192"/>
      <c r="JA62" s="192"/>
      <c r="JB62" s="192"/>
      <c r="JC62" s="192"/>
      <c r="JD62" s="192"/>
      <c r="JE62" s="192"/>
      <c r="JF62" s="192"/>
      <c r="JG62" s="192"/>
      <c r="JH62" s="192"/>
      <c r="JI62" s="192"/>
      <c r="JJ62" s="192"/>
      <c r="JK62" s="192"/>
      <c r="JL62" s="192"/>
      <c r="JM62" s="192"/>
      <c r="JN62" s="192"/>
      <c r="JO62" s="192"/>
      <c r="JP62" s="192"/>
      <c r="JQ62" s="192"/>
      <c r="JR62" s="192"/>
      <c r="JS62" s="192"/>
      <c r="JT62" s="192"/>
      <c r="JU62" s="192"/>
      <c r="JV62" s="192"/>
      <c r="JW62" s="192"/>
      <c r="JX62" s="192"/>
      <c r="JY62" s="192"/>
      <c r="JZ62" s="192"/>
      <c r="KA62" s="192"/>
      <c r="KB62" s="192"/>
      <c r="KC62" s="192"/>
      <c r="KD62" s="192"/>
      <c r="KE62" s="192"/>
      <c r="KF62" s="192"/>
      <c r="KG62" s="192"/>
      <c r="KH62" s="192"/>
      <c r="KI62" s="192"/>
      <c r="KJ62" s="192"/>
      <c r="KK62" s="192"/>
      <c r="KL62" s="192"/>
      <c r="KM62" s="192"/>
      <c r="KN62" s="192"/>
      <c r="KO62" s="192"/>
      <c r="KP62" s="192"/>
      <c r="KQ62" s="192"/>
      <c r="KR62" s="192"/>
      <c r="KS62" s="192"/>
      <c r="KT62" s="192"/>
      <c r="KU62" s="192"/>
      <c r="KV62" s="192"/>
      <c r="KW62" s="192"/>
      <c r="KX62" s="192"/>
      <c r="KY62" s="192"/>
      <c r="KZ62" s="192"/>
      <c r="LA62" s="192"/>
      <c r="LB62" s="192"/>
      <c r="LC62" s="192"/>
      <c r="LD62" s="192"/>
      <c r="LE62" s="192"/>
      <c r="LF62" s="192"/>
      <c r="LG62" s="192"/>
      <c r="LH62" s="192"/>
      <c r="LI62" s="192"/>
      <c r="LJ62" s="192"/>
      <c r="LK62" s="192"/>
      <c r="LL62" s="192"/>
      <c r="LM62" s="192"/>
      <c r="LN62" s="192"/>
      <c r="LO62" s="192"/>
      <c r="LP62" s="192"/>
      <c r="LQ62" s="192"/>
      <c r="LR62" s="192"/>
      <c r="LS62" s="192"/>
      <c r="LT62" s="192"/>
      <c r="LU62" s="192"/>
      <c r="LV62" s="192"/>
      <c r="LW62" s="192"/>
      <c r="LX62" s="192"/>
      <c r="LY62" s="192"/>
      <c r="LZ62" s="192"/>
      <c r="MA62" s="192"/>
      <c r="MB62" s="192"/>
      <c r="MC62" s="192"/>
      <c r="MD62" s="192"/>
      <c r="ME62" s="192"/>
      <c r="MF62" s="192"/>
      <c r="MG62" s="192"/>
      <c r="MH62" s="192"/>
      <c r="MI62" s="192"/>
      <c r="MJ62" s="192"/>
      <c r="MK62" s="192"/>
      <c r="ML62" s="192"/>
      <c r="MM62" s="192"/>
      <c r="MN62" s="192"/>
      <c r="MO62" s="192"/>
      <c r="MP62" s="192"/>
      <c r="MQ62" s="192"/>
      <c r="MR62" s="192"/>
      <c r="MS62" s="192"/>
      <c r="MT62" s="192"/>
      <c r="MU62" s="192"/>
      <c r="MV62" s="192"/>
      <c r="MW62" s="192"/>
      <c r="MX62" s="192"/>
      <c r="MY62" s="192"/>
      <c r="MZ62" s="192"/>
      <c r="NA62" s="192"/>
      <c r="NB62" s="192"/>
      <c r="NC62" s="192"/>
      <c r="ND62" s="192"/>
      <c r="NE62" s="192"/>
      <c r="NF62" s="192"/>
      <c r="NG62" s="192"/>
      <c r="NH62" s="192"/>
      <c r="NI62" s="192"/>
      <c r="NJ62" s="192"/>
      <c r="NK62" s="192"/>
      <c r="NL62" s="192"/>
      <c r="NM62" s="192"/>
      <c r="NN62" s="192"/>
      <c r="NO62" s="192"/>
      <c r="NP62" s="192"/>
      <c r="NQ62" s="192"/>
      <c r="NR62" s="192"/>
      <c r="NS62" s="192"/>
      <c r="NT62" s="192"/>
      <c r="NU62" s="192"/>
      <c r="NV62" s="192"/>
      <c r="NW62" s="192"/>
      <c r="NX62" s="192"/>
      <c r="NY62" s="192"/>
      <c r="NZ62" s="192"/>
      <c r="OA62" s="192"/>
      <c r="OB62" s="192"/>
      <c r="OC62" s="192"/>
      <c r="OD62" s="192"/>
      <c r="OE62" s="192"/>
      <c r="OF62" s="192"/>
      <c r="OG62" s="192"/>
      <c r="OH62" s="192"/>
      <c r="OI62" s="192"/>
      <c r="OJ62" s="192"/>
      <c r="OK62" s="192"/>
      <c r="OL62" s="192"/>
      <c r="OM62" s="192"/>
      <c r="ON62" s="192"/>
      <c r="OO62" s="192"/>
      <c r="OP62" s="192"/>
      <c r="OQ62" s="192"/>
      <c r="OR62" s="192"/>
      <c r="OS62" s="192"/>
      <c r="OT62" s="192"/>
      <c r="OU62" s="192"/>
      <c r="OV62" s="192"/>
      <c r="OW62" s="192"/>
      <c r="OX62" s="192"/>
      <c r="OY62" s="192"/>
      <c r="OZ62" s="192"/>
      <c r="PA62" s="192"/>
      <c r="PB62" s="192"/>
      <c r="PC62" s="192"/>
      <c r="PD62" s="192"/>
      <c r="PE62" s="192"/>
      <c r="PF62" s="192"/>
      <c r="PG62" s="192"/>
      <c r="PH62" s="192"/>
      <c r="PI62" s="192"/>
      <c r="PJ62" s="192"/>
      <c r="PK62" s="192"/>
      <c r="PL62" s="192"/>
      <c r="PM62" s="192"/>
      <c r="PN62" s="192"/>
      <c r="PO62" s="192"/>
      <c r="PP62" s="192"/>
      <c r="PQ62" s="192"/>
      <c r="PR62" s="192"/>
      <c r="PS62" s="192"/>
      <c r="PT62" s="192"/>
      <c r="PU62" s="192"/>
      <c r="PV62" s="192"/>
      <c r="PW62" s="192"/>
      <c r="PX62" s="192"/>
      <c r="PY62" s="192"/>
      <c r="PZ62" s="192"/>
      <c r="QA62" s="192"/>
      <c r="QB62" s="192"/>
      <c r="QC62" s="192"/>
      <c r="QD62" s="192"/>
      <c r="QE62" s="192"/>
      <c r="QF62" s="192"/>
      <c r="QG62" s="192"/>
      <c r="QH62" s="192"/>
      <c r="QI62" s="192"/>
      <c r="QJ62" s="192"/>
      <c r="QK62" s="192"/>
      <c r="QL62" s="192"/>
      <c r="QM62" s="192"/>
      <c r="QN62" s="192"/>
      <c r="QO62" s="192"/>
      <c r="QP62" s="192"/>
      <c r="QQ62" s="192"/>
      <c r="QR62" s="192"/>
      <c r="QS62" s="192"/>
      <c r="QT62" s="192"/>
      <c r="QU62" s="192"/>
      <c r="QV62" s="192"/>
      <c r="QW62" s="192"/>
      <c r="QX62" s="192"/>
      <c r="QY62" s="192"/>
      <c r="QZ62" s="192"/>
      <c r="RA62" s="192"/>
      <c r="RB62" s="192"/>
      <c r="RC62" s="192"/>
      <c r="RD62" s="192"/>
      <c r="RE62" s="192"/>
      <c r="RF62" s="192"/>
      <c r="RG62" s="192"/>
      <c r="RH62" s="192"/>
      <c r="RI62" s="192"/>
      <c r="RJ62" s="192"/>
      <c r="RK62" s="192"/>
      <c r="RL62" s="192"/>
      <c r="RM62" s="192"/>
      <c r="RN62" s="192"/>
      <c r="RO62" s="192"/>
      <c r="RP62" s="192"/>
      <c r="RQ62" s="192"/>
      <c r="RR62" s="192"/>
      <c r="RS62" s="192"/>
      <c r="RT62" s="192"/>
      <c r="RU62" s="192"/>
      <c r="RV62" s="192"/>
      <c r="RW62" s="192"/>
      <c r="RX62" s="192"/>
      <c r="RY62" s="192"/>
      <c r="RZ62" s="192"/>
      <c r="SA62" s="192"/>
      <c r="SB62" s="192"/>
      <c r="SC62" s="192"/>
      <c r="SD62" s="192"/>
      <c r="SE62" s="192"/>
      <c r="SF62" s="192"/>
      <c r="SG62" s="192"/>
      <c r="SH62" s="192"/>
      <c r="SI62" s="192"/>
      <c r="SJ62" s="192"/>
      <c r="SK62" s="192"/>
      <c r="SL62" s="192"/>
      <c r="SM62" s="192"/>
      <c r="SN62" s="192"/>
      <c r="SO62" s="192"/>
      <c r="SP62" s="192"/>
      <c r="SQ62" s="192"/>
      <c r="SR62" s="192"/>
      <c r="SS62" s="192"/>
      <c r="ST62" s="192"/>
      <c r="SU62" s="192"/>
      <c r="SV62" s="192"/>
      <c r="SW62" s="192"/>
      <c r="SX62" s="192"/>
      <c r="SY62" s="192"/>
      <c r="SZ62" s="192"/>
      <c r="TA62" s="192"/>
      <c r="TB62" s="192"/>
      <c r="TC62" s="192"/>
      <c r="TD62" s="192"/>
      <c r="TE62" s="192"/>
      <c r="TF62" s="192"/>
      <c r="TG62" s="192"/>
      <c r="TH62" s="192"/>
      <c r="TI62" s="192"/>
      <c r="TJ62" s="192"/>
      <c r="TK62" s="192"/>
      <c r="TL62" s="192"/>
      <c r="TM62" s="192"/>
      <c r="TN62" s="192"/>
      <c r="TO62" s="192"/>
      <c r="TP62" s="192"/>
      <c r="TQ62" s="192"/>
      <c r="TR62" s="192"/>
      <c r="TS62" s="192"/>
      <c r="TT62" s="192"/>
      <c r="TU62" s="192"/>
      <c r="TV62" s="192"/>
      <c r="TW62" s="192"/>
      <c r="TX62" s="192"/>
      <c r="TY62" s="192"/>
      <c r="TZ62" s="192"/>
      <c r="UA62" s="192"/>
      <c r="UB62" s="192"/>
      <c r="UC62" s="192"/>
      <c r="UD62" s="192"/>
      <c r="UE62" s="192"/>
      <c r="UF62" s="192"/>
      <c r="UG62" s="192"/>
      <c r="UH62" s="192"/>
      <c r="UI62" s="192"/>
      <c r="UJ62" s="192"/>
      <c r="UK62" s="192"/>
      <c r="UL62" s="192"/>
      <c r="UM62" s="192"/>
      <c r="UN62" s="192"/>
      <c r="UO62" s="192"/>
      <c r="UP62" s="192"/>
      <c r="UQ62" s="192"/>
      <c r="UR62" s="192"/>
      <c r="US62" s="192"/>
      <c r="UT62" s="192"/>
      <c r="UU62" s="192"/>
      <c r="UV62" s="192"/>
      <c r="UW62" s="192"/>
      <c r="UX62" s="192"/>
      <c r="UY62" s="192"/>
      <c r="UZ62" s="192"/>
      <c r="VA62" s="192"/>
      <c r="VB62" s="192"/>
      <c r="VC62" s="192"/>
      <c r="VD62" s="192"/>
      <c r="VE62" s="192"/>
      <c r="VF62" s="192"/>
      <c r="VG62" s="192"/>
      <c r="VH62" s="192"/>
      <c r="VI62" s="192"/>
      <c r="VJ62" s="192"/>
      <c r="VK62" s="192"/>
      <c r="VL62" s="192"/>
      <c r="VM62" s="192"/>
      <c r="VN62" s="192"/>
      <c r="VO62" s="192"/>
      <c r="VP62" s="192"/>
      <c r="VQ62" s="192"/>
      <c r="VR62" s="192"/>
      <c r="VS62" s="192"/>
      <c r="VT62" s="192"/>
      <c r="VU62" s="192"/>
      <c r="VV62" s="192"/>
      <c r="VW62" s="192"/>
      <c r="VX62" s="192"/>
      <c r="VY62" s="192"/>
      <c r="VZ62" s="192"/>
      <c r="WA62" s="192"/>
      <c r="WB62" s="192"/>
      <c r="WC62" s="192"/>
      <c r="WD62" s="192"/>
      <c r="WE62" s="192"/>
      <c r="WF62" s="192"/>
      <c r="WG62" s="192"/>
      <c r="WH62" s="192"/>
      <c r="WI62" s="192"/>
      <c r="WJ62" s="192"/>
      <c r="WK62" s="192"/>
      <c r="WL62" s="192"/>
      <c r="WM62" s="192"/>
      <c r="WN62" s="192"/>
      <c r="WO62" s="192"/>
      <c r="WP62" s="192"/>
      <c r="WQ62" s="192"/>
      <c r="WR62" s="192"/>
      <c r="WS62" s="192"/>
      <c r="WT62" s="192"/>
      <c r="WU62" s="192"/>
      <c r="WV62" s="192"/>
      <c r="WW62" s="192"/>
      <c r="WX62" s="192"/>
      <c r="WY62" s="192"/>
      <c r="WZ62" s="192"/>
      <c r="XA62" s="192"/>
      <c r="XB62" s="192"/>
      <c r="XC62" s="192"/>
      <c r="XD62" s="192"/>
      <c r="XE62" s="192"/>
      <c r="XF62" s="192"/>
      <c r="XG62" s="192"/>
      <c r="XH62" s="192"/>
      <c r="XI62" s="192"/>
      <c r="XJ62" s="192"/>
      <c r="XK62" s="192"/>
      <c r="XL62" s="192"/>
      <c r="XM62" s="192"/>
      <c r="XN62" s="192"/>
      <c r="XO62" s="192"/>
      <c r="XP62" s="192"/>
      <c r="XQ62" s="192"/>
      <c r="XR62" s="192"/>
      <c r="XS62" s="192"/>
      <c r="XT62" s="192"/>
      <c r="XU62" s="192"/>
      <c r="XV62" s="192"/>
      <c r="XW62" s="192"/>
      <c r="XX62" s="192"/>
      <c r="XY62" s="192"/>
      <c r="XZ62" s="192"/>
      <c r="YA62" s="192"/>
      <c r="YB62" s="192"/>
      <c r="YC62" s="192"/>
      <c r="YD62" s="192"/>
      <c r="YE62" s="192"/>
      <c r="YF62" s="192"/>
      <c r="YG62" s="192"/>
      <c r="YH62" s="192"/>
      <c r="YI62" s="192"/>
      <c r="YJ62" s="192"/>
      <c r="YK62" s="192"/>
      <c r="YL62" s="192"/>
      <c r="YM62" s="192"/>
      <c r="YN62" s="192"/>
      <c r="YO62" s="192"/>
      <c r="YP62" s="192"/>
      <c r="YQ62" s="192"/>
      <c r="YR62" s="192"/>
      <c r="YS62" s="192"/>
      <c r="YT62" s="192"/>
      <c r="YU62" s="192"/>
      <c r="YV62" s="192"/>
      <c r="YW62" s="192"/>
      <c r="YX62" s="192"/>
      <c r="YY62" s="192"/>
      <c r="YZ62" s="192"/>
      <c r="ZA62" s="192"/>
      <c r="ZB62" s="192"/>
      <c r="ZC62" s="192"/>
      <c r="ZD62" s="192"/>
      <c r="ZE62" s="192"/>
      <c r="ZF62" s="192"/>
      <c r="ZG62" s="192"/>
      <c r="ZH62" s="192"/>
      <c r="ZI62" s="192"/>
      <c r="ZJ62" s="192"/>
      <c r="ZK62" s="192"/>
      <c r="ZL62" s="192"/>
      <c r="ZM62" s="192"/>
      <c r="ZN62" s="192"/>
      <c r="ZO62" s="192"/>
      <c r="ZP62" s="192"/>
      <c r="ZQ62" s="192"/>
      <c r="ZR62" s="192"/>
      <c r="ZS62" s="192"/>
      <c r="ZT62" s="192"/>
      <c r="ZU62" s="192"/>
      <c r="ZV62" s="192"/>
      <c r="ZW62" s="192"/>
      <c r="ZX62" s="192"/>
      <c r="ZY62" s="192"/>
      <c r="ZZ62" s="192"/>
      <c r="AAA62" s="192"/>
      <c r="AAB62" s="192"/>
      <c r="AAC62" s="192"/>
      <c r="AAD62" s="192"/>
      <c r="AAE62" s="192"/>
      <c r="AAF62" s="192"/>
      <c r="AAG62" s="192"/>
      <c r="AAH62" s="192"/>
      <c r="AAI62" s="192"/>
      <c r="AAJ62" s="192"/>
      <c r="AAK62" s="192"/>
      <c r="AAL62" s="192"/>
      <c r="AAM62" s="192"/>
      <c r="AAN62" s="192"/>
      <c r="AAO62" s="192"/>
      <c r="AAP62" s="192"/>
      <c r="AAQ62" s="192"/>
      <c r="AAR62" s="192"/>
      <c r="AAS62" s="192"/>
      <c r="AAT62" s="192"/>
      <c r="AAU62" s="192"/>
      <c r="AAV62" s="192"/>
      <c r="AAW62" s="192"/>
      <c r="AAX62" s="192"/>
      <c r="AAY62" s="192"/>
      <c r="AAZ62" s="192"/>
      <c r="ABA62" s="192"/>
      <c r="ABB62" s="192"/>
      <c r="ABC62" s="192"/>
      <c r="ABD62" s="192"/>
      <c r="ABE62" s="192"/>
      <c r="ABF62" s="192"/>
      <c r="ABG62" s="192"/>
      <c r="ABH62" s="192"/>
      <c r="ABI62" s="192"/>
      <c r="ABJ62" s="192"/>
      <c r="ABK62" s="192"/>
      <c r="ABL62" s="192"/>
      <c r="ABM62" s="192"/>
      <c r="ABN62" s="192"/>
      <c r="ABO62" s="192"/>
      <c r="ABP62" s="192"/>
      <c r="ABQ62" s="192"/>
      <c r="ABR62" s="192"/>
      <c r="ABS62" s="192"/>
      <c r="ABT62" s="192"/>
      <c r="ABU62" s="192"/>
      <c r="ABV62" s="192"/>
      <c r="ABW62" s="192"/>
      <c r="ABX62" s="192"/>
      <c r="ABY62" s="192"/>
      <c r="ABZ62" s="192"/>
      <c r="ACA62" s="192"/>
      <c r="ACB62" s="192"/>
      <c r="ACC62" s="192"/>
      <c r="ACD62" s="192"/>
      <c r="ACE62" s="192"/>
      <c r="ACF62" s="192"/>
      <c r="ACG62" s="192"/>
      <c r="ACH62" s="192"/>
      <c r="ACI62" s="192"/>
      <c r="ACJ62" s="192"/>
      <c r="ACK62" s="192"/>
      <c r="ACL62" s="192"/>
      <c r="ACM62" s="192"/>
      <c r="ACN62" s="192"/>
      <c r="ACO62" s="192"/>
      <c r="ACP62" s="192"/>
      <c r="ACQ62" s="192"/>
      <c r="ACR62" s="192"/>
      <c r="ACS62" s="192"/>
      <c r="ACT62" s="192"/>
      <c r="ACU62" s="192"/>
      <c r="ACV62" s="192"/>
      <c r="ACW62" s="192"/>
      <c r="ACX62" s="192"/>
      <c r="ACY62" s="192"/>
      <c r="ACZ62" s="192"/>
      <c r="ADA62" s="192"/>
      <c r="ADB62" s="192"/>
      <c r="ADC62" s="192"/>
      <c r="ADD62" s="192"/>
      <c r="ADE62" s="192"/>
      <c r="ADF62" s="192"/>
      <c r="ADG62" s="192"/>
      <c r="ADH62" s="192"/>
      <c r="ADI62" s="192"/>
      <c r="ADJ62" s="192"/>
      <c r="ADK62" s="192"/>
      <c r="ADL62" s="192"/>
      <c r="ADM62" s="192"/>
      <c r="ADN62" s="192"/>
      <c r="ADO62" s="192"/>
      <c r="ADP62" s="192"/>
      <c r="ADQ62" s="192"/>
      <c r="ADR62" s="192"/>
      <c r="ADS62" s="192"/>
      <c r="ADT62" s="192"/>
      <c r="ADU62" s="192"/>
      <c r="ADV62" s="192"/>
      <c r="ADW62" s="192"/>
      <c r="ADX62" s="192"/>
      <c r="ADY62" s="192"/>
      <c r="ADZ62" s="192"/>
      <c r="AEA62" s="192"/>
      <c r="AEB62" s="192"/>
      <c r="AEC62" s="192"/>
      <c r="AED62" s="192"/>
      <c r="AEE62" s="192"/>
      <c r="AEF62" s="192"/>
      <c r="AEG62" s="192"/>
      <c r="AEH62" s="192"/>
      <c r="AEI62" s="192"/>
      <c r="AEJ62" s="192"/>
      <c r="AEK62" s="192"/>
      <c r="AEL62" s="192"/>
      <c r="AEM62" s="192"/>
      <c r="AEN62" s="192"/>
      <c r="AEO62" s="192"/>
      <c r="AEP62" s="192"/>
      <c r="AEQ62" s="192"/>
      <c r="AER62" s="192"/>
      <c r="AES62" s="192"/>
      <c r="AET62" s="192"/>
      <c r="AEU62" s="192"/>
      <c r="AEV62" s="192"/>
      <c r="AEW62" s="192"/>
      <c r="AEX62" s="192"/>
      <c r="AEY62" s="192"/>
      <c r="AEZ62" s="192"/>
      <c r="AFA62" s="192"/>
      <c r="AFB62" s="192"/>
      <c r="AFC62" s="192"/>
      <c r="AFD62" s="192"/>
      <c r="AFE62" s="192"/>
      <c r="AFF62" s="192"/>
      <c r="AFG62" s="192"/>
      <c r="AFH62" s="192"/>
      <c r="AFI62" s="192"/>
      <c r="AFJ62" s="192"/>
      <c r="AFK62" s="192"/>
      <c r="AFL62" s="192"/>
      <c r="AFM62" s="192"/>
      <c r="AFN62" s="192"/>
      <c r="AFO62" s="192"/>
      <c r="AFP62" s="192"/>
      <c r="AFQ62" s="192"/>
      <c r="AFR62" s="192"/>
      <c r="AFS62" s="192"/>
      <c r="AFT62" s="192"/>
      <c r="AFU62" s="192"/>
      <c r="AFV62" s="192"/>
      <c r="AFW62" s="192"/>
      <c r="AFX62" s="192"/>
      <c r="AFY62" s="192"/>
      <c r="AFZ62" s="192"/>
      <c r="AGA62" s="192"/>
      <c r="AGB62" s="192"/>
      <c r="AGC62" s="192"/>
      <c r="AGD62" s="192"/>
      <c r="AGE62" s="192"/>
      <c r="AGF62" s="192"/>
      <c r="AGG62" s="192"/>
      <c r="AGH62" s="192"/>
      <c r="AGI62" s="192"/>
      <c r="AGJ62" s="192"/>
      <c r="AGK62" s="192"/>
      <c r="AGL62" s="192"/>
      <c r="AGM62" s="192"/>
      <c r="AGN62" s="192"/>
      <c r="AGO62" s="192"/>
      <c r="AGP62" s="192"/>
      <c r="AGQ62" s="192"/>
      <c r="AGR62" s="192"/>
      <c r="AGS62" s="192"/>
      <c r="AGT62" s="192"/>
      <c r="AGU62" s="192"/>
      <c r="AGV62" s="192"/>
      <c r="AGW62" s="192"/>
      <c r="AGX62" s="192"/>
      <c r="AGY62" s="192"/>
      <c r="AGZ62" s="192"/>
      <c r="AHA62" s="192"/>
      <c r="AHB62" s="192"/>
      <c r="AHC62" s="192"/>
      <c r="AHD62" s="192"/>
      <c r="AHE62" s="192"/>
      <c r="AHF62" s="192"/>
      <c r="AHG62" s="192"/>
      <c r="AHH62" s="192"/>
      <c r="AHI62" s="192"/>
      <c r="AHJ62" s="192"/>
      <c r="AHK62" s="192"/>
      <c r="AHL62" s="192"/>
      <c r="AHM62" s="192"/>
      <c r="AHN62" s="192"/>
      <c r="AHO62" s="192"/>
      <c r="AHP62" s="192"/>
      <c r="AHQ62" s="192"/>
      <c r="AHR62" s="192"/>
      <c r="AHS62" s="192"/>
      <c r="AHT62" s="192"/>
      <c r="AHU62" s="192"/>
      <c r="AHV62" s="192"/>
      <c r="AHW62" s="192"/>
      <c r="AHX62" s="192"/>
      <c r="AHY62" s="192"/>
      <c r="AHZ62" s="192"/>
      <c r="AIA62" s="192"/>
      <c r="AIB62" s="192"/>
      <c r="AIC62" s="192"/>
      <c r="AID62" s="192"/>
      <c r="AIE62" s="192"/>
      <c r="AIF62" s="192"/>
      <c r="AIG62" s="192"/>
      <c r="AIH62" s="192"/>
      <c r="AII62" s="192"/>
      <c r="AIJ62" s="192"/>
      <c r="AIK62" s="192"/>
      <c r="AIL62" s="192"/>
      <c r="AIM62" s="192"/>
      <c r="AIN62" s="192"/>
      <c r="AIO62" s="192"/>
      <c r="AIP62" s="192"/>
      <c r="AIQ62" s="192"/>
      <c r="AIR62" s="192"/>
      <c r="AIS62" s="192"/>
      <c r="AIT62" s="192"/>
      <c r="AIU62" s="192"/>
      <c r="AIV62" s="192"/>
      <c r="AIW62" s="192"/>
      <c r="AIX62" s="192"/>
      <c r="AIY62" s="192"/>
      <c r="AIZ62" s="192"/>
      <c r="AJA62" s="192"/>
      <c r="AJB62" s="192"/>
      <c r="AJC62" s="192"/>
      <c r="AJD62" s="192"/>
      <c r="AJE62" s="192"/>
      <c r="AJF62" s="192"/>
      <c r="AJG62" s="192"/>
      <c r="AJH62" s="192"/>
      <c r="AJI62" s="192"/>
      <c r="AJJ62" s="192"/>
      <c r="AJK62" s="192"/>
      <c r="AJL62" s="192"/>
      <c r="AJM62" s="192"/>
      <c r="AJN62" s="192"/>
      <c r="AJO62" s="192"/>
      <c r="AJP62" s="192"/>
      <c r="AJQ62" s="192"/>
      <c r="AJR62" s="192"/>
      <c r="AJS62" s="192"/>
      <c r="AJT62" s="192"/>
      <c r="AJU62" s="192"/>
      <c r="AJV62" s="192"/>
      <c r="AJW62" s="192"/>
      <c r="AJX62" s="192"/>
      <c r="AJY62" s="192"/>
      <c r="AJZ62" s="192"/>
      <c r="AKA62" s="192"/>
      <c r="AKB62" s="192"/>
      <c r="AKC62" s="192"/>
      <c r="AKD62" s="192"/>
      <c r="AKE62" s="192"/>
      <c r="AKF62" s="192"/>
      <c r="AKG62" s="192"/>
      <c r="AKH62" s="192"/>
      <c r="AKI62" s="192"/>
      <c r="AKJ62" s="192"/>
      <c r="AKK62" s="192"/>
      <c r="AKL62" s="192"/>
      <c r="AKM62" s="192"/>
      <c r="AKN62" s="192"/>
      <c r="AKO62" s="192"/>
      <c r="AKP62" s="192"/>
      <c r="AKQ62" s="192"/>
      <c r="AKR62" s="192"/>
      <c r="AKS62" s="192"/>
      <c r="AKT62" s="192"/>
      <c r="AKU62" s="192"/>
      <c r="AKV62" s="192"/>
      <c r="AKW62" s="192"/>
      <c r="AKX62" s="192"/>
      <c r="AKY62" s="192"/>
      <c r="AKZ62" s="192"/>
      <c r="ALA62" s="192"/>
      <c r="ALB62" s="192"/>
      <c r="ALC62" s="192"/>
      <c r="ALD62" s="192"/>
      <c r="ALE62" s="192"/>
      <c r="ALF62" s="192"/>
      <c r="ALG62" s="192"/>
      <c r="ALH62" s="192"/>
      <c r="ALI62" s="192"/>
      <c r="ALJ62" s="192"/>
      <c r="ALK62" s="192"/>
      <c r="ALL62" s="192"/>
      <c r="ALM62" s="192"/>
      <c r="ALN62" s="192"/>
      <c r="ALO62" s="192"/>
      <c r="ALP62" s="192"/>
      <c r="ALQ62" s="192"/>
      <c r="ALR62" s="192"/>
      <c r="ALS62" s="192"/>
      <c r="ALT62" s="192"/>
      <c r="ALU62" s="192"/>
      <c r="ALV62" s="192"/>
      <c r="ALW62" s="192"/>
      <c r="ALX62" s="192"/>
      <c r="ALY62" s="192"/>
      <c r="ALZ62" s="192"/>
      <c r="AMA62" s="192"/>
      <c r="AMB62" s="192"/>
      <c r="AMC62" s="192"/>
      <c r="AMD62" s="192"/>
      <c r="AME62" s="192"/>
      <c r="AMF62" s="192"/>
      <c r="AMG62" s="192"/>
      <c r="AMH62" s="192"/>
      <c r="AMI62" s="192"/>
      <c r="AMJ62" s="192"/>
      <c r="AMK62" s="192"/>
    </row>
    <row r="63" spans="1:1025" s="183" customFormat="1">
      <c r="A63" s="192" t="str">
        <f t="shared" ref="A63:A67" si="12">I63&amp;"."&amp;K63</f>
        <v>REF_LEGAL_ENTITY.UPDATE</v>
      </c>
      <c r="B63" s="193">
        <f t="shared" si="3"/>
        <v>110059</v>
      </c>
      <c r="C63" s="193">
        <v>0</v>
      </c>
      <c r="D63" s="193">
        <v>1</v>
      </c>
      <c r="E63" s="194">
        <f t="shared" si="4"/>
        <v>100000</v>
      </c>
      <c r="F63" s="194">
        <v>10002</v>
      </c>
      <c r="G63" s="194" t="s">
        <v>34</v>
      </c>
      <c r="H63" s="194">
        <v>100002</v>
      </c>
      <c r="I63" s="197" t="s">
        <v>693</v>
      </c>
      <c r="J63" s="194">
        <f>VLOOKUP(I63,T_FSM_TYPE!$A:$B,2,0)</f>
        <v>110001</v>
      </c>
      <c r="K63" s="198" t="s">
        <v>700</v>
      </c>
      <c r="L63" s="198"/>
      <c r="M63" s="192" t="str">
        <f t="shared" si="11"/>
        <v>INSERT INTO T_FSM_ACTION VALUES(110059, 0, 1, 100000, 10002, GETDATE(), 100002, 110001, 'UPDATE', '' )</v>
      </c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192"/>
      <c r="AH63" s="192"/>
      <c r="AI63" s="192"/>
      <c r="AJ63" s="192"/>
      <c r="AK63" s="192"/>
      <c r="AL63" s="192"/>
      <c r="AM63" s="192"/>
      <c r="AN63" s="192"/>
      <c r="AO63" s="192"/>
      <c r="AP63" s="192"/>
      <c r="AQ63" s="192"/>
      <c r="AR63" s="192"/>
      <c r="AS63" s="192"/>
      <c r="AT63" s="192"/>
      <c r="AU63" s="192"/>
      <c r="AV63" s="192"/>
      <c r="AW63" s="192"/>
      <c r="AX63" s="192"/>
      <c r="AY63" s="192"/>
      <c r="AZ63" s="192"/>
      <c r="BA63" s="192"/>
      <c r="BB63" s="192"/>
      <c r="BC63" s="192"/>
      <c r="BD63" s="192"/>
      <c r="BE63" s="192"/>
      <c r="BF63" s="192"/>
      <c r="BG63" s="192"/>
      <c r="BH63" s="192"/>
      <c r="BI63" s="192"/>
      <c r="BJ63" s="192"/>
      <c r="BK63" s="192"/>
      <c r="BL63" s="192"/>
      <c r="BM63" s="192"/>
      <c r="BN63" s="192"/>
      <c r="BO63" s="192"/>
      <c r="BP63" s="192"/>
      <c r="BQ63" s="192"/>
      <c r="BR63" s="192"/>
      <c r="BS63" s="192"/>
      <c r="BT63" s="192"/>
      <c r="BU63" s="192"/>
      <c r="BV63" s="192"/>
      <c r="BW63" s="192"/>
      <c r="BX63" s="192"/>
      <c r="BY63" s="192"/>
      <c r="BZ63" s="192"/>
      <c r="CA63" s="192"/>
      <c r="CB63" s="192"/>
      <c r="CC63" s="192"/>
      <c r="CD63" s="192"/>
      <c r="CE63" s="192"/>
      <c r="CF63" s="192"/>
      <c r="CG63" s="192"/>
      <c r="CH63" s="192"/>
      <c r="CI63" s="192"/>
      <c r="CJ63" s="192"/>
      <c r="CK63" s="192"/>
      <c r="CL63" s="192"/>
      <c r="CM63" s="192"/>
      <c r="CN63" s="192"/>
      <c r="CO63" s="192"/>
      <c r="CP63" s="192"/>
      <c r="CQ63" s="192"/>
      <c r="CR63" s="192"/>
      <c r="CS63" s="192"/>
      <c r="CT63" s="192"/>
      <c r="CU63" s="192"/>
      <c r="CV63" s="192"/>
      <c r="CW63" s="192"/>
      <c r="CX63" s="192"/>
      <c r="CY63" s="192"/>
      <c r="CZ63" s="192"/>
      <c r="DA63" s="192"/>
      <c r="DB63" s="192"/>
      <c r="DC63" s="192"/>
      <c r="DD63" s="192"/>
      <c r="DE63" s="192"/>
      <c r="DF63" s="192"/>
      <c r="DG63" s="192"/>
      <c r="DH63" s="192"/>
      <c r="DI63" s="192"/>
      <c r="DJ63" s="192"/>
      <c r="DK63" s="192"/>
      <c r="DL63" s="192"/>
      <c r="DM63" s="192"/>
      <c r="DN63" s="192"/>
      <c r="DO63" s="192"/>
      <c r="DP63" s="192"/>
      <c r="DQ63" s="192"/>
      <c r="DR63" s="192"/>
      <c r="DS63" s="192"/>
      <c r="DT63" s="192"/>
      <c r="DU63" s="192"/>
      <c r="DV63" s="192"/>
      <c r="DW63" s="192"/>
      <c r="DX63" s="192"/>
      <c r="DY63" s="192"/>
      <c r="DZ63" s="192"/>
      <c r="EA63" s="192"/>
      <c r="EB63" s="192"/>
      <c r="EC63" s="192"/>
      <c r="ED63" s="192"/>
      <c r="EE63" s="192"/>
      <c r="EF63" s="192"/>
      <c r="EG63" s="192"/>
      <c r="EH63" s="192"/>
      <c r="EI63" s="192"/>
      <c r="EJ63" s="192"/>
      <c r="EK63" s="192"/>
      <c r="EL63" s="192"/>
      <c r="EM63" s="192"/>
      <c r="EN63" s="192"/>
      <c r="EO63" s="192"/>
      <c r="EP63" s="192"/>
      <c r="EQ63" s="192"/>
      <c r="ER63" s="192"/>
      <c r="ES63" s="192"/>
      <c r="ET63" s="192"/>
      <c r="EU63" s="192"/>
      <c r="EV63" s="192"/>
      <c r="EW63" s="192"/>
      <c r="EX63" s="192"/>
      <c r="EY63" s="192"/>
      <c r="EZ63" s="192"/>
      <c r="FA63" s="192"/>
      <c r="FB63" s="192"/>
      <c r="FC63" s="192"/>
      <c r="FD63" s="192"/>
      <c r="FE63" s="192"/>
      <c r="FF63" s="192"/>
      <c r="FG63" s="192"/>
      <c r="FH63" s="192"/>
      <c r="FI63" s="192"/>
      <c r="FJ63" s="192"/>
      <c r="FK63" s="192"/>
      <c r="FL63" s="192"/>
      <c r="FM63" s="192"/>
      <c r="FN63" s="192"/>
      <c r="FO63" s="192"/>
      <c r="FP63" s="192"/>
      <c r="FQ63" s="192"/>
      <c r="FR63" s="192"/>
      <c r="FS63" s="192"/>
      <c r="FT63" s="192"/>
      <c r="FU63" s="192"/>
      <c r="FV63" s="192"/>
      <c r="FW63" s="192"/>
      <c r="FX63" s="192"/>
      <c r="FY63" s="192"/>
      <c r="FZ63" s="192"/>
      <c r="GA63" s="192"/>
      <c r="GB63" s="192"/>
      <c r="GC63" s="192"/>
      <c r="GD63" s="192"/>
      <c r="GE63" s="192"/>
      <c r="GF63" s="192"/>
      <c r="GG63" s="192"/>
      <c r="GH63" s="192"/>
      <c r="GI63" s="192"/>
      <c r="GJ63" s="192"/>
      <c r="GK63" s="192"/>
      <c r="GL63" s="192"/>
      <c r="GM63" s="192"/>
      <c r="GN63" s="192"/>
      <c r="GO63" s="192"/>
      <c r="GP63" s="192"/>
      <c r="GQ63" s="192"/>
      <c r="GR63" s="192"/>
      <c r="GS63" s="192"/>
      <c r="GT63" s="192"/>
      <c r="GU63" s="192"/>
      <c r="GV63" s="192"/>
      <c r="GW63" s="192"/>
      <c r="GX63" s="192"/>
      <c r="GY63" s="192"/>
      <c r="GZ63" s="192"/>
      <c r="HA63" s="192"/>
      <c r="HB63" s="192"/>
      <c r="HC63" s="192"/>
      <c r="HD63" s="192"/>
      <c r="HE63" s="192"/>
      <c r="HF63" s="192"/>
      <c r="HG63" s="192"/>
      <c r="HH63" s="192"/>
      <c r="HI63" s="192"/>
      <c r="HJ63" s="192"/>
      <c r="HK63" s="192"/>
      <c r="HL63" s="192"/>
      <c r="HM63" s="192"/>
      <c r="HN63" s="192"/>
      <c r="HO63" s="192"/>
      <c r="HP63" s="192"/>
      <c r="HQ63" s="192"/>
      <c r="HR63" s="192"/>
      <c r="HS63" s="192"/>
      <c r="HT63" s="192"/>
      <c r="HU63" s="192"/>
      <c r="HV63" s="192"/>
      <c r="HW63" s="192"/>
      <c r="HX63" s="192"/>
      <c r="HY63" s="192"/>
      <c r="HZ63" s="192"/>
      <c r="IA63" s="192"/>
      <c r="IB63" s="192"/>
      <c r="IC63" s="192"/>
      <c r="ID63" s="192"/>
      <c r="IE63" s="192"/>
      <c r="IF63" s="192"/>
      <c r="IG63" s="192"/>
      <c r="IH63" s="192"/>
      <c r="II63" s="192"/>
      <c r="IJ63" s="192"/>
      <c r="IK63" s="192"/>
      <c r="IL63" s="192"/>
      <c r="IM63" s="192"/>
      <c r="IN63" s="192"/>
      <c r="IO63" s="192"/>
      <c r="IP63" s="192"/>
      <c r="IQ63" s="192"/>
      <c r="IR63" s="192"/>
      <c r="IS63" s="192"/>
      <c r="IT63" s="192"/>
      <c r="IU63" s="192"/>
      <c r="IV63" s="192"/>
      <c r="IW63" s="192"/>
      <c r="IX63" s="192"/>
      <c r="IY63" s="192"/>
      <c r="IZ63" s="192"/>
      <c r="JA63" s="192"/>
      <c r="JB63" s="192"/>
      <c r="JC63" s="192"/>
      <c r="JD63" s="192"/>
      <c r="JE63" s="192"/>
      <c r="JF63" s="192"/>
      <c r="JG63" s="192"/>
      <c r="JH63" s="192"/>
      <c r="JI63" s="192"/>
      <c r="JJ63" s="192"/>
      <c r="JK63" s="192"/>
      <c r="JL63" s="192"/>
      <c r="JM63" s="192"/>
      <c r="JN63" s="192"/>
      <c r="JO63" s="192"/>
      <c r="JP63" s="192"/>
      <c r="JQ63" s="192"/>
      <c r="JR63" s="192"/>
      <c r="JS63" s="192"/>
      <c r="JT63" s="192"/>
      <c r="JU63" s="192"/>
      <c r="JV63" s="192"/>
      <c r="JW63" s="192"/>
      <c r="JX63" s="192"/>
      <c r="JY63" s="192"/>
      <c r="JZ63" s="192"/>
      <c r="KA63" s="192"/>
      <c r="KB63" s="192"/>
      <c r="KC63" s="192"/>
      <c r="KD63" s="192"/>
      <c r="KE63" s="192"/>
      <c r="KF63" s="192"/>
      <c r="KG63" s="192"/>
      <c r="KH63" s="192"/>
      <c r="KI63" s="192"/>
      <c r="KJ63" s="192"/>
      <c r="KK63" s="192"/>
      <c r="KL63" s="192"/>
      <c r="KM63" s="192"/>
      <c r="KN63" s="192"/>
      <c r="KO63" s="192"/>
      <c r="KP63" s="192"/>
      <c r="KQ63" s="192"/>
      <c r="KR63" s="192"/>
      <c r="KS63" s="192"/>
      <c r="KT63" s="192"/>
      <c r="KU63" s="192"/>
      <c r="KV63" s="192"/>
      <c r="KW63" s="192"/>
      <c r="KX63" s="192"/>
      <c r="KY63" s="192"/>
      <c r="KZ63" s="192"/>
      <c r="LA63" s="192"/>
      <c r="LB63" s="192"/>
      <c r="LC63" s="192"/>
      <c r="LD63" s="192"/>
      <c r="LE63" s="192"/>
      <c r="LF63" s="192"/>
      <c r="LG63" s="192"/>
      <c r="LH63" s="192"/>
      <c r="LI63" s="192"/>
      <c r="LJ63" s="192"/>
      <c r="LK63" s="192"/>
      <c r="LL63" s="192"/>
      <c r="LM63" s="192"/>
      <c r="LN63" s="192"/>
      <c r="LO63" s="192"/>
      <c r="LP63" s="192"/>
      <c r="LQ63" s="192"/>
      <c r="LR63" s="192"/>
      <c r="LS63" s="192"/>
      <c r="LT63" s="192"/>
      <c r="LU63" s="192"/>
      <c r="LV63" s="192"/>
      <c r="LW63" s="192"/>
      <c r="LX63" s="192"/>
      <c r="LY63" s="192"/>
      <c r="LZ63" s="192"/>
      <c r="MA63" s="192"/>
      <c r="MB63" s="192"/>
      <c r="MC63" s="192"/>
      <c r="MD63" s="192"/>
      <c r="ME63" s="192"/>
      <c r="MF63" s="192"/>
      <c r="MG63" s="192"/>
      <c r="MH63" s="192"/>
      <c r="MI63" s="192"/>
      <c r="MJ63" s="192"/>
      <c r="MK63" s="192"/>
      <c r="ML63" s="192"/>
      <c r="MM63" s="192"/>
      <c r="MN63" s="192"/>
      <c r="MO63" s="192"/>
      <c r="MP63" s="192"/>
      <c r="MQ63" s="192"/>
      <c r="MR63" s="192"/>
      <c r="MS63" s="192"/>
      <c r="MT63" s="192"/>
      <c r="MU63" s="192"/>
      <c r="MV63" s="192"/>
      <c r="MW63" s="192"/>
      <c r="MX63" s="192"/>
      <c r="MY63" s="192"/>
      <c r="MZ63" s="192"/>
      <c r="NA63" s="192"/>
      <c r="NB63" s="192"/>
      <c r="NC63" s="192"/>
      <c r="ND63" s="192"/>
      <c r="NE63" s="192"/>
      <c r="NF63" s="192"/>
      <c r="NG63" s="192"/>
      <c r="NH63" s="192"/>
      <c r="NI63" s="192"/>
      <c r="NJ63" s="192"/>
      <c r="NK63" s="192"/>
      <c r="NL63" s="192"/>
      <c r="NM63" s="192"/>
      <c r="NN63" s="192"/>
      <c r="NO63" s="192"/>
      <c r="NP63" s="192"/>
      <c r="NQ63" s="192"/>
      <c r="NR63" s="192"/>
      <c r="NS63" s="192"/>
      <c r="NT63" s="192"/>
      <c r="NU63" s="192"/>
      <c r="NV63" s="192"/>
      <c r="NW63" s="192"/>
      <c r="NX63" s="192"/>
      <c r="NY63" s="192"/>
      <c r="NZ63" s="192"/>
      <c r="OA63" s="192"/>
      <c r="OB63" s="192"/>
      <c r="OC63" s="192"/>
      <c r="OD63" s="192"/>
      <c r="OE63" s="192"/>
      <c r="OF63" s="192"/>
      <c r="OG63" s="192"/>
      <c r="OH63" s="192"/>
      <c r="OI63" s="192"/>
      <c r="OJ63" s="192"/>
      <c r="OK63" s="192"/>
      <c r="OL63" s="192"/>
      <c r="OM63" s="192"/>
      <c r="ON63" s="192"/>
      <c r="OO63" s="192"/>
      <c r="OP63" s="192"/>
      <c r="OQ63" s="192"/>
      <c r="OR63" s="192"/>
      <c r="OS63" s="192"/>
      <c r="OT63" s="192"/>
      <c r="OU63" s="192"/>
      <c r="OV63" s="192"/>
      <c r="OW63" s="192"/>
      <c r="OX63" s="192"/>
      <c r="OY63" s="192"/>
      <c r="OZ63" s="192"/>
      <c r="PA63" s="192"/>
      <c r="PB63" s="192"/>
      <c r="PC63" s="192"/>
      <c r="PD63" s="192"/>
      <c r="PE63" s="192"/>
      <c r="PF63" s="192"/>
      <c r="PG63" s="192"/>
      <c r="PH63" s="192"/>
      <c r="PI63" s="192"/>
      <c r="PJ63" s="192"/>
      <c r="PK63" s="192"/>
      <c r="PL63" s="192"/>
      <c r="PM63" s="192"/>
      <c r="PN63" s="192"/>
      <c r="PO63" s="192"/>
      <c r="PP63" s="192"/>
      <c r="PQ63" s="192"/>
      <c r="PR63" s="192"/>
      <c r="PS63" s="192"/>
      <c r="PT63" s="192"/>
      <c r="PU63" s="192"/>
      <c r="PV63" s="192"/>
      <c r="PW63" s="192"/>
      <c r="PX63" s="192"/>
      <c r="PY63" s="192"/>
      <c r="PZ63" s="192"/>
      <c r="QA63" s="192"/>
      <c r="QB63" s="192"/>
      <c r="QC63" s="192"/>
      <c r="QD63" s="192"/>
      <c r="QE63" s="192"/>
      <c r="QF63" s="192"/>
      <c r="QG63" s="192"/>
      <c r="QH63" s="192"/>
      <c r="QI63" s="192"/>
      <c r="QJ63" s="192"/>
      <c r="QK63" s="192"/>
      <c r="QL63" s="192"/>
      <c r="QM63" s="192"/>
      <c r="QN63" s="192"/>
      <c r="QO63" s="192"/>
      <c r="QP63" s="192"/>
      <c r="QQ63" s="192"/>
      <c r="QR63" s="192"/>
      <c r="QS63" s="192"/>
      <c r="QT63" s="192"/>
      <c r="QU63" s="192"/>
      <c r="QV63" s="192"/>
      <c r="QW63" s="192"/>
      <c r="QX63" s="192"/>
      <c r="QY63" s="192"/>
      <c r="QZ63" s="192"/>
      <c r="RA63" s="192"/>
      <c r="RB63" s="192"/>
      <c r="RC63" s="192"/>
      <c r="RD63" s="192"/>
      <c r="RE63" s="192"/>
      <c r="RF63" s="192"/>
      <c r="RG63" s="192"/>
      <c r="RH63" s="192"/>
      <c r="RI63" s="192"/>
      <c r="RJ63" s="192"/>
      <c r="RK63" s="192"/>
      <c r="RL63" s="192"/>
      <c r="RM63" s="192"/>
      <c r="RN63" s="192"/>
      <c r="RO63" s="192"/>
      <c r="RP63" s="192"/>
      <c r="RQ63" s="192"/>
      <c r="RR63" s="192"/>
      <c r="RS63" s="192"/>
      <c r="RT63" s="192"/>
      <c r="RU63" s="192"/>
      <c r="RV63" s="192"/>
      <c r="RW63" s="192"/>
      <c r="RX63" s="192"/>
      <c r="RY63" s="192"/>
      <c r="RZ63" s="192"/>
      <c r="SA63" s="192"/>
      <c r="SB63" s="192"/>
      <c r="SC63" s="192"/>
      <c r="SD63" s="192"/>
      <c r="SE63" s="192"/>
      <c r="SF63" s="192"/>
      <c r="SG63" s="192"/>
      <c r="SH63" s="192"/>
      <c r="SI63" s="192"/>
      <c r="SJ63" s="192"/>
      <c r="SK63" s="192"/>
      <c r="SL63" s="192"/>
      <c r="SM63" s="192"/>
      <c r="SN63" s="192"/>
      <c r="SO63" s="192"/>
      <c r="SP63" s="192"/>
      <c r="SQ63" s="192"/>
      <c r="SR63" s="192"/>
      <c r="SS63" s="192"/>
      <c r="ST63" s="192"/>
      <c r="SU63" s="192"/>
      <c r="SV63" s="192"/>
      <c r="SW63" s="192"/>
      <c r="SX63" s="192"/>
      <c r="SY63" s="192"/>
      <c r="SZ63" s="192"/>
      <c r="TA63" s="192"/>
      <c r="TB63" s="192"/>
      <c r="TC63" s="192"/>
      <c r="TD63" s="192"/>
      <c r="TE63" s="192"/>
      <c r="TF63" s="192"/>
      <c r="TG63" s="192"/>
      <c r="TH63" s="192"/>
      <c r="TI63" s="192"/>
      <c r="TJ63" s="192"/>
      <c r="TK63" s="192"/>
      <c r="TL63" s="192"/>
      <c r="TM63" s="192"/>
      <c r="TN63" s="192"/>
      <c r="TO63" s="192"/>
      <c r="TP63" s="192"/>
      <c r="TQ63" s="192"/>
      <c r="TR63" s="192"/>
      <c r="TS63" s="192"/>
      <c r="TT63" s="192"/>
      <c r="TU63" s="192"/>
      <c r="TV63" s="192"/>
      <c r="TW63" s="192"/>
      <c r="TX63" s="192"/>
      <c r="TY63" s="192"/>
      <c r="TZ63" s="192"/>
      <c r="UA63" s="192"/>
      <c r="UB63" s="192"/>
      <c r="UC63" s="192"/>
      <c r="UD63" s="192"/>
      <c r="UE63" s="192"/>
      <c r="UF63" s="192"/>
      <c r="UG63" s="192"/>
      <c r="UH63" s="192"/>
      <c r="UI63" s="192"/>
      <c r="UJ63" s="192"/>
      <c r="UK63" s="192"/>
      <c r="UL63" s="192"/>
      <c r="UM63" s="192"/>
      <c r="UN63" s="192"/>
      <c r="UO63" s="192"/>
      <c r="UP63" s="192"/>
      <c r="UQ63" s="192"/>
      <c r="UR63" s="192"/>
      <c r="US63" s="192"/>
      <c r="UT63" s="192"/>
      <c r="UU63" s="192"/>
      <c r="UV63" s="192"/>
      <c r="UW63" s="192"/>
      <c r="UX63" s="192"/>
      <c r="UY63" s="192"/>
      <c r="UZ63" s="192"/>
      <c r="VA63" s="192"/>
      <c r="VB63" s="192"/>
      <c r="VC63" s="192"/>
      <c r="VD63" s="192"/>
      <c r="VE63" s="192"/>
      <c r="VF63" s="192"/>
      <c r="VG63" s="192"/>
      <c r="VH63" s="192"/>
      <c r="VI63" s="192"/>
      <c r="VJ63" s="192"/>
      <c r="VK63" s="192"/>
      <c r="VL63" s="192"/>
      <c r="VM63" s="192"/>
      <c r="VN63" s="192"/>
      <c r="VO63" s="192"/>
      <c r="VP63" s="192"/>
      <c r="VQ63" s="192"/>
      <c r="VR63" s="192"/>
      <c r="VS63" s="192"/>
      <c r="VT63" s="192"/>
      <c r="VU63" s="192"/>
      <c r="VV63" s="192"/>
      <c r="VW63" s="192"/>
      <c r="VX63" s="192"/>
      <c r="VY63" s="192"/>
      <c r="VZ63" s="192"/>
      <c r="WA63" s="192"/>
      <c r="WB63" s="192"/>
      <c r="WC63" s="192"/>
      <c r="WD63" s="192"/>
      <c r="WE63" s="192"/>
      <c r="WF63" s="192"/>
      <c r="WG63" s="192"/>
      <c r="WH63" s="192"/>
      <c r="WI63" s="192"/>
      <c r="WJ63" s="192"/>
      <c r="WK63" s="192"/>
      <c r="WL63" s="192"/>
      <c r="WM63" s="192"/>
      <c r="WN63" s="192"/>
      <c r="WO63" s="192"/>
      <c r="WP63" s="192"/>
      <c r="WQ63" s="192"/>
      <c r="WR63" s="192"/>
      <c r="WS63" s="192"/>
      <c r="WT63" s="192"/>
      <c r="WU63" s="192"/>
      <c r="WV63" s="192"/>
      <c r="WW63" s="192"/>
      <c r="WX63" s="192"/>
      <c r="WY63" s="192"/>
      <c r="WZ63" s="192"/>
      <c r="XA63" s="192"/>
      <c r="XB63" s="192"/>
      <c r="XC63" s="192"/>
      <c r="XD63" s="192"/>
      <c r="XE63" s="192"/>
      <c r="XF63" s="192"/>
      <c r="XG63" s="192"/>
      <c r="XH63" s="192"/>
      <c r="XI63" s="192"/>
      <c r="XJ63" s="192"/>
      <c r="XK63" s="192"/>
      <c r="XL63" s="192"/>
      <c r="XM63" s="192"/>
      <c r="XN63" s="192"/>
      <c r="XO63" s="192"/>
      <c r="XP63" s="192"/>
      <c r="XQ63" s="192"/>
      <c r="XR63" s="192"/>
      <c r="XS63" s="192"/>
      <c r="XT63" s="192"/>
      <c r="XU63" s="192"/>
      <c r="XV63" s="192"/>
      <c r="XW63" s="192"/>
      <c r="XX63" s="192"/>
      <c r="XY63" s="192"/>
      <c r="XZ63" s="192"/>
      <c r="YA63" s="192"/>
      <c r="YB63" s="192"/>
      <c r="YC63" s="192"/>
      <c r="YD63" s="192"/>
      <c r="YE63" s="192"/>
      <c r="YF63" s="192"/>
      <c r="YG63" s="192"/>
      <c r="YH63" s="192"/>
      <c r="YI63" s="192"/>
      <c r="YJ63" s="192"/>
      <c r="YK63" s="192"/>
      <c r="YL63" s="192"/>
      <c r="YM63" s="192"/>
      <c r="YN63" s="192"/>
      <c r="YO63" s="192"/>
      <c r="YP63" s="192"/>
      <c r="YQ63" s="192"/>
      <c r="YR63" s="192"/>
      <c r="YS63" s="192"/>
      <c r="YT63" s="192"/>
      <c r="YU63" s="192"/>
      <c r="YV63" s="192"/>
      <c r="YW63" s="192"/>
      <c r="YX63" s="192"/>
      <c r="YY63" s="192"/>
      <c r="YZ63" s="192"/>
      <c r="ZA63" s="192"/>
      <c r="ZB63" s="192"/>
      <c r="ZC63" s="192"/>
      <c r="ZD63" s="192"/>
      <c r="ZE63" s="192"/>
      <c r="ZF63" s="192"/>
      <c r="ZG63" s="192"/>
      <c r="ZH63" s="192"/>
      <c r="ZI63" s="192"/>
      <c r="ZJ63" s="192"/>
      <c r="ZK63" s="192"/>
      <c r="ZL63" s="192"/>
      <c r="ZM63" s="192"/>
      <c r="ZN63" s="192"/>
      <c r="ZO63" s="192"/>
      <c r="ZP63" s="192"/>
      <c r="ZQ63" s="192"/>
      <c r="ZR63" s="192"/>
      <c r="ZS63" s="192"/>
      <c r="ZT63" s="192"/>
      <c r="ZU63" s="192"/>
      <c r="ZV63" s="192"/>
      <c r="ZW63" s="192"/>
      <c r="ZX63" s="192"/>
      <c r="ZY63" s="192"/>
      <c r="ZZ63" s="192"/>
      <c r="AAA63" s="192"/>
      <c r="AAB63" s="192"/>
      <c r="AAC63" s="192"/>
      <c r="AAD63" s="192"/>
      <c r="AAE63" s="192"/>
      <c r="AAF63" s="192"/>
      <c r="AAG63" s="192"/>
      <c r="AAH63" s="192"/>
      <c r="AAI63" s="192"/>
      <c r="AAJ63" s="192"/>
      <c r="AAK63" s="192"/>
      <c r="AAL63" s="192"/>
      <c r="AAM63" s="192"/>
      <c r="AAN63" s="192"/>
      <c r="AAO63" s="192"/>
      <c r="AAP63" s="192"/>
      <c r="AAQ63" s="192"/>
      <c r="AAR63" s="192"/>
      <c r="AAS63" s="192"/>
      <c r="AAT63" s="192"/>
      <c r="AAU63" s="192"/>
      <c r="AAV63" s="192"/>
      <c r="AAW63" s="192"/>
      <c r="AAX63" s="192"/>
      <c r="AAY63" s="192"/>
      <c r="AAZ63" s="192"/>
      <c r="ABA63" s="192"/>
      <c r="ABB63" s="192"/>
      <c r="ABC63" s="192"/>
      <c r="ABD63" s="192"/>
      <c r="ABE63" s="192"/>
      <c r="ABF63" s="192"/>
      <c r="ABG63" s="192"/>
      <c r="ABH63" s="192"/>
      <c r="ABI63" s="192"/>
      <c r="ABJ63" s="192"/>
      <c r="ABK63" s="192"/>
      <c r="ABL63" s="192"/>
      <c r="ABM63" s="192"/>
      <c r="ABN63" s="192"/>
      <c r="ABO63" s="192"/>
      <c r="ABP63" s="192"/>
      <c r="ABQ63" s="192"/>
      <c r="ABR63" s="192"/>
      <c r="ABS63" s="192"/>
      <c r="ABT63" s="192"/>
      <c r="ABU63" s="192"/>
      <c r="ABV63" s="192"/>
      <c r="ABW63" s="192"/>
      <c r="ABX63" s="192"/>
      <c r="ABY63" s="192"/>
      <c r="ABZ63" s="192"/>
      <c r="ACA63" s="192"/>
      <c r="ACB63" s="192"/>
      <c r="ACC63" s="192"/>
      <c r="ACD63" s="192"/>
      <c r="ACE63" s="192"/>
      <c r="ACF63" s="192"/>
      <c r="ACG63" s="192"/>
      <c r="ACH63" s="192"/>
      <c r="ACI63" s="192"/>
      <c r="ACJ63" s="192"/>
      <c r="ACK63" s="192"/>
      <c r="ACL63" s="192"/>
      <c r="ACM63" s="192"/>
      <c r="ACN63" s="192"/>
      <c r="ACO63" s="192"/>
      <c r="ACP63" s="192"/>
      <c r="ACQ63" s="192"/>
      <c r="ACR63" s="192"/>
      <c r="ACS63" s="192"/>
      <c r="ACT63" s="192"/>
      <c r="ACU63" s="192"/>
      <c r="ACV63" s="192"/>
      <c r="ACW63" s="192"/>
      <c r="ACX63" s="192"/>
      <c r="ACY63" s="192"/>
      <c r="ACZ63" s="192"/>
      <c r="ADA63" s="192"/>
      <c r="ADB63" s="192"/>
      <c r="ADC63" s="192"/>
      <c r="ADD63" s="192"/>
      <c r="ADE63" s="192"/>
      <c r="ADF63" s="192"/>
      <c r="ADG63" s="192"/>
      <c r="ADH63" s="192"/>
      <c r="ADI63" s="192"/>
      <c r="ADJ63" s="192"/>
      <c r="ADK63" s="192"/>
      <c r="ADL63" s="192"/>
      <c r="ADM63" s="192"/>
      <c r="ADN63" s="192"/>
      <c r="ADO63" s="192"/>
      <c r="ADP63" s="192"/>
      <c r="ADQ63" s="192"/>
      <c r="ADR63" s="192"/>
      <c r="ADS63" s="192"/>
      <c r="ADT63" s="192"/>
      <c r="ADU63" s="192"/>
      <c r="ADV63" s="192"/>
      <c r="ADW63" s="192"/>
      <c r="ADX63" s="192"/>
      <c r="ADY63" s="192"/>
      <c r="ADZ63" s="192"/>
      <c r="AEA63" s="192"/>
      <c r="AEB63" s="192"/>
      <c r="AEC63" s="192"/>
      <c r="AED63" s="192"/>
      <c r="AEE63" s="192"/>
      <c r="AEF63" s="192"/>
      <c r="AEG63" s="192"/>
      <c r="AEH63" s="192"/>
      <c r="AEI63" s="192"/>
      <c r="AEJ63" s="192"/>
      <c r="AEK63" s="192"/>
      <c r="AEL63" s="192"/>
      <c r="AEM63" s="192"/>
      <c r="AEN63" s="192"/>
      <c r="AEO63" s="192"/>
      <c r="AEP63" s="192"/>
      <c r="AEQ63" s="192"/>
      <c r="AER63" s="192"/>
      <c r="AES63" s="192"/>
      <c r="AET63" s="192"/>
      <c r="AEU63" s="192"/>
      <c r="AEV63" s="192"/>
      <c r="AEW63" s="192"/>
      <c r="AEX63" s="192"/>
      <c r="AEY63" s="192"/>
      <c r="AEZ63" s="192"/>
      <c r="AFA63" s="192"/>
      <c r="AFB63" s="192"/>
      <c r="AFC63" s="192"/>
      <c r="AFD63" s="192"/>
      <c r="AFE63" s="192"/>
      <c r="AFF63" s="192"/>
      <c r="AFG63" s="192"/>
      <c r="AFH63" s="192"/>
      <c r="AFI63" s="192"/>
      <c r="AFJ63" s="192"/>
      <c r="AFK63" s="192"/>
      <c r="AFL63" s="192"/>
      <c r="AFM63" s="192"/>
      <c r="AFN63" s="192"/>
      <c r="AFO63" s="192"/>
      <c r="AFP63" s="192"/>
      <c r="AFQ63" s="192"/>
      <c r="AFR63" s="192"/>
      <c r="AFS63" s="192"/>
      <c r="AFT63" s="192"/>
      <c r="AFU63" s="192"/>
      <c r="AFV63" s="192"/>
      <c r="AFW63" s="192"/>
      <c r="AFX63" s="192"/>
      <c r="AFY63" s="192"/>
      <c r="AFZ63" s="192"/>
      <c r="AGA63" s="192"/>
      <c r="AGB63" s="192"/>
      <c r="AGC63" s="192"/>
      <c r="AGD63" s="192"/>
      <c r="AGE63" s="192"/>
      <c r="AGF63" s="192"/>
      <c r="AGG63" s="192"/>
      <c r="AGH63" s="192"/>
      <c r="AGI63" s="192"/>
      <c r="AGJ63" s="192"/>
      <c r="AGK63" s="192"/>
      <c r="AGL63" s="192"/>
      <c r="AGM63" s="192"/>
      <c r="AGN63" s="192"/>
      <c r="AGO63" s="192"/>
      <c r="AGP63" s="192"/>
      <c r="AGQ63" s="192"/>
      <c r="AGR63" s="192"/>
      <c r="AGS63" s="192"/>
      <c r="AGT63" s="192"/>
      <c r="AGU63" s="192"/>
      <c r="AGV63" s="192"/>
      <c r="AGW63" s="192"/>
      <c r="AGX63" s="192"/>
      <c r="AGY63" s="192"/>
      <c r="AGZ63" s="192"/>
      <c r="AHA63" s="192"/>
      <c r="AHB63" s="192"/>
      <c r="AHC63" s="192"/>
      <c r="AHD63" s="192"/>
      <c r="AHE63" s="192"/>
      <c r="AHF63" s="192"/>
      <c r="AHG63" s="192"/>
      <c r="AHH63" s="192"/>
      <c r="AHI63" s="192"/>
      <c r="AHJ63" s="192"/>
      <c r="AHK63" s="192"/>
      <c r="AHL63" s="192"/>
      <c r="AHM63" s="192"/>
      <c r="AHN63" s="192"/>
      <c r="AHO63" s="192"/>
      <c r="AHP63" s="192"/>
      <c r="AHQ63" s="192"/>
      <c r="AHR63" s="192"/>
      <c r="AHS63" s="192"/>
      <c r="AHT63" s="192"/>
      <c r="AHU63" s="192"/>
      <c r="AHV63" s="192"/>
      <c r="AHW63" s="192"/>
      <c r="AHX63" s="192"/>
      <c r="AHY63" s="192"/>
      <c r="AHZ63" s="192"/>
      <c r="AIA63" s="192"/>
      <c r="AIB63" s="192"/>
      <c r="AIC63" s="192"/>
      <c r="AID63" s="192"/>
      <c r="AIE63" s="192"/>
      <c r="AIF63" s="192"/>
      <c r="AIG63" s="192"/>
      <c r="AIH63" s="192"/>
      <c r="AII63" s="192"/>
      <c r="AIJ63" s="192"/>
      <c r="AIK63" s="192"/>
      <c r="AIL63" s="192"/>
      <c r="AIM63" s="192"/>
      <c r="AIN63" s="192"/>
      <c r="AIO63" s="192"/>
      <c r="AIP63" s="192"/>
      <c r="AIQ63" s="192"/>
      <c r="AIR63" s="192"/>
      <c r="AIS63" s="192"/>
      <c r="AIT63" s="192"/>
      <c r="AIU63" s="192"/>
      <c r="AIV63" s="192"/>
      <c r="AIW63" s="192"/>
      <c r="AIX63" s="192"/>
      <c r="AIY63" s="192"/>
      <c r="AIZ63" s="192"/>
      <c r="AJA63" s="192"/>
      <c r="AJB63" s="192"/>
      <c r="AJC63" s="192"/>
      <c r="AJD63" s="192"/>
      <c r="AJE63" s="192"/>
      <c r="AJF63" s="192"/>
      <c r="AJG63" s="192"/>
      <c r="AJH63" s="192"/>
      <c r="AJI63" s="192"/>
      <c r="AJJ63" s="192"/>
      <c r="AJK63" s="192"/>
      <c r="AJL63" s="192"/>
      <c r="AJM63" s="192"/>
      <c r="AJN63" s="192"/>
      <c r="AJO63" s="192"/>
      <c r="AJP63" s="192"/>
      <c r="AJQ63" s="192"/>
      <c r="AJR63" s="192"/>
      <c r="AJS63" s="192"/>
      <c r="AJT63" s="192"/>
      <c r="AJU63" s="192"/>
      <c r="AJV63" s="192"/>
      <c r="AJW63" s="192"/>
      <c r="AJX63" s="192"/>
      <c r="AJY63" s="192"/>
      <c r="AJZ63" s="192"/>
      <c r="AKA63" s="192"/>
      <c r="AKB63" s="192"/>
      <c r="AKC63" s="192"/>
      <c r="AKD63" s="192"/>
      <c r="AKE63" s="192"/>
      <c r="AKF63" s="192"/>
      <c r="AKG63" s="192"/>
      <c r="AKH63" s="192"/>
      <c r="AKI63" s="192"/>
      <c r="AKJ63" s="192"/>
      <c r="AKK63" s="192"/>
      <c r="AKL63" s="192"/>
      <c r="AKM63" s="192"/>
      <c r="AKN63" s="192"/>
      <c r="AKO63" s="192"/>
      <c r="AKP63" s="192"/>
      <c r="AKQ63" s="192"/>
      <c r="AKR63" s="192"/>
      <c r="AKS63" s="192"/>
      <c r="AKT63" s="192"/>
      <c r="AKU63" s="192"/>
      <c r="AKV63" s="192"/>
      <c r="AKW63" s="192"/>
      <c r="AKX63" s="192"/>
      <c r="AKY63" s="192"/>
      <c r="AKZ63" s="192"/>
      <c r="ALA63" s="192"/>
      <c r="ALB63" s="192"/>
      <c r="ALC63" s="192"/>
      <c r="ALD63" s="192"/>
      <c r="ALE63" s="192"/>
      <c r="ALF63" s="192"/>
      <c r="ALG63" s="192"/>
      <c r="ALH63" s="192"/>
      <c r="ALI63" s="192"/>
      <c r="ALJ63" s="192"/>
      <c r="ALK63" s="192"/>
      <c r="ALL63" s="192"/>
      <c r="ALM63" s="192"/>
      <c r="ALN63" s="192"/>
      <c r="ALO63" s="192"/>
      <c r="ALP63" s="192"/>
      <c r="ALQ63" s="192"/>
      <c r="ALR63" s="192"/>
      <c r="ALS63" s="192"/>
      <c r="ALT63" s="192"/>
      <c r="ALU63" s="192"/>
      <c r="ALV63" s="192"/>
      <c r="ALW63" s="192"/>
      <c r="ALX63" s="192"/>
      <c r="ALY63" s="192"/>
      <c r="ALZ63" s="192"/>
      <c r="AMA63" s="192"/>
      <c r="AMB63" s="192"/>
      <c r="AMC63" s="192"/>
      <c r="AMD63" s="192"/>
      <c r="AME63" s="192"/>
      <c r="AMF63" s="192"/>
      <c r="AMG63" s="192"/>
      <c r="AMH63" s="192"/>
      <c r="AMI63" s="192"/>
      <c r="AMJ63" s="192"/>
      <c r="AMK63" s="192"/>
    </row>
    <row r="64" spans="1:1025" s="183" customFormat="1">
      <c r="A64" s="192" t="str">
        <f t="shared" si="12"/>
        <v>REF_LEGAL_ENTITY.REQUEST_APPROVAL</v>
      </c>
      <c r="B64" s="193">
        <f t="shared" si="3"/>
        <v>110060</v>
      </c>
      <c r="C64" s="193">
        <v>0</v>
      </c>
      <c r="D64" s="193">
        <v>1</v>
      </c>
      <c r="E64" s="194">
        <f t="shared" si="4"/>
        <v>100000</v>
      </c>
      <c r="F64" s="194">
        <v>10003</v>
      </c>
      <c r="G64" s="194" t="s">
        <v>34</v>
      </c>
      <c r="H64" s="194">
        <v>100003</v>
      </c>
      <c r="I64" s="197" t="s">
        <v>693</v>
      </c>
      <c r="J64" s="194">
        <f>VLOOKUP(I64,T_FSM_TYPE!$A:$B,2,0)</f>
        <v>110001</v>
      </c>
      <c r="K64" s="198" t="s">
        <v>701</v>
      </c>
      <c r="L64" s="198"/>
      <c r="M64" s="192" t="str">
        <f t="shared" si="11"/>
        <v>INSERT INTO T_FSM_ACTION VALUES(110060, 0, 1, 100000, 10003, GETDATE(), 100003, 110001, 'REQUEST_APPROVAL', '' )</v>
      </c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192"/>
      <c r="AH64" s="192"/>
      <c r="AI64" s="192"/>
      <c r="AJ64" s="192"/>
      <c r="AK64" s="192"/>
      <c r="AL64" s="192"/>
      <c r="AM64" s="192"/>
      <c r="AN64" s="192"/>
      <c r="AO64" s="192"/>
      <c r="AP64" s="192"/>
      <c r="AQ64" s="192"/>
      <c r="AR64" s="192"/>
      <c r="AS64" s="192"/>
      <c r="AT64" s="192"/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2"/>
      <c r="BF64" s="192"/>
      <c r="BG64" s="192"/>
      <c r="BH64" s="192"/>
      <c r="BI64" s="192"/>
      <c r="BJ64" s="192"/>
      <c r="BK64" s="192"/>
      <c r="BL64" s="192"/>
      <c r="BM64" s="192"/>
      <c r="BN64" s="192"/>
      <c r="BO64" s="192"/>
      <c r="BP64" s="192"/>
      <c r="BQ64" s="192"/>
      <c r="BR64" s="192"/>
      <c r="BS64" s="192"/>
      <c r="BT64" s="192"/>
      <c r="BU64" s="192"/>
      <c r="BV64" s="192"/>
      <c r="BW64" s="192"/>
      <c r="BX64" s="192"/>
      <c r="BY64" s="192"/>
      <c r="BZ64" s="192"/>
      <c r="CA64" s="192"/>
      <c r="CB64" s="192"/>
      <c r="CC64" s="192"/>
      <c r="CD64" s="192"/>
      <c r="CE64" s="192"/>
      <c r="CF64" s="192"/>
      <c r="CG64" s="192"/>
      <c r="CH64" s="192"/>
      <c r="CI64" s="192"/>
      <c r="CJ64" s="192"/>
      <c r="CK64" s="192"/>
      <c r="CL64" s="192"/>
      <c r="CM64" s="192"/>
      <c r="CN64" s="192"/>
      <c r="CO64" s="192"/>
      <c r="CP64" s="192"/>
      <c r="CQ64" s="192"/>
      <c r="CR64" s="192"/>
      <c r="CS64" s="192"/>
      <c r="CT64" s="192"/>
      <c r="CU64" s="192"/>
      <c r="CV64" s="192"/>
      <c r="CW64" s="192"/>
      <c r="CX64" s="192"/>
      <c r="CY64" s="192"/>
      <c r="CZ64" s="192"/>
      <c r="DA64" s="192"/>
      <c r="DB64" s="192"/>
      <c r="DC64" s="192"/>
      <c r="DD64" s="192"/>
      <c r="DE64" s="192"/>
      <c r="DF64" s="192"/>
      <c r="DG64" s="192"/>
      <c r="DH64" s="192"/>
      <c r="DI64" s="192"/>
      <c r="DJ64" s="192"/>
      <c r="DK64" s="192"/>
      <c r="DL64" s="192"/>
      <c r="DM64" s="192"/>
      <c r="DN64" s="192"/>
      <c r="DO64" s="192"/>
      <c r="DP64" s="192"/>
      <c r="DQ64" s="192"/>
      <c r="DR64" s="192"/>
      <c r="DS64" s="192"/>
      <c r="DT64" s="192"/>
      <c r="DU64" s="192"/>
      <c r="DV64" s="192"/>
      <c r="DW64" s="192"/>
      <c r="DX64" s="192"/>
      <c r="DY64" s="192"/>
      <c r="DZ64" s="192"/>
      <c r="EA64" s="192"/>
      <c r="EB64" s="192"/>
      <c r="EC64" s="192"/>
      <c r="ED64" s="192"/>
      <c r="EE64" s="192"/>
      <c r="EF64" s="192"/>
      <c r="EG64" s="192"/>
      <c r="EH64" s="192"/>
      <c r="EI64" s="192"/>
      <c r="EJ64" s="192"/>
      <c r="EK64" s="192"/>
      <c r="EL64" s="192"/>
      <c r="EM64" s="192"/>
      <c r="EN64" s="192"/>
      <c r="EO64" s="192"/>
      <c r="EP64" s="192"/>
      <c r="EQ64" s="192"/>
      <c r="ER64" s="192"/>
      <c r="ES64" s="192"/>
      <c r="ET64" s="192"/>
      <c r="EU64" s="192"/>
      <c r="EV64" s="192"/>
      <c r="EW64" s="192"/>
      <c r="EX64" s="192"/>
      <c r="EY64" s="192"/>
      <c r="EZ64" s="192"/>
      <c r="FA64" s="192"/>
      <c r="FB64" s="192"/>
      <c r="FC64" s="192"/>
      <c r="FD64" s="192"/>
      <c r="FE64" s="192"/>
      <c r="FF64" s="192"/>
      <c r="FG64" s="192"/>
      <c r="FH64" s="192"/>
      <c r="FI64" s="192"/>
      <c r="FJ64" s="192"/>
      <c r="FK64" s="192"/>
      <c r="FL64" s="192"/>
      <c r="FM64" s="192"/>
      <c r="FN64" s="192"/>
      <c r="FO64" s="192"/>
      <c r="FP64" s="192"/>
      <c r="FQ64" s="192"/>
      <c r="FR64" s="192"/>
      <c r="FS64" s="192"/>
      <c r="FT64" s="192"/>
      <c r="FU64" s="192"/>
      <c r="FV64" s="192"/>
      <c r="FW64" s="192"/>
      <c r="FX64" s="192"/>
      <c r="FY64" s="192"/>
      <c r="FZ64" s="192"/>
      <c r="GA64" s="192"/>
      <c r="GB64" s="192"/>
      <c r="GC64" s="192"/>
      <c r="GD64" s="192"/>
      <c r="GE64" s="192"/>
      <c r="GF64" s="192"/>
      <c r="GG64" s="192"/>
      <c r="GH64" s="192"/>
      <c r="GI64" s="192"/>
      <c r="GJ64" s="192"/>
      <c r="GK64" s="192"/>
      <c r="GL64" s="192"/>
      <c r="GM64" s="192"/>
      <c r="GN64" s="192"/>
      <c r="GO64" s="192"/>
      <c r="GP64" s="192"/>
      <c r="GQ64" s="192"/>
      <c r="GR64" s="192"/>
      <c r="GS64" s="192"/>
      <c r="GT64" s="192"/>
      <c r="GU64" s="192"/>
      <c r="GV64" s="192"/>
      <c r="GW64" s="192"/>
      <c r="GX64" s="192"/>
      <c r="GY64" s="192"/>
      <c r="GZ64" s="192"/>
      <c r="HA64" s="192"/>
      <c r="HB64" s="192"/>
      <c r="HC64" s="192"/>
      <c r="HD64" s="192"/>
      <c r="HE64" s="192"/>
      <c r="HF64" s="192"/>
      <c r="HG64" s="192"/>
      <c r="HH64" s="192"/>
      <c r="HI64" s="192"/>
      <c r="HJ64" s="192"/>
      <c r="HK64" s="192"/>
      <c r="HL64" s="192"/>
      <c r="HM64" s="192"/>
      <c r="HN64" s="192"/>
      <c r="HO64" s="192"/>
      <c r="HP64" s="192"/>
      <c r="HQ64" s="192"/>
      <c r="HR64" s="192"/>
      <c r="HS64" s="192"/>
      <c r="HT64" s="192"/>
      <c r="HU64" s="192"/>
      <c r="HV64" s="192"/>
      <c r="HW64" s="192"/>
      <c r="HX64" s="192"/>
      <c r="HY64" s="192"/>
      <c r="HZ64" s="192"/>
      <c r="IA64" s="192"/>
      <c r="IB64" s="192"/>
      <c r="IC64" s="192"/>
      <c r="ID64" s="192"/>
      <c r="IE64" s="192"/>
      <c r="IF64" s="192"/>
      <c r="IG64" s="192"/>
      <c r="IH64" s="192"/>
      <c r="II64" s="192"/>
      <c r="IJ64" s="192"/>
      <c r="IK64" s="192"/>
      <c r="IL64" s="192"/>
      <c r="IM64" s="192"/>
      <c r="IN64" s="192"/>
      <c r="IO64" s="192"/>
      <c r="IP64" s="192"/>
      <c r="IQ64" s="192"/>
      <c r="IR64" s="192"/>
      <c r="IS64" s="192"/>
      <c r="IT64" s="192"/>
      <c r="IU64" s="192"/>
      <c r="IV64" s="192"/>
      <c r="IW64" s="192"/>
      <c r="IX64" s="192"/>
      <c r="IY64" s="192"/>
      <c r="IZ64" s="192"/>
      <c r="JA64" s="192"/>
      <c r="JB64" s="192"/>
      <c r="JC64" s="192"/>
      <c r="JD64" s="192"/>
      <c r="JE64" s="192"/>
      <c r="JF64" s="192"/>
      <c r="JG64" s="192"/>
      <c r="JH64" s="192"/>
      <c r="JI64" s="192"/>
      <c r="JJ64" s="192"/>
      <c r="JK64" s="192"/>
      <c r="JL64" s="192"/>
      <c r="JM64" s="192"/>
      <c r="JN64" s="192"/>
      <c r="JO64" s="192"/>
      <c r="JP64" s="192"/>
      <c r="JQ64" s="192"/>
      <c r="JR64" s="192"/>
      <c r="JS64" s="192"/>
      <c r="JT64" s="192"/>
      <c r="JU64" s="192"/>
      <c r="JV64" s="192"/>
      <c r="JW64" s="192"/>
      <c r="JX64" s="192"/>
      <c r="JY64" s="192"/>
      <c r="JZ64" s="192"/>
      <c r="KA64" s="192"/>
      <c r="KB64" s="192"/>
      <c r="KC64" s="192"/>
      <c r="KD64" s="192"/>
      <c r="KE64" s="192"/>
      <c r="KF64" s="192"/>
      <c r="KG64" s="192"/>
      <c r="KH64" s="192"/>
      <c r="KI64" s="192"/>
      <c r="KJ64" s="192"/>
      <c r="KK64" s="192"/>
      <c r="KL64" s="192"/>
      <c r="KM64" s="192"/>
      <c r="KN64" s="192"/>
      <c r="KO64" s="192"/>
      <c r="KP64" s="192"/>
      <c r="KQ64" s="192"/>
      <c r="KR64" s="192"/>
      <c r="KS64" s="192"/>
      <c r="KT64" s="192"/>
      <c r="KU64" s="192"/>
      <c r="KV64" s="192"/>
      <c r="KW64" s="192"/>
      <c r="KX64" s="192"/>
      <c r="KY64" s="192"/>
      <c r="KZ64" s="192"/>
      <c r="LA64" s="192"/>
      <c r="LB64" s="192"/>
      <c r="LC64" s="192"/>
      <c r="LD64" s="192"/>
      <c r="LE64" s="192"/>
      <c r="LF64" s="192"/>
      <c r="LG64" s="192"/>
      <c r="LH64" s="192"/>
      <c r="LI64" s="192"/>
      <c r="LJ64" s="192"/>
      <c r="LK64" s="192"/>
      <c r="LL64" s="192"/>
      <c r="LM64" s="192"/>
      <c r="LN64" s="192"/>
      <c r="LO64" s="192"/>
      <c r="LP64" s="192"/>
      <c r="LQ64" s="192"/>
      <c r="LR64" s="192"/>
      <c r="LS64" s="192"/>
      <c r="LT64" s="192"/>
      <c r="LU64" s="192"/>
      <c r="LV64" s="192"/>
      <c r="LW64" s="192"/>
      <c r="LX64" s="192"/>
      <c r="LY64" s="192"/>
      <c r="LZ64" s="192"/>
      <c r="MA64" s="192"/>
      <c r="MB64" s="192"/>
      <c r="MC64" s="192"/>
      <c r="MD64" s="192"/>
      <c r="ME64" s="192"/>
      <c r="MF64" s="192"/>
      <c r="MG64" s="192"/>
      <c r="MH64" s="192"/>
      <c r="MI64" s="192"/>
      <c r="MJ64" s="192"/>
      <c r="MK64" s="192"/>
      <c r="ML64" s="192"/>
      <c r="MM64" s="192"/>
      <c r="MN64" s="192"/>
      <c r="MO64" s="192"/>
      <c r="MP64" s="192"/>
      <c r="MQ64" s="192"/>
      <c r="MR64" s="192"/>
      <c r="MS64" s="192"/>
      <c r="MT64" s="192"/>
      <c r="MU64" s="192"/>
      <c r="MV64" s="192"/>
      <c r="MW64" s="192"/>
      <c r="MX64" s="192"/>
      <c r="MY64" s="192"/>
      <c r="MZ64" s="192"/>
      <c r="NA64" s="192"/>
      <c r="NB64" s="192"/>
      <c r="NC64" s="192"/>
      <c r="ND64" s="192"/>
      <c r="NE64" s="192"/>
      <c r="NF64" s="192"/>
      <c r="NG64" s="192"/>
      <c r="NH64" s="192"/>
      <c r="NI64" s="192"/>
      <c r="NJ64" s="192"/>
      <c r="NK64" s="192"/>
      <c r="NL64" s="192"/>
      <c r="NM64" s="192"/>
      <c r="NN64" s="192"/>
      <c r="NO64" s="192"/>
      <c r="NP64" s="192"/>
      <c r="NQ64" s="192"/>
      <c r="NR64" s="192"/>
      <c r="NS64" s="192"/>
      <c r="NT64" s="192"/>
      <c r="NU64" s="192"/>
      <c r="NV64" s="192"/>
      <c r="NW64" s="192"/>
      <c r="NX64" s="192"/>
      <c r="NY64" s="192"/>
      <c r="NZ64" s="192"/>
      <c r="OA64" s="192"/>
      <c r="OB64" s="192"/>
      <c r="OC64" s="192"/>
      <c r="OD64" s="192"/>
      <c r="OE64" s="192"/>
      <c r="OF64" s="192"/>
      <c r="OG64" s="192"/>
      <c r="OH64" s="192"/>
      <c r="OI64" s="192"/>
      <c r="OJ64" s="192"/>
      <c r="OK64" s="192"/>
      <c r="OL64" s="192"/>
      <c r="OM64" s="192"/>
      <c r="ON64" s="192"/>
      <c r="OO64" s="192"/>
      <c r="OP64" s="192"/>
      <c r="OQ64" s="192"/>
      <c r="OR64" s="192"/>
      <c r="OS64" s="192"/>
      <c r="OT64" s="192"/>
      <c r="OU64" s="192"/>
      <c r="OV64" s="192"/>
      <c r="OW64" s="192"/>
      <c r="OX64" s="192"/>
      <c r="OY64" s="192"/>
      <c r="OZ64" s="192"/>
      <c r="PA64" s="192"/>
      <c r="PB64" s="192"/>
      <c r="PC64" s="192"/>
      <c r="PD64" s="192"/>
      <c r="PE64" s="192"/>
      <c r="PF64" s="192"/>
      <c r="PG64" s="192"/>
      <c r="PH64" s="192"/>
      <c r="PI64" s="192"/>
      <c r="PJ64" s="192"/>
      <c r="PK64" s="192"/>
      <c r="PL64" s="192"/>
      <c r="PM64" s="192"/>
      <c r="PN64" s="192"/>
      <c r="PO64" s="192"/>
      <c r="PP64" s="192"/>
      <c r="PQ64" s="192"/>
      <c r="PR64" s="192"/>
      <c r="PS64" s="192"/>
      <c r="PT64" s="192"/>
      <c r="PU64" s="192"/>
      <c r="PV64" s="192"/>
      <c r="PW64" s="192"/>
      <c r="PX64" s="192"/>
      <c r="PY64" s="192"/>
      <c r="PZ64" s="192"/>
      <c r="QA64" s="192"/>
      <c r="QB64" s="192"/>
      <c r="QC64" s="192"/>
      <c r="QD64" s="192"/>
      <c r="QE64" s="192"/>
      <c r="QF64" s="192"/>
      <c r="QG64" s="192"/>
      <c r="QH64" s="192"/>
      <c r="QI64" s="192"/>
      <c r="QJ64" s="192"/>
      <c r="QK64" s="192"/>
      <c r="QL64" s="192"/>
      <c r="QM64" s="192"/>
      <c r="QN64" s="192"/>
      <c r="QO64" s="192"/>
      <c r="QP64" s="192"/>
      <c r="QQ64" s="192"/>
      <c r="QR64" s="192"/>
      <c r="QS64" s="192"/>
      <c r="QT64" s="192"/>
      <c r="QU64" s="192"/>
      <c r="QV64" s="192"/>
      <c r="QW64" s="192"/>
      <c r="QX64" s="192"/>
      <c r="QY64" s="192"/>
      <c r="QZ64" s="192"/>
      <c r="RA64" s="192"/>
      <c r="RB64" s="192"/>
      <c r="RC64" s="192"/>
      <c r="RD64" s="192"/>
      <c r="RE64" s="192"/>
      <c r="RF64" s="192"/>
      <c r="RG64" s="192"/>
      <c r="RH64" s="192"/>
      <c r="RI64" s="192"/>
      <c r="RJ64" s="192"/>
      <c r="RK64" s="192"/>
      <c r="RL64" s="192"/>
      <c r="RM64" s="192"/>
      <c r="RN64" s="192"/>
      <c r="RO64" s="192"/>
      <c r="RP64" s="192"/>
      <c r="RQ64" s="192"/>
      <c r="RR64" s="192"/>
      <c r="RS64" s="192"/>
      <c r="RT64" s="192"/>
      <c r="RU64" s="192"/>
      <c r="RV64" s="192"/>
      <c r="RW64" s="192"/>
      <c r="RX64" s="192"/>
      <c r="RY64" s="192"/>
      <c r="RZ64" s="192"/>
      <c r="SA64" s="192"/>
      <c r="SB64" s="192"/>
      <c r="SC64" s="192"/>
      <c r="SD64" s="192"/>
      <c r="SE64" s="192"/>
      <c r="SF64" s="192"/>
      <c r="SG64" s="192"/>
      <c r="SH64" s="192"/>
      <c r="SI64" s="192"/>
      <c r="SJ64" s="192"/>
      <c r="SK64" s="192"/>
      <c r="SL64" s="192"/>
      <c r="SM64" s="192"/>
      <c r="SN64" s="192"/>
      <c r="SO64" s="192"/>
      <c r="SP64" s="192"/>
      <c r="SQ64" s="192"/>
      <c r="SR64" s="192"/>
      <c r="SS64" s="192"/>
      <c r="ST64" s="192"/>
      <c r="SU64" s="192"/>
      <c r="SV64" s="192"/>
      <c r="SW64" s="192"/>
      <c r="SX64" s="192"/>
      <c r="SY64" s="192"/>
      <c r="SZ64" s="192"/>
      <c r="TA64" s="192"/>
      <c r="TB64" s="192"/>
      <c r="TC64" s="192"/>
      <c r="TD64" s="192"/>
      <c r="TE64" s="192"/>
      <c r="TF64" s="192"/>
      <c r="TG64" s="192"/>
      <c r="TH64" s="192"/>
      <c r="TI64" s="192"/>
      <c r="TJ64" s="192"/>
      <c r="TK64" s="192"/>
      <c r="TL64" s="192"/>
      <c r="TM64" s="192"/>
      <c r="TN64" s="192"/>
      <c r="TO64" s="192"/>
      <c r="TP64" s="192"/>
      <c r="TQ64" s="192"/>
      <c r="TR64" s="192"/>
      <c r="TS64" s="192"/>
      <c r="TT64" s="192"/>
      <c r="TU64" s="192"/>
      <c r="TV64" s="192"/>
      <c r="TW64" s="192"/>
      <c r="TX64" s="192"/>
      <c r="TY64" s="192"/>
      <c r="TZ64" s="192"/>
      <c r="UA64" s="192"/>
      <c r="UB64" s="192"/>
      <c r="UC64" s="192"/>
      <c r="UD64" s="192"/>
      <c r="UE64" s="192"/>
      <c r="UF64" s="192"/>
      <c r="UG64" s="192"/>
      <c r="UH64" s="192"/>
      <c r="UI64" s="192"/>
      <c r="UJ64" s="192"/>
      <c r="UK64" s="192"/>
      <c r="UL64" s="192"/>
      <c r="UM64" s="192"/>
      <c r="UN64" s="192"/>
      <c r="UO64" s="192"/>
      <c r="UP64" s="192"/>
      <c r="UQ64" s="192"/>
      <c r="UR64" s="192"/>
      <c r="US64" s="192"/>
      <c r="UT64" s="192"/>
      <c r="UU64" s="192"/>
      <c r="UV64" s="192"/>
      <c r="UW64" s="192"/>
      <c r="UX64" s="192"/>
      <c r="UY64" s="192"/>
      <c r="UZ64" s="192"/>
      <c r="VA64" s="192"/>
      <c r="VB64" s="192"/>
      <c r="VC64" s="192"/>
      <c r="VD64" s="192"/>
      <c r="VE64" s="192"/>
      <c r="VF64" s="192"/>
      <c r="VG64" s="192"/>
      <c r="VH64" s="192"/>
      <c r="VI64" s="192"/>
      <c r="VJ64" s="192"/>
      <c r="VK64" s="192"/>
      <c r="VL64" s="192"/>
      <c r="VM64" s="192"/>
      <c r="VN64" s="192"/>
      <c r="VO64" s="192"/>
      <c r="VP64" s="192"/>
      <c r="VQ64" s="192"/>
      <c r="VR64" s="192"/>
      <c r="VS64" s="192"/>
      <c r="VT64" s="192"/>
      <c r="VU64" s="192"/>
      <c r="VV64" s="192"/>
      <c r="VW64" s="192"/>
      <c r="VX64" s="192"/>
      <c r="VY64" s="192"/>
      <c r="VZ64" s="192"/>
      <c r="WA64" s="192"/>
      <c r="WB64" s="192"/>
      <c r="WC64" s="192"/>
      <c r="WD64" s="192"/>
      <c r="WE64" s="192"/>
      <c r="WF64" s="192"/>
      <c r="WG64" s="192"/>
      <c r="WH64" s="192"/>
      <c r="WI64" s="192"/>
      <c r="WJ64" s="192"/>
      <c r="WK64" s="192"/>
      <c r="WL64" s="192"/>
      <c r="WM64" s="192"/>
      <c r="WN64" s="192"/>
      <c r="WO64" s="192"/>
      <c r="WP64" s="192"/>
      <c r="WQ64" s="192"/>
      <c r="WR64" s="192"/>
      <c r="WS64" s="192"/>
      <c r="WT64" s="192"/>
      <c r="WU64" s="192"/>
      <c r="WV64" s="192"/>
      <c r="WW64" s="192"/>
      <c r="WX64" s="192"/>
      <c r="WY64" s="192"/>
      <c r="WZ64" s="192"/>
      <c r="XA64" s="192"/>
      <c r="XB64" s="192"/>
      <c r="XC64" s="192"/>
      <c r="XD64" s="192"/>
      <c r="XE64" s="192"/>
      <c r="XF64" s="192"/>
      <c r="XG64" s="192"/>
      <c r="XH64" s="192"/>
      <c r="XI64" s="192"/>
      <c r="XJ64" s="192"/>
      <c r="XK64" s="192"/>
      <c r="XL64" s="192"/>
      <c r="XM64" s="192"/>
      <c r="XN64" s="192"/>
      <c r="XO64" s="192"/>
      <c r="XP64" s="192"/>
      <c r="XQ64" s="192"/>
      <c r="XR64" s="192"/>
      <c r="XS64" s="192"/>
      <c r="XT64" s="192"/>
      <c r="XU64" s="192"/>
      <c r="XV64" s="192"/>
      <c r="XW64" s="192"/>
      <c r="XX64" s="192"/>
      <c r="XY64" s="192"/>
      <c r="XZ64" s="192"/>
      <c r="YA64" s="192"/>
      <c r="YB64" s="192"/>
      <c r="YC64" s="192"/>
      <c r="YD64" s="192"/>
      <c r="YE64" s="192"/>
      <c r="YF64" s="192"/>
      <c r="YG64" s="192"/>
      <c r="YH64" s="192"/>
      <c r="YI64" s="192"/>
      <c r="YJ64" s="192"/>
      <c r="YK64" s="192"/>
      <c r="YL64" s="192"/>
      <c r="YM64" s="192"/>
      <c r="YN64" s="192"/>
      <c r="YO64" s="192"/>
      <c r="YP64" s="192"/>
      <c r="YQ64" s="192"/>
      <c r="YR64" s="192"/>
      <c r="YS64" s="192"/>
      <c r="YT64" s="192"/>
      <c r="YU64" s="192"/>
      <c r="YV64" s="192"/>
      <c r="YW64" s="192"/>
      <c r="YX64" s="192"/>
      <c r="YY64" s="192"/>
      <c r="YZ64" s="192"/>
      <c r="ZA64" s="192"/>
      <c r="ZB64" s="192"/>
      <c r="ZC64" s="192"/>
      <c r="ZD64" s="192"/>
      <c r="ZE64" s="192"/>
      <c r="ZF64" s="192"/>
      <c r="ZG64" s="192"/>
      <c r="ZH64" s="192"/>
      <c r="ZI64" s="192"/>
      <c r="ZJ64" s="192"/>
      <c r="ZK64" s="192"/>
      <c r="ZL64" s="192"/>
      <c r="ZM64" s="192"/>
      <c r="ZN64" s="192"/>
      <c r="ZO64" s="192"/>
      <c r="ZP64" s="192"/>
      <c r="ZQ64" s="192"/>
      <c r="ZR64" s="192"/>
      <c r="ZS64" s="192"/>
      <c r="ZT64" s="192"/>
      <c r="ZU64" s="192"/>
      <c r="ZV64" s="192"/>
      <c r="ZW64" s="192"/>
      <c r="ZX64" s="192"/>
      <c r="ZY64" s="192"/>
      <c r="ZZ64" s="192"/>
      <c r="AAA64" s="192"/>
      <c r="AAB64" s="192"/>
      <c r="AAC64" s="192"/>
      <c r="AAD64" s="192"/>
      <c r="AAE64" s="192"/>
      <c r="AAF64" s="192"/>
      <c r="AAG64" s="192"/>
      <c r="AAH64" s="192"/>
      <c r="AAI64" s="192"/>
      <c r="AAJ64" s="192"/>
      <c r="AAK64" s="192"/>
      <c r="AAL64" s="192"/>
      <c r="AAM64" s="192"/>
      <c r="AAN64" s="192"/>
      <c r="AAO64" s="192"/>
      <c r="AAP64" s="192"/>
      <c r="AAQ64" s="192"/>
      <c r="AAR64" s="192"/>
      <c r="AAS64" s="192"/>
      <c r="AAT64" s="192"/>
      <c r="AAU64" s="192"/>
      <c r="AAV64" s="192"/>
      <c r="AAW64" s="192"/>
      <c r="AAX64" s="192"/>
      <c r="AAY64" s="192"/>
      <c r="AAZ64" s="192"/>
      <c r="ABA64" s="192"/>
      <c r="ABB64" s="192"/>
      <c r="ABC64" s="192"/>
      <c r="ABD64" s="192"/>
      <c r="ABE64" s="192"/>
      <c r="ABF64" s="192"/>
      <c r="ABG64" s="192"/>
      <c r="ABH64" s="192"/>
      <c r="ABI64" s="192"/>
      <c r="ABJ64" s="192"/>
      <c r="ABK64" s="192"/>
      <c r="ABL64" s="192"/>
      <c r="ABM64" s="192"/>
      <c r="ABN64" s="192"/>
      <c r="ABO64" s="192"/>
      <c r="ABP64" s="192"/>
      <c r="ABQ64" s="192"/>
      <c r="ABR64" s="192"/>
      <c r="ABS64" s="192"/>
      <c r="ABT64" s="192"/>
      <c r="ABU64" s="192"/>
      <c r="ABV64" s="192"/>
      <c r="ABW64" s="192"/>
      <c r="ABX64" s="192"/>
      <c r="ABY64" s="192"/>
      <c r="ABZ64" s="192"/>
      <c r="ACA64" s="192"/>
      <c r="ACB64" s="192"/>
      <c r="ACC64" s="192"/>
      <c r="ACD64" s="192"/>
      <c r="ACE64" s="192"/>
      <c r="ACF64" s="192"/>
      <c r="ACG64" s="192"/>
      <c r="ACH64" s="192"/>
      <c r="ACI64" s="192"/>
      <c r="ACJ64" s="192"/>
      <c r="ACK64" s="192"/>
      <c r="ACL64" s="192"/>
      <c r="ACM64" s="192"/>
      <c r="ACN64" s="192"/>
      <c r="ACO64" s="192"/>
      <c r="ACP64" s="192"/>
      <c r="ACQ64" s="192"/>
      <c r="ACR64" s="192"/>
      <c r="ACS64" s="192"/>
      <c r="ACT64" s="192"/>
      <c r="ACU64" s="192"/>
      <c r="ACV64" s="192"/>
      <c r="ACW64" s="192"/>
      <c r="ACX64" s="192"/>
      <c r="ACY64" s="192"/>
      <c r="ACZ64" s="192"/>
      <c r="ADA64" s="192"/>
      <c r="ADB64" s="192"/>
      <c r="ADC64" s="192"/>
      <c r="ADD64" s="192"/>
      <c r="ADE64" s="192"/>
      <c r="ADF64" s="192"/>
      <c r="ADG64" s="192"/>
      <c r="ADH64" s="192"/>
      <c r="ADI64" s="192"/>
      <c r="ADJ64" s="192"/>
      <c r="ADK64" s="192"/>
      <c r="ADL64" s="192"/>
      <c r="ADM64" s="192"/>
      <c r="ADN64" s="192"/>
      <c r="ADO64" s="192"/>
      <c r="ADP64" s="192"/>
      <c r="ADQ64" s="192"/>
      <c r="ADR64" s="192"/>
      <c r="ADS64" s="192"/>
      <c r="ADT64" s="192"/>
      <c r="ADU64" s="192"/>
      <c r="ADV64" s="192"/>
      <c r="ADW64" s="192"/>
      <c r="ADX64" s="192"/>
      <c r="ADY64" s="192"/>
      <c r="ADZ64" s="192"/>
      <c r="AEA64" s="192"/>
      <c r="AEB64" s="192"/>
      <c r="AEC64" s="192"/>
      <c r="AED64" s="192"/>
      <c r="AEE64" s="192"/>
      <c r="AEF64" s="192"/>
      <c r="AEG64" s="192"/>
      <c r="AEH64" s="192"/>
      <c r="AEI64" s="192"/>
      <c r="AEJ64" s="192"/>
      <c r="AEK64" s="192"/>
      <c r="AEL64" s="192"/>
      <c r="AEM64" s="192"/>
      <c r="AEN64" s="192"/>
      <c r="AEO64" s="192"/>
      <c r="AEP64" s="192"/>
      <c r="AEQ64" s="192"/>
      <c r="AER64" s="192"/>
      <c r="AES64" s="192"/>
      <c r="AET64" s="192"/>
      <c r="AEU64" s="192"/>
      <c r="AEV64" s="192"/>
      <c r="AEW64" s="192"/>
      <c r="AEX64" s="192"/>
      <c r="AEY64" s="192"/>
      <c r="AEZ64" s="192"/>
      <c r="AFA64" s="192"/>
      <c r="AFB64" s="192"/>
      <c r="AFC64" s="192"/>
      <c r="AFD64" s="192"/>
      <c r="AFE64" s="192"/>
      <c r="AFF64" s="192"/>
      <c r="AFG64" s="192"/>
      <c r="AFH64" s="192"/>
      <c r="AFI64" s="192"/>
      <c r="AFJ64" s="192"/>
      <c r="AFK64" s="192"/>
      <c r="AFL64" s="192"/>
      <c r="AFM64" s="192"/>
      <c r="AFN64" s="192"/>
      <c r="AFO64" s="192"/>
      <c r="AFP64" s="192"/>
      <c r="AFQ64" s="192"/>
      <c r="AFR64" s="192"/>
      <c r="AFS64" s="192"/>
      <c r="AFT64" s="192"/>
      <c r="AFU64" s="192"/>
      <c r="AFV64" s="192"/>
      <c r="AFW64" s="192"/>
      <c r="AFX64" s="192"/>
      <c r="AFY64" s="192"/>
      <c r="AFZ64" s="192"/>
      <c r="AGA64" s="192"/>
      <c r="AGB64" s="192"/>
      <c r="AGC64" s="192"/>
      <c r="AGD64" s="192"/>
      <c r="AGE64" s="192"/>
      <c r="AGF64" s="192"/>
      <c r="AGG64" s="192"/>
      <c r="AGH64" s="192"/>
      <c r="AGI64" s="192"/>
      <c r="AGJ64" s="192"/>
      <c r="AGK64" s="192"/>
      <c r="AGL64" s="192"/>
      <c r="AGM64" s="192"/>
      <c r="AGN64" s="192"/>
      <c r="AGO64" s="192"/>
      <c r="AGP64" s="192"/>
      <c r="AGQ64" s="192"/>
      <c r="AGR64" s="192"/>
      <c r="AGS64" s="192"/>
      <c r="AGT64" s="192"/>
      <c r="AGU64" s="192"/>
      <c r="AGV64" s="192"/>
      <c r="AGW64" s="192"/>
      <c r="AGX64" s="192"/>
      <c r="AGY64" s="192"/>
      <c r="AGZ64" s="192"/>
      <c r="AHA64" s="192"/>
      <c r="AHB64" s="192"/>
      <c r="AHC64" s="192"/>
      <c r="AHD64" s="192"/>
      <c r="AHE64" s="192"/>
      <c r="AHF64" s="192"/>
      <c r="AHG64" s="192"/>
      <c r="AHH64" s="192"/>
      <c r="AHI64" s="192"/>
      <c r="AHJ64" s="192"/>
      <c r="AHK64" s="192"/>
      <c r="AHL64" s="192"/>
      <c r="AHM64" s="192"/>
      <c r="AHN64" s="192"/>
      <c r="AHO64" s="192"/>
      <c r="AHP64" s="192"/>
      <c r="AHQ64" s="192"/>
      <c r="AHR64" s="192"/>
      <c r="AHS64" s="192"/>
      <c r="AHT64" s="192"/>
      <c r="AHU64" s="192"/>
      <c r="AHV64" s="192"/>
      <c r="AHW64" s="192"/>
      <c r="AHX64" s="192"/>
      <c r="AHY64" s="192"/>
      <c r="AHZ64" s="192"/>
      <c r="AIA64" s="192"/>
      <c r="AIB64" s="192"/>
      <c r="AIC64" s="192"/>
      <c r="AID64" s="192"/>
      <c r="AIE64" s="192"/>
      <c r="AIF64" s="192"/>
      <c r="AIG64" s="192"/>
      <c r="AIH64" s="192"/>
      <c r="AII64" s="192"/>
      <c r="AIJ64" s="192"/>
      <c r="AIK64" s="192"/>
      <c r="AIL64" s="192"/>
      <c r="AIM64" s="192"/>
      <c r="AIN64" s="192"/>
      <c r="AIO64" s="192"/>
      <c r="AIP64" s="192"/>
      <c r="AIQ64" s="192"/>
      <c r="AIR64" s="192"/>
      <c r="AIS64" s="192"/>
      <c r="AIT64" s="192"/>
      <c r="AIU64" s="192"/>
      <c r="AIV64" s="192"/>
      <c r="AIW64" s="192"/>
      <c r="AIX64" s="192"/>
      <c r="AIY64" s="192"/>
      <c r="AIZ64" s="192"/>
      <c r="AJA64" s="192"/>
      <c r="AJB64" s="192"/>
      <c r="AJC64" s="192"/>
      <c r="AJD64" s="192"/>
      <c r="AJE64" s="192"/>
      <c r="AJF64" s="192"/>
      <c r="AJG64" s="192"/>
      <c r="AJH64" s="192"/>
      <c r="AJI64" s="192"/>
      <c r="AJJ64" s="192"/>
      <c r="AJK64" s="192"/>
      <c r="AJL64" s="192"/>
      <c r="AJM64" s="192"/>
      <c r="AJN64" s="192"/>
      <c r="AJO64" s="192"/>
      <c r="AJP64" s="192"/>
      <c r="AJQ64" s="192"/>
      <c r="AJR64" s="192"/>
      <c r="AJS64" s="192"/>
      <c r="AJT64" s="192"/>
      <c r="AJU64" s="192"/>
      <c r="AJV64" s="192"/>
      <c r="AJW64" s="192"/>
      <c r="AJX64" s="192"/>
      <c r="AJY64" s="192"/>
      <c r="AJZ64" s="192"/>
      <c r="AKA64" s="192"/>
      <c r="AKB64" s="192"/>
      <c r="AKC64" s="192"/>
      <c r="AKD64" s="192"/>
      <c r="AKE64" s="192"/>
      <c r="AKF64" s="192"/>
      <c r="AKG64" s="192"/>
      <c r="AKH64" s="192"/>
      <c r="AKI64" s="192"/>
      <c r="AKJ64" s="192"/>
      <c r="AKK64" s="192"/>
      <c r="AKL64" s="192"/>
      <c r="AKM64" s="192"/>
      <c r="AKN64" s="192"/>
      <c r="AKO64" s="192"/>
      <c r="AKP64" s="192"/>
      <c r="AKQ64" s="192"/>
      <c r="AKR64" s="192"/>
      <c r="AKS64" s="192"/>
      <c r="AKT64" s="192"/>
      <c r="AKU64" s="192"/>
      <c r="AKV64" s="192"/>
      <c r="AKW64" s="192"/>
      <c r="AKX64" s="192"/>
      <c r="AKY64" s="192"/>
      <c r="AKZ64" s="192"/>
      <c r="ALA64" s="192"/>
      <c r="ALB64" s="192"/>
      <c r="ALC64" s="192"/>
      <c r="ALD64" s="192"/>
      <c r="ALE64" s="192"/>
      <c r="ALF64" s="192"/>
      <c r="ALG64" s="192"/>
      <c r="ALH64" s="192"/>
      <c r="ALI64" s="192"/>
      <c r="ALJ64" s="192"/>
      <c r="ALK64" s="192"/>
      <c r="ALL64" s="192"/>
      <c r="ALM64" s="192"/>
      <c r="ALN64" s="192"/>
      <c r="ALO64" s="192"/>
      <c r="ALP64" s="192"/>
      <c r="ALQ64" s="192"/>
      <c r="ALR64" s="192"/>
      <c r="ALS64" s="192"/>
      <c r="ALT64" s="192"/>
      <c r="ALU64" s="192"/>
      <c r="ALV64" s="192"/>
      <c r="ALW64" s="192"/>
      <c r="ALX64" s="192"/>
      <c r="ALY64" s="192"/>
      <c r="ALZ64" s="192"/>
      <c r="AMA64" s="192"/>
      <c r="AMB64" s="192"/>
      <c r="AMC64" s="192"/>
      <c r="AMD64" s="192"/>
      <c r="AME64" s="192"/>
      <c r="AMF64" s="192"/>
      <c r="AMG64" s="192"/>
      <c r="AMH64" s="192"/>
      <c r="AMI64" s="192"/>
      <c r="AMJ64" s="192"/>
      <c r="AMK64" s="192"/>
    </row>
    <row r="65" spans="1:1025" s="183" customFormat="1">
      <c r="A65" s="192" t="str">
        <f t="shared" si="12"/>
        <v>REF_LEGAL_ENTITY.APPROVE</v>
      </c>
      <c r="B65" s="193">
        <f t="shared" si="3"/>
        <v>110061</v>
      </c>
      <c r="C65" s="193">
        <v>0</v>
      </c>
      <c r="D65" s="193">
        <v>1</v>
      </c>
      <c r="E65" s="194">
        <f t="shared" si="4"/>
        <v>100000</v>
      </c>
      <c r="F65" s="194">
        <v>10004</v>
      </c>
      <c r="G65" s="194" t="s">
        <v>34</v>
      </c>
      <c r="H65" s="194">
        <v>100004</v>
      </c>
      <c r="I65" s="197" t="s">
        <v>693</v>
      </c>
      <c r="J65" s="194">
        <f>VLOOKUP(I65,T_FSM_TYPE!$A:$B,2,0)</f>
        <v>110001</v>
      </c>
      <c r="K65" s="198" t="s">
        <v>702</v>
      </c>
      <c r="L65" s="198"/>
      <c r="M65" s="192" t="str">
        <f t="shared" si="11"/>
        <v>INSERT INTO T_FSM_ACTION VALUES(110061, 0, 1, 100000, 10004, GETDATE(), 100004, 110001, 'APPROVE', '' )</v>
      </c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192"/>
      <c r="AH65" s="192"/>
      <c r="AI65" s="192"/>
      <c r="AJ65" s="192"/>
      <c r="AK65" s="192"/>
      <c r="AL65" s="192"/>
      <c r="AM65" s="192"/>
      <c r="AN65" s="192"/>
      <c r="AO65" s="192"/>
      <c r="AP65" s="192"/>
      <c r="AQ65" s="19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  <c r="BJ65" s="192"/>
      <c r="BK65" s="192"/>
      <c r="BL65" s="192"/>
      <c r="BM65" s="192"/>
      <c r="BN65" s="192"/>
      <c r="BO65" s="192"/>
      <c r="BP65" s="192"/>
      <c r="BQ65" s="192"/>
      <c r="BR65" s="192"/>
      <c r="BS65" s="192"/>
      <c r="BT65" s="192"/>
      <c r="BU65" s="192"/>
      <c r="BV65" s="192"/>
      <c r="BW65" s="192"/>
      <c r="BX65" s="192"/>
      <c r="BY65" s="192"/>
      <c r="BZ65" s="192"/>
      <c r="CA65" s="192"/>
      <c r="CB65" s="192"/>
      <c r="CC65" s="192"/>
      <c r="CD65" s="192"/>
      <c r="CE65" s="192"/>
      <c r="CF65" s="192"/>
      <c r="CG65" s="192"/>
      <c r="CH65" s="192"/>
      <c r="CI65" s="192"/>
      <c r="CJ65" s="192"/>
      <c r="CK65" s="192"/>
      <c r="CL65" s="192"/>
      <c r="CM65" s="192"/>
      <c r="CN65" s="192"/>
      <c r="CO65" s="192"/>
      <c r="CP65" s="192"/>
      <c r="CQ65" s="192"/>
      <c r="CR65" s="192"/>
      <c r="CS65" s="192"/>
      <c r="CT65" s="192"/>
      <c r="CU65" s="192"/>
      <c r="CV65" s="192"/>
      <c r="CW65" s="192"/>
      <c r="CX65" s="192"/>
      <c r="CY65" s="192"/>
      <c r="CZ65" s="192"/>
      <c r="DA65" s="192"/>
      <c r="DB65" s="192"/>
      <c r="DC65" s="192"/>
      <c r="DD65" s="192"/>
      <c r="DE65" s="192"/>
      <c r="DF65" s="192"/>
      <c r="DG65" s="192"/>
      <c r="DH65" s="192"/>
      <c r="DI65" s="192"/>
      <c r="DJ65" s="192"/>
      <c r="DK65" s="192"/>
      <c r="DL65" s="192"/>
      <c r="DM65" s="192"/>
      <c r="DN65" s="192"/>
      <c r="DO65" s="192"/>
      <c r="DP65" s="192"/>
      <c r="DQ65" s="192"/>
      <c r="DR65" s="192"/>
      <c r="DS65" s="192"/>
      <c r="DT65" s="192"/>
      <c r="DU65" s="192"/>
      <c r="DV65" s="192"/>
      <c r="DW65" s="192"/>
      <c r="DX65" s="192"/>
      <c r="DY65" s="192"/>
      <c r="DZ65" s="192"/>
      <c r="EA65" s="192"/>
      <c r="EB65" s="192"/>
      <c r="EC65" s="192"/>
      <c r="ED65" s="192"/>
      <c r="EE65" s="192"/>
      <c r="EF65" s="192"/>
      <c r="EG65" s="192"/>
      <c r="EH65" s="192"/>
      <c r="EI65" s="192"/>
      <c r="EJ65" s="192"/>
      <c r="EK65" s="192"/>
      <c r="EL65" s="192"/>
      <c r="EM65" s="192"/>
      <c r="EN65" s="192"/>
      <c r="EO65" s="192"/>
      <c r="EP65" s="192"/>
      <c r="EQ65" s="192"/>
      <c r="ER65" s="192"/>
      <c r="ES65" s="192"/>
      <c r="ET65" s="192"/>
      <c r="EU65" s="192"/>
      <c r="EV65" s="192"/>
      <c r="EW65" s="192"/>
      <c r="EX65" s="192"/>
      <c r="EY65" s="192"/>
      <c r="EZ65" s="192"/>
      <c r="FA65" s="192"/>
      <c r="FB65" s="192"/>
      <c r="FC65" s="192"/>
      <c r="FD65" s="192"/>
      <c r="FE65" s="192"/>
      <c r="FF65" s="192"/>
      <c r="FG65" s="192"/>
      <c r="FH65" s="192"/>
      <c r="FI65" s="192"/>
      <c r="FJ65" s="192"/>
      <c r="FK65" s="192"/>
      <c r="FL65" s="192"/>
      <c r="FM65" s="192"/>
      <c r="FN65" s="192"/>
      <c r="FO65" s="192"/>
      <c r="FP65" s="192"/>
      <c r="FQ65" s="192"/>
      <c r="FR65" s="192"/>
      <c r="FS65" s="192"/>
      <c r="FT65" s="192"/>
      <c r="FU65" s="192"/>
      <c r="FV65" s="192"/>
      <c r="FW65" s="192"/>
      <c r="FX65" s="192"/>
      <c r="FY65" s="192"/>
      <c r="FZ65" s="192"/>
      <c r="GA65" s="192"/>
      <c r="GB65" s="192"/>
      <c r="GC65" s="192"/>
      <c r="GD65" s="192"/>
      <c r="GE65" s="192"/>
      <c r="GF65" s="192"/>
      <c r="GG65" s="192"/>
      <c r="GH65" s="192"/>
      <c r="GI65" s="192"/>
      <c r="GJ65" s="192"/>
      <c r="GK65" s="192"/>
      <c r="GL65" s="192"/>
      <c r="GM65" s="192"/>
      <c r="GN65" s="192"/>
      <c r="GO65" s="192"/>
      <c r="GP65" s="192"/>
      <c r="GQ65" s="192"/>
      <c r="GR65" s="192"/>
      <c r="GS65" s="192"/>
      <c r="GT65" s="192"/>
      <c r="GU65" s="192"/>
      <c r="GV65" s="192"/>
      <c r="GW65" s="192"/>
      <c r="GX65" s="192"/>
      <c r="GY65" s="192"/>
      <c r="GZ65" s="192"/>
      <c r="HA65" s="192"/>
      <c r="HB65" s="192"/>
      <c r="HC65" s="192"/>
      <c r="HD65" s="192"/>
      <c r="HE65" s="192"/>
      <c r="HF65" s="192"/>
      <c r="HG65" s="192"/>
      <c r="HH65" s="192"/>
      <c r="HI65" s="192"/>
      <c r="HJ65" s="192"/>
      <c r="HK65" s="192"/>
      <c r="HL65" s="192"/>
      <c r="HM65" s="192"/>
      <c r="HN65" s="192"/>
      <c r="HO65" s="192"/>
      <c r="HP65" s="192"/>
      <c r="HQ65" s="192"/>
      <c r="HR65" s="192"/>
      <c r="HS65" s="192"/>
      <c r="HT65" s="192"/>
      <c r="HU65" s="192"/>
      <c r="HV65" s="192"/>
      <c r="HW65" s="192"/>
      <c r="HX65" s="192"/>
      <c r="HY65" s="192"/>
      <c r="HZ65" s="192"/>
      <c r="IA65" s="192"/>
      <c r="IB65" s="192"/>
      <c r="IC65" s="192"/>
      <c r="ID65" s="192"/>
      <c r="IE65" s="192"/>
      <c r="IF65" s="192"/>
      <c r="IG65" s="192"/>
      <c r="IH65" s="192"/>
      <c r="II65" s="192"/>
      <c r="IJ65" s="192"/>
      <c r="IK65" s="192"/>
      <c r="IL65" s="192"/>
      <c r="IM65" s="192"/>
      <c r="IN65" s="192"/>
      <c r="IO65" s="192"/>
      <c r="IP65" s="192"/>
      <c r="IQ65" s="192"/>
      <c r="IR65" s="192"/>
      <c r="IS65" s="192"/>
      <c r="IT65" s="192"/>
      <c r="IU65" s="192"/>
      <c r="IV65" s="192"/>
      <c r="IW65" s="192"/>
      <c r="IX65" s="192"/>
      <c r="IY65" s="192"/>
      <c r="IZ65" s="192"/>
      <c r="JA65" s="192"/>
      <c r="JB65" s="192"/>
      <c r="JC65" s="192"/>
      <c r="JD65" s="192"/>
      <c r="JE65" s="192"/>
      <c r="JF65" s="192"/>
      <c r="JG65" s="192"/>
      <c r="JH65" s="192"/>
      <c r="JI65" s="192"/>
      <c r="JJ65" s="192"/>
      <c r="JK65" s="192"/>
      <c r="JL65" s="192"/>
      <c r="JM65" s="192"/>
      <c r="JN65" s="192"/>
      <c r="JO65" s="192"/>
      <c r="JP65" s="192"/>
      <c r="JQ65" s="192"/>
      <c r="JR65" s="192"/>
      <c r="JS65" s="192"/>
      <c r="JT65" s="192"/>
      <c r="JU65" s="192"/>
      <c r="JV65" s="192"/>
      <c r="JW65" s="192"/>
      <c r="JX65" s="192"/>
      <c r="JY65" s="192"/>
      <c r="JZ65" s="192"/>
      <c r="KA65" s="192"/>
      <c r="KB65" s="192"/>
      <c r="KC65" s="192"/>
      <c r="KD65" s="192"/>
      <c r="KE65" s="192"/>
      <c r="KF65" s="192"/>
      <c r="KG65" s="192"/>
      <c r="KH65" s="192"/>
      <c r="KI65" s="192"/>
      <c r="KJ65" s="192"/>
      <c r="KK65" s="192"/>
      <c r="KL65" s="192"/>
      <c r="KM65" s="192"/>
      <c r="KN65" s="192"/>
      <c r="KO65" s="192"/>
      <c r="KP65" s="192"/>
      <c r="KQ65" s="192"/>
      <c r="KR65" s="192"/>
      <c r="KS65" s="192"/>
      <c r="KT65" s="192"/>
      <c r="KU65" s="192"/>
      <c r="KV65" s="192"/>
      <c r="KW65" s="192"/>
      <c r="KX65" s="192"/>
      <c r="KY65" s="192"/>
      <c r="KZ65" s="192"/>
      <c r="LA65" s="192"/>
      <c r="LB65" s="192"/>
      <c r="LC65" s="192"/>
      <c r="LD65" s="192"/>
      <c r="LE65" s="192"/>
      <c r="LF65" s="192"/>
      <c r="LG65" s="192"/>
      <c r="LH65" s="192"/>
      <c r="LI65" s="192"/>
      <c r="LJ65" s="192"/>
      <c r="LK65" s="192"/>
      <c r="LL65" s="192"/>
      <c r="LM65" s="192"/>
      <c r="LN65" s="192"/>
      <c r="LO65" s="192"/>
      <c r="LP65" s="192"/>
      <c r="LQ65" s="192"/>
      <c r="LR65" s="192"/>
      <c r="LS65" s="192"/>
      <c r="LT65" s="192"/>
      <c r="LU65" s="192"/>
      <c r="LV65" s="192"/>
      <c r="LW65" s="192"/>
      <c r="LX65" s="192"/>
      <c r="LY65" s="192"/>
      <c r="LZ65" s="192"/>
      <c r="MA65" s="192"/>
      <c r="MB65" s="192"/>
      <c r="MC65" s="192"/>
      <c r="MD65" s="192"/>
      <c r="ME65" s="192"/>
      <c r="MF65" s="192"/>
      <c r="MG65" s="192"/>
      <c r="MH65" s="192"/>
      <c r="MI65" s="192"/>
      <c r="MJ65" s="192"/>
      <c r="MK65" s="192"/>
      <c r="ML65" s="192"/>
      <c r="MM65" s="192"/>
      <c r="MN65" s="192"/>
      <c r="MO65" s="192"/>
      <c r="MP65" s="192"/>
      <c r="MQ65" s="192"/>
      <c r="MR65" s="192"/>
      <c r="MS65" s="192"/>
      <c r="MT65" s="192"/>
      <c r="MU65" s="192"/>
      <c r="MV65" s="192"/>
      <c r="MW65" s="192"/>
      <c r="MX65" s="192"/>
      <c r="MY65" s="192"/>
      <c r="MZ65" s="192"/>
      <c r="NA65" s="192"/>
      <c r="NB65" s="192"/>
      <c r="NC65" s="192"/>
      <c r="ND65" s="192"/>
      <c r="NE65" s="192"/>
      <c r="NF65" s="192"/>
      <c r="NG65" s="192"/>
      <c r="NH65" s="192"/>
      <c r="NI65" s="192"/>
      <c r="NJ65" s="192"/>
      <c r="NK65" s="192"/>
      <c r="NL65" s="192"/>
      <c r="NM65" s="192"/>
      <c r="NN65" s="192"/>
      <c r="NO65" s="192"/>
      <c r="NP65" s="192"/>
      <c r="NQ65" s="192"/>
      <c r="NR65" s="192"/>
      <c r="NS65" s="192"/>
      <c r="NT65" s="192"/>
      <c r="NU65" s="192"/>
      <c r="NV65" s="192"/>
      <c r="NW65" s="192"/>
      <c r="NX65" s="192"/>
      <c r="NY65" s="192"/>
      <c r="NZ65" s="192"/>
      <c r="OA65" s="192"/>
      <c r="OB65" s="192"/>
      <c r="OC65" s="192"/>
      <c r="OD65" s="192"/>
      <c r="OE65" s="192"/>
      <c r="OF65" s="192"/>
      <c r="OG65" s="192"/>
      <c r="OH65" s="192"/>
      <c r="OI65" s="192"/>
      <c r="OJ65" s="192"/>
      <c r="OK65" s="192"/>
      <c r="OL65" s="192"/>
      <c r="OM65" s="192"/>
      <c r="ON65" s="192"/>
      <c r="OO65" s="192"/>
      <c r="OP65" s="192"/>
      <c r="OQ65" s="192"/>
      <c r="OR65" s="192"/>
      <c r="OS65" s="192"/>
      <c r="OT65" s="192"/>
      <c r="OU65" s="192"/>
      <c r="OV65" s="192"/>
      <c r="OW65" s="192"/>
      <c r="OX65" s="192"/>
      <c r="OY65" s="192"/>
      <c r="OZ65" s="192"/>
      <c r="PA65" s="192"/>
      <c r="PB65" s="192"/>
      <c r="PC65" s="192"/>
      <c r="PD65" s="192"/>
      <c r="PE65" s="192"/>
      <c r="PF65" s="192"/>
      <c r="PG65" s="192"/>
      <c r="PH65" s="192"/>
      <c r="PI65" s="192"/>
      <c r="PJ65" s="192"/>
      <c r="PK65" s="192"/>
      <c r="PL65" s="192"/>
      <c r="PM65" s="192"/>
      <c r="PN65" s="192"/>
      <c r="PO65" s="192"/>
      <c r="PP65" s="192"/>
      <c r="PQ65" s="192"/>
      <c r="PR65" s="192"/>
      <c r="PS65" s="192"/>
      <c r="PT65" s="192"/>
      <c r="PU65" s="192"/>
      <c r="PV65" s="192"/>
      <c r="PW65" s="192"/>
      <c r="PX65" s="192"/>
      <c r="PY65" s="192"/>
      <c r="PZ65" s="192"/>
      <c r="QA65" s="192"/>
      <c r="QB65" s="192"/>
      <c r="QC65" s="192"/>
      <c r="QD65" s="192"/>
      <c r="QE65" s="192"/>
      <c r="QF65" s="192"/>
      <c r="QG65" s="192"/>
      <c r="QH65" s="192"/>
      <c r="QI65" s="192"/>
      <c r="QJ65" s="192"/>
      <c r="QK65" s="192"/>
      <c r="QL65" s="192"/>
      <c r="QM65" s="192"/>
      <c r="QN65" s="192"/>
      <c r="QO65" s="192"/>
      <c r="QP65" s="192"/>
      <c r="QQ65" s="192"/>
      <c r="QR65" s="192"/>
      <c r="QS65" s="192"/>
      <c r="QT65" s="192"/>
      <c r="QU65" s="192"/>
      <c r="QV65" s="192"/>
      <c r="QW65" s="192"/>
      <c r="QX65" s="192"/>
      <c r="QY65" s="192"/>
      <c r="QZ65" s="192"/>
      <c r="RA65" s="192"/>
      <c r="RB65" s="192"/>
      <c r="RC65" s="192"/>
      <c r="RD65" s="192"/>
      <c r="RE65" s="192"/>
      <c r="RF65" s="192"/>
      <c r="RG65" s="192"/>
      <c r="RH65" s="192"/>
      <c r="RI65" s="192"/>
      <c r="RJ65" s="192"/>
      <c r="RK65" s="192"/>
      <c r="RL65" s="192"/>
      <c r="RM65" s="192"/>
      <c r="RN65" s="192"/>
      <c r="RO65" s="192"/>
      <c r="RP65" s="192"/>
      <c r="RQ65" s="192"/>
      <c r="RR65" s="192"/>
      <c r="RS65" s="192"/>
      <c r="RT65" s="192"/>
      <c r="RU65" s="192"/>
      <c r="RV65" s="192"/>
      <c r="RW65" s="192"/>
      <c r="RX65" s="192"/>
      <c r="RY65" s="192"/>
      <c r="RZ65" s="192"/>
      <c r="SA65" s="192"/>
      <c r="SB65" s="192"/>
      <c r="SC65" s="192"/>
      <c r="SD65" s="192"/>
      <c r="SE65" s="192"/>
      <c r="SF65" s="192"/>
      <c r="SG65" s="192"/>
      <c r="SH65" s="192"/>
      <c r="SI65" s="192"/>
      <c r="SJ65" s="192"/>
      <c r="SK65" s="192"/>
      <c r="SL65" s="192"/>
      <c r="SM65" s="192"/>
      <c r="SN65" s="192"/>
      <c r="SO65" s="192"/>
      <c r="SP65" s="192"/>
      <c r="SQ65" s="192"/>
      <c r="SR65" s="192"/>
      <c r="SS65" s="192"/>
      <c r="ST65" s="192"/>
      <c r="SU65" s="192"/>
      <c r="SV65" s="192"/>
      <c r="SW65" s="192"/>
      <c r="SX65" s="192"/>
      <c r="SY65" s="192"/>
      <c r="SZ65" s="192"/>
      <c r="TA65" s="192"/>
      <c r="TB65" s="192"/>
      <c r="TC65" s="192"/>
      <c r="TD65" s="192"/>
      <c r="TE65" s="192"/>
      <c r="TF65" s="192"/>
      <c r="TG65" s="192"/>
      <c r="TH65" s="192"/>
      <c r="TI65" s="192"/>
      <c r="TJ65" s="192"/>
      <c r="TK65" s="192"/>
      <c r="TL65" s="192"/>
      <c r="TM65" s="192"/>
      <c r="TN65" s="192"/>
      <c r="TO65" s="192"/>
      <c r="TP65" s="192"/>
      <c r="TQ65" s="192"/>
      <c r="TR65" s="192"/>
      <c r="TS65" s="192"/>
      <c r="TT65" s="192"/>
      <c r="TU65" s="192"/>
      <c r="TV65" s="192"/>
      <c r="TW65" s="192"/>
      <c r="TX65" s="192"/>
      <c r="TY65" s="192"/>
      <c r="TZ65" s="192"/>
      <c r="UA65" s="192"/>
      <c r="UB65" s="192"/>
      <c r="UC65" s="192"/>
      <c r="UD65" s="192"/>
      <c r="UE65" s="192"/>
      <c r="UF65" s="192"/>
      <c r="UG65" s="192"/>
      <c r="UH65" s="192"/>
      <c r="UI65" s="192"/>
      <c r="UJ65" s="192"/>
      <c r="UK65" s="192"/>
      <c r="UL65" s="192"/>
      <c r="UM65" s="192"/>
      <c r="UN65" s="192"/>
      <c r="UO65" s="192"/>
      <c r="UP65" s="192"/>
      <c r="UQ65" s="192"/>
      <c r="UR65" s="192"/>
      <c r="US65" s="192"/>
      <c r="UT65" s="192"/>
      <c r="UU65" s="192"/>
      <c r="UV65" s="192"/>
      <c r="UW65" s="192"/>
      <c r="UX65" s="192"/>
      <c r="UY65" s="192"/>
      <c r="UZ65" s="192"/>
      <c r="VA65" s="192"/>
      <c r="VB65" s="192"/>
      <c r="VC65" s="192"/>
      <c r="VD65" s="192"/>
      <c r="VE65" s="192"/>
      <c r="VF65" s="192"/>
      <c r="VG65" s="192"/>
      <c r="VH65" s="192"/>
      <c r="VI65" s="192"/>
      <c r="VJ65" s="192"/>
      <c r="VK65" s="192"/>
      <c r="VL65" s="192"/>
      <c r="VM65" s="192"/>
      <c r="VN65" s="192"/>
      <c r="VO65" s="192"/>
      <c r="VP65" s="192"/>
      <c r="VQ65" s="192"/>
      <c r="VR65" s="192"/>
      <c r="VS65" s="192"/>
      <c r="VT65" s="192"/>
      <c r="VU65" s="192"/>
      <c r="VV65" s="192"/>
      <c r="VW65" s="192"/>
      <c r="VX65" s="192"/>
      <c r="VY65" s="192"/>
      <c r="VZ65" s="192"/>
      <c r="WA65" s="192"/>
      <c r="WB65" s="192"/>
      <c r="WC65" s="192"/>
      <c r="WD65" s="192"/>
      <c r="WE65" s="192"/>
      <c r="WF65" s="192"/>
      <c r="WG65" s="192"/>
      <c r="WH65" s="192"/>
      <c r="WI65" s="192"/>
      <c r="WJ65" s="192"/>
      <c r="WK65" s="192"/>
      <c r="WL65" s="192"/>
      <c r="WM65" s="192"/>
      <c r="WN65" s="192"/>
      <c r="WO65" s="192"/>
      <c r="WP65" s="192"/>
      <c r="WQ65" s="192"/>
      <c r="WR65" s="192"/>
      <c r="WS65" s="192"/>
      <c r="WT65" s="192"/>
      <c r="WU65" s="192"/>
      <c r="WV65" s="192"/>
      <c r="WW65" s="192"/>
      <c r="WX65" s="192"/>
      <c r="WY65" s="192"/>
      <c r="WZ65" s="192"/>
      <c r="XA65" s="192"/>
      <c r="XB65" s="192"/>
      <c r="XC65" s="192"/>
      <c r="XD65" s="192"/>
      <c r="XE65" s="192"/>
      <c r="XF65" s="192"/>
      <c r="XG65" s="192"/>
      <c r="XH65" s="192"/>
      <c r="XI65" s="192"/>
      <c r="XJ65" s="192"/>
      <c r="XK65" s="192"/>
      <c r="XL65" s="192"/>
      <c r="XM65" s="192"/>
      <c r="XN65" s="192"/>
      <c r="XO65" s="192"/>
      <c r="XP65" s="192"/>
      <c r="XQ65" s="192"/>
      <c r="XR65" s="192"/>
      <c r="XS65" s="192"/>
      <c r="XT65" s="192"/>
      <c r="XU65" s="192"/>
      <c r="XV65" s="192"/>
      <c r="XW65" s="192"/>
      <c r="XX65" s="192"/>
      <c r="XY65" s="192"/>
      <c r="XZ65" s="192"/>
      <c r="YA65" s="192"/>
      <c r="YB65" s="192"/>
      <c r="YC65" s="192"/>
      <c r="YD65" s="192"/>
      <c r="YE65" s="192"/>
      <c r="YF65" s="192"/>
      <c r="YG65" s="192"/>
      <c r="YH65" s="192"/>
      <c r="YI65" s="192"/>
      <c r="YJ65" s="192"/>
      <c r="YK65" s="192"/>
      <c r="YL65" s="192"/>
      <c r="YM65" s="192"/>
      <c r="YN65" s="192"/>
      <c r="YO65" s="192"/>
      <c r="YP65" s="192"/>
      <c r="YQ65" s="192"/>
      <c r="YR65" s="192"/>
      <c r="YS65" s="192"/>
      <c r="YT65" s="192"/>
      <c r="YU65" s="192"/>
      <c r="YV65" s="192"/>
      <c r="YW65" s="192"/>
      <c r="YX65" s="192"/>
      <c r="YY65" s="192"/>
      <c r="YZ65" s="192"/>
      <c r="ZA65" s="192"/>
      <c r="ZB65" s="192"/>
      <c r="ZC65" s="192"/>
      <c r="ZD65" s="192"/>
      <c r="ZE65" s="192"/>
      <c r="ZF65" s="192"/>
      <c r="ZG65" s="192"/>
      <c r="ZH65" s="192"/>
      <c r="ZI65" s="192"/>
      <c r="ZJ65" s="192"/>
      <c r="ZK65" s="192"/>
      <c r="ZL65" s="192"/>
      <c r="ZM65" s="192"/>
      <c r="ZN65" s="192"/>
      <c r="ZO65" s="192"/>
      <c r="ZP65" s="192"/>
      <c r="ZQ65" s="192"/>
      <c r="ZR65" s="192"/>
      <c r="ZS65" s="192"/>
      <c r="ZT65" s="192"/>
      <c r="ZU65" s="192"/>
      <c r="ZV65" s="192"/>
      <c r="ZW65" s="192"/>
      <c r="ZX65" s="192"/>
      <c r="ZY65" s="192"/>
      <c r="ZZ65" s="192"/>
      <c r="AAA65" s="192"/>
      <c r="AAB65" s="192"/>
      <c r="AAC65" s="192"/>
      <c r="AAD65" s="192"/>
      <c r="AAE65" s="192"/>
      <c r="AAF65" s="192"/>
      <c r="AAG65" s="192"/>
      <c r="AAH65" s="192"/>
      <c r="AAI65" s="192"/>
      <c r="AAJ65" s="192"/>
      <c r="AAK65" s="192"/>
      <c r="AAL65" s="192"/>
      <c r="AAM65" s="192"/>
      <c r="AAN65" s="192"/>
      <c r="AAO65" s="192"/>
      <c r="AAP65" s="192"/>
      <c r="AAQ65" s="192"/>
      <c r="AAR65" s="192"/>
      <c r="AAS65" s="192"/>
      <c r="AAT65" s="192"/>
      <c r="AAU65" s="192"/>
      <c r="AAV65" s="192"/>
      <c r="AAW65" s="192"/>
      <c r="AAX65" s="192"/>
      <c r="AAY65" s="192"/>
      <c r="AAZ65" s="192"/>
      <c r="ABA65" s="192"/>
      <c r="ABB65" s="192"/>
      <c r="ABC65" s="192"/>
      <c r="ABD65" s="192"/>
      <c r="ABE65" s="192"/>
      <c r="ABF65" s="192"/>
      <c r="ABG65" s="192"/>
      <c r="ABH65" s="192"/>
      <c r="ABI65" s="192"/>
      <c r="ABJ65" s="192"/>
      <c r="ABK65" s="192"/>
      <c r="ABL65" s="192"/>
      <c r="ABM65" s="192"/>
      <c r="ABN65" s="192"/>
      <c r="ABO65" s="192"/>
      <c r="ABP65" s="192"/>
      <c r="ABQ65" s="192"/>
      <c r="ABR65" s="192"/>
      <c r="ABS65" s="192"/>
      <c r="ABT65" s="192"/>
      <c r="ABU65" s="192"/>
      <c r="ABV65" s="192"/>
      <c r="ABW65" s="192"/>
      <c r="ABX65" s="192"/>
      <c r="ABY65" s="192"/>
      <c r="ABZ65" s="192"/>
      <c r="ACA65" s="192"/>
      <c r="ACB65" s="192"/>
      <c r="ACC65" s="192"/>
      <c r="ACD65" s="192"/>
      <c r="ACE65" s="192"/>
      <c r="ACF65" s="192"/>
      <c r="ACG65" s="192"/>
      <c r="ACH65" s="192"/>
      <c r="ACI65" s="192"/>
      <c r="ACJ65" s="192"/>
      <c r="ACK65" s="192"/>
      <c r="ACL65" s="192"/>
      <c r="ACM65" s="192"/>
      <c r="ACN65" s="192"/>
      <c r="ACO65" s="192"/>
      <c r="ACP65" s="192"/>
      <c r="ACQ65" s="192"/>
      <c r="ACR65" s="192"/>
      <c r="ACS65" s="192"/>
      <c r="ACT65" s="192"/>
      <c r="ACU65" s="192"/>
      <c r="ACV65" s="192"/>
      <c r="ACW65" s="192"/>
      <c r="ACX65" s="192"/>
      <c r="ACY65" s="192"/>
      <c r="ACZ65" s="192"/>
      <c r="ADA65" s="192"/>
      <c r="ADB65" s="192"/>
      <c r="ADC65" s="192"/>
      <c r="ADD65" s="192"/>
      <c r="ADE65" s="192"/>
      <c r="ADF65" s="192"/>
      <c r="ADG65" s="192"/>
      <c r="ADH65" s="192"/>
      <c r="ADI65" s="192"/>
      <c r="ADJ65" s="192"/>
      <c r="ADK65" s="192"/>
      <c r="ADL65" s="192"/>
      <c r="ADM65" s="192"/>
      <c r="ADN65" s="192"/>
      <c r="ADO65" s="192"/>
      <c r="ADP65" s="192"/>
      <c r="ADQ65" s="192"/>
      <c r="ADR65" s="192"/>
      <c r="ADS65" s="192"/>
      <c r="ADT65" s="192"/>
      <c r="ADU65" s="192"/>
      <c r="ADV65" s="192"/>
      <c r="ADW65" s="192"/>
      <c r="ADX65" s="192"/>
      <c r="ADY65" s="192"/>
      <c r="ADZ65" s="192"/>
      <c r="AEA65" s="192"/>
      <c r="AEB65" s="192"/>
      <c r="AEC65" s="192"/>
      <c r="AED65" s="192"/>
      <c r="AEE65" s="192"/>
      <c r="AEF65" s="192"/>
      <c r="AEG65" s="192"/>
      <c r="AEH65" s="192"/>
      <c r="AEI65" s="192"/>
      <c r="AEJ65" s="192"/>
      <c r="AEK65" s="192"/>
      <c r="AEL65" s="192"/>
      <c r="AEM65" s="192"/>
      <c r="AEN65" s="192"/>
      <c r="AEO65" s="192"/>
      <c r="AEP65" s="192"/>
      <c r="AEQ65" s="192"/>
      <c r="AER65" s="192"/>
      <c r="AES65" s="192"/>
      <c r="AET65" s="192"/>
      <c r="AEU65" s="192"/>
      <c r="AEV65" s="192"/>
      <c r="AEW65" s="192"/>
      <c r="AEX65" s="192"/>
      <c r="AEY65" s="192"/>
      <c r="AEZ65" s="192"/>
      <c r="AFA65" s="192"/>
      <c r="AFB65" s="192"/>
      <c r="AFC65" s="192"/>
      <c r="AFD65" s="192"/>
      <c r="AFE65" s="192"/>
      <c r="AFF65" s="192"/>
      <c r="AFG65" s="192"/>
      <c r="AFH65" s="192"/>
      <c r="AFI65" s="192"/>
      <c r="AFJ65" s="192"/>
      <c r="AFK65" s="192"/>
      <c r="AFL65" s="192"/>
      <c r="AFM65" s="192"/>
      <c r="AFN65" s="192"/>
      <c r="AFO65" s="192"/>
      <c r="AFP65" s="192"/>
      <c r="AFQ65" s="192"/>
      <c r="AFR65" s="192"/>
      <c r="AFS65" s="192"/>
      <c r="AFT65" s="192"/>
      <c r="AFU65" s="192"/>
      <c r="AFV65" s="192"/>
      <c r="AFW65" s="192"/>
      <c r="AFX65" s="192"/>
      <c r="AFY65" s="192"/>
      <c r="AFZ65" s="192"/>
      <c r="AGA65" s="192"/>
      <c r="AGB65" s="192"/>
      <c r="AGC65" s="192"/>
      <c r="AGD65" s="192"/>
      <c r="AGE65" s="192"/>
      <c r="AGF65" s="192"/>
      <c r="AGG65" s="192"/>
      <c r="AGH65" s="192"/>
      <c r="AGI65" s="192"/>
      <c r="AGJ65" s="192"/>
      <c r="AGK65" s="192"/>
      <c r="AGL65" s="192"/>
      <c r="AGM65" s="192"/>
      <c r="AGN65" s="192"/>
      <c r="AGO65" s="192"/>
      <c r="AGP65" s="192"/>
      <c r="AGQ65" s="192"/>
      <c r="AGR65" s="192"/>
      <c r="AGS65" s="192"/>
      <c r="AGT65" s="192"/>
      <c r="AGU65" s="192"/>
      <c r="AGV65" s="192"/>
      <c r="AGW65" s="192"/>
      <c r="AGX65" s="192"/>
      <c r="AGY65" s="192"/>
      <c r="AGZ65" s="192"/>
      <c r="AHA65" s="192"/>
      <c r="AHB65" s="192"/>
      <c r="AHC65" s="192"/>
      <c r="AHD65" s="192"/>
      <c r="AHE65" s="192"/>
      <c r="AHF65" s="192"/>
      <c r="AHG65" s="192"/>
      <c r="AHH65" s="192"/>
      <c r="AHI65" s="192"/>
      <c r="AHJ65" s="192"/>
      <c r="AHK65" s="192"/>
      <c r="AHL65" s="192"/>
      <c r="AHM65" s="192"/>
      <c r="AHN65" s="192"/>
      <c r="AHO65" s="192"/>
      <c r="AHP65" s="192"/>
      <c r="AHQ65" s="192"/>
      <c r="AHR65" s="192"/>
      <c r="AHS65" s="192"/>
      <c r="AHT65" s="192"/>
      <c r="AHU65" s="192"/>
      <c r="AHV65" s="192"/>
      <c r="AHW65" s="192"/>
      <c r="AHX65" s="192"/>
      <c r="AHY65" s="192"/>
      <c r="AHZ65" s="192"/>
      <c r="AIA65" s="192"/>
      <c r="AIB65" s="192"/>
      <c r="AIC65" s="192"/>
      <c r="AID65" s="192"/>
      <c r="AIE65" s="192"/>
      <c r="AIF65" s="192"/>
      <c r="AIG65" s="192"/>
      <c r="AIH65" s="192"/>
      <c r="AII65" s="192"/>
      <c r="AIJ65" s="192"/>
      <c r="AIK65" s="192"/>
      <c r="AIL65" s="192"/>
      <c r="AIM65" s="192"/>
      <c r="AIN65" s="192"/>
      <c r="AIO65" s="192"/>
      <c r="AIP65" s="192"/>
      <c r="AIQ65" s="192"/>
      <c r="AIR65" s="192"/>
      <c r="AIS65" s="192"/>
      <c r="AIT65" s="192"/>
      <c r="AIU65" s="192"/>
      <c r="AIV65" s="192"/>
      <c r="AIW65" s="192"/>
      <c r="AIX65" s="192"/>
      <c r="AIY65" s="192"/>
      <c r="AIZ65" s="192"/>
      <c r="AJA65" s="192"/>
      <c r="AJB65" s="192"/>
      <c r="AJC65" s="192"/>
      <c r="AJD65" s="192"/>
      <c r="AJE65" s="192"/>
      <c r="AJF65" s="192"/>
      <c r="AJG65" s="192"/>
      <c r="AJH65" s="192"/>
      <c r="AJI65" s="192"/>
      <c r="AJJ65" s="192"/>
      <c r="AJK65" s="192"/>
      <c r="AJL65" s="192"/>
      <c r="AJM65" s="192"/>
      <c r="AJN65" s="192"/>
      <c r="AJO65" s="192"/>
      <c r="AJP65" s="192"/>
      <c r="AJQ65" s="192"/>
      <c r="AJR65" s="192"/>
      <c r="AJS65" s="192"/>
      <c r="AJT65" s="192"/>
      <c r="AJU65" s="192"/>
      <c r="AJV65" s="192"/>
      <c r="AJW65" s="192"/>
      <c r="AJX65" s="192"/>
      <c r="AJY65" s="192"/>
      <c r="AJZ65" s="192"/>
      <c r="AKA65" s="192"/>
      <c r="AKB65" s="192"/>
      <c r="AKC65" s="192"/>
      <c r="AKD65" s="192"/>
      <c r="AKE65" s="192"/>
      <c r="AKF65" s="192"/>
      <c r="AKG65" s="192"/>
      <c r="AKH65" s="192"/>
      <c r="AKI65" s="192"/>
      <c r="AKJ65" s="192"/>
      <c r="AKK65" s="192"/>
      <c r="AKL65" s="192"/>
      <c r="AKM65" s="192"/>
      <c r="AKN65" s="192"/>
      <c r="AKO65" s="192"/>
      <c r="AKP65" s="192"/>
      <c r="AKQ65" s="192"/>
      <c r="AKR65" s="192"/>
      <c r="AKS65" s="192"/>
      <c r="AKT65" s="192"/>
      <c r="AKU65" s="192"/>
      <c r="AKV65" s="192"/>
      <c r="AKW65" s="192"/>
      <c r="AKX65" s="192"/>
      <c r="AKY65" s="192"/>
      <c r="AKZ65" s="192"/>
      <c r="ALA65" s="192"/>
      <c r="ALB65" s="192"/>
      <c r="ALC65" s="192"/>
      <c r="ALD65" s="192"/>
      <c r="ALE65" s="192"/>
      <c r="ALF65" s="192"/>
      <c r="ALG65" s="192"/>
      <c r="ALH65" s="192"/>
      <c r="ALI65" s="192"/>
      <c r="ALJ65" s="192"/>
      <c r="ALK65" s="192"/>
      <c r="ALL65" s="192"/>
      <c r="ALM65" s="192"/>
      <c r="ALN65" s="192"/>
      <c r="ALO65" s="192"/>
      <c r="ALP65" s="192"/>
      <c r="ALQ65" s="192"/>
      <c r="ALR65" s="192"/>
      <c r="ALS65" s="192"/>
      <c r="ALT65" s="192"/>
      <c r="ALU65" s="192"/>
      <c r="ALV65" s="192"/>
      <c r="ALW65" s="192"/>
      <c r="ALX65" s="192"/>
      <c r="ALY65" s="192"/>
      <c r="ALZ65" s="192"/>
      <c r="AMA65" s="192"/>
      <c r="AMB65" s="192"/>
      <c r="AMC65" s="192"/>
      <c r="AMD65" s="192"/>
      <c r="AME65" s="192"/>
      <c r="AMF65" s="192"/>
      <c r="AMG65" s="192"/>
      <c r="AMH65" s="192"/>
      <c r="AMI65" s="192"/>
      <c r="AMJ65" s="192"/>
      <c r="AMK65" s="192"/>
    </row>
    <row r="66" spans="1:1025" s="183" customFormat="1">
      <c r="A66" s="192" t="str">
        <f t="shared" si="12"/>
        <v>REF_LEGAL_ENTITY.REJECT</v>
      </c>
      <c r="B66" s="193">
        <f t="shared" si="3"/>
        <v>110062</v>
      </c>
      <c r="C66" s="193">
        <v>0</v>
      </c>
      <c r="D66" s="193">
        <v>1</v>
      </c>
      <c r="E66" s="194">
        <f t="shared" si="4"/>
        <v>100000</v>
      </c>
      <c r="F66" s="194">
        <v>10005</v>
      </c>
      <c r="G66" s="194" t="s">
        <v>34</v>
      </c>
      <c r="H66" s="194">
        <v>100005</v>
      </c>
      <c r="I66" s="197" t="s">
        <v>693</v>
      </c>
      <c r="J66" s="194">
        <f>VLOOKUP(I66,T_FSM_TYPE!$A:$B,2,0)</f>
        <v>110001</v>
      </c>
      <c r="K66" s="198" t="s">
        <v>703</v>
      </c>
      <c r="L66" s="198"/>
      <c r="M66" s="192" t="str">
        <f t="shared" si="11"/>
        <v>INSERT INTO T_FSM_ACTION VALUES(110062, 0, 1, 100000, 10005, GETDATE(), 100005, 110001, 'REJECT', '' )</v>
      </c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92"/>
      <c r="AS66" s="192"/>
      <c r="AT66" s="192"/>
      <c r="AU66" s="192"/>
      <c r="AV66" s="192"/>
      <c r="AW66" s="192"/>
      <c r="AX66" s="192"/>
      <c r="AY66" s="192"/>
      <c r="AZ66" s="192"/>
      <c r="BA66" s="192"/>
      <c r="BB66" s="192"/>
      <c r="BC66" s="192"/>
      <c r="BD66" s="192"/>
      <c r="BE66" s="192"/>
      <c r="BF66" s="192"/>
      <c r="BG66" s="192"/>
      <c r="BH66" s="192"/>
      <c r="BI66" s="192"/>
      <c r="BJ66" s="192"/>
      <c r="BK66" s="192"/>
      <c r="BL66" s="192"/>
      <c r="BM66" s="192"/>
      <c r="BN66" s="192"/>
      <c r="BO66" s="192"/>
      <c r="BP66" s="192"/>
      <c r="BQ66" s="192"/>
      <c r="BR66" s="192"/>
      <c r="BS66" s="192"/>
      <c r="BT66" s="192"/>
      <c r="BU66" s="192"/>
      <c r="BV66" s="192"/>
      <c r="BW66" s="192"/>
      <c r="BX66" s="192"/>
      <c r="BY66" s="192"/>
      <c r="BZ66" s="192"/>
      <c r="CA66" s="192"/>
      <c r="CB66" s="192"/>
      <c r="CC66" s="192"/>
      <c r="CD66" s="192"/>
      <c r="CE66" s="192"/>
      <c r="CF66" s="192"/>
      <c r="CG66" s="192"/>
      <c r="CH66" s="192"/>
      <c r="CI66" s="192"/>
      <c r="CJ66" s="192"/>
      <c r="CK66" s="192"/>
      <c r="CL66" s="192"/>
      <c r="CM66" s="192"/>
      <c r="CN66" s="192"/>
      <c r="CO66" s="192"/>
      <c r="CP66" s="192"/>
      <c r="CQ66" s="192"/>
      <c r="CR66" s="192"/>
      <c r="CS66" s="192"/>
      <c r="CT66" s="192"/>
      <c r="CU66" s="192"/>
      <c r="CV66" s="192"/>
      <c r="CW66" s="192"/>
      <c r="CX66" s="192"/>
      <c r="CY66" s="192"/>
      <c r="CZ66" s="192"/>
      <c r="DA66" s="192"/>
      <c r="DB66" s="192"/>
      <c r="DC66" s="192"/>
      <c r="DD66" s="192"/>
      <c r="DE66" s="192"/>
      <c r="DF66" s="192"/>
      <c r="DG66" s="192"/>
      <c r="DH66" s="192"/>
      <c r="DI66" s="192"/>
      <c r="DJ66" s="192"/>
      <c r="DK66" s="192"/>
      <c r="DL66" s="192"/>
      <c r="DM66" s="192"/>
      <c r="DN66" s="192"/>
      <c r="DO66" s="192"/>
      <c r="DP66" s="192"/>
      <c r="DQ66" s="192"/>
      <c r="DR66" s="192"/>
      <c r="DS66" s="192"/>
      <c r="DT66" s="192"/>
      <c r="DU66" s="192"/>
      <c r="DV66" s="192"/>
      <c r="DW66" s="192"/>
      <c r="DX66" s="192"/>
      <c r="DY66" s="192"/>
      <c r="DZ66" s="192"/>
      <c r="EA66" s="192"/>
      <c r="EB66" s="192"/>
      <c r="EC66" s="192"/>
      <c r="ED66" s="192"/>
      <c r="EE66" s="192"/>
      <c r="EF66" s="192"/>
      <c r="EG66" s="192"/>
      <c r="EH66" s="192"/>
      <c r="EI66" s="192"/>
      <c r="EJ66" s="192"/>
      <c r="EK66" s="192"/>
      <c r="EL66" s="192"/>
      <c r="EM66" s="192"/>
      <c r="EN66" s="192"/>
      <c r="EO66" s="192"/>
      <c r="EP66" s="192"/>
      <c r="EQ66" s="192"/>
      <c r="ER66" s="192"/>
      <c r="ES66" s="192"/>
      <c r="ET66" s="192"/>
      <c r="EU66" s="192"/>
      <c r="EV66" s="192"/>
      <c r="EW66" s="192"/>
      <c r="EX66" s="192"/>
      <c r="EY66" s="192"/>
      <c r="EZ66" s="192"/>
      <c r="FA66" s="192"/>
      <c r="FB66" s="192"/>
      <c r="FC66" s="192"/>
      <c r="FD66" s="192"/>
      <c r="FE66" s="192"/>
      <c r="FF66" s="192"/>
      <c r="FG66" s="192"/>
      <c r="FH66" s="192"/>
      <c r="FI66" s="192"/>
      <c r="FJ66" s="192"/>
      <c r="FK66" s="192"/>
      <c r="FL66" s="192"/>
      <c r="FM66" s="192"/>
      <c r="FN66" s="192"/>
      <c r="FO66" s="192"/>
      <c r="FP66" s="192"/>
      <c r="FQ66" s="192"/>
      <c r="FR66" s="192"/>
      <c r="FS66" s="192"/>
      <c r="FT66" s="192"/>
      <c r="FU66" s="192"/>
      <c r="FV66" s="192"/>
      <c r="FW66" s="192"/>
      <c r="FX66" s="192"/>
      <c r="FY66" s="192"/>
      <c r="FZ66" s="192"/>
      <c r="GA66" s="192"/>
      <c r="GB66" s="192"/>
      <c r="GC66" s="192"/>
      <c r="GD66" s="192"/>
      <c r="GE66" s="192"/>
      <c r="GF66" s="192"/>
      <c r="GG66" s="192"/>
      <c r="GH66" s="192"/>
      <c r="GI66" s="192"/>
      <c r="GJ66" s="192"/>
      <c r="GK66" s="192"/>
      <c r="GL66" s="192"/>
      <c r="GM66" s="192"/>
      <c r="GN66" s="192"/>
      <c r="GO66" s="192"/>
      <c r="GP66" s="192"/>
      <c r="GQ66" s="192"/>
      <c r="GR66" s="192"/>
      <c r="GS66" s="192"/>
      <c r="GT66" s="192"/>
      <c r="GU66" s="192"/>
      <c r="GV66" s="192"/>
      <c r="GW66" s="192"/>
      <c r="GX66" s="192"/>
      <c r="GY66" s="192"/>
      <c r="GZ66" s="192"/>
      <c r="HA66" s="192"/>
      <c r="HB66" s="192"/>
      <c r="HC66" s="192"/>
      <c r="HD66" s="192"/>
      <c r="HE66" s="192"/>
      <c r="HF66" s="192"/>
      <c r="HG66" s="192"/>
      <c r="HH66" s="192"/>
      <c r="HI66" s="192"/>
      <c r="HJ66" s="192"/>
      <c r="HK66" s="192"/>
      <c r="HL66" s="192"/>
      <c r="HM66" s="192"/>
      <c r="HN66" s="192"/>
      <c r="HO66" s="192"/>
      <c r="HP66" s="192"/>
      <c r="HQ66" s="192"/>
      <c r="HR66" s="192"/>
      <c r="HS66" s="192"/>
      <c r="HT66" s="192"/>
      <c r="HU66" s="192"/>
      <c r="HV66" s="192"/>
      <c r="HW66" s="192"/>
      <c r="HX66" s="192"/>
      <c r="HY66" s="192"/>
      <c r="HZ66" s="192"/>
      <c r="IA66" s="192"/>
      <c r="IB66" s="192"/>
      <c r="IC66" s="192"/>
      <c r="ID66" s="192"/>
      <c r="IE66" s="192"/>
      <c r="IF66" s="192"/>
      <c r="IG66" s="192"/>
      <c r="IH66" s="192"/>
      <c r="II66" s="192"/>
      <c r="IJ66" s="192"/>
      <c r="IK66" s="192"/>
      <c r="IL66" s="192"/>
      <c r="IM66" s="192"/>
      <c r="IN66" s="192"/>
      <c r="IO66" s="192"/>
      <c r="IP66" s="192"/>
      <c r="IQ66" s="192"/>
      <c r="IR66" s="192"/>
      <c r="IS66" s="192"/>
      <c r="IT66" s="192"/>
      <c r="IU66" s="192"/>
      <c r="IV66" s="192"/>
      <c r="IW66" s="192"/>
      <c r="IX66" s="192"/>
      <c r="IY66" s="192"/>
      <c r="IZ66" s="192"/>
      <c r="JA66" s="192"/>
      <c r="JB66" s="192"/>
      <c r="JC66" s="192"/>
      <c r="JD66" s="192"/>
      <c r="JE66" s="192"/>
      <c r="JF66" s="192"/>
      <c r="JG66" s="192"/>
      <c r="JH66" s="192"/>
      <c r="JI66" s="192"/>
      <c r="JJ66" s="192"/>
      <c r="JK66" s="192"/>
      <c r="JL66" s="192"/>
      <c r="JM66" s="192"/>
      <c r="JN66" s="192"/>
      <c r="JO66" s="192"/>
      <c r="JP66" s="192"/>
      <c r="JQ66" s="192"/>
      <c r="JR66" s="192"/>
      <c r="JS66" s="192"/>
      <c r="JT66" s="192"/>
      <c r="JU66" s="192"/>
      <c r="JV66" s="192"/>
      <c r="JW66" s="192"/>
      <c r="JX66" s="192"/>
      <c r="JY66" s="192"/>
      <c r="JZ66" s="192"/>
      <c r="KA66" s="192"/>
      <c r="KB66" s="192"/>
      <c r="KC66" s="192"/>
      <c r="KD66" s="192"/>
      <c r="KE66" s="192"/>
      <c r="KF66" s="192"/>
      <c r="KG66" s="192"/>
      <c r="KH66" s="192"/>
      <c r="KI66" s="192"/>
      <c r="KJ66" s="192"/>
      <c r="KK66" s="192"/>
      <c r="KL66" s="192"/>
      <c r="KM66" s="192"/>
      <c r="KN66" s="192"/>
      <c r="KO66" s="192"/>
      <c r="KP66" s="192"/>
      <c r="KQ66" s="192"/>
      <c r="KR66" s="192"/>
      <c r="KS66" s="192"/>
      <c r="KT66" s="192"/>
      <c r="KU66" s="192"/>
      <c r="KV66" s="192"/>
      <c r="KW66" s="192"/>
      <c r="KX66" s="192"/>
      <c r="KY66" s="192"/>
      <c r="KZ66" s="192"/>
      <c r="LA66" s="192"/>
      <c r="LB66" s="192"/>
      <c r="LC66" s="192"/>
      <c r="LD66" s="192"/>
      <c r="LE66" s="192"/>
      <c r="LF66" s="192"/>
      <c r="LG66" s="192"/>
      <c r="LH66" s="192"/>
      <c r="LI66" s="192"/>
      <c r="LJ66" s="192"/>
      <c r="LK66" s="192"/>
      <c r="LL66" s="192"/>
      <c r="LM66" s="192"/>
      <c r="LN66" s="192"/>
      <c r="LO66" s="192"/>
      <c r="LP66" s="192"/>
      <c r="LQ66" s="192"/>
      <c r="LR66" s="192"/>
      <c r="LS66" s="192"/>
      <c r="LT66" s="192"/>
      <c r="LU66" s="192"/>
      <c r="LV66" s="192"/>
      <c r="LW66" s="192"/>
      <c r="LX66" s="192"/>
      <c r="LY66" s="192"/>
      <c r="LZ66" s="192"/>
      <c r="MA66" s="192"/>
      <c r="MB66" s="192"/>
      <c r="MC66" s="192"/>
      <c r="MD66" s="192"/>
      <c r="ME66" s="192"/>
      <c r="MF66" s="192"/>
      <c r="MG66" s="192"/>
      <c r="MH66" s="192"/>
      <c r="MI66" s="192"/>
      <c r="MJ66" s="192"/>
      <c r="MK66" s="192"/>
      <c r="ML66" s="192"/>
      <c r="MM66" s="192"/>
      <c r="MN66" s="192"/>
      <c r="MO66" s="192"/>
      <c r="MP66" s="192"/>
      <c r="MQ66" s="192"/>
      <c r="MR66" s="192"/>
      <c r="MS66" s="192"/>
      <c r="MT66" s="192"/>
      <c r="MU66" s="192"/>
      <c r="MV66" s="192"/>
      <c r="MW66" s="192"/>
      <c r="MX66" s="192"/>
      <c r="MY66" s="192"/>
      <c r="MZ66" s="192"/>
      <c r="NA66" s="192"/>
      <c r="NB66" s="192"/>
      <c r="NC66" s="192"/>
      <c r="ND66" s="192"/>
      <c r="NE66" s="192"/>
      <c r="NF66" s="192"/>
      <c r="NG66" s="192"/>
      <c r="NH66" s="192"/>
      <c r="NI66" s="192"/>
      <c r="NJ66" s="192"/>
      <c r="NK66" s="192"/>
      <c r="NL66" s="192"/>
      <c r="NM66" s="192"/>
      <c r="NN66" s="192"/>
      <c r="NO66" s="192"/>
      <c r="NP66" s="192"/>
      <c r="NQ66" s="192"/>
      <c r="NR66" s="192"/>
      <c r="NS66" s="192"/>
      <c r="NT66" s="192"/>
      <c r="NU66" s="192"/>
      <c r="NV66" s="192"/>
      <c r="NW66" s="192"/>
      <c r="NX66" s="192"/>
      <c r="NY66" s="192"/>
      <c r="NZ66" s="192"/>
      <c r="OA66" s="192"/>
      <c r="OB66" s="192"/>
      <c r="OC66" s="192"/>
      <c r="OD66" s="192"/>
      <c r="OE66" s="192"/>
      <c r="OF66" s="192"/>
      <c r="OG66" s="192"/>
      <c r="OH66" s="192"/>
      <c r="OI66" s="192"/>
      <c r="OJ66" s="192"/>
      <c r="OK66" s="192"/>
      <c r="OL66" s="192"/>
      <c r="OM66" s="192"/>
      <c r="ON66" s="192"/>
      <c r="OO66" s="192"/>
      <c r="OP66" s="192"/>
      <c r="OQ66" s="192"/>
      <c r="OR66" s="192"/>
      <c r="OS66" s="192"/>
      <c r="OT66" s="192"/>
      <c r="OU66" s="192"/>
      <c r="OV66" s="192"/>
      <c r="OW66" s="192"/>
      <c r="OX66" s="192"/>
      <c r="OY66" s="192"/>
      <c r="OZ66" s="192"/>
      <c r="PA66" s="192"/>
      <c r="PB66" s="192"/>
      <c r="PC66" s="192"/>
      <c r="PD66" s="192"/>
      <c r="PE66" s="192"/>
      <c r="PF66" s="192"/>
      <c r="PG66" s="192"/>
      <c r="PH66" s="192"/>
      <c r="PI66" s="192"/>
      <c r="PJ66" s="192"/>
      <c r="PK66" s="192"/>
      <c r="PL66" s="192"/>
      <c r="PM66" s="192"/>
      <c r="PN66" s="192"/>
      <c r="PO66" s="192"/>
      <c r="PP66" s="192"/>
      <c r="PQ66" s="192"/>
      <c r="PR66" s="192"/>
      <c r="PS66" s="192"/>
      <c r="PT66" s="192"/>
      <c r="PU66" s="192"/>
      <c r="PV66" s="192"/>
      <c r="PW66" s="192"/>
      <c r="PX66" s="192"/>
      <c r="PY66" s="192"/>
      <c r="PZ66" s="192"/>
      <c r="QA66" s="192"/>
      <c r="QB66" s="192"/>
      <c r="QC66" s="192"/>
      <c r="QD66" s="192"/>
      <c r="QE66" s="192"/>
      <c r="QF66" s="192"/>
      <c r="QG66" s="192"/>
      <c r="QH66" s="192"/>
      <c r="QI66" s="192"/>
      <c r="QJ66" s="192"/>
      <c r="QK66" s="192"/>
      <c r="QL66" s="192"/>
      <c r="QM66" s="192"/>
      <c r="QN66" s="192"/>
      <c r="QO66" s="192"/>
      <c r="QP66" s="192"/>
      <c r="QQ66" s="192"/>
      <c r="QR66" s="192"/>
      <c r="QS66" s="192"/>
      <c r="QT66" s="192"/>
      <c r="QU66" s="192"/>
      <c r="QV66" s="192"/>
      <c r="QW66" s="192"/>
      <c r="QX66" s="192"/>
      <c r="QY66" s="192"/>
      <c r="QZ66" s="192"/>
      <c r="RA66" s="192"/>
      <c r="RB66" s="192"/>
      <c r="RC66" s="192"/>
      <c r="RD66" s="192"/>
      <c r="RE66" s="192"/>
      <c r="RF66" s="192"/>
      <c r="RG66" s="192"/>
      <c r="RH66" s="192"/>
      <c r="RI66" s="192"/>
      <c r="RJ66" s="192"/>
      <c r="RK66" s="192"/>
      <c r="RL66" s="192"/>
      <c r="RM66" s="192"/>
      <c r="RN66" s="192"/>
      <c r="RO66" s="192"/>
      <c r="RP66" s="192"/>
      <c r="RQ66" s="192"/>
      <c r="RR66" s="192"/>
      <c r="RS66" s="192"/>
      <c r="RT66" s="192"/>
      <c r="RU66" s="192"/>
      <c r="RV66" s="192"/>
      <c r="RW66" s="192"/>
      <c r="RX66" s="192"/>
      <c r="RY66" s="192"/>
      <c r="RZ66" s="192"/>
      <c r="SA66" s="192"/>
      <c r="SB66" s="192"/>
      <c r="SC66" s="192"/>
      <c r="SD66" s="192"/>
      <c r="SE66" s="192"/>
      <c r="SF66" s="192"/>
      <c r="SG66" s="192"/>
      <c r="SH66" s="192"/>
      <c r="SI66" s="192"/>
      <c r="SJ66" s="192"/>
      <c r="SK66" s="192"/>
      <c r="SL66" s="192"/>
      <c r="SM66" s="192"/>
      <c r="SN66" s="192"/>
      <c r="SO66" s="192"/>
      <c r="SP66" s="192"/>
      <c r="SQ66" s="192"/>
      <c r="SR66" s="192"/>
      <c r="SS66" s="192"/>
      <c r="ST66" s="192"/>
      <c r="SU66" s="192"/>
      <c r="SV66" s="192"/>
      <c r="SW66" s="192"/>
      <c r="SX66" s="192"/>
      <c r="SY66" s="192"/>
      <c r="SZ66" s="192"/>
      <c r="TA66" s="192"/>
      <c r="TB66" s="192"/>
      <c r="TC66" s="192"/>
      <c r="TD66" s="192"/>
      <c r="TE66" s="192"/>
      <c r="TF66" s="192"/>
      <c r="TG66" s="192"/>
      <c r="TH66" s="192"/>
      <c r="TI66" s="192"/>
      <c r="TJ66" s="192"/>
      <c r="TK66" s="192"/>
      <c r="TL66" s="192"/>
      <c r="TM66" s="192"/>
      <c r="TN66" s="192"/>
      <c r="TO66" s="192"/>
      <c r="TP66" s="192"/>
      <c r="TQ66" s="192"/>
      <c r="TR66" s="192"/>
      <c r="TS66" s="192"/>
      <c r="TT66" s="192"/>
      <c r="TU66" s="192"/>
      <c r="TV66" s="192"/>
      <c r="TW66" s="192"/>
      <c r="TX66" s="192"/>
      <c r="TY66" s="192"/>
      <c r="TZ66" s="192"/>
      <c r="UA66" s="192"/>
      <c r="UB66" s="192"/>
      <c r="UC66" s="192"/>
      <c r="UD66" s="192"/>
      <c r="UE66" s="192"/>
      <c r="UF66" s="192"/>
      <c r="UG66" s="192"/>
      <c r="UH66" s="192"/>
      <c r="UI66" s="192"/>
      <c r="UJ66" s="192"/>
      <c r="UK66" s="192"/>
      <c r="UL66" s="192"/>
      <c r="UM66" s="192"/>
      <c r="UN66" s="192"/>
      <c r="UO66" s="192"/>
      <c r="UP66" s="192"/>
      <c r="UQ66" s="192"/>
      <c r="UR66" s="192"/>
      <c r="US66" s="192"/>
      <c r="UT66" s="192"/>
      <c r="UU66" s="192"/>
      <c r="UV66" s="192"/>
      <c r="UW66" s="192"/>
      <c r="UX66" s="192"/>
      <c r="UY66" s="192"/>
      <c r="UZ66" s="192"/>
      <c r="VA66" s="192"/>
      <c r="VB66" s="192"/>
      <c r="VC66" s="192"/>
      <c r="VD66" s="192"/>
      <c r="VE66" s="192"/>
      <c r="VF66" s="192"/>
      <c r="VG66" s="192"/>
      <c r="VH66" s="192"/>
      <c r="VI66" s="192"/>
      <c r="VJ66" s="192"/>
      <c r="VK66" s="192"/>
      <c r="VL66" s="192"/>
      <c r="VM66" s="192"/>
      <c r="VN66" s="192"/>
      <c r="VO66" s="192"/>
      <c r="VP66" s="192"/>
      <c r="VQ66" s="192"/>
      <c r="VR66" s="192"/>
      <c r="VS66" s="192"/>
      <c r="VT66" s="192"/>
      <c r="VU66" s="192"/>
      <c r="VV66" s="192"/>
      <c r="VW66" s="192"/>
      <c r="VX66" s="192"/>
      <c r="VY66" s="192"/>
      <c r="VZ66" s="192"/>
      <c r="WA66" s="192"/>
      <c r="WB66" s="192"/>
      <c r="WC66" s="192"/>
      <c r="WD66" s="192"/>
      <c r="WE66" s="192"/>
      <c r="WF66" s="192"/>
      <c r="WG66" s="192"/>
      <c r="WH66" s="192"/>
      <c r="WI66" s="192"/>
      <c r="WJ66" s="192"/>
      <c r="WK66" s="192"/>
      <c r="WL66" s="192"/>
      <c r="WM66" s="192"/>
      <c r="WN66" s="192"/>
      <c r="WO66" s="192"/>
      <c r="WP66" s="192"/>
      <c r="WQ66" s="192"/>
      <c r="WR66" s="192"/>
      <c r="WS66" s="192"/>
      <c r="WT66" s="192"/>
      <c r="WU66" s="192"/>
      <c r="WV66" s="192"/>
      <c r="WW66" s="192"/>
      <c r="WX66" s="192"/>
      <c r="WY66" s="192"/>
      <c r="WZ66" s="192"/>
      <c r="XA66" s="192"/>
      <c r="XB66" s="192"/>
      <c r="XC66" s="192"/>
      <c r="XD66" s="192"/>
      <c r="XE66" s="192"/>
      <c r="XF66" s="192"/>
      <c r="XG66" s="192"/>
      <c r="XH66" s="192"/>
      <c r="XI66" s="192"/>
      <c r="XJ66" s="192"/>
      <c r="XK66" s="192"/>
      <c r="XL66" s="192"/>
      <c r="XM66" s="192"/>
      <c r="XN66" s="192"/>
      <c r="XO66" s="192"/>
      <c r="XP66" s="192"/>
      <c r="XQ66" s="192"/>
      <c r="XR66" s="192"/>
      <c r="XS66" s="192"/>
      <c r="XT66" s="192"/>
      <c r="XU66" s="192"/>
      <c r="XV66" s="192"/>
      <c r="XW66" s="192"/>
      <c r="XX66" s="192"/>
      <c r="XY66" s="192"/>
      <c r="XZ66" s="192"/>
      <c r="YA66" s="192"/>
      <c r="YB66" s="192"/>
      <c r="YC66" s="192"/>
      <c r="YD66" s="192"/>
      <c r="YE66" s="192"/>
      <c r="YF66" s="192"/>
      <c r="YG66" s="192"/>
      <c r="YH66" s="192"/>
      <c r="YI66" s="192"/>
      <c r="YJ66" s="192"/>
      <c r="YK66" s="192"/>
      <c r="YL66" s="192"/>
      <c r="YM66" s="192"/>
      <c r="YN66" s="192"/>
      <c r="YO66" s="192"/>
      <c r="YP66" s="192"/>
      <c r="YQ66" s="192"/>
      <c r="YR66" s="192"/>
      <c r="YS66" s="192"/>
      <c r="YT66" s="192"/>
      <c r="YU66" s="192"/>
      <c r="YV66" s="192"/>
      <c r="YW66" s="192"/>
      <c r="YX66" s="192"/>
      <c r="YY66" s="192"/>
      <c r="YZ66" s="192"/>
      <c r="ZA66" s="192"/>
      <c r="ZB66" s="192"/>
      <c r="ZC66" s="192"/>
      <c r="ZD66" s="192"/>
      <c r="ZE66" s="192"/>
      <c r="ZF66" s="192"/>
      <c r="ZG66" s="192"/>
      <c r="ZH66" s="192"/>
      <c r="ZI66" s="192"/>
      <c r="ZJ66" s="192"/>
      <c r="ZK66" s="192"/>
      <c r="ZL66" s="192"/>
      <c r="ZM66" s="192"/>
      <c r="ZN66" s="192"/>
      <c r="ZO66" s="192"/>
      <c r="ZP66" s="192"/>
      <c r="ZQ66" s="192"/>
      <c r="ZR66" s="192"/>
      <c r="ZS66" s="192"/>
      <c r="ZT66" s="192"/>
      <c r="ZU66" s="192"/>
      <c r="ZV66" s="192"/>
      <c r="ZW66" s="192"/>
      <c r="ZX66" s="192"/>
      <c r="ZY66" s="192"/>
      <c r="ZZ66" s="192"/>
      <c r="AAA66" s="192"/>
      <c r="AAB66" s="192"/>
      <c r="AAC66" s="192"/>
      <c r="AAD66" s="192"/>
      <c r="AAE66" s="192"/>
      <c r="AAF66" s="192"/>
      <c r="AAG66" s="192"/>
      <c r="AAH66" s="192"/>
      <c r="AAI66" s="192"/>
      <c r="AAJ66" s="192"/>
      <c r="AAK66" s="192"/>
      <c r="AAL66" s="192"/>
      <c r="AAM66" s="192"/>
      <c r="AAN66" s="192"/>
      <c r="AAO66" s="192"/>
      <c r="AAP66" s="192"/>
      <c r="AAQ66" s="192"/>
      <c r="AAR66" s="192"/>
      <c r="AAS66" s="192"/>
      <c r="AAT66" s="192"/>
      <c r="AAU66" s="192"/>
      <c r="AAV66" s="192"/>
      <c r="AAW66" s="192"/>
      <c r="AAX66" s="192"/>
      <c r="AAY66" s="192"/>
      <c r="AAZ66" s="192"/>
      <c r="ABA66" s="192"/>
      <c r="ABB66" s="192"/>
      <c r="ABC66" s="192"/>
      <c r="ABD66" s="192"/>
      <c r="ABE66" s="192"/>
      <c r="ABF66" s="192"/>
      <c r="ABG66" s="192"/>
      <c r="ABH66" s="192"/>
      <c r="ABI66" s="192"/>
      <c r="ABJ66" s="192"/>
      <c r="ABK66" s="192"/>
      <c r="ABL66" s="192"/>
      <c r="ABM66" s="192"/>
      <c r="ABN66" s="192"/>
      <c r="ABO66" s="192"/>
      <c r="ABP66" s="192"/>
      <c r="ABQ66" s="192"/>
      <c r="ABR66" s="192"/>
      <c r="ABS66" s="192"/>
      <c r="ABT66" s="192"/>
      <c r="ABU66" s="192"/>
      <c r="ABV66" s="192"/>
      <c r="ABW66" s="192"/>
      <c r="ABX66" s="192"/>
      <c r="ABY66" s="192"/>
      <c r="ABZ66" s="192"/>
      <c r="ACA66" s="192"/>
      <c r="ACB66" s="192"/>
      <c r="ACC66" s="192"/>
      <c r="ACD66" s="192"/>
      <c r="ACE66" s="192"/>
      <c r="ACF66" s="192"/>
      <c r="ACG66" s="192"/>
      <c r="ACH66" s="192"/>
      <c r="ACI66" s="192"/>
      <c r="ACJ66" s="192"/>
      <c r="ACK66" s="192"/>
      <c r="ACL66" s="192"/>
      <c r="ACM66" s="192"/>
      <c r="ACN66" s="192"/>
      <c r="ACO66" s="192"/>
      <c r="ACP66" s="192"/>
      <c r="ACQ66" s="192"/>
      <c r="ACR66" s="192"/>
      <c r="ACS66" s="192"/>
      <c r="ACT66" s="192"/>
      <c r="ACU66" s="192"/>
      <c r="ACV66" s="192"/>
      <c r="ACW66" s="192"/>
      <c r="ACX66" s="192"/>
      <c r="ACY66" s="192"/>
      <c r="ACZ66" s="192"/>
      <c r="ADA66" s="192"/>
      <c r="ADB66" s="192"/>
      <c r="ADC66" s="192"/>
      <c r="ADD66" s="192"/>
      <c r="ADE66" s="192"/>
      <c r="ADF66" s="192"/>
      <c r="ADG66" s="192"/>
      <c r="ADH66" s="192"/>
      <c r="ADI66" s="192"/>
      <c r="ADJ66" s="192"/>
      <c r="ADK66" s="192"/>
      <c r="ADL66" s="192"/>
      <c r="ADM66" s="192"/>
      <c r="ADN66" s="192"/>
      <c r="ADO66" s="192"/>
      <c r="ADP66" s="192"/>
      <c r="ADQ66" s="192"/>
      <c r="ADR66" s="192"/>
      <c r="ADS66" s="192"/>
      <c r="ADT66" s="192"/>
      <c r="ADU66" s="192"/>
      <c r="ADV66" s="192"/>
      <c r="ADW66" s="192"/>
      <c r="ADX66" s="192"/>
      <c r="ADY66" s="192"/>
      <c r="ADZ66" s="192"/>
      <c r="AEA66" s="192"/>
      <c r="AEB66" s="192"/>
      <c r="AEC66" s="192"/>
      <c r="AED66" s="192"/>
      <c r="AEE66" s="192"/>
      <c r="AEF66" s="192"/>
      <c r="AEG66" s="192"/>
      <c r="AEH66" s="192"/>
      <c r="AEI66" s="192"/>
      <c r="AEJ66" s="192"/>
      <c r="AEK66" s="192"/>
      <c r="AEL66" s="192"/>
      <c r="AEM66" s="192"/>
      <c r="AEN66" s="192"/>
      <c r="AEO66" s="192"/>
      <c r="AEP66" s="192"/>
      <c r="AEQ66" s="192"/>
      <c r="AER66" s="192"/>
      <c r="AES66" s="192"/>
      <c r="AET66" s="192"/>
      <c r="AEU66" s="192"/>
      <c r="AEV66" s="192"/>
      <c r="AEW66" s="192"/>
      <c r="AEX66" s="192"/>
      <c r="AEY66" s="192"/>
      <c r="AEZ66" s="192"/>
      <c r="AFA66" s="192"/>
      <c r="AFB66" s="192"/>
      <c r="AFC66" s="192"/>
      <c r="AFD66" s="192"/>
      <c r="AFE66" s="192"/>
      <c r="AFF66" s="192"/>
      <c r="AFG66" s="192"/>
      <c r="AFH66" s="192"/>
      <c r="AFI66" s="192"/>
      <c r="AFJ66" s="192"/>
      <c r="AFK66" s="192"/>
      <c r="AFL66" s="192"/>
      <c r="AFM66" s="192"/>
      <c r="AFN66" s="192"/>
      <c r="AFO66" s="192"/>
      <c r="AFP66" s="192"/>
      <c r="AFQ66" s="192"/>
      <c r="AFR66" s="192"/>
      <c r="AFS66" s="192"/>
      <c r="AFT66" s="192"/>
      <c r="AFU66" s="192"/>
      <c r="AFV66" s="192"/>
      <c r="AFW66" s="192"/>
      <c r="AFX66" s="192"/>
      <c r="AFY66" s="192"/>
      <c r="AFZ66" s="192"/>
      <c r="AGA66" s="192"/>
      <c r="AGB66" s="192"/>
      <c r="AGC66" s="192"/>
      <c r="AGD66" s="192"/>
      <c r="AGE66" s="192"/>
      <c r="AGF66" s="192"/>
      <c r="AGG66" s="192"/>
      <c r="AGH66" s="192"/>
      <c r="AGI66" s="192"/>
      <c r="AGJ66" s="192"/>
      <c r="AGK66" s="192"/>
      <c r="AGL66" s="192"/>
      <c r="AGM66" s="192"/>
      <c r="AGN66" s="192"/>
      <c r="AGO66" s="192"/>
      <c r="AGP66" s="192"/>
      <c r="AGQ66" s="192"/>
      <c r="AGR66" s="192"/>
      <c r="AGS66" s="192"/>
      <c r="AGT66" s="192"/>
      <c r="AGU66" s="192"/>
      <c r="AGV66" s="192"/>
      <c r="AGW66" s="192"/>
      <c r="AGX66" s="192"/>
      <c r="AGY66" s="192"/>
      <c r="AGZ66" s="192"/>
      <c r="AHA66" s="192"/>
      <c r="AHB66" s="192"/>
      <c r="AHC66" s="192"/>
      <c r="AHD66" s="192"/>
      <c r="AHE66" s="192"/>
      <c r="AHF66" s="192"/>
      <c r="AHG66" s="192"/>
      <c r="AHH66" s="192"/>
      <c r="AHI66" s="192"/>
      <c r="AHJ66" s="192"/>
      <c r="AHK66" s="192"/>
      <c r="AHL66" s="192"/>
      <c r="AHM66" s="192"/>
      <c r="AHN66" s="192"/>
      <c r="AHO66" s="192"/>
      <c r="AHP66" s="192"/>
      <c r="AHQ66" s="192"/>
      <c r="AHR66" s="192"/>
      <c r="AHS66" s="192"/>
      <c r="AHT66" s="192"/>
      <c r="AHU66" s="192"/>
      <c r="AHV66" s="192"/>
      <c r="AHW66" s="192"/>
      <c r="AHX66" s="192"/>
      <c r="AHY66" s="192"/>
      <c r="AHZ66" s="192"/>
      <c r="AIA66" s="192"/>
      <c r="AIB66" s="192"/>
      <c r="AIC66" s="192"/>
      <c r="AID66" s="192"/>
      <c r="AIE66" s="192"/>
      <c r="AIF66" s="192"/>
      <c r="AIG66" s="192"/>
      <c r="AIH66" s="192"/>
      <c r="AII66" s="192"/>
      <c r="AIJ66" s="192"/>
      <c r="AIK66" s="192"/>
      <c r="AIL66" s="192"/>
      <c r="AIM66" s="192"/>
      <c r="AIN66" s="192"/>
      <c r="AIO66" s="192"/>
      <c r="AIP66" s="192"/>
      <c r="AIQ66" s="192"/>
      <c r="AIR66" s="192"/>
      <c r="AIS66" s="192"/>
      <c r="AIT66" s="192"/>
      <c r="AIU66" s="192"/>
      <c r="AIV66" s="192"/>
      <c r="AIW66" s="192"/>
      <c r="AIX66" s="192"/>
      <c r="AIY66" s="192"/>
      <c r="AIZ66" s="192"/>
      <c r="AJA66" s="192"/>
      <c r="AJB66" s="192"/>
      <c r="AJC66" s="192"/>
      <c r="AJD66" s="192"/>
      <c r="AJE66" s="192"/>
      <c r="AJF66" s="192"/>
      <c r="AJG66" s="192"/>
      <c r="AJH66" s="192"/>
      <c r="AJI66" s="192"/>
      <c r="AJJ66" s="192"/>
      <c r="AJK66" s="192"/>
      <c r="AJL66" s="192"/>
      <c r="AJM66" s="192"/>
      <c r="AJN66" s="192"/>
      <c r="AJO66" s="192"/>
      <c r="AJP66" s="192"/>
      <c r="AJQ66" s="192"/>
      <c r="AJR66" s="192"/>
      <c r="AJS66" s="192"/>
      <c r="AJT66" s="192"/>
      <c r="AJU66" s="192"/>
      <c r="AJV66" s="192"/>
      <c r="AJW66" s="192"/>
      <c r="AJX66" s="192"/>
      <c r="AJY66" s="192"/>
      <c r="AJZ66" s="192"/>
      <c r="AKA66" s="192"/>
      <c r="AKB66" s="192"/>
      <c r="AKC66" s="192"/>
      <c r="AKD66" s="192"/>
      <c r="AKE66" s="192"/>
      <c r="AKF66" s="192"/>
      <c r="AKG66" s="192"/>
      <c r="AKH66" s="192"/>
      <c r="AKI66" s="192"/>
      <c r="AKJ66" s="192"/>
      <c r="AKK66" s="192"/>
      <c r="AKL66" s="192"/>
      <c r="AKM66" s="192"/>
      <c r="AKN66" s="192"/>
      <c r="AKO66" s="192"/>
      <c r="AKP66" s="192"/>
      <c r="AKQ66" s="192"/>
      <c r="AKR66" s="192"/>
      <c r="AKS66" s="192"/>
      <c r="AKT66" s="192"/>
      <c r="AKU66" s="192"/>
      <c r="AKV66" s="192"/>
      <c r="AKW66" s="192"/>
      <c r="AKX66" s="192"/>
      <c r="AKY66" s="192"/>
      <c r="AKZ66" s="192"/>
      <c r="ALA66" s="192"/>
      <c r="ALB66" s="192"/>
      <c r="ALC66" s="192"/>
      <c r="ALD66" s="192"/>
      <c r="ALE66" s="192"/>
      <c r="ALF66" s="192"/>
      <c r="ALG66" s="192"/>
      <c r="ALH66" s="192"/>
      <c r="ALI66" s="192"/>
      <c r="ALJ66" s="192"/>
      <c r="ALK66" s="192"/>
      <c r="ALL66" s="192"/>
      <c r="ALM66" s="192"/>
      <c r="ALN66" s="192"/>
      <c r="ALO66" s="192"/>
      <c r="ALP66" s="192"/>
      <c r="ALQ66" s="192"/>
      <c r="ALR66" s="192"/>
      <c r="ALS66" s="192"/>
      <c r="ALT66" s="192"/>
      <c r="ALU66" s="192"/>
      <c r="ALV66" s="192"/>
      <c r="ALW66" s="192"/>
      <c r="ALX66" s="192"/>
      <c r="ALY66" s="192"/>
      <c r="ALZ66" s="192"/>
      <c r="AMA66" s="192"/>
      <c r="AMB66" s="192"/>
      <c r="AMC66" s="192"/>
      <c r="AMD66" s="192"/>
      <c r="AME66" s="192"/>
      <c r="AMF66" s="192"/>
      <c r="AMG66" s="192"/>
      <c r="AMH66" s="192"/>
      <c r="AMI66" s="192"/>
      <c r="AMJ66" s="192"/>
      <c r="AMK66" s="192"/>
    </row>
    <row r="67" spans="1:1025" s="183" customFormat="1">
      <c r="A67" s="192" t="str">
        <f t="shared" si="12"/>
        <v>REF_LEGAL_ENTITY.SYS_AUTO_APPROVE</v>
      </c>
      <c r="B67" s="193">
        <f t="shared" si="3"/>
        <v>110063</v>
      </c>
      <c r="C67" s="193">
        <v>0</v>
      </c>
      <c r="D67" s="193">
        <v>1</v>
      </c>
      <c r="E67" s="194">
        <f t="shared" si="4"/>
        <v>100000</v>
      </c>
      <c r="F67" s="194">
        <v>10006</v>
      </c>
      <c r="G67" s="194" t="s">
        <v>34</v>
      </c>
      <c r="H67" s="194">
        <v>100006</v>
      </c>
      <c r="I67" s="197" t="s">
        <v>693</v>
      </c>
      <c r="J67" s="194">
        <f>VLOOKUP(I67,T_FSM_TYPE!$A:$B,2,0)</f>
        <v>110001</v>
      </c>
      <c r="K67" s="198" t="s">
        <v>704</v>
      </c>
      <c r="L67" s="198"/>
      <c r="M67" s="192" t="str">
        <f t="shared" si="11"/>
        <v>INSERT INTO T_FSM_ACTION VALUES(110063, 0, 1, 100000, 10006, GETDATE(), 100006, 110001, 'SYS_AUTO_APPROVE', '' )</v>
      </c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192"/>
      <c r="AW67" s="192"/>
      <c r="AX67" s="192"/>
      <c r="AY67" s="192"/>
      <c r="AZ67" s="192"/>
      <c r="BA67" s="192"/>
      <c r="BB67" s="192"/>
      <c r="BC67" s="192"/>
      <c r="BD67" s="192"/>
      <c r="BE67" s="192"/>
      <c r="BF67" s="192"/>
      <c r="BG67" s="192"/>
      <c r="BH67" s="192"/>
      <c r="BI67" s="192"/>
      <c r="BJ67" s="192"/>
      <c r="BK67" s="192"/>
      <c r="BL67" s="192"/>
      <c r="BM67" s="192"/>
      <c r="BN67" s="192"/>
      <c r="BO67" s="192"/>
      <c r="BP67" s="192"/>
      <c r="BQ67" s="192"/>
      <c r="BR67" s="192"/>
      <c r="BS67" s="192"/>
      <c r="BT67" s="192"/>
      <c r="BU67" s="192"/>
      <c r="BV67" s="192"/>
      <c r="BW67" s="192"/>
      <c r="BX67" s="192"/>
      <c r="BY67" s="192"/>
      <c r="BZ67" s="192"/>
      <c r="CA67" s="192"/>
      <c r="CB67" s="192"/>
      <c r="CC67" s="192"/>
      <c r="CD67" s="192"/>
      <c r="CE67" s="192"/>
      <c r="CF67" s="192"/>
      <c r="CG67" s="192"/>
      <c r="CH67" s="192"/>
      <c r="CI67" s="192"/>
      <c r="CJ67" s="192"/>
      <c r="CK67" s="192"/>
      <c r="CL67" s="192"/>
      <c r="CM67" s="192"/>
      <c r="CN67" s="192"/>
      <c r="CO67" s="192"/>
      <c r="CP67" s="192"/>
      <c r="CQ67" s="192"/>
      <c r="CR67" s="192"/>
      <c r="CS67" s="192"/>
      <c r="CT67" s="192"/>
      <c r="CU67" s="192"/>
      <c r="CV67" s="192"/>
      <c r="CW67" s="192"/>
      <c r="CX67" s="192"/>
      <c r="CY67" s="192"/>
      <c r="CZ67" s="192"/>
      <c r="DA67" s="192"/>
      <c r="DB67" s="192"/>
      <c r="DC67" s="192"/>
      <c r="DD67" s="192"/>
      <c r="DE67" s="192"/>
      <c r="DF67" s="192"/>
      <c r="DG67" s="192"/>
      <c r="DH67" s="192"/>
      <c r="DI67" s="192"/>
      <c r="DJ67" s="192"/>
      <c r="DK67" s="192"/>
      <c r="DL67" s="192"/>
      <c r="DM67" s="192"/>
      <c r="DN67" s="192"/>
      <c r="DO67" s="192"/>
      <c r="DP67" s="192"/>
      <c r="DQ67" s="192"/>
      <c r="DR67" s="192"/>
      <c r="DS67" s="192"/>
      <c r="DT67" s="192"/>
      <c r="DU67" s="192"/>
      <c r="DV67" s="192"/>
      <c r="DW67" s="192"/>
      <c r="DX67" s="192"/>
      <c r="DY67" s="192"/>
      <c r="DZ67" s="192"/>
      <c r="EA67" s="192"/>
      <c r="EB67" s="192"/>
      <c r="EC67" s="192"/>
      <c r="ED67" s="192"/>
      <c r="EE67" s="192"/>
      <c r="EF67" s="192"/>
      <c r="EG67" s="192"/>
      <c r="EH67" s="192"/>
      <c r="EI67" s="192"/>
      <c r="EJ67" s="192"/>
      <c r="EK67" s="192"/>
      <c r="EL67" s="192"/>
      <c r="EM67" s="192"/>
      <c r="EN67" s="192"/>
      <c r="EO67" s="192"/>
      <c r="EP67" s="192"/>
      <c r="EQ67" s="192"/>
      <c r="ER67" s="192"/>
      <c r="ES67" s="192"/>
      <c r="ET67" s="192"/>
      <c r="EU67" s="192"/>
      <c r="EV67" s="192"/>
      <c r="EW67" s="192"/>
      <c r="EX67" s="192"/>
      <c r="EY67" s="192"/>
      <c r="EZ67" s="192"/>
      <c r="FA67" s="192"/>
      <c r="FB67" s="192"/>
      <c r="FC67" s="192"/>
      <c r="FD67" s="192"/>
      <c r="FE67" s="192"/>
      <c r="FF67" s="192"/>
      <c r="FG67" s="192"/>
      <c r="FH67" s="192"/>
      <c r="FI67" s="192"/>
      <c r="FJ67" s="192"/>
      <c r="FK67" s="192"/>
      <c r="FL67" s="192"/>
      <c r="FM67" s="192"/>
      <c r="FN67" s="192"/>
      <c r="FO67" s="192"/>
      <c r="FP67" s="192"/>
      <c r="FQ67" s="192"/>
      <c r="FR67" s="192"/>
      <c r="FS67" s="192"/>
      <c r="FT67" s="192"/>
      <c r="FU67" s="192"/>
      <c r="FV67" s="192"/>
      <c r="FW67" s="192"/>
      <c r="FX67" s="192"/>
      <c r="FY67" s="192"/>
      <c r="FZ67" s="192"/>
      <c r="GA67" s="192"/>
      <c r="GB67" s="192"/>
      <c r="GC67" s="192"/>
      <c r="GD67" s="192"/>
      <c r="GE67" s="192"/>
      <c r="GF67" s="192"/>
      <c r="GG67" s="192"/>
      <c r="GH67" s="192"/>
      <c r="GI67" s="192"/>
      <c r="GJ67" s="192"/>
      <c r="GK67" s="192"/>
      <c r="GL67" s="192"/>
      <c r="GM67" s="192"/>
      <c r="GN67" s="192"/>
      <c r="GO67" s="192"/>
      <c r="GP67" s="192"/>
      <c r="GQ67" s="192"/>
      <c r="GR67" s="192"/>
      <c r="GS67" s="192"/>
      <c r="GT67" s="192"/>
      <c r="GU67" s="192"/>
      <c r="GV67" s="192"/>
      <c r="GW67" s="192"/>
      <c r="GX67" s="192"/>
      <c r="GY67" s="192"/>
      <c r="GZ67" s="192"/>
      <c r="HA67" s="192"/>
      <c r="HB67" s="192"/>
      <c r="HC67" s="192"/>
      <c r="HD67" s="192"/>
      <c r="HE67" s="192"/>
      <c r="HF67" s="192"/>
      <c r="HG67" s="192"/>
      <c r="HH67" s="192"/>
      <c r="HI67" s="192"/>
      <c r="HJ67" s="192"/>
      <c r="HK67" s="192"/>
      <c r="HL67" s="192"/>
      <c r="HM67" s="192"/>
      <c r="HN67" s="192"/>
      <c r="HO67" s="192"/>
      <c r="HP67" s="192"/>
      <c r="HQ67" s="192"/>
      <c r="HR67" s="192"/>
      <c r="HS67" s="192"/>
      <c r="HT67" s="192"/>
      <c r="HU67" s="192"/>
      <c r="HV67" s="192"/>
      <c r="HW67" s="192"/>
      <c r="HX67" s="192"/>
      <c r="HY67" s="192"/>
      <c r="HZ67" s="192"/>
      <c r="IA67" s="192"/>
      <c r="IB67" s="192"/>
      <c r="IC67" s="192"/>
      <c r="ID67" s="192"/>
      <c r="IE67" s="192"/>
      <c r="IF67" s="192"/>
      <c r="IG67" s="192"/>
      <c r="IH67" s="192"/>
      <c r="II67" s="192"/>
      <c r="IJ67" s="192"/>
      <c r="IK67" s="192"/>
      <c r="IL67" s="192"/>
      <c r="IM67" s="192"/>
      <c r="IN67" s="192"/>
      <c r="IO67" s="192"/>
      <c r="IP67" s="192"/>
      <c r="IQ67" s="192"/>
      <c r="IR67" s="192"/>
      <c r="IS67" s="192"/>
      <c r="IT67" s="192"/>
      <c r="IU67" s="192"/>
      <c r="IV67" s="192"/>
      <c r="IW67" s="192"/>
      <c r="IX67" s="192"/>
      <c r="IY67" s="192"/>
      <c r="IZ67" s="192"/>
      <c r="JA67" s="192"/>
      <c r="JB67" s="192"/>
      <c r="JC67" s="192"/>
      <c r="JD67" s="192"/>
      <c r="JE67" s="192"/>
      <c r="JF67" s="192"/>
      <c r="JG67" s="192"/>
      <c r="JH67" s="192"/>
      <c r="JI67" s="192"/>
      <c r="JJ67" s="192"/>
      <c r="JK67" s="192"/>
      <c r="JL67" s="192"/>
      <c r="JM67" s="192"/>
      <c r="JN67" s="192"/>
      <c r="JO67" s="192"/>
      <c r="JP67" s="192"/>
      <c r="JQ67" s="192"/>
      <c r="JR67" s="192"/>
      <c r="JS67" s="192"/>
      <c r="JT67" s="192"/>
      <c r="JU67" s="192"/>
      <c r="JV67" s="192"/>
      <c r="JW67" s="192"/>
      <c r="JX67" s="192"/>
      <c r="JY67" s="192"/>
      <c r="JZ67" s="192"/>
      <c r="KA67" s="192"/>
      <c r="KB67" s="192"/>
      <c r="KC67" s="192"/>
      <c r="KD67" s="192"/>
      <c r="KE67" s="192"/>
      <c r="KF67" s="192"/>
      <c r="KG67" s="192"/>
      <c r="KH67" s="192"/>
      <c r="KI67" s="192"/>
      <c r="KJ67" s="192"/>
      <c r="KK67" s="192"/>
      <c r="KL67" s="192"/>
      <c r="KM67" s="192"/>
      <c r="KN67" s="192"/>
      <c r="KO67" s="192"/>
      <c r="KP67" s="192"/>
      <c r="KQ67" s="192"/>
      <c r="KR67" s="192"/>
      <c r="KS67" s="192"/>
      <c r="KT67" s="192"/>
      <c r="KU67" s="192"/>
      <c r="KV67" s="192"/>
      <c r="KW67" s="192"/>
      <c r="KX67" s="192"/>
      <c r="KY67" s="192"/>
      <c r="KZ67" s="192"/>
      <c r="LA67" s="192"/>
      <c r="LB67" s="192"/>
      <c r="LC67" s="192"/>
      <c r="LD67" s="192"/>
      <c r="LE67" s="192"/>
      <c r="LF67" s="192"/>
      <c r="LG67" s="192"/>
      <c r="LH67" s="192"/>
      <c r="LI67" s="192"/>
      <c r="LJ67" s="192"/>
      <c r="LK67" s="192"/>
      <c r="LL67" s="192"/>
      <c r="LM67" s="192"/>
      <c r="LN67" s="192"/>
      <c r="LO67" s="192"/>
      <c r="LP67" s="192"/>
      <c r="LQ67" s="192"/>
      <c r="LR67" s="192"/>
      <c r="LS67" s="192"/>
      <c r="LT67" s="192"/>
      <c r="LU67" s="192"/>
      <c r="LV67" s="192"/>
      <c r="LW67" s="192"/>
      <c r="LX67" s="192"/>
      <c r="LY67" s="192"/>
      <c r="LZ67" s="192"/>
      <c r="MA67" s="192"/>
      <c r="MB67" s="192"/>
      <c r="MC67" s="192"/>
      <c r="MD67" s="192"/>
      <c r="ME67" s="192"/>
      <c r="MF67" s="192"/>
      <c r="MG67" s="192"/>
      <c r="MH67" s="192"/>
      <c r="MI67" s="192"/>
      <c r="MJ67" s="192"/>
      <c r="MK67" s="192"/>
      <c r="ML67" s="192"/>
      <c r="MM67" s="192"/>
      <c r="MN67" s="192"/>
      <c r="MO67" s="192"/>
      <c r="MP67" s="192"/>
      <c r="MQ67" s="192"/>
      <c r="MR67" s="192"/>
      <c r="MS67" s="192"/>
      <c r="MT67" s="192"/>
      <c r="MU67" s="192"/>
      <c r="MV67" s="192"/>
      <c r="MW67" s="192"/>
      <c r="MX67" s="192"/>
      <c r="MY67" s="192"/>
      <c r="MZ67" s="192"/>
      <c r="NA67" s="192"/>
      <c r="NB67" s="192"/>
      <c r="NC67" s="192"/>
      <c r="ND67" s="192"/>
      <c r="NE67" s="192"/>
      <c r="NF67" s="192"/>
      <c r="NG67" s="192"/>
      <c r="NH67" s="192"/>
      <c r="NI67" s="192"/>
      <c r="NJ67" s="192"/>
      <c r="NK67" s="192"/>
      <c r="NL67" s="192"/>
      <c r="NM67" s="192"/>
      <c r="NN67" s="192"/>
      <c r="NO67" s="192"/>
      <c r="NP67" s="192"/>
      <c r="NQ67" s="192"/>
      <c r="NR67" s="192"/>
      <c r="NS67" s="192"/>
      <c r="NT67" s="192"/>
      <c r="NU67" s="192"/>
      <c r="NV67" s="192"/>
      <c r="NW67" s="192"/>
      <c r="NX67" s="192"/>
      <c r="NY67" s="192"/>
      <c r="NZ67" s="192"/>
      <c r="OA67" s="192"/>
      <c r="OB67" s="192"/>
      <c r="OC67" s="192"/>
      <c r="OD67" s="192"/>
      <c r="OE67" s="192"/>
      <c r="OF67" s="192"/>
      <c r="OG67" s="192"/>
      <c r="OH67" s="192"/>
      <c r="OI67" s="192"/>
      <c r="OJ67" s="192"/>
      <c r="OK67" s="192"/>
      <c r="OL67" s="192"/>
      <c r="OM67" s="192"/>
      <c r="ON67" s="192"/>
      <c r="OO67" s="192"/>
      <c r="OP67" s="192"/>
      <c r="OQ67" s="192"/>
      <c r="OR67" s="192"/>
      <c r="OS67" s="192"/>
      <c r="OT67" s="192"/>
      <c r="OU67" s="192"/>
      <c r="OV67" s="192"/>
      <c r="OW67" s="192"/>
      <c r="OX67" s="192"/>
      <c r="OY67" s="192"/>
      <c r="OZ67" s="192"/>
      <c r="PA67" s="192"/>
      <c r="PB67" s="192"/>
      <c r="PC67" s="192"/>
      <c r="PD67" s="192"/>
      <c r="PE67" s="192"/>
      <c r="PF67" s="192"/>
      <c r="PG67" s="192"/>
      <c r="PH67" s="192"/>
      <c r="PI67" s="192"/>
      <c r="PJ67" s="192"/>
      <c r="PK67" s="192"/>
      <c r="PL67" s="192"/>
      <c r="PM67" s="192"/>
      <c r="PN67" s="192"/>
      <c r="PO67" s="192"/>
      <c r="PP67" s="192"/>
      <c r="PQ67" s="192"/>
      <c r="PR67" s="192"/>
      <c r="PS67" s="192"/>
      <c r="PT67" s="192"/>
      <c r="PU67" s="192"/>
      <c r="PV67" s="192"/>
      <c r="PW67" s="192"/>
      <c r="PX67" s="192"/>
      <c r="PY67" s="192"/>
      <c r="PZ67" s="192"/>
      <c r="QA67" s="192"/>
      <c r="QB67" s="192"/>
      <c r="QC67" s="192"/>
      <c r="QD67" s="192"/>
      <c r="QE67" s="192"/>
      <c r="QF67" s="192"/>
      <c r="QG67" s="192"/>
      <c r="QH67" s="192"/>
      <c r="QI67" s="192"/>
      <c r="QJ67" s="192"/>
      <c r="QK67" s="192"/>
      <c r="QL67" s="192"/>
      <c r="QM67" s="192"/>
      <c r="QN67" s="192"/>
      <c r="QO67" s="192"/>
      <c r="QP67" s="192"/>
      <c r="QQ67" s="192"/>
      <c r="QR67" s="192"/>
      <c r="QS67" s="192"/>
      <c r="QT67" s="192"/>
      <c r="QU67" s="192"/>
      <c r="QV67" s="192"/>
      <c r="QW67" s="192"/>
      <c r="QX67" s="192"/>
      <c r="QY67" s="192"/>
      <c r="QZ67" s="192"/>
      <c r="RA67" s="192"/>
      <c r="RB67" s="192"/>
      <c r="RC67" s="192"/>
      <c r="RD67" s="192"/>
      <c r="RE67" s="192"/>
      <c r="RF67" s="192"/>
      <c r="RG67" s="192"/>
      <c r="RH67" s="192"/>
      <c r="RI67" s="192"/>
      <c r="RJ67" s="192"/>
      <c r="RK67" s="192"/>
      <c r="RL67" s="192"/>
      <c r="RM67" s="192"/>
      <c r="RN67" s="192"/>
      <c r="RO67" s="192"/>
      <c r="RP67" s="192"/>
      <c r="RQ67" s="192"/>
      <c r="RR67" s="192"/>
      <c r="RS67" s="192"/>
      <c r="RT67" s="192"/>
      <c r="RU67" s="192"/>
      <c r="RV67" s="192"/>
      <c r="RW67" s="192"/>
      <c r="RX67" s="192"/>
      <c r="RY67" s="192"/>
      <c r="RZ67" s="192"/>
      <c r="SA67" s="192"/>
      <c r="SB67" s="192"/>
      <c r="SC67" s="192"/>
      <c r="SD67" s="192"/>
      <c r="SE67" s="192"/>
      <c r="SF67" s="192"/>
      <c r="SG67" s="192"/>
      <c r="SH67" s="192"/>
      <c r="SI67" s="192"/>
      <c r="SJ67" s="192"/>
      <c r="SK67" s="192"/>
      <c r="SL67" s="192"/>
      <c r="SM67" s="192"/>
      <c r="SN67" s="192"/>
      <c r="SO67" s="192"/>
      <c r="SP67" s="192"/>
      <c r="SQ67" s="192"/>
      <c r="SR67" s="192"/>
      <c r="SS67" s="192"/>
      <c r="ST67" s="192"/>
      <c r="SU67" s="192"/>
      <c r="SV67" s="192"/>
      <c r="SW67" s="192"/>
      <c r="SX67" s="192"/>
      <c r="SY67" s="192"/>
      <c r="SZ67" s="192"/>
      <c r="TA67" s="192"/>
      <c r="TB67" s="192"/>
      <c r="TC67" s="192"/>
      <c r="TD67" s="192"/>
      <c r="TE67" s="192"/>
      <c r="TF67" s="192"/>
      <c r="TG67" s="192"/>
      <c r="TH67" s="192"/>
      <c r="TI67" s="192"/>
      <c r="TJ67" s="192"/>
      <c r="TK67" s="192"/>
      <c r="TL67" s="192"/>
      <c r="TM67" s="192"/>
      <c r="TN67" s="192"/>
      <c r="TO67" s="192"/>
      <c r="TP67" s="192"/>
      <c r="TQ67" s="192"/>
      <c r="TR67" s="192"/>
      <c r="TS67" s="192"/>
      <c r="TT67" s="192"/>
      <c r="TU67" s="192"/>
      <c r="TV67" s="192"/>
      <c r="TW67" s="192"/>
      <c r="TX67" s="192"/>
      <c r="TY67" s="192"/>
      <c r="TZ67" s="192"/>
      <c r="UA67" s="192"/>
      <c r="UB67" s="192"/>
      <c r="UC67" s="192"/>
      <c r="UD67" s="192"/>
      <c r="UE67" s="192"/>
      <c r="UF67" s="192"/>
      <c r="UG67" s="192"/>
      <c r="UH67" s="192"/>
      <c r="UI67" s="192"/>
      <c r="UJ67" s="192"/>
      <c r="UK67" s="192"/>
      <c r="UL67" s="192"/>
      <c r="UM67" s="192"/>
      <c r="UN67" s="192"/>
      <c r="UO67" s="192"/>
      <c r="UP67" s="192"/>
      <c r="UQ67" s="192"/>
      <c r="UR67" s="192"/>
      <c r="US67" s="192"/>
      <c r="UT67" s="192"/>
      <c r="UU67" s="192"/>
      <c r="UV67" s="192"/>
      <c r="UW67" s="192"/>
      <c r="UX67" s="192"/>
      <c r="UY67" s="192"/>
      <c r="UZ67" s="192"/>
      <c r="VA67" s="192"/>
      <c r="VB67" s="192"/>
      <c r="VC67" s="192"/>
      <c r="VD67" s="192"/>
      <c r="VE67" s="192"/>
      <c r="VF67" s="192"/>
      <c r="VG67" s="192"/>
      <c r="VH67" s="192"/>
      <c r="VI67" s="192"/>
      <c r="VJ67" s="192"/>
      <c r="VK67" s="192"/>
      <c r="VL67" s="192"/>
      <c r="VM67" s="192"/>
      <c r="VN67" s="192"/>
      <c r="VO67" s="192"/>
      <c r="VP67" s="192"/>
      <c r="VQ67" s="192"/>
      <c r="VR67" s="192"/>
      <c r="VS67" s="192"/>
      <c r="VT67" s="192"/>
      <c r="VU67" s="192"/>
      <c r="VV67" s="192"/>
      <c r="VW67" s="192"/>
      <c r="VX67" s="192"/>
      <c r="VY67" s="192"/>
      <c r="VZ67" s="192"/>
      <c r="WA67" s="192"/>
      <c r="WB67" s="192"/>
      <c r="WC67" s="192"/>
      <c r="WD67" s="192"/>
      <c r="WE67" s="192"/>
      <c r="WF67" s="192"/>
      <c r="WG67" s="192"/>
      <c r="WH67" s="192"/>
      <c r="WI67" s="192"/>
      <c r="WJ67" s="192"/>
      <c r="WK67" s="192"/>
      <c r="WL67" s="192"/>
      <c r="WM67" s="192"/>
      <c r="WN67" s="192"/>
      <c r="WO67" s="192"/>
      <c r="WP67" s="192"/>
      <c r="WQ67" s="192"/>
      <c r="WR67" s="192"/>
      <c r="WS67" s="192"/>
      <c r="WT67" s="192"/>
      <c r="WU67" s="192"/>
      <c r="WV67" s="192"/>
      <c r="WW67" s="192"/>
      <c r="WX67" s="192"/>
      <c r="WY67" s="192"/>
      <c r="WZ67" s="192"/>
      <c r="XA67" s="192"/>
      <c r="XB67" s="192"/>
      <c r="XC67" s="192"/>
      <c r="XD67" s="192"/>
      <c r="XE67" s="192"/>
      <c r="XF67" s="192"/>
      <c r="XG67" s="192"/>
      <c r="XH67" s="192"/>
      <c r="XI67" s="192"/>
      <c r="XJ67" s="192"/>
      <c r="XK67" s="192"/>
      <c r="XL67" s="192"/>
      <c r="XM67" s="192"/>
      <c r="XN67" s="192"/>
      <c r="XO67" s="192"/>
      <c r="XP67" s="192"/>
      <c r="XQ67" s="192"/>
      <c r="XR67" s="192"/>
      <c r="XS67" s="192"/>
      <c r="XT67" s="192"/>
      <c r="XU67" s="192"/>
      <c r="XV67" s="192"/>
      <c r="XW67" s="192"/>
      <c r="XX67" s="192"/>
      <c r="XY67" s="192"/>
      <c r="XZ67" s="192"/>
      <c r="YA67" s="192"/>
      <c r="YB67" s="192"/>
      <c r="YC67" s="192"/>
      <c r="YD67" s="192"/>
      <c r="YE67" s="192"/>
      <c r="YF67" s="192"/>
      <c r="YG67" s="192"/>
      <c r="YH67" s="192"/>
      <c r="YI67" s="192"/>
      <c r="YJ67" s="192"/>
      <c r="YK67" s="192"/>
      <c r="YL67" s="192"/>
      <c r="YM67" s="192"/>
      <c r="YN67" s="192"/>
      <c r="YO67" s="192"/>
      <c r="YP67" s="192"/>
      <c r="YQ67" s="192"/>
      <c r="YR67" s="192"/>
      <c r="YS67" s="192"/>
      <c r="YT67" s="192"/>
      <c r="YU67" s="192"/>
      <c r="YV67" s="192"/>
      <c r="YW67" s="192"/>
      <c r="YX67" s="192"/>
      <c r="YY67" s="192"/>
      <c r="YZ67" s="192"/>
      <c r="ZA67" s="192"/>
      <c r="ZB67" s="192"/>
      <c r="ZC67" s="192"/>
      <c r="ZD67" s="192"/>
      <c r="ZE67" s="192"/>
      <c r="ZF67" s="192"/>
      <c r="ZG67" s="192"/>
      <c r="ZH67" s="192"/>
      <c r="ZI67" s="192"/>
      <c r="ZJ67" s="192"/>
      <c r="ZK67" s="192"/>
      <c r="ZL67" s="192"/>
      <c r="ZM67" s="192"/>
      <c r="ZN67" s="192"/>
      <c r="ZO67" s="192"/>
      <c r="ZP67" s="192"/>
      <c r="ZQ67" s="192"/>
      <c r="ZR67" s="192"/>
      <c r="ZS67" s="192"/>
      <c r="ZT67" s="192"/>
      <c r="ZU67" s="192"/>
      <c r="ZV67" s="192"/>
      <c r="ZW67" s="192"/>
      <c r="ZX67" s="192"/>
      <c r="ZY67" s="192"/>
      <c r="ZZ67" s="192"/>
      <c r="AAA67" s="192"/>
      <c r="AAB67" s="192"/>
      <c r="AAC67" s="192"/>
      <c r="AAD67" s="192"/>
      <c r="AAE67" s="192"/>
      <c r="AAF67" s="192"/>
      <c r="AAG67" s="192"/>
      <c r="AAH67" s="192"/>
      <c r="AAI67" s="192"/>
      <c r="AAJ67" s="192"/>
      <c r="AAK67" s="192"/>
      <c r="AAL67" s="192"/>
      <c r="AAM67" s="192"/>
      <c r="AAN67" s="192"/>
      <c r="AAO67" s="192"/>
      <c r="AAP67" s="192"/>
      <c r="AAQ67" s="192"/>
      <c r="AAR67" s="192"/>
      <c r="AAS67" s="192"/>
      <c r="AAT67" s="192"/>
      <c r="AAU67" s="192"/>
      <c r="AAV67" s="192"/>
      <c r="AAW67" s="192"/>
      <c r="AAX67" s="192"/>
      <c r="AAY67" s="192"/>
      <c r="AAZ67" s="192"/>
      <c r="ABA67" s="192"/>
      <c r="ABB67" s="192"/>
      <c r="ABC67" s="192"/>
      <c r="ABD67" s="192"/>
      <c r="ABE67" s="192"/>
      <c r="ABF67" s="192"/>
      <c r="ABG67" s="192"/>
      <c r="ABH67" s="192"/>
      <c r="ABI67" s="192"/>
      <c r="ABJ67" s="192"/>
      <c r="ABK67" s="192"/>
      <c r="ABL67" s="192"/>
      <c r="ABM67" s="192"/>
      <c r="ABN67" s="192"/>
      <c r="ABO67" s="192"/>
      <c r="ABP67" s="192"/>
      <c r="ABQ67" s="192"/>
      <c r="ABR67" s="192"/>
      <c r="ABS67" s="192"/>
      <c r="ABT67" s="192"/>
      <c r="ABU67" s="192"/>
      <c r="ABV67" s="192"/>
      <c r="ABW67" s="192"/>
      <c r="ABX67" s="192"/>
      <c r="ABY67" s="192"/>
      <c r="ABZ67" s="192"/>
      <c r="ACA67" s="192"/>
      <c r="ACB67" s="192"/>
      <c r="ACC67" s="192"/>
      <c r="ACD67" s="192"/>
      <c r="ACE67" s="192"/>
      <c r="ACF67" s="192"/>
      <c r="ACG67" s="192"/>
      <c r="ACH67" s="192"/>
      <c r="ACI67" s="192"/>
      <c r="ACJ67" s="192"/>
      <c r="ACK67" s="192"/>
      <c r="ACL67" s="192"/>
      <c r="ACM67" s="192"/>
      <c r="ACN67" s="192"/>
      <c r="ACO67" s="192"/>
      <c r="ACP67" s="192"/>
      <c r="ACQ67" s="192"/>
      <c r="ACR67" s="192"/>
      <c r="ACS67" s="192"/>
      <c r="ACT67" s="192"/>
      <c r="ACU67" s="192"/>
      <c r="ACV67" s="192"/>
      <c r="ACW67" s="192"/>
      <c r="ACX67" s="192"/>
      <c r="ACY67" s="192"/>
      <c r="ACZ67" s="192"/>
      <c r="ADA67" s="192"/>
      <c r="ADB67" s="192"/>
      <c r="ADC67" s="192"/>
      <c r="ADD67" s="192"/>
      <c r="ADE67" s="192"/>
      <c r="ADF67" s="192"/>
      <c r="ADG67" s="192"/>
      <c r="ADH67" s="192"/>
      <c r="ADI67" s="192"/>
      <c r="ADJ67" s="192"/>
      <c r="ADK67" s="192"/>
      <c r="ADL67" s="192"/>
      <c r="ADM67" s="192"/>
      <c r="ADN67" s="192"/>
      <c r="ADO67" s="192"/>
      <c r="ADP67" s="192"/>
      <c r="ADQ67" s="192"/>
      <c r="ADR67" s="192"/>
      <c r="ADS67" s="192"/>
      <c r="ADT67" s="192"/>
      <c r="ADU67" s="192"/>
      <c r="ADV67" s="192"/>
      <c r="ADW67" s="192"/>
      <c r="ADX67" s="192"/>
      <c r="ADY67" s="192"/>
      <c r="ADZ67" s="192"/>
      <c r="AEA67" s="192"/>
      <c r="AEB67" s="192"/>
      <c r="AEC67" s="192"/>
      <c r="AED67" s="192"/>
      <c r="AEE67" s="192"/>
      <c r="AEF67" s="192"/>
      <c r="AEG67" s="192"/>
      <c r="AEH67" s="192"/>
      <c r="AEI67" s="192"/>
      <c r="AEJ67" s="192"/>
      <c r="AEK67" s="192"/>
      <c r="AEL67" s="192"/>
      <c r="AEM67" s="192"/>
      <c r="AEN67" s="192"/>
      <c r="AEO67" s="192"/>
      <c r="AEP67" s="192"/>
      <c r="AEQ67" s="192"/>
      <c r="AER67" s="192"/>
      <c r="AES67" s="192"/>
      <c r="AET67" s="192"/>
      <c r="AEU67" s="192"/>
      <c r="AEV67" s="192"/>
      <c r="AEW67" s="192"/>
      <c r="AEX67" s="192"/>
      <c r="AEY67" s="192"/>
      <c r="AEZ67" s="192"/>
      <c r="AFA67" s="192"/>
      <c r="AFB67" s="192"/>
      <c r="AFC67" s="192"/>
      <c r="AFD67" s="192"/>
      <c r="AFE67" s="192"/>
      <c r="AFF67" s="192"/>
      <c r="AFG67" s="192"/>
      <c r="AFH67" s="192"/>
      <c r="AFI67" s="192"/>
      <c r="AFJ67" s="192"/>
      <c r="AFK67" s="192"/>
      <c r="AFL67" s="192"/>
      <c r="AFM67" s="192"/>
      <c r="AFN67" s="192"/>
      <c r="AFO67" s="192"/>
      <c r="AFP67" s="192"/>
      <c r="AFQ67" s="192"/>
      <c r="AFR67" s="192"/>
      <c r="AFS67" s="192"/>
      <c r="AFT67" s="192"/>
      <c r="AFU67" s="192"/>
      <c r="AFV67" s="192"/>
      <c r="AFW67" s="192"/>
      <c r="AFX67" s="192"/>
      <c r="AFY67" s="192"/>
      <c r="AFZ67" s="192"/>
      <c r="AGA67" s="192"/>
      <c r="AGB67" s="192"/>
      <c r="AGC67" s="192"/>
      <c r="AGD67" s="192"/>
      <c r="AGE67" s="192"/>
      <c r="AGF67" s="192"/>
      <c r="AGG67" s="192"/>
      <c r="AGH67" s="192"/>
      <c r="AGI67" s="192"/>
      <c r="AGJ67" s="192"/>
      <c r="AGK67" s="192"/>
      <c r="AGL67" s="192"/>
      <c r="AGM67" s="192"/>
      <c r="AGN67" s="192"/>
      <c r="AGO67" s="192"/>
      <c r="AGP67" s="192"/>
      <c r="AGQ67" s="192"/>
      <c r="AGR67" s="192"/>
      <c r="AGS67" s="192"/>
      <c r="AGT67" s="192"/>
      <c r="AGU67" s="192"/>
      <c r="AGV67" s="192"/>
      <c r="AGW67" s="192"/>
      <c r="AGX67" s="192"/>
      <c r="AGY67" s="192"/>
      <c r="AGZ67" s="192"/>
      <c r="AHA67" s="192"/>
      <c r="AHB67" s="192"/>
      <c r="AHC67" s="192"/>
      <c r="AHD67" s="192"/>
      <c r="AHE67" s="192"/>
      <c r="AHF67" s="192"/>
      <c r="AHG67" s="192"/>
      <c r="AHH67" s="192"/>
      <c r="AHI67" s="192"/>
      <c r="AHJ67" s="192"/>
      <c r="AHK67" s="192"/>
      <c r="AHL67" s="192"/>
      <c r="AHM67" s="192"/>
      <c r="AHN67" s="192"/>
      <c r="AHO67" s="192"/>
      <c r="AHP67" s="192"/>
      <c r="AHQ67" s="192"/>
      <c r="AHR67" s="192"/>
      <c r="AHS67" s="192"/>
      <c r="AHT67" s="192"/>
      <c r="AHU67" s="192"/>
      <c r="AHV67" s="192"/>
      <c r="AHW67" s="192"/>
      <c r="AHX67" s="192"/>
      <c r="AHY67" s="192"/>
      <c r="AHZ67" s="192"/>
      <c r="AIA67" s="192"/>
      <c r="AIB67" s="192"/>
      <c r="AIC67" s="192"/>
      <c r="AID67" s="192"/>
      <c r="AIE67" s="192"/>
      <c r="AIF67" s="192"/>
      <c r="AIG67" s="192"/>
      <c r="AIH67" s="192"/>
      <c r="AII67" s="192"/>
      <c r="AIJ67" s="192"/>
      <c r="AIK67" s="192"/>
      <c r="AIL67" s="192"/>
      <c r="AIM67" s="192"/>
      <c r="AIN67" s="192"/>
      <c r="AIO67" s="192"/>
      <c r="AIP67" s="192"/>
      <c r="AIQ67" s="192"/>
      <c r="AIR67" s="192"/>
      <c r="AIS67" s="192"/>
      <c r="AIT67" s="192"/>
      <c r="AIU67" s="192"/>
      <c r="AIV67" s="192"/>
      <c r="AIW67" s="192"/>
      <c r="AIX67" s="192"/>
      <c r="AIY67" s="192"/>
      <c r="AIZ67" s="192"/>
      <c r="AJA67" s="192"/>
      <c r="AJB67" s="192"/>
      <c r="AJC67" s="192"/>
      <c r="AJD67" s="192"/>
      <c r="AJE67" s="192"/>
      <c r="AJF67" s="192"/>
      <c r="AJG67" s="192"/>
      <c r="AJH67" s="192"/>
      <c r="AJI67" s="192"/>
      <c r="AJJ67" s="192"/>
      <c r="AJK67" s="192"/>
      <c r="AJL67" s="192"/>
      <c r="AJM67" s="192"/>
      <c r="AJN67" s="192"/>
      <c r="AJO67" s="192"/>
      <c r="AJP67" s="192"/>
      <c r="AJQ67" s="192"/>
      <c r="AJR67" s="192"/>
      <c r="AJS67" s="192"/>
      <c r="AJT67" s="192"/>
      <c r="AJU67" s="192"/>
      <c r="AJV67" s="192"/>
      <c r="AJW67" s="192"/>
      <c r="AJX67" s="192"/>
      <c r="AJY67" s="192"/>
      <c r="AJZ67" s="192"/>
      <c r="AKA67" s="192"/>
      <c r="AKB67" s="192"/>
      <c r="AKC67" s="192"/>
      <c r="AKD67" s="192"/>
      <c r="AKE67" s="192"/>
      <c r="AKF67" s="192"/>
      <c r="AKG67" s="192"/>
      <c r="AKH67" s="192"/>
      <c r="AKI67" s="192"/>
      <c r="AKJ67" s="192"/>
      <c r="AKK67" s="192"/>
      <c r="AKL67" s="192"/>
      <c r="AKM67" s="192"/>
      <c r="AKN67" s="192"/>
      <c r="AKO67" s="192"/>
      <c r="AKP67" s="192"/>
      <c r="AKQ67" s="192"/>
      <c r="AKR67" s="192"/>
      <c r="AKS67" s="192"/>
      <c r="AKT67" s="192"/>
      <c r="AKU67" s="192"/>
      <c r="AKV67" s="192"/>
      <c r="AKW67" s="192"/>
      <c r="AKX67" s="192"/>
      <c r="AKY67" s="192"/>
      <c r="AKZ67" s="192"/>
      <c r="ALA67" s="192"/>
      <c r="ALB67" s="192"/>
      <c r="ALC67" s="192"/>
      <c r="ALD67" s="192"/>
      <c r="ALE67" s="192"/>
      <c r="ALF67" s="192"/>
      <c r="ALG67" s="192"/>
      <c r="ALH67" s="192"/>
      <c r="ALI67" s="192"/>
      <c r="ALJ67" s="192"/>
      <c r="ALK67" s="192"/>
      <c r="ALL67" s="192"/>
      <c r="ALM67" s="192"/>
      <c r="ALN67" s="192"/>
      <c r="ALO67" s="192"/>
      <c r="ALP67" s="192"/>
      <c r="ALQ67" s="192"/>
      <c r="ALR67" s="192"/>
      <c r="ALS67" s="192"/>
      <c r="ALT67" s="192"/>
      <c r="ALU67" s="192"/>
      <c r="ALV67" s="192"/>
      <c r="ALW67" s="192"/>
      <c r="ALX67" s="192"/>
      <c r="ALY67" s="192"/>
      <c r="ALZ67" s="192"/>
      <c r="AMA67" s="192"/>
      <c r="AMB67" s="192"/>
      <c r="AMC67" s="192"/>
      <c r="AMD67" s="192"/>
      <c r="AME67" s="192"/>
      <c r="AMF67" s="192"/>
      <c r="AMG67" s="192"/>
      <c r="AMH67" s="192"/>
      <c r="AMI67" s="192"/>
      <c r="AMJ67" s="192"/>
      <c r="AMK67" s="192"/>
    </row>
    <row r="68" spans="1:1025" s="149" customFormat="1">
      <c r="A68" s="202" t="str">
        <f t="shared" ref="A68" si="13">I68&amp;"."&amp;K68</f>
        <v>LOAN.APPROVED_RETURN</v>
      </c>
      <c r="B68" s="156">
        <f t="shared" si="3"/>
        <v>110064</v>
      </c>
      <c r="C68" s="156">
        <v>0</v>
      </c>
      <c r="D68" s="156">
        <v>1</v>
      </c>
      <c r="E68" s="203">
        <f t="shared" si="4"/>
        <v>100000</v>
      </c>
      <c r="F68" s="203">
        <v>10006</v>
      </c>
      <c r="G68" s="203" t="s">
        <v>34</v>
      </c>
      <c r="H68" s="203">
        <v>100006</v>
      </c>
      <c r="I68" s="205" t="s">
        <v>505</v>
      </c>
      <c r="J68" s="203">
        <f>VLOOKUP(I68,T_FSM_TYPE!$A:$B,2,0)</f>
        <v>110000</v>
      </c>
      <c r="K68" s="150" t="s">
        <v>707</v>
      </c>
      <c r="L68" s="150"/>
      <c r="M68" s="202" t="str">
        <f t="shared" ref="M68" si="14">"INSERT INTO "&amp;$B$2&amp;" VALUES("&amp;B68&amp;", "&amp;C68&amp;", "&amp;D68&amp;", "&amp;E68&amp;", "&amp;F68&amp;", "&amp;G68&amp;", "&amp;H68&amp;", "&amp;J68&amp;", '"&amp;K68&amp;"', '"&amp;L68&amp;"' )"</f>
        <v>INSERT INTO T_FSM_ACTION VALUES(110064, 0, 1, 100000, 10006, GETDATE(), 100006, 110000, 'APPROVED_RETURN', '' )</v>
      </c>
      <c r="N68" s="202"/>
      <c r="O68" s="202"/>
      <c r="P68" s="202"/>
      <c r="Q68" s="202"/>
      <c r="R68" s="202"/>
      <c r="S68" s="202"/>
      <c r="T68" s="202"/>
      <c r="U68" s="202"/>
      <c r="V68" s="202"/>
      <c r="W68" s="202"/>
      <c r="X68" s="202"/>
      <c r="Y68" s="202"/>
      <c r="Z68" s="202"/>
      <c r="AA68" s="202"/>
      <c r="AB68" s="202"/>
      <c r="AC68" s="202"/>
      <c r="AD68" s="202"/>
      <c r="AE68" s="202"/>
      <c r="AF68" s="202"/>
      <c r="AG68" s="202"/>
      <c r="AH68" s="202"/>
      <c r="AI68" s="202"/>
      <c r="AJ68" s="202"/>
      <c r="AK68" s="202"/>
      <c r="AL68" s="202"/>
      <c r="AM68" s="202"/>
      <c r="AN68" s="202"/>
      <c r="AO68" s="202"/>
      <c r="AP68" s="202"/>
      <c r="AQ68" s="202"/>
      <c r="AR68" s="202"/>
      <c r="AS68" s="202"/>
      <c r="AT68" s="202"/>
      <c r="AU68" s="202"/>
      <c r="AV68" s="202"/>
      <c r="AW68" s="202"/>
      <c r="AX68" s="202"/>
      <c r="AY68" s="202"/>
      <c r="AZ68" s="202"/>
      <c r="BA68" s="202"/>
      <c r="BB68" s="202"/>
      <c r="BC68" s="202"/>
      <c r="BD68" s="202"/>
      <c r="BE68" s="202"/>
      <c r="BF68" s="202"/>
      <c r="BG68" s="202"/>
      <c r="BH68" s="202"/>
      <c r="BI68" s="202"/>
      <c r="BJ68" s="202"/>
      <c r="BK68" s="202"/>
      <c r="BL68" s="202"/>
      <c r="BM68" s="202"/>
      <c r="BN68" s="202"/>
      <c r="BO68" s="202"/>
      <c r="BP68" s="202"/>
      <c r="BQ68" s="202"/>
      <c r="BR68" s="202"/>
      <c r="BS68" s="202"/>
      <c r="BT68" s="202"/>
      <c r="BU68" s="202"/>
      <c r="BV68" s="202"/>
      <c r="BW68" s="202"/>
      <c r="BX68" s="202"/>
      <c r="BY68" s="202"/>
      <c r="BZ68" s="202"/>
      <c r="CA68" s="202"/>
      <c r="CB68" s="202"/>
      <c r="CC68" s="202"/>
      <c r="CD68" s="202"/>
      <c r="CE68" s="202"/>
      <c r="CF68" s="202"/>
      <c r="CG68" s="202"/>
      <c r="CH68" s="202"/>
      <c r="CI68" s="202"/>
      <c r="CJ68" s="202"/>
      <c r="CK68" s="202"/>
      <c r="CL68" s="202"/>
      <c r="CM68" s="202"/>
      <c r="CN68" s="202"/>
      <c r="CO68" s="202"/>
      <c r="CP68" s="202"/>
      <c r="CQ68" s="202"/>
      <c r="CR68" s="202"/>
      <c r="CS68" s="202"/>
      <c r="CT68" s="202"/>
      <c r="CU68" s="202"/>
      <c r="CV68" s="202"/>
      <c r="CW68" s="202"/>
      <c r="CX68" s="202"/>
      <c r="CY68" s="202"/>
      <c r="CZ68" s="202"/>
      <c r="DA68" s="202"/>
      <c r="DB68" s="202"/>
      <c r="DC68" s="202"/>
      <c r="DD68" s="202"/>
      <c r="DE68" s="202"/>
      <c r="DF68" s="202"/>
      <c r="DG68" s="202"/>
      <c r="DH68" s="202"/>
      <c r="DI68" s="202"/>
      <c r="DJ68" s="202"/>
      <c r="DK68" s="202"/>
      <c r="DL68" s="202"/>
      <c r="DM68" s="202"/>
      <c r="DN68" s="202"/>
      <c r="DO68" s="202"/>
      <c r="DP68" s="202"/>
      <c r="DQ68" s="202"/>
      <c r="DR68" s="202"/>
      <c r="DS68" s="202"/>
      <c r="DT68" s="202"/>
      <c r="DU68" s="202"/>
      <c r="DV68" s="202"/>
      <c r="DW68" s="202"/>
      <c r="DX68" s="202"/>
      <c r="DY68" s="202"/>
      <c r="DZ68" s="202"/>
      <c r="EA68" s="202"/>
      <c r="EB68" s="202"/>
      <c r="EC68" s="202"/>
      <c r="ED68" s="202"/>
      <c r="EE68" s="202"/>
      <c r="EF68" s="202"/>
      <c r="EG68" s="202"/>
      <c r="EH68" s="202"/>
      <c r="EI68" s="202"/>
      <c r="EJ68" s="202"/>
      <c r="EK68" s="202"/>
      <c r="EL68" s="202"/>
      <c r="EM68" s="202"/>
      <c r="EN68" s="202"/>
      <c r="EO68" s="202"/>
      <c r="EP68" s="202"/>
      <c r="EQ68" s="202"/>
      <c r="ER68" s="202"/>
      <c r="ES68" s="202"/>
      <c r="ET68" s="202"/>
      <c r="EU68" s="202"/>
      <c r="EV68" s="202"/>
      <c r="EW68" s="202"/>
      <c r="EX68" s="202"/>
      <c r="EY68" s="202"/>
      <c r="EZ68" s="202"/>
      <c r="FA68" s="202"/>
      <c r="FB68" s="202"/>
      <c r="FC68" s="202"/>
      <c r="FD68" s="202"/>
      <c r="FE68" s="202"/>
      <c r="FF68" s="202"/>
      <c r="FG68" s="202"/>
      <c r="FH68" s="202"/>
      <c r="FI68" s="202"/>
      <c r="FJ68" s="202"/>
      <c r="FK68" s="202"/>
      <c r="FL68" s="202"/>
      <c r="FM68" s="202"/>
      <c r="FN68" s="202"/>
      <c r="FO68" s="202"/>
      <c r="FP68" s="202"/>
      <c r="FQ68" s="202"/>
      <c r="FR68" s="202"/>
      <c r="FS68" s="202"/>
      <c r="FT68" s="202"/>
      <c r="FU68" s="202"/>
      <c r="FV68" s="202"/>
      <c r="FW68" s="202"/>
      <c r="FX68" s="202"/>
      <c r="FY68" s="202"/>
      <c r="FZ68" s="202"/>
      <c r="GA68" s="202"/>
      <c r="GB68" s="202"/>
      <c r="GC68" s="202"/>
      <c r="GD68" s="202"/>
      <c r="GE68" s="202"/>
      <c r="GF68" s="202"/>
      <c r="GG68" s="202"/>
      <c r="GH68" s="202"/>
      <c r="GI68" s="202"/>
      <c r="GJ68" s="202"/>
      <c r="GK68" s="202"/>
      <c r="GL68" s="202"/>
      <c r="GM68" s="202"/>
      <c r="GN68" s="202"/>
      <c r="GO68" s="202"/>
      <c r="GP68" s="202"/>
      <c r="GQ68" s="202"/>
      <c r="GR68" s="202"/>
      <c r="GS68" s="202"/>
      <c r="GT68" s="202"/>
      <c r="GU68" s="202"/>
      <c r="GV68" s="202"/>
      <c r="GW68" s="202"/>
      <c r="GX68" s="202"/>
      <c r="GY68" s="202"/>
      <c r="GZ68" s="202"/>
      <c r="HA68" s="202"/>
      <c r="HB68" s="202"/>
      <c r="HC68" s="202"/>
      <c r="HD68" s="202"/>
      <c r="HE68" s="202"/>
      <c r="HF68" s="202"/>
      <c r="HG68" s="202"/>
      <c r="HH68" s="202"/>
      <c r="HI68" s="202"/>
      <c r="HJ68" s="202"/>
      <c r="HK68" s="202"/>
      <c r="HL68" s="202"/>
      <c r="HM68" s="202"/>
      <c r="HN68" s="202"/>
      <c r="HO68" s="202"/>
      <c r="HP68" s="202"/>
      <c r="HQ68" s="202"/>
      <c r="HR68" s="202"/>
      <c r="HS68" s="202"/>
      <c r="HT68" s="202"/>
      <c r="HU68" s="202"/>
      <c r="HV68" s="202"/>
      <c r="HW68" s="202"/>
      <c r="HX68" s="202"/>
      <c r="HY68" s="202"/>
      <c r="HZ68" s="202"/>
      <c r="IA68" s="202"/>
      <c r="IB68" s="202"/>
      <c r="IC68" s="202"/>
      <c r="ID68" s="202"/>
      <c r="IE68" s="202"/>
      <c r="IF68" s="202"/>
      <c r="IG68" s="202"/>
      <c r="IH68" s="202"/>
      <c r="II68" s="202"/>
      <c r="IJ68" s="202"/>
      <c r="IK68" s="202"/>
      <c r="IL68" s="202"/>
      <c r="IM68" s="202"/>
      <c r="IN68" s="202"/>
      <c r="IO68" s="202"/>
      <c r="IP68" s="202"/>
      <c r="IQ68" s="202"/>
      <c r="IR68" s="202"/>
      <c r="IS68" s="202"/>
      <c r="IT68" s="202"/>
      <c r="IU68" s="202"/>
      <c r="IV68" s="202"/>
      <c r="IW68" s="202"/>
      <c r="IX68" s="202"/>
      <c r="IY68" s="202"/>
      <c r="IZ68" s="202"/>
      <c r="JA68" s="202"/>
      <c r="JB68" s="202"/>
      <c r="JC68" s="202"/>
      <c r="JD68" s="202"/>
      <c r="JE68" s="202"/>
      <c r="JF68" s="202"/>
      <c r="JG68" s="202"/>
      <c r="JH68" s="202"/>
      <c r="JI68" s="202"/>
      <c r="JJ68" s="202"/>
      <c r="JK68" s="202"/>
      <c r="JL68" s="202"/>
      <c r="JM68" s="202"/>
      <c r="JN68" s="202"/>
      <c r="JO68" s="202"/>
      <c r="JP68" s="202"/>
      <c r="JQ68" s="202"/>
      <c r="JR68" s="202"/>
      <c r="JS68" s="202"/>
      <c r="JT68" s="202"/>
      <c r="JU68" s="202"/>
      <c r="JV68" s="202"/>
      <c r="JW68" s="202"/>
      <c r="JX68" s="202"/>
      <c r="JY68" s="202"/>
      <c r="JZ68" s="202"/>
      <c r="KA68" s="202"/>
      <c r="KB68" s="202"/>
      <c r="KC68" s="202"/>
      <c r="KD68" s="202"/>
      <c r="KE68" s="202"/>
      <c r="KF68" s="202"/>
      <c r="KG68" s="202"/>
      <c r="KH68" s="202"/>
      <c r="KI68" s="202"/>
      <c r="KJ68" s="202"/>
      <c r="KK68" s="202"/>
      <c r="KL68" s="202"/>
      <c r="KM68" s="202"/>
      <c r="KN68" s="202"/>
      <c r="KO68" s="202"/>
      <c r="KP68" s="202"/>
      <c r="KQ68" s="202"/>
      <c r="KR68" s="202"/>
      <c r="KS68" s="202"/>
      <c r="KT68" s="202"/>
      <c r="KU68" s="202"/>
      <c r="KV68" s="202"/>
      <c r="KW68" s="202"/>
      <c r="KX68" s="202"/>
      <c r="KY68" s="202"/>
      <c r="KZ68" s="202"/>
      <c r="LA68" s="202"/>
      <c r="LB68" s="202"/>
      <c r="LC68" s="202"/>
      <c r="LD68" s="202"/>
      <c r="LE68" s="202"/>
      <c r="LF68" s="202"/>
      <c r="LG68" s="202"/>
      <c r="LH68" s="202"/>
      <c r="LI68" s="202"/>
      <c r="LJ68" s="202"/>
      <c r="LK68" s="202"/>
      <c r="LL68" s="202"/>
      <c r="LM68" s="202"/>
      <c r="LN68" s="202"/>
      <c r="LO68" s="202"/>
      <c r="LP68" s="202"/>
      <c r="LQ68" s="202"/>
      <c r="LR68" s="202"/>
      <c r="LS68" s="202"/>
      <c r="LT68" s="202"/>
      <c r="LU68" s="202"/>
      <c r="LV68" s="202"/>
      <c r="LW68" s="202"/>
      <c r="LX68" s="202"/>
      <c r="LY68" s="202"/>
      <c r="LZ68" s="202"/>
      <c r="MA68" s="202"/>
      <c r="MB68" s="202"/>
      <c r="MC68" s="202"/>
      <c r="MD68" s="202"/>
      <c r="ME68" s="202"/>
      <c r="MF68" s="202"/>
      <c r="MG68" s="202"/>
      <c r="MH68" s="202"/>
      <c r="MI68" s="202"/>
      <c r="MJ68" s="202"/>
      <c r="MK68" s="202"/>
      <c r="ML68" s="202"/>
      <c r="MM68" s="202"/>
      <c r="MN68" s="202"/>
      <c r="MO68" s="202"/>
      <c r="MP68" s="202"/>
      <c r="MQ68" s="202"/>
      <c r="MR68" s="202"/>
      <c r="MS68" s="202"/>
      <c r="MT68" s="202"/>
      <c r="MU68" s="202"/>
      <c r="MV68" s="202"/>
      <c r="MW68" s="202"/>
      <c r="MX68" s="202"/>
      <c r="MY68" s="202"/>
      <c r="MZ68" s="202"/>
      <c r="NA68" s="202"/>
      <c r="NB68" s="202"/>
      <c r="NC68" s="202"/>
      <c r="ND68" s="202"/>
      <c r="NE68" s="202"/>
      <c r="NF68" s="202"/>
      <c r="NG68" s="202"/>
      <c r="NH68" s="202"/>
      <c r="NI68" s="202"/>
      <c r="NJ68" s="202"/>
      <c r="NK68" s="202"/>
      <c r="NL68" s="202"/>
      <c r="NM68" s="202"/>
      <c r="NN68" s="202"/>
      <c r="NO68" s="202"/>
      <c r="NP68" s="202"/>
      <c r="NQ68" s="202"/>
      <c r="NR68" s="202"/>
      <c r="NS68" s="202"/>
      <c r="NT68" s="202"/>
      <c r="NU68" s="202"/>
      <c r="NV68" s="202"/>
      <c r="NW68" s="202"/>
      <c r="NX68" s="202"/>
      <c r="NY68" s="202"/>
      <c r="NZ68" s="202"/>
      <c r="OA68" s="202"/>
      <c r="OB68" s="202"/>
      <c r="OC68" s="202"/>
      <c r="OD68" s="202"/>
      <c r="OE68" s="202"/>
      <c r="OF68" s="202"/>
      <c r="OG68" s="202"/>
      <c r="OH68" s="202"/>
      <c r="OI68" s="202"/>
      <c r="OJ68" s="202"/>
      <c r="OK68" s="202"/>
      <c r="OL68" s="202"/>
      <c r="OM68" s="202"/>
      <c r="ON68" s="202"/>
      <c r="OO68" s="202"/>
      <c r="OP68" s="202"/>
      <c r="OQ68" s="202"/>
      <c r="OR68" s="202"/>
      <c r="OS68" s="202"/>
      <c r="OT68" s="202"/>
      <c r="OU68" s="202"/>
      <c r="OV68" s="202"/>
      <c r="OW68" s="202"/>
      <c r="OX68" s="202"/>
      <c r="OY68" s="202"/>
      <c r="OZ68" s="202"/>
      <c r="PA68" s="202"/>
      <c r="PB68" s="202"/>
      <c r="PC68" s="202"/>
      <c r="PD68" s="202"/>
      <c r="PE68" s="202"/>
      <c r="PF68" s="202"/>
      <c r="PG68" s="202"/>
      <c r="PH68" s="202"/>
      <c r="PI68" s="202"/>
      <c r="PJ68" s="202"/>
      <c r="PK68" s="202"/>
      <c r="PL68" s="202"/>
      <c r="PM68" s="202"/>
      <c r="PN68" s="202"/>
      <c r="PO68" s="202"/>
      <c r="PP68" s="202"/>
      <c r="PQ68" s="202"/>
      <c r="PR68" s="202"/>
      <c r="PS68" s="202"/>
      <c r="PT68" s="202"/>
      <c r="PU68" s="202"/>
      <c r="PV68" s="202"/>
      <c r="PW68" s="202"/>
      <c r="PX68" s="202"/>
      <c r="PY68" s="202"/>
      <c r="PZ68" s="202"/>
      <c r="QA68" s="202"/>
      <c r="QB68" s="202"/>
      <c r="QC68" s="202"/>
      <c r="QD68" s="202"/>
      <c r="QE68" s="202"/>
      <c r="QF68" s="202"/>
      <c r="QG68" s="202"/>
      <c r="QH68" s="202"/>
      <c r="QI68" s="202"/>
      <c r="QJ68" s="202"/>
      <c r="QK68" s="202"/>
      <c r="QL68" s="202"/>
      <c r="QM68" s="202"/>
      <c r="QN68" s="202"/>
      <c r="QO68" s="202"/>
      <c r="QP68" s="202"/>
      <c r="QQ68" s="202"/>
      <c r="QR68" s="202"/>
      <c r="QS68" s="202"/>
      <c r="QT68" s="202"/>
      <c r="QU68" s="202"/>
      <c r="QV68" s="202"/>
      <c r="QW68" s="202"/>
      <c r="QX68" s="202"/>
      <c r="QY68" s="202"/>
      <c r="QZ68" s="202"/>
      <c r="RA68" s="202"/>
      <c r="RB68" s="202"/>
      <c r="RC68" s="202"/>
      <c r="RD68" s="202"/>
      <c r="RE68" s="202"/>
      <c r="RF68" s="202"/>
      <c r="RG68" s="202"/>
      <c r="RH68" s="202"/>
      <c r="RI68" s="202"/>
      <c r="RJ68" s="202"/>
      <c r="RK68" s="202"/>
      <c r="RL68" s="202"/>
      <c r="RM68" s="202"/>
      <c r="RN68" s="202"/>
      <c r="RO68" s="202"/>
      <c r="RP68" s="202"/>
      <c r="RQ68" s="202"/>
      <c r="RR68" s="202"/>
      <c r="RS68" s="202"/>
      <c r="RT68" s="202"/>
      <c r="RU68" s="202"/>
      <c r="RV68" s="202"/>
      <c r="RW68" s="202"/>
      <c r="RX68" s="202"/>
      <c r="RY68" s="202"/>
      <c r="RZ68" s="202"/>
      <c r="SA68" s="202"/>
      <c r="SB68" s="202"/>
      <c r="SC68" s="202"/>
      <c r="SD68" s="202"/>
      <c r="SE68" s="202"/>
      <c r="SF68" s="202"/>
      <c r="SG68" s="202"/>
      <c r="SH68" s="202"/>
      <c r="SI68" s="202"/>
      <c r="SJ68" s="202"/>
      <c r="SK68" s="202"/>
      <c r="SL68" s="202"/>
      <c r="SM68" s="202"/>
      <c r="SN68" s="202"/>
      <c r="SO68" s="202"/>
      <c r="SP68" s="202"/>
      <c r="SQ68" s="202"/>
      <c r="SR68" s="202"/>
      <c r="SS68" s="202"/>
      <c r="ST68" s="202"/>
      <c r="SU68" s="202"/>
      <c r="SV68" s="202"/>
      <c r="SW68" s="202"/>
      <c r="SX68" s="202"/>
      <c r="SY68" s="202"/>
      <c r="SZ68" s="202"/>
      <c r="TA68" s="202"/>
      <c r="TB68" s="202"/>
      <c r="TC68" s="202"/>
      <c r="TD68" s="202"/>
      <c r="TE68" s="202"/>
      <c r="TF68" s="202"/>
      <c r="TG68" s="202"/>
      <c r="TH68" s="202"/>
      <c r="TI68" s="202"/>
      <c r="TJ68" s="202"/>
      <c r="TK68" s="202"/>
      <c r="TL68" s="202"/>
      <c r="TM68" s="202"/>
      <c r="TN68" s="202"/>
      <c r="TO68" s="202"/>
      <c r="TP68" s="202"/>
      <c r="TQ68" s="202"/>
      <c r="TR68" s="202"/>
      <c r="TS68" s="202"/>
      <c r="TT68" s="202"/>
      <c r="TU68" s="202"/>
      <c r="TV68" s="202"/>
      <c r="TW68" s="202"/>
      <c r="TX68" s="202"/>
      <c r="TY68" s="202"/>
      <c r="TZ68" s="202"/>
      <c r="UA68" s="202"/>
      <c r="UB68" s="202"/>
      <c r="UC68" s="202"/>
      <c r="UD68" s="202"/>
      <c r="UE68" s="202"/>
      <c r="UF68" s="202"/>
      <c r="UG68" s="202"/>
      <c r="UH68" s="202"/>
      <c r="UI68" s="202"/>
      <c r="UJ68" s="202"/>
      <c r="UK68" s="202"/>
      <c r="UL68" s="202"/>
      <c r="UM68" s="202"/>
      <c r="UN68" s="202"/>
      <c r="UO68" s="202"/>
      <c r="UP68" s="202"/>
      <c r="UQ68" s="202"/>
      <c r="UR68" s="202"/>
      <c r="US68" s="202"/>
      <c r="UT68" s="202"/>
      <c r="UU68" s="202"/>
      <c r="UV68" s="202"/>
      <c r="UW68" s="202"/>
      <c r="UX68" s="202"/>
      <c r="UY68" s="202"/>
      <c r="UZ68" s="202"/>
      <c r="VA68" s="202"/>
      <c r="VB68" s="202"/>
      <c r="VC68" s="202"/>
      <c r="VD68" s="202"/>
      <c r="VE68" s="202"/>
      <c r="VF68" s="202"/>
      <c r="VG68" s="202"/>
      <c r="VH68" s="202"/>
      <c r="VI68" s="202"/>
      <c r="VJ68" s="202"/>
      <c r="VK68" s="202"/>
      <c r="VL68" s="202"/>
      <c r="VM68" s="202"/>
      <c r="VN68" s="202"/>
      <c r="VO68" s="202"/>
      <c r="VP68" s="202"/>
      <c r="VQ68" s="202"/>
      <c r="VR68" s="202"/>
      <c r="VS68" s="202"/>
      <c r="VT68" s="202"/>
      <c r="VU68" s="202"/>
      <c r="VV68" s="202"/>
      <c r="VW68" s="202"/>
      <c r="VX68" s="202"/>
      <c r="VY68" s="202"/>
      <c r="VZ68" s="202"/>
      <c r="WA68" s="202"/>
      <c r="WB68" s="202"/>
      <c r="WC68" s="202"/>
      <c r="WD68" s="202"/>
      <c r="WE68" s="202"/>
      <c r="WF68" s="202"/>
      <c r="WG68" s="202"/>
      <c r="WH68" s="202"/>
      <c r="WI68" s="202"/>
      <c r="WJ68" s="202"/>
      <c r="WK68" s="202"/>
      <c r="WL68" s="202"/>
      <c r="WM68" s="202"/>
      <c r="WN68" s="202"/>
      <c r="WO68" s="202"/>
      <c r="WP68" s="202"/>
      <c r="WQ68" s="202"/>
      <c r="WR68" s="202"/>
      <c r="WS68" s="202"/>
      <c r="WT68" s="202"/>
      <c r="WU68" s="202"/>
      <c r="WV68" s="202"/>
      <c r="WW68" s="202"/>
      <c r="WX68" s="202"/>
      <c r="WY68" s="202"/>
      <c r="WZ68" s="202"/>
      <c r="XA68" s="202"/>
      <c r="XB68" s="202"/>
      <c r="XC68" s="202"/>
      <c r="XD68" s="202"/>
      <c r="XE68" s="202"/>
      <c r="XF68" s="202"/>
      <c r="XG68" s="202"/>
      <c r="XH68" s="202"/>
      <c r="XI68" s="202"/>
      <c r="XJ68" s="202"/>
      <c r="XK68" s="202"/>
      <c r="XL68" s="202"/>
      <c r="XM68" s="202"/>
      <c r="XN68" s="202"/>
      <c r="XO68" s="202"/>
      <c r="XP68" s="202"/>
      <c r="XQ68" s="202"/>
      <c r="XR68" s="202"/>
      <c r="XS68" s="202"/>
      <c r="XT68" s="202"/>
      <c r="XU68" s="202"/>
      <c r="XV68" s="202"/>
      <c r="XW68" s="202"/>
      <c r="XX68" s="202"/>
      <c r="XY68" s="202"/>
      <c r="XZ68" s="202"/>
      <c r="YA68" s="202"/>
      <c r="YB68" s="202"/>
      <c r="YC68" s="202"/>
      <c r="YD68" s="202"/>
      <c r="YE68" s="202"/>
      <c r="YF68" s="202"/>
      <c r="YG68" s="202"/>
      <c r="YH68" s="202"/>
      <c r="YI68" s="202"/>
      <c r="YJ68" s="202"/>
      <c r="YK68" s="202"/>
      <c r="YL68" s="202"/>
      <c r="YM68" s="202"/>
      <c r="YN68" s="202"/>
      <c r="YO68" s="202"/>
      <c r="YP68" s="202"/>
      <c r="YQ68" s="202"/>
      <c r="YR68" s="202"/>
      <c r="YS68" s="202"/>
      <c r="YT68" s="202"/>
      <c r="YU68" s="202"/>
      <c r="YV68" s="202"/>
      <c r="YW68" s="202"/>
      <c r="YX68" s="202"/>
      <c r="YY68" s="202"/>
      <c r="YZ68" s="202"/>
      <c r="ZA68" s="202"/>
      <c r="ZB68" s="202"/>
      <c r="ZC68" s="202"/>
      <c r="ZD68" s="202"/>
      <c r="ZE68" s="202"/>
      <c r="ZF68" s="202"/>
      <c r="ZG68" s="202"/>
      <c r="ZH68" s="202"/>
      <c r="ZI68" s="202"/>
      <c r="ZJ68" s="202"/>
      <c r="ZK68" s="202"/>
      <c r="ZL68" s="202"/>
      <c r="ZM68" s="202"/>
      <c r="ZN68" s="202"/>
      <c r="ZO68" s="202"/>
      <c r="ZP68" s="202"/>
      <c r="ZQ68" s="202"/>
      <c r="ZR68" s="202"/>
      <c r="ZS68" s="202"/>
      <c r="ZT68" s="202"/>
      <c r="ZU68" s="202"/>
      <c r="ZV68" s="202"/>
      <c r="ZW68" s="202"/>
      <c r="ZX68" s="202"/>
      <c r="ZY68" s="202"/>
      <c r="ZZ68" s="202"/>
      <c r="AAA68" s="202"/>
      <c r="AAB68" s="202"/>
      <c r="AAC68" s="202"/>
      <c r="AAD68" s="202"/>
      <c r="AAE68" s="202"/>
      <c r="AAF68" s="202"/>
      <c r="AAG68" s="202"/>
      <c r="AAH68" s="202"/>
      <c r="AAI68" s="202"/>
      <c r="AAJ68" s="202"/>
      <c r="AAK68" s="202"/>
      <c r="AAL68" s="202"/>
      <c r="AAM68" s="202"/>
      <c r="AAN68" s="202"/>
      <c r="AAO68" s="202"/>
      <c r="AAP68" s="202"/>
      <c r="AAQ68" s="202"/>
      <c r="AAR68" s="202"/>
      <c r="AAS68" s="202"/>
      <c r="AAT68" s="202"/>
      <c r="AAU68" s="202"/>
      <c r="AAV68" s="202"/>
      <c r="AAW68" s="202"/>
      <c r="AAX68" s="202"/>
      <c r="AAY68" s="202"/>
      <c r="AAZ68" s="202"/>
      <c r="ABA68" s="202"/>
      <c r="ABB68" s="202"/>
      <c r="ABC68" s="202"/>
      <c r="ABD68" s="202"/>
      <c r="ABE68" s="202"/>
      <c r="ABF68" s="202"/>
      <c r="ABG68" s="202"/>
      <c r="ABH68" s="202"/>
      <c r="ABI68" s="202"/>
      <c r="ABJ68" s="202"/>
      <c r="ABK68" s="202"/>
      <c r="ABL68" s="202"/>
      <c r="ABM68" s="202"/>
      <c r="ABN68" s="202"/>
      <c r="ABO68" s="202"/>
      <c r="ABP68" s="202"/>
      <c r="ABQ68" s="202"/>
      <c r="ABR68" s="202"/>
      <c r="ABS68" s="202"/>
      <c r="ABT68" s="202"/>
      <c r="ABU68" s="202"/>
      <c r="ABV68" s="202"/>
      <c r="ABW68" s="202"/>
      <c r="ABX68" s="202"/>
      <c r="ABY68" s="202"/>
      <c r="ABZ68" s="202"/>
      <c r="ACA68" s="202"/>
      <c r="ACB68" s="202"/>
      <c r="ACC68" s="202"/>
      <c r="ACD68" s="202"/>
      <c r="ACE68" s="202"/>
      <c r="ACF68" s="202"/>
      <c r="ACG68" s="202"/>
      <c r="ACH68" s="202"/>
      <c r="ACI68" s="202"/>
      <c r="ACJ68" s="202"/>
      <c r="ACK68" s="202"/>
      <c r="ACL68" s="202"/>
      <c r="ACM68" s="202"/>
      <c r="ACN68" s="202"/>
      <c r="ACO68" s="202"/>
      <c r="ACP68" s="202"/>
      <c r="ACQ68" s="202"/>
      <c r="ACR68" s="202"/>
      <c r="ACS68" s="202"/>
      <c r="ACT68" s="202"/>
      <c r="ACU68" s="202"/>
      <c r="ACV68" s="202"/>
      <c r="ACW68" s="202"/>
      <c r="ACX68" s="202"/>
      <c r="ACY68" s="202"/>
      <c r="ACZ68" s="202"/>
      <c r="ADA68" s="202"/>
      <c r="ADB68" s="202"/>
      <c r="ADC68" s="202"/>
      <c r="ADD68" s="202"/>
      <c r="ADE68" s="202"/>
      <c r="ADF68" s="202"/>
      <c r="ADG68" s="202"/>
      <c r="ADH68" s="202"/>
      <c r="ADI68" s="202"/>
      <c r="ADJ68" s="202"/>
      <c r="ADK68" s="202"/>
      <c r="ADL68" s="202"/>
      <c r="ADM68" s="202"/>
      <c r="ADN68" s="202"/>
      <c r="ADO68" s="202"/>
      <c r="ADP68" s="202"/>
      <c r="ADQ68" s="202"/>
      <c r="ADR68" s="202"/>
      <c r="ADS68" s="202"/>
      <c r="ADT68" s="202"/>
      <c r="ADU68" s="202"/>
      <c r="ADV68" s="202"/>
      <c r="ADW68" s="202"/>
      <c r="ADX68" s="202"/>
      <c r="ADY68" s="202"/>
      <c r="ADZ68" s="202"/>
      <c r="AEA68" s="202"/>
      <c r="AEB68" s="202"/>
      <c r="AEC68" s="202"/>
      <c r="AED68" s="202"/>
      <c r="AEE68" s="202"/>
      <c r="AEF68" s="202"/>
      <c r="AEG68" s="202"/>
      <c r="AEH68" s="202"/>
      <c r="AEI68" s="202"/>
      <c r="AEJ68" s="202"/>
      <c r="AEK68" s="202"/>
      <c r="AEL68" s="202"/>
      <c r="AEM68" s="202"/>
      <c r="AEN68" s="202"/>
      <c r="AEO68" s="202"/>
      <c r="AEP68" s="202"/>
      <c r="AEQ68" s="202"/>
      <c r="AER68" s="202"/>
      <c r="AES68" s="202"/>
      <c r="AET68" s="202"/>
      <c r="AEU68" s="202"/>
      <c r="AEV68" s="202"/>
      <c r="AEW68" s="202"/>
      <c r="AEX68" s="202"/>
      <c r="AEY68" s="202"/>
      <c r="AEZ68" s="202"/>
      <c r="AFA68" s="202"/>
      <c r="AFB68" s="202"/>
      <c r="AFC68" s="202"/>
      <c r="AFD68" s="202"/>
      <c r="AFE68" s="202"/>
      <c r="AFF68" s="202"/>
      <c r="AFG68" s="202"/>
      <c r="AFH68" s="202"/>
      <c r="AFI68" s="202"/>
      <c r="AFJ68" s="202"/>
      <c r="AFK68" s="202"/>
      <c r="AFL68" s="202"/>
      <c r="AFM68" s="202"/>
      <c r="AFN68" s="202"/>
      <c r="AFO68" s="202"/>
      <c r="AFP68" s="202"/>
      <c r="AFQ68" s="202"/>
      <c r="AFR68" s="202"/>
      <c r="AFS68" s="202"/>
      <c r="AFT68" s="202"/>
      <c r="AFU68" s="202"/>
      <c r="AFV68" s="202"/>
      <c r="AFW68" s="202"/>
      <c r="AFX68" s="202"/>
      <c r="AFY68" s="202"/>
      <c r="AFZ68" s="202"/>
      <c r="AGA68" s="202"/>
      <c r="AGB68" s="202"/>
      <c r="AGC68" s="202"/>
      <c r="AGD68" s="202"/>
      <c r="AGE68" s="202"/>
      <c r="AGF68" s="202"/>
      <c r="AGG68" s="202"/>
      <c r="AGH68" s="202"/>
      <c r="AGI68" s="202"/>
      <c r="AGJ68" s="202"/>
      <c r="AGK68" s="202"/>
      <c r="AGL68" s="202"/>
      <c r="AGM68" s="202"/>
      <c r="AGN68" s="202"/>
      <c r="AGO68" s="202"/>
      <c r="AGP68" s="202"/>
      <c r="AGQ68" s="202"/>
      <c r="AGR68" s="202"/>
      <c r="AGS68" s="202"/>
      <c r="AGT68" s="202"/>
      <c r="AGU68" s="202"/>
      <c r="AGV68" s="202"/>
      <c r="AGW68" s="202"/>
      <c r="AGX68" s="202"/>
      <c r="AGY68" s="202"/>
      <c r="AGZ68" s="202"/>
      <c r="AHA68" s="202"/>
      <c r="AHB68" s="202"/>
      <c r="AHC68" s="202"/>
      <c r="AHD68" s="202"/>
      <c r="AHE68" s="202"/>
      <c r="AHF68" s="202"/>
      <c r="AHG68" s="202"/>
      <c r="AHH68" s="202"/>
      <c r="AHI68" s="202"/>
      <c r="AHJ68" s="202"/>
      <c r="AHK68" s="202"/>
      <c r="AHL68" s="202"/>
      <c r="AHM68" s="202"/>
      <c r="AHN68" s="202"/>
      <c r="AHO68" s="202"/>
      <c r="AHP68" s="202"/>
      <c r="AHQ68" s="202"/>
      <c r="AHR68" s="202"/>
      <c r="AHS68" s="202"/>
      <c r="AHT68" s="202"/>
      <c r="AHU68" s="202"/>
      <c r="AHV68" s="202"/>
      <c r="AHW68" s="202"/>
      <c r="AHX68" s="202"/>
      <c r="AHY68" s="202"/>
      <c r="AHZ68" s="202"/>
      <c r="AIA68" s="202"/>
      <c r="AIB68" s="202"/>
      <c r="AIC68" s="202"/>
      <c r="AID68" s="202"/>
      <c r="AIE68" s="202"/>
      <c r="AIF68" s="202"/>
      <c r="AIG68" s="202"/>
      <c r="AIH68" s="202"/>
      <c r="AII68" s="202"/>
      <c r="AIJ68" s="202"/>
      <c r="AIK68" s="202"/>
      <c r="AIL68" s="202"/>
      <c r="AIM68" s="202"/>
      <c r="AIN68" s="202"/>
      <c r="AIO68" s="202"/>
      <c r="AIP68" s="202"/>
      <c r="AIQ68" s="202"/>
      <c r="AIR68" s="202"/>
      <c r="AIS68" s="202"/>
      <c r="AIT68" s="202"/>
      <c r="AIU68" s="202"/>
      <c r="AIV68" s="202"/>
      <c r="AIW68" s="202"/>
      <c r="AIX68" s="202"/>
      <c r="AIY68" s="202"/>
      <c r="AIZ68" s="202"/>
      <c r="AJA68" s="202"/>
      <c r="AJB68" s="202"/>
      <c r="AJC68" s="202"/>
      <c r="AJD68" s="202"/>
      <c r="AJE68" s="202"/>
      <c r="AJF68" s="202"/>
      <c r="AJG68" s="202"/>
      <c r="AJH68" s="202"/>
      <c r="AJI68" s="202"/>
      <c r="AJJ68" s="202"/>
      <c r="AJK68" s="202"/>
      <c r="AJL68" s="202"/>
      <c r="AJM68" s="202"/>
      <c r="AJN68" s="202"/>
      <c r="AJO68" s="202"/>
      <c r="AJP68" s="202"/>
      <c r="AJQ68" s="202"/>
      <c r="AJR68" s="202"/>
      <c r="AJS68" s="202"/>
      <c r="AJT68" s="202"/>
      <c r="AJU68" s="202"/>
      <c r="AJV68" s="202"/>
      <c r="AJW68" s="202"/>
      <c r="AJX68" s="202"/>
      <c r="AJY68" s="202"/>
      <c r="AJZ68" s="202"/>
      <c r="AKA68" s="202"/>
      <c r="AKB68" s="202"/>
      <c r="AKC68" s="202"/>
      <c r="AKD68" s="202"/>
      <c r="AKE68" s="202"/>
      <c r="AKF68" s="202"/>
      <c r="AKG68" s="202"/>
      <c r="AKH68" s="202"/>
      <c r="AKI68" s="202"/>
      <c r="AKJ68" s="202"/>
      <c r="AKK68" s="202"/>
      <c r="AKL68" s="202"/>
      <c r="AKM68" s="202"/>
      <c r="AKN68" s="202"/>
      <c r="AKO68" s="202"/>
      <c r="AKP68" s="202"/>
      <c r="AKQ68" s="202"/>
      <c r="AKR68" s="202"/>
      <c r="AKS68" s="202"/>
      <c r="AKT68" s="202"/>
      <c r="AKU68" s="202"/>
      <c r="AKV68" s="202"/>
      <c r="AKW68" s="202"/>
      <c r="AKX68" s="202"/>
      <c r="AKY68" s="202"/>
      <c r="AKZ68" s="202"/>
      <c r="ALA68" s="202"/>
      <c r="ALB68" s="202"/>
      <c r="ALC68" s="202"/>
      <c r="ALD68" s="202"/>
      <c r="ALE68" s="202"/>
      <c r="ALF68" s="202"/>
      <c r="ALG68" s="202"/>
      <c r="ALH68" s="202"/>
      <c r="ALI68" s="202"/>
      <c r="ALJ68" s="202"/>
      <c r="ALK68" s="202"/>
      <c r="ALL68" s="202"/>
      <c r="ALM68" s="202"/>
      <c r="ALN68" s="202"/>
      <c r="ALO68" s="202"/>
      <c r="ALP68" s="202"/>
      <c r="ALQ68" s="202"/>
      <c r="ALR68" s="202"/>
      <c r="ALS68" s="202"/>
      <c r="ALT68" s="202"/>
      <c r="ALU68" s="202"/>
      <c r="ALV68" s="202"/>
      <c r="ALW68" s="202"/>
      <c r="ALX68" s="202"/>
      <c r="ALY68" s="202"/>
      <c r="ALZ68" s="202"/>
      <c r="AMA68" s="202"/>
      <c r="AMB68" s="202"/>
      <c r="AMC68" s="202"/>
      <c r="AMD68" s="202"/>
      <c r="AME68" s="202"/>
      <c r="AMF68" s="202"/>
      <c r="AMG68" s="202"/>
      <c r="AMH68" s="202"/>
      <c r="AMI68" s="202"/>
      <c r="AMJ68" s="202"/>
      <c r="AMK68" s="202"/>
    </row>
    <row r="69" spans="1:1025" s="149" customFormat="1">
      <c r="A69" s="202" t="str">
        <f>I69&amp;"."&amp;K69</f>
        <v>LOAN.CAD_RETURN</v>
      </c>
      <c r="B69" s="156">
        <f t="shared" si="3"/>
        <v>110065</v>
      </c>
      <c r="C69" s="156">
        <v>0</v>
      </c>
      <c r="D69" s="156">
        <v>1</v>
      </c>
      <c r="E69" s="203">
        <f t="shared" si="4"/>
        <v>100000</v>
      </c>
      <c r="F69" s="203">
        <v>10006</v>
      </c>
      <c r="G69" s="203" t="s">
        <v>34</v>
      </c>
      <c r="H69" s="203">
        <v>100006</v>
      </c>
      <c r="I69" s="205" t="s">
        <v>505</v>
      </c>
      <c r="J69" s="203">
        <f>VLOOKUP(I69,T_FSM_TYPE!$A:$B,2,0)</f>
        <v>110000</v>
      </c>
      <c r="K69" s="204" t="s">
        <v>709</v>
      </c>
      <c r="L69" s="150"/>
      <c r="M69" s="202" t="str">
        <f t="shared" ref="M69:M74" si="15">"INSERT INTO "&amp;$B$2&amp;" VALUES("&amp;B69&amp;", "&amp;C69&amp;", "&amp;D69&amp;", "&amp;E69&amp;", "&amp;F69&amp;", "&amp;G69&amp;", "&amp;H69&amp;", "&amp;J69&amp;", '"&amp;K69&amp;"', '"&amp;L69&amp;"' )"</f>
        <v>INSERT INTO T_FSM_ACTION VALUES(110065, 0, 1, 100000, 10006, GETDATE(), 100006, 110000, 'CAD_RETURN', '' )</v>
      </c>
      <c r="N69" s="202"/>
      <c r="O69" s="202"/>
      <c r="P69" s="202"/>
      <c r="Q69" s="202"/>
      <c r="R69" s="202"/>
      <c r="S69" s="202"/>
      <c r="T69" s="202"/>
      <c r="U69" s="202"/>
      <c r="V69" s="202"/>
      <c r="W69" s="202"/>
      <c r="X69" s="202"/>
      <c r="Y69" s="202"/>
      <c r="Z69" s="202"/>
      <c r="AA69" s="202"/>
      <c r="AB69" s="202"/>
      <c r="AC69" s="202"/>
      <c r="AD69" s="202"/>
      <c r="AE69" s="202"/>
      <c r="AF69" s="202"/>
      <c r="AG69" s="202"/>
      <c r="AH69" s="202"/>
      <c r="AI69" s="202"/>
      <c r="AJ69" s="202"/>
      <c r="AK69" s="202"/>
      <c r="AL69" s="202"/>
      <c r="AM69" s="202"/>
      <c r="AN69" s="202"/>
      <c r="AO69" s="202"/>
      <c r="AP69" s="202"/>
      <c r="AQ69" s="202"/>
      <c r="AR69" s="202"/>
      <c r="AS69" s="202"/>
      <c r="AT69" s="202"/>
      <c r="AU69" s="202"/>
      <c r="AV69" s="202"/>
      <c r="AW69" s="202"/>
      <c r="AX69" s="202"/>
      <c r="AY69" s="202"/>
      <c r="AZ69" s="202"/>
      <c r="BA69" s="202"/>
      <c r="BB69" s="202"/>
      <c r="BC69" s="202"/>
      <c r="BD69" s="202"/>
      <c r="BE69" s="202"/>
      <c r="BF69" s="202"/>
      <c r="BG69" s="202"/>
      <c r="BH69" s="202"/>
      <c r="BI69" s="202"/>
      <c r="BJ69" s="202"/>
      <c r="BK69" s="202"/>
      <c r="BL69" s="202"/>
      <c r="BM69" s="202"/>
      <c r="BN69" s="202"/>
      <c r="BO69" s="202"/>
      <c r="BP69" s="202"/>
      <c r="BQ69" s="202"/>
      <c r="BR69" s="202"/>
      <c r="BS69" s="202"/>
      <c r="BT69" s="202"/>
      <c r="BU69" s="202"/>
      <c r="BV69" s="202"/>
      <c r="BW69" s="202"/>
      <c r="BX69" s="202"/>
      <c r="BY69" s="202"/>
      <c r="BZ69" s="202"/>
      <c r="CA69" s="202"/>
      <c r="CB69" s="202"/>
      <c r="CC69" s="202"/>
      <c r="CD69" s="202"/>
      <c r="CE69" s="202"/>
      <c r="CF69" s="202"/>
      <c r="CG69" s="202"/>
      <c r="CH69" s="202"/>
      <c r="CI69" s="202"/>
      <c r="CJ69" s="202"/>
      <c r="CK69" s="202"/>
      <c r="CL69" s="202"/>
      <c r="CM69" s="202"/>
      <c r="CN69" s="202"/>
      <c r="CO69" s="202"/>
      <c r="CP69" s="202"/>
      <c r="CQ69" s="202"/>
      <c r="CR69" s="202"/>
      <c r="CS69" s="202"/>
      <c r="CT69" s="202"/>
      <c r="CU69" s="202"/>
      <c r="CV69" s="202"/>
      <c r="CW69" s="202"/>
      <c r="CX69" s="202"/>
      <c r="CY69" s="202"/>
      <c r="CZ69" s="202"/>
      <c r="DA69" s="202"/>
      <c r="DB69" s="202"/>
      <c r="DC69" s="202"/>
      <c r="DD69" s="202"/>
      <c r="DE69" s="202"/>
      <c r="DF69" s="202"/>
      <c r="DG69" s="202"/>
      <c r="DH69" s="202"/>
      <c r="DI69" s="202"/>
      <c r="DJ69" s="202"/>
      <c r="DK69" s="202"/>
      <c r="DL69" s="202"/>
      <c r="DM69" s="202"/>
      <c r="DN69" s="202"/>
      <c r="DO69" s="202"/>
      <c r="DP69" s="202"/>
      <c r="DQ69" s="202"/>
      <c r="DR69" s="202"/>
      <c r="DS69" s="202"/>
      <c r="DT69" s="202"/>
      <c r="DU69" s="202"/>
      <c r="DV69" s="202"/>
      <c r="DW69" s="202"/>
      <c r="DX69" s="202"/>
      <c r="DY69" s="202"/>
      <c r="DZ69" s="202"/>
      <c r="EA69" s="202"/>
      <c r="EB69" s="202"/>
      <c r="EC69" s="202"/>
      <c r="ED69" s="202"/>
      <c r="EE69" s="202"/>
      <c r="EF69" s="202"/>
      <c r="EG69" s="202"/>
      <c r="EH69" s="202"/>
      <c r="EI69" s="202"/>
      <c r="EJ69" s="202"/>
      <c r="EK69" s="202"/>
      <c r="EL69" s="202"/>
      <c r="EM69" s="202"/>
      <c r="EN69" s="202"/>
      <c r="EO69" s="202"/>
      <c r="EP69" s="202"/>
      <c r="EQ69" s="202"/>
      <c r="ER69" s="202"/>
      <c r="ES69" s="202"/>
      <c r="ET69" s="202"/>
      <c r="EU69" s="202"/>
      <c r="EV69" s="202"/>
      <c r="EW69" s="202"/>
      <c r="EX69" s="202"/>
      <c r="EY69" s="202"/>
      <c r="EZ69" s="202"/>
      <c r="FA69" s="202"/>
      <c r="FB69" s="202"/>
      <c r="FC69" s="202"/>
      <c r="FD69" s="202"/>
      <c r="FE69" s="202"/>
      <c r="FF69" s="202"/>
      <c r="FG69" s="202"/>
      <c r="FH69" s="202"/>
      <c r="FI69" s="202"/>
      <c r="FJ69" s="202"/>
      <c r="FK69" s="202"/>
      <c r="FL69" s="202"/>
      <c r="FM69" s="202"/>
      <c r="FN69" s="202"/>
      <c r="FO69" s="202"/>
      <c r="FP69" s="202"/>
      <c r="FQ69" s="202"/>
      <c r="FR69" s="202"/>
      <c r="FS69" s="202"/>
      <c r="FT69" s="202"/>
      <c r="FU69" s="202"/>
      <c r="FV69" s="202"/>
      <c r="FW69" s="202"/>
      <c r="FX69" s="202"/>
      <c r="FY69" s="202"/>
      <c r="FZ69" s="202"/>
      <c r="GA69" s="202"/>
      <c r="GB69" s="202"/>
      <c r="GC69" s="202"/>
      <c r="GD69" s="202"/>
      <c r="GE69" s="202"/>
      <c r="GF69" s="202"/>
      <c r="GG69" s="202"/>
      <c r="GH69" s="202"/>
      <c r="GI69" s="202"/>
      <c r="GJ69" s="202"/>
      <c r="GK69" s="202"/>
      <c r="GL69" s="202"/>
      <c r="GM69" s="202"/>
      <c r="GN69" s="202"/>
      <c r="GO69" s="202"/>
      <c r="GP69" s="202"/>
      <c r="GQ69" s="202"/>
      <c r="GR69" s="202"/>
      <c r="GS69" s="202"/>
      <c r="GT69" s="202"/>
      <c r="GU69" s="202"/>
      <c r="GV69" s="202"/>
      <c r="GW69" s="202"/>
      <c r="GX69" s="202"/>
      <c r="GY69" s="202"/>
      <c r="GZ69" s="202"/>
      <c r="HA69" s="202"/>
      <c r="HB69" s="202"/>
      <c r="HC69" s="202"/>
      <c r="HD69" s="202"/>
      <c r="HE69" s="202"/>
      <c r="HF69" s="202"/>
      <c r="HG69" s="202"/>
      <c r="HH69" s="202"/>
      <c r="HI69" s="202"/>
      <c r="HJ69" s="202"/>
      <c r="HK69" s="202"/>
      <c r="HL69" s="202"/>
      <c r="HM69" s="202"/>
      <c r="HN69" s="202"/>
      <c r="HO69" s="202"/>
      <c r="HP69" s="202"/>
      <c r="HQ69" s="202"/>
      <c r="HR69" s="202"/>
      <c r="HS69" s="202"/>
      <c r="HT69" s="202"/>
      <c r="HU69" s="202"/>
      <c r="HV69" s="202"/>
      <c r="HW69" s="202"/>
      <c r="HX69" s="202"/>
      <c r="HY69" s="202"/>
      <c r="HZ69" s="202"/>
      <c r="IA69" s="202"/>
      <c r="IB69" s="202"/>
      <c r="IC69" s="202"/>
      <c r="ID69" s="202"/>
      <c r="IE69" s="202"/>
      <c r="IF69" s="202"/>
      <c r="IG69" s="202"/>
      <c r="IH69" s="202"/>
      <c r="II69" s="202"/>
      <c r="IJ69" s="202"/>
      <c r="IK69" s="202"/>
      <c r="IL69" s="202"/>
      <c r="IM69" s="202"/>
      <c r="IN69" s="202"/>
      <c r="IO69" s="202"/>
      <c r="IP69" s="202"/>
      <c r="IQ69" s="202"/>
      <c r="IR69" s="202"/>
      <c r="IS69" s="202"/>
      <c r="IT69" s="202"/>
      <c r="IU69" s="202"/>
      <c r="IV69" s="202"/>
      <c r="IW69" s="202"/>
      <c r="IX69" s="202"/>
      <c r="IY69" s="202"/>
      <c r="IZ69" s="202"/>
      <c r="JA69" s="202"/>
      <c r="JB69" s="202"/>
      <c r="JC69" s="202"/>
      <c r="JD69" s="202"/>
      <c r="JE69" s="202"/>
      <c r="JF69" s="202"/>
      <c r="JG69" s="202"/>
      <c r="JH69" s="202"/>
      <c r="JI69" s="202"/>
      <c r="JJ69" s="202"/>
      <c r="JK69" s="202"/>
      <c r="JL69" s="202"/>
      <c r="JM69" s="202"/>
      <c r="JN69" s="202"/>
      <c r="JO69" s="202"/>
      <c r="JP69" s="202"/>
      <c r="JQ69" s="202"/>
      <c r="JR69" s="202"/>
      <c r="JS69" s="202"/>
      <c r="JT69" s="202"/>
      <c r="JU69" s="202"/>
      <c r="JV69" s="202"/>
      <c r="JW69" s="202"/>
      <c r="JX69" s="202"/>
      <c r="JY69" s="202"/>
      <c r="JZ69" s="202"/>
      <c r="KA69" s="202"/>
      <c r="KB69" s="202"/>
      <c r="KC69" s="202"/>
      <c r="KD69" s="202"/>
      <c r="KE69" s="202"/>
      <c r="KF69" s="202"/>
      <c r="KG69" s="202"/>
      <c r="KH69" s="202"/>
      <c r="KI69" s="202"/>
      <c r="KJ69" s="202"/>
      <c r="KK69" s="202"/>
      <c r="KL69" s="202"/>
      <c r="KM69" s="202"/>
      <c r="KN69" s="202"/>
      <c r="KO69" s="202"/>
      <c r="KP69" s="202"/>
      <c r="KQ69" s="202"/>
      <c r="KR69" s="202"/>
      <c r="KS69" s="202"/>
      <c r="KT69" s="202"/>
      <c r="KU69" s="202"/>
      <c r="KV69" s="202"/>
      <c r="KW69" s="202"/>
      <c r="KX69" s="202"/>
      <c r="KY69" s="202"/>
      <c r="KZ69" s="202"/>
      <c r="LA69" s="202"/>
      <c r="LB69" s="202"/>
      <c r="LC69" s="202"/>
      <c r="LD69" s="202"/>
      <c r="LE69" s="202"/>
      <c r="LF69" s="202"/>
      <c r="LG69" s="202"/>
      <c r="LH69" s="202"/>
      <c r="LI69" s="202"/>
      <c r="LJ69" s="202"/>
      <c r="LK69" s="202"/>
      <c r="LL69" s="202"/>
      <c r="LM69" s="202"/>
      <c r="LN69" s="202"/>
      <c r="LO69" s="202"/>
      <c r="LP69" s="202"/>
      <c r="LQ69" s="202"/>
      <c r="LR69" s="202"/>
      <c r="LS69" s="202"/>
      <c r="LT69" s="202"/>
      <c r="LU69" s="202"/>
      <c r="LV69" s="202"/>
      <c r="LW69" s="202"/>
      <c r="LX69" s="202"/>
      <c r="LY69" s="202"/>
      <c r="LZ69" s="202"/>
      <c r="MA69" s="202"/>
      <c r="MB69" s="202"/>
      <c r="MC69" s="202"/>
      <c r="MD69" s="202"/>
      <c r="ME69" s="202"/>
      <c r="MF69" s="202"/>
      <c r="MG69" s="202"/>
      <c r="MH69" s="202"/>
      <c r="MI69" s="202"/>
      <c r="MJ69" s="202"/>
      <c r="MK69" s="202"/>
      <c r="ML69" s="202"/>
      <c r="MM69" s="202"/>
      <c r="MN69" s="202"/>
      <c r="MO69" s="202"/>
      <c r="MP69" s="202"/>
      <c r="MQ69" s="202"/>
      <c r="MR69" s="202"/>
      <c r="MS69" s="202"/>
      <c r="MT69" s="202"/>
      <c r="MU69" s="202"/>
      <c r="MV69" s="202"/>
      <c r="MW69" s="202"/>
      <c r="MX69" s="202"/>
      <c r="MY69" s="202"/>
      <c r="MZ69" s="202"/>
      <c r="NA69" s="202"/>
      <c r="NB69" s="202"/>
      <c r="NC69" s="202"/>
      <c r="ND69" s="202"/>
      <c r="NE69" s="202"/>
      <c r="NF69" s="202"/>
      <c r="NG69" s="202"/>
      <c r="NH69" s="202"/>
      <c r="NI69" s="202"/>
      <c r="NJ69" s="202"/>
      <c r="NK69" s="202"/>
      <c r="NL69" s="202"/>
      <c r="NM69" s="202"/>
      <c r="NN69" s="202"/>
      <c r="NO69" s="202"/>
      <c r="NP69" s="202"/>
      <c r="NQ69" s="202"/>
      <c r="NR69" s="202"/>
      <c r="NS69" s="202"/>
      <c r="NT69" s="202"/>
      <c r="NU69" s="202"/>
      <c r="NV69" s="202"/>
      <c r="NW69" s="202"/>
      <c r="NX69" s="202"/>
      <c r="NY69" s="202"/>
      <c r="NZ69" s="202"/>
      <c r="OA69" s="202"/>
      <c r="OB69" s="202"/>
      <c r="OC69" s="202"/>
      <c r="OD69" s="202"/>
      <c r="OE69" s="202"/>
      <c r="OF69" s="202"/>
      <c r="OG69" s="202"/>
      <c r="OH69" s="202"/>
      <c r="OI69" s="202"/>
      <c r="OJ69" s="202"/>
      <c r="OK69" s="202"/>
      <c r="OL69" s="202"/>
      <c r="OM69" s="202"/>
      <c r="ON69" s="202"/>
      <c r="OO69" s="202"/>
      <c r="OP69" s="202"/>
      <c r="OQ69" s="202"/>
      <c r="OR69" s="202"/>
      <c r="OS69" s="202"/>
      <c r="OT69" s="202"/>
      <c r="OU69" s="202"/>
      <c r="OV69" s="202"/>
      <c r="OW69" s="202"/>
      <c r="OX69" s="202"/>
      <c r="OY69" s="202"/>
      <c r="OZ69" s="202"/>
      <c r="PA69" s="202"/>
      <c r="PB69" s="202"/>
      <c r="PC69" s="202"/>
      <c r="PD69" s="202"/>
      <c r="PE69" s="202"/>
      <c r="PF69" s="202"/>
      <c r="PG69" s="202"/>
      <c r="PH69" s="202"/>
      <c r="PI69" s="202"/>
      <c r="PJ69" s="202"/>
      <c r="PK69" s="202"/>
      <c r="PL69" s="202"/>
      <c r="PM69" s="202"/>
      <c r="PN69" s="202"/>
      <c r="PO69" s="202"/>
      <c r="PP69" s="202"/>
      <c r="PQ69" s="202"/>
      <c r="PR69" s="202"/>
      <c r="PS69" s="202"/>
      <c r="PT69" s="202"/>
      <c r="PU69" s="202"/>
      <c r="PV69" s="202"/>
      <c r="PW69" s="202"/>
      <c r="PX69" s="202"/>
      <c r="PY69" s="202"/>
      <c r="PZ69" s="202"/>
      <c r="QA69" s="202"/>
      <c r="QB69" s="202"/>
      <c r="QC69" s="202"/>
      <c r="QD69" s="202"/>
      <c r="QE69" s="202"/>
      <c r="QF69" s="202"/>
      <c r="QG69" s="202"/>
      <c r="QH69" s="202"/>
      <c r="QI69" s="202"/>
      <c r="QJ69" s="202"/>
      <c r="QK69" s="202"/>
      <c r="QL69" s="202"/>
      <c r="QM69" s="202"/>
      <c r="QN69" s="202"/>
      <c r="QO69" s="202"/>
      <c r="QP69" s="202"/>
      <c r="QQ69" s="202"/>
      <c r="QR69" s="202"/>
      <c r="QS69" s="202"/>
      <c r="QT69" s="202"/>
      <c r="QU69" s="202"/>
      <c r="QV69" s="202"/>
      <c r="QW69" s="202"/>
      <c r="QX69" s="202"/>
      <c r="QY69" s="202"/>
      <c r="QZ69" s="202"/>
      <c r="RA69" s="202"/>
      <c r="RB69" s="202"/>
      <c r="RC69" s="202"/>
      <c r="RD69" s="202"/>
      <c r="RE69" s="202"/>
      <c r="RF69" s="202"/>
      <c r="RG69" s="202"/>
      <c r="RH69" s="202"/>
      <c r="RI69" s="202"/>
      <c r="RJ69" s="202"/>
      <c r="RK69" s="202"/>
      <c r="RL69" s="202"/>
      <c r="RM69" s="202"/>
      <c r="RN69" s="202"/>
      <c r="RO69" s="202"/>
      <c r="RP69" s="202"/>
      <c r="RQ69" s="202"/>
      <c r="RR69" s="202"/>
      <c r="RS69" s="202"/>
      <c r="RT69" s="202"/>
      <c r="RU69" s="202"/>
      <c r="RV69" s="202"/>
      <c r="RW69" s="202"/>
      <c r="RX69" s="202"/>
      <c r="RY69" s="202"/>
      <c r="RZ69" s="202"/>
      <c r="SA69" s="202"/>
      <c r="SB69" s="202"/>
      <c r="SC69" s="202"/>
      <c r="SD69" s="202"/>
      <c r="SE69" s="202"/>
      <c r="SF69" s="202"/>
      <c r="SG69" s="202"/>
      <c r="SH69" s="202"/>
      <c r="SI69" s="202"/>
      <c r="SJ69" s="202"/>
      <c r="SK69" s="202"/>
      <c r="SL69" s="202"/>
      <c r="SM69" s="202"/>
      <c r="SN69" s="202"/>
      <c r="SO69" s="202"/>
      <c r="SP69" s="202"/>
      <c r="SQ69" s="202"/>
      <c r="SR69" s="202"/>
      <c r="SS69" s="202"/>
      <c r="ST69" s="202"/>
      <c r="SU69" s="202"/>
      <c r="SV69" s="202"/>
      <c r="SW69" s="202"/>
      <c r="SX69" s="202"/>
      <c r="SY69" s="202"/>
      <c r="SZ69" s="202"/>
      <c r="TA69" s="202"/>
      <c r="TB69" s="202"/>
      <c r="TC69" s="202"/>
      <c r="TD69" s="202"/>
      <c r="TE69" s="202"/>
      <c r="TF69" s="202"/>
      <c r="TG69" s="202"/>
      <c r="TH69" s="202"/>
      <c r="TI69" s="202"/>
      <c r="TJ69" s="202"/>
      <c r="TK69" s="202"/>
      <c r="TL69" s="202"/>
      <c r="TM69" s="202"/>
      <c r="TN69" s="202"/>
      <c r="TO69" s="202"/>
      <c r="TP69" s="202"/>
      <c r="TQ69" s="202"/>
      <c r="TR69" s="202"/>
      <c r="TS69" s="202"/>
      <c r="TT69" s="202"/>
      <c r="TU69" s="202"/>
      <c r="TV69" s="202"/>
      <c r="TW69" s="202"/>
      <c r="TX69" s="202"/>
      <c r="TY69" s="202"/>
      <c r="TZ69" s="202"/>
      <c r="UA69" s="202"/>
      <c r="UB69" s="202"/>
      <c r="UC69" s="202"/>
      <c r="UD69" s="202"/>
      <c r="UE69" s="202"/>
      <c r="UF69" s="202"/>
      <c r="UG69" s="202"/>
      <c r="UH69" s="202"/>
      <c r="UI69" s="202"/>
      <c r="UJ69" s="202"/>
      <c r="UK69" s="202"/>
      <c r="UL69" s="202"/>
      <c r="UM69" s="202"/>
      <c r="UN69" s="202"/>
      <c r="UO69" s="202"/>
      <c r="UP69" s="202"/>
      <c r="UQ69" s="202"/>
      <c r="UR69" s="202"/>
      <c r="US69" s="202"/>
      <c r="UT69" s="202"/>
      <c r="UU69" s="202"/>
      <c r="UV69" s="202"/>
      <c r="UW69" s="202"/>
      <c r="UX69" s="202"/>
      <c r="UY69" s="202"/>
      <c r="UZ69" s="202"/>
      <c r="VA69" s="202"/>
      <c r="VB69" s="202"/>
      <c r="VC69" s="202"/>
      <c r="VD69" s="202"/>
      <c r="VE69" s="202"/>
      <c r="VF69" s="202"/>
      <c r="VG69" s="202"/>
      <c r="VH69" s="202"/>
      <c r="VI69" s="202"/>
      <c r="VJ69" s="202"/>
      <c r="VK69" s="202"/>
      <c r="VL69" s="202"/>
      <c r="VM69" s="202"/>
      <c r="VN69" s="202"/>
      <c r="VO69" s="202"/>
      <c r="VP69" s="202"/>
      <c r="VQ69" s="202"/>
      <c r="VR69" s="202"/>
      <c r="VS69" s="202"/>
      <c r="VT69" s="202"/>
      <c r="VU69" s="202"/>
      <c r="VV69" s="202"/>
      <c r="VW69" s="202"/>
      <c r="VX69" s="202"/>
      <c r="VY69" s="202"/>
      <c r="VZ69" s="202"/>
      <c r="WA69" s="202"/>
      <c r="WB69" s="202"/>
      <c r="WC69" s="202"/>
      <c r="WD69" s="202"/>
      <c r="WE69" s="202"/>
      <c r="WF69" s="202"/>
      <c r="WG69" s="202"/>
      <c r="WH69" s="202"/>
      <c r="WI69" s="202"/>
      <c r="WJ69" s="202"/>
      <c r="WK69" s="202"/>
      <c r="WL69" s="202"/>
      <c r="WM69" s="202"/>
      <c r="WN69" s="202"/>
      <c r="WO69" s="202"/>
      <c r="WP69" s="202"/>
      <c r="WQ69" s="202"/>
      <c r="WR69" s="202"/>
      <c r="WS69" s="202"/>
      <c r="WT69" s="202"/>
      <c r="WU69" s="202"/>
      <c r="WV69" s="202"/>
      <c r="WW69" s="202"/>
      <c r="WX69" s="202"/>
      <c r="WY69" s="202"/>
      <c r="WZ69" s="202"/>
      <c r="XA69" s="202"/>
      <c r="XB69" s="202"/>
      <c r="XC69" s="202"/>
      <c r="XD69" s="202"/>
      <c r="XE69" s="202"/>
      <c r="XF69" s="202"/>
      <c r="XG69" s="202"/>
      <c r="XH69" s="202"/>
      <c r="XI69" s="202"/>
      <c r="XJ69" s="202"/>
      <c r="XK69" s="202"/>
      <c r="XL69" s="202"/>
      <c r="XM69" s="202"/>
      <c r="XN69" s="202"/>
      <c r="XO69" s="202"/>
      <c r="XP69" s="202"/>
      <c r="XQ69" s="202"/>
      <c r="XR69" s="202"/>
      <c r="XS69" s="202"/>
      <c r="XT69" s="202"/>
      <c r="XU69" s="202"/>
      <c r="XV69" s="202"/>
      <c r="XW69" s="202"/>
      <c r="XX69" s="202"/>
      <c r="XY69" s="202"/>
      <c r="XZ69" s="202"/>
      <c r="YA69" s="202"/>
      <c r="YB69" s="202"/>
      <c r="YC69" s="202"/>
      <c r="YD69" s="202"/>
      <c r="YE69" s="202"/>
      <c r="YF69" s="202"/>
      <c r="YG69" s="202"/>
      <c r="YH69" s="202"/>
      <c r="YI69" s="202"/>
      <c r="YJ69" s="202"/>
      <c r="YK69" s="202"/>
      <c r="YL69" s="202"/>
      <c r="YM69" s="202"/>
      <c r="YN69" s="202"/>
      <c r="YO69" s="202"/>
      <c r="YP69" s="202"/>
      <c r="YQ69" s="202"/>
      <c r="YR69" s="202"/>
      <c r="YS69" s="202"/>
      <c r="YT69" s="202"/>
      <c r="YU69" s="202"/>
      <c r="YV69" s="202"/>
      <c r="YW69" s="202"/>
      <c r="YX69" s="202"/>
      <c r="YY69" s="202"/>
      <c r="YZ69" s="202"/>
      <c r="ZA69" s="202"/>
      <c r="ZB69" s="202"/>
      <c r="ZC69" s="202"/>
      <c r="ZD69" s="202"/>
      <c r="ZE69" s="202"/>
      <c r="ZF69" s="202"/>
      <c r="ZG69" s="202"/>
      <c r="ZH69" s="202"/>
      <c r="ZI69" s="202"/>
      <c r="ZJ69" s="202"/>
      <c r="ZK69" s="202"/>
      <c r="ZL69" s="202"/>
      <c r="ZM69" s="202"/>
      <c r="ZN69" s="202"/>
      <c r="ZO69" s="202"/>
      <c r="ZP69" s="202"/>
      <c r="ZQ69" s="202"/>
      <c r="ZR69" s="202"/>
      <c r="ZS69" s="202"/>
      <c r="ZT69" s="202"/>
      <c r="ZU69" s="202"/>
      <c r="ZV69" s="202"/>
      <c r="ZW69" s="202"/>
      <c r="ZX69" s="202"/>
      <c r="ZY69" s="202"/>
      <c r="ZZ69" s="202"/>
      <c r="AAA69" s="202"/>
      <c r="AAB69" s="202"/>
      <c r="AAC69" s="202"/>
      <c r="AAD69" s="202"/>
      <c r="AAE69" s="202"/>
      <c r="AAF69" s="202"/>
      <c r="AAG69" s="202"/>
      <c r="AAH69" s="202"/>
      <c r="AAI69" s="202"/>
      <c r="AAJ69" s="202"/>
      <c r="AAK69" s="202"/>
      <c r="AAL69" s="202"/>
      <c r="AAM69" s="202"/>
      <c r="AAN69" s="202"/>
      <c r="AAO69" s="202"/>
      <c r="AAP69" s="202"/>
      <c r="AAQ69" s="202"/>
      <c r="AAR69" s="202"/>
      <c r="AAS69" s="202"/>
      <c r="AAT69" s="202"/>
      <c r="AAU69" s="202"/>
      <c r="AAV69" s="202"/>
      <c r="AAW69" s="202"/>
      <c r="AAX69" s="202"/>
      <c r="AAY69" s="202"/>
      <c r="AAZ69" s="202"/>
      <c r="ABA69" s="202"/>
      <c r="ABB69" s="202"/>
      <c r="ABC69" s="202"/>
      <c r="ABD69" s="202"/>
      <c r="ABE69" s="202"/>
      <c r="ABF69" s="202"/>
      <c r="ABG69" s="202"/>
      <c r="ABH69" s="202"/>
      <c r="ABI69" s="202"/>
      <c r="ABJ69" s="202"/>
      <c r="ABK69" s="202"/>
      <c r="ABL69" s="202"/>
      <c r="ABM69" s="202"/>
      <c r="ABN69" s="202"/>
      <c r="ABO69" s="202"/>
      <c r="ABP69" s="202"/>
      <c r="ABQ69" s="202"/>
      <c r="ABR69" s="202"/>
      <c r="ABS69" s="202"/>
      <c r="ABT69" s="202"/>
      <c r="ABU69" s="202"/>
      <c r="ABV69" s="202"/>
      <c r="ABW69" s="202"/>
      <c r="ABX69" s="202"/>
      <c r="ABY69" s="202"/>
      <c r="ABZ69" s="202"/>
      <c r="ACA69" s="202"/>
      <c r="ACB69" s="202"/>
      <c r="ACC69" s="202"/>
      <c r="ACD69" s="202"/>
      <c r="ACE69" s="202"/>
      <c r="ACF69" s="202"/>
      <c r="ACG69" s="202"/>
      <c r="ACH69" s="202"/>
      <c r="ACI69" s="202"/>
      <c r="ACJ69" s="202"/>
      <c r="ACK69" s="202"/>
      <c r="ACL69" s="202"/>
      <c r="ACM69" s="202"/>
      <c r="ACN69" s="202"/>
      <c r="ACO69" s="202"/>
      <c r="ACP69" s="202"/>
      <c r="ACQ69" s="202"/>
      <c r="ACR69" s="202"/>
      <c r="ACS69" s="202"/>
      <c r="ACT69" s="202"/>
      <c r="ACU69" s="202"/>
      <c r="ACV69" s="202"/>
      <c r="ACW69" s="202"/>
      <c r="ACX69" s="202"/>
      <c r="ACY69" s="202"/>
      <c r="ACZ69" s="202"/>
      <c r="ADA69" s="202"/>
      <c r="ADB69" s="202"/>
      <c r="ADC69" s="202"/>
      <c r="ADD69" s="202"/>
      <c r="ADE69" s="202"/>
      <c r="ADF69" s="202"/>
      <c r="ADG69" s="202"/>
      <c r="ADH69" s="202"/>
      <c r="ADI69" s="202"/>
      <c r="ADJ69" s="202"/>
      <c r="ADK69" s="202"/>
      <c r="ADL69" s="202"/>
      <c r="ADM69" s="202"/>
      <c r="ADN69" s="202"/>
      <c r="ADO69" s="202"/>
      <c r="ADP69" s="202"/>
      <c r="ADQ69" s="202"/>
      <c r="ADR69" s="202"/>
      <c r="ADS69" s="202"/>
      <c r="ADT69" s="202"/>
      <c r="ADU69" s="202"/>
      <c r="ADV69" s="202"/>
      <c r="ADW69" s="202"/>
      <c r="ADX69" s="202"/>
      <c r="ADY69" s="202"/>
      <c r="ADZ69" s="202"/>
      <c r="AEA69" s="202"/>
      <c r="AEB69" s="202"/>
      <c r="AEC69" s="202"/>
      <c r="AED69" s="202"/>
      <c r="AEE69" s="202"/>
      <c r="AEF69" s="202"/>
      <c r="AEG69" s="202"/>
      <c r="AEH69" s="202"/>
      <c r="AEI69" s="202"/>
      <c r="AEJ69" s="202"/>
      <c r="AEK69" s="202"/>
      <c r="AEL69" s="202"/>
      <c r="AEM69" s="202"/>
      <c r="AEN69" s="202"/>
      <c r="AEO69" s="202"/>
      <c r="AEP69" s="202"/>
      <c r="AEQ69" s="202"/>
      <c r="AER69" s="202"/>
      <c r="AES69" s="202"/>
      <c r="AET69" s="202"/>
      <c r="AEU69" s="202"/>
      <c r="AEV69" s="202"/>
      <c r="AEW69" s="202"/>
      <c r="AEX69" s="202"/>
      <c r="AEY69" s="202"/>
      <c r="AEZ69" s="202"/>
      <c r="AFA69" s="202"/>
      <c r="AFB69" s="202"/>
      <c r="AFC69" s="202"/>
      <c r="AFD69" s="202"/>
      <c r="AFE69" s="202"/>
      <c r="AFF69" s="202"/>
      <c r="AFG69" s="202"/>
      <c r="AFH69" s="202"/>
      <c r="AFI69" s="202"/>
      <c r="AFJ69" s="202"/>
      <c r="AFK69" s="202"/>
      <c r="AFL69" s="202"/>
      <c r="AFM69" s="202"/>
      <c r="AFN69" s="202"/>
      <c r="AFO69" s="202"/>
      <c r="AFP69" s="202"/>
      <c r="AFQ69" s="202"/>
      <c r="AFR69" s="202"/>
      <c r="AFS69" s="202"/>
      <c r="AFT69" s="202"/>
      <c r="AFU69" s="202"/>
      <c r="AFV69" s="202"/>
      <c r="AFW69" s="202"/>
      <c r="AFX69" s="202"/>
      <c r="AFY69" s="202"/>
      <c r="AFZ69" s="202"/>
      <c r="AGA69" s="202"/>
      <c r="AGB69" s="202"/>
      <c r="AGC69" s="202"/>
      <c r="AGD69" s="202"/>
      <c r="AGE69" s="202"/>
      <c r="AGF69" s="202"/>
      <c r="AGG69" s="202"/>
      <c r="AGH69" s="202"/>
      <c r="AGI69" s="202"/>
      <c r="AGJ69" s="202"/>
      <c r="AGK69" s="202"/>
      <c r="AGL69" s="202"/>
      <c r="AGM69" s="202"/>
      <c r="AGN69" s="202"/>
      <c r="AGO69" s="202"/>
      <c r="AGP69" s="202"/>
      <c r="AGQ69" s="202"/>
      <c r="AGR69" s="202"/>
      <c r="AGS69" s="202"/>
      <c r="AGT69" s="202"/>
      <c r="AGU69" s="202"/>
      <c r="AGV69" s="202"/>
      <c r="AGW69" s="202"/>
      <c r="AGX69" s="202"/>
      <c r="AGY69" s="202"/>
      <c r="AGZ69" s="202"/>
      <c r="AHA69" s="202"/>
      <c r="AHB69" s="202"/>
      <c r="AHC69" s="202"/>
      <c r="AHD69" s="202"/>
      <c r="AHE69" s="202"/>
      <c r="AHF69" s="202"/>
      <c r="AHG69" s="202"/>
      <c r="AHH69" s="202"/>
      <c r="AHI69" s="202"/>
      <c r="AHJ69" s="202"/>
      <c r="AHK69" s="202"/>
      <c r="AHL69" s="202"/>
      <c r="AHM69" s="202"/>
      <c r="AHN69" s="202"/>
      <c r="AHO69" s="202"/>
      <c r="AHP69" s="202"/>
      <c r="AHQ69" s="202"/>
      <c r="AHR69" s="202"/>
      <c r="AHS69" s="202"/>
      <c r="AHT69" s="202"/>
      <c r="AHU69" s="202"/>
      <c r="AHV69" s="202"/>
      <c r="AHW69" s="202"/>
      <c r="AHX69" s="202"/>
      <c r="AHY69" s="202"/>
      <c r="AHZ69" s="202"/>
      <c r="AIA69" s="202"/>
      <c r="AIB69" s="202"/>
      <c r="AIC69" s="202"/>
      <c r="AID69" s="202"/>
      <c r="AIE69" s="202"/>
      <c r="AIF69" s="202"/>
      <c r="AIG69" s="202"/>
      <c r="AIH69" s="202"/>
      <c r="AII69" s="202"/>
      <c r="AIJ69" s="202"/>
      <c r="AIK69" s="202"/>
      <c r="AIL69" s="202"/>
      <c r="AIM69" s="202"/>
      <c r="AIN69" s="202"/>
      <c r="AIO69" s="202"/>
      <c r="AIP69" s="202"/>
      <c r="AIQ69" s="202"/>
      <c r="AIR69" s="202"/>
      <c r="AIS69" s="202"/>
      <c r="AIT69" s="202"/>
      <c r="AIU69" s="202"/>
      <c r="AIV69" s="202"/>
      <c r="AIW69" s="202"/>
      <c r="AIX69" s="202"/>
      <c r="AIY69" s="202"/>
      <c r="AIZ69" s="202"/>
      <c r="AJA69" s="202"/>
      <c r="AJB69" s="202"/>
      <c r="AJC69" s="202"/>
      <c r="AJD69" s="202"/>
      <c r="AJE69" s="202"/>
      <c r="AJF69" s="202"/>
      <c r="AJG69" s="202"/>
      <c r="AJH69" s="202"/>
      <c r="AJI69" s="202"/>
      <c r="AJJ69" s="202"/>
      <c r="AJK69" s="202"/>
      <c r="AJL69" s="202"/>
      <c r="AJM69" s="202"/>
      <c r="AJN69" s="202"/>
      <c r="AJO69" s="202"/>
      <c r="AJP69" s="202"/>
      <c r="AJQ69" s="202"/>
      <c r="AJR69" s="202"/>
      <c r="AJS69" s="202"/>
      <c r="AJT69" s="202"/>
      <c r="AJU69" s="202"/>
      <c r="AJV69" s="202"/>
      <c r="AJW69" s="202"/>
      <c r="AJX69" s="202"/>
      <c r="AJY69" s="202"/>
      <c r="AJZ69" s="202"/>
      <c r="AKA69" s="202"/>
      <c r="AKB69" s="202"/>
      <c r="AKC69" s="202"/>
      <c r="AKD69" s="202"/>
      <c r="AKE69" s="202"/>
      <c r="AKF69" s="202"/>
      <c r="AKG69" s="202"/>
      <c r="AKH69" s="202"/>
      <c r="AKI69" s="202"/>
      <c r="AKJ69" s="202"/>
      <c r="AKK69" s="202"/>
      <c r="AKL69" s="202"/>
      <c r="AKM69" s="202"/>
      <c r="AKN69" s="202"/>
      <c r="AKO69" s="202"/>
      <c r="AKP69" s="202"/>
      <c r="AKQ69" s="202"/>
      <c r="AKR69" s="202"/>
      <c r="AKS69" s="202"/>
      <c r="AKT69" s="202"/>
      <c r="AKU69" s="202"/>
      <c r="AKV69" s="202"/>
      <c r="AKW69" s="202"/>
      <c r="AKX69" s="202"/>
      <c r="AKY69" s="202"/>
      <c r="AKZ69" s="202"/>
      <c r="ALA69" s="202"/>
      <c r="ALB69" s="202"/>
      <c r="ALC69" s="202"/>
      <c r="ALD69" s="202"/>
      <c r="ALE69" s="202"/>
      <c r="ALF69" s="202"/>
      <c r="ALG69" s="202"/>
      <c r="ALH69" s="202"/>
      <c r="ALI69" s="202"/>
      <c r="ALJ69" s="202"/>
      <c r="ALK69" s="202"/>
      <c r="ALL69" s="202"/>
      <c r="ALM69" s="202"/>
      <c r="ALN69" s="202"/>
      <c r="ALO69" s="202"/>
      <c r="ALP69" s="202"/>
      <c r="ALQ69" s="202"/>
      <c r="ALR69" s="202"/>
      <c r="ALS69" s="202"/>
      <c r="ALT69" s="202"/>
      <c r="ALU69" s="202"/>
      <c r="ALV69" s="202"/>
      <c r="ALW69" s="202"/>
      <c r="ALX69" s="202"/>
      <c r="ALY69" s="202"/>
      <c r="ALZ69" s="202"/>
      <c r="AMA69" s="202"/>
      <c r="AMB69" s="202"/>
      <c r="AMC69" s="202"/>
      <c r="AMD69" s="202"/>
      <c r="AME69" s="202"/>
      <c r="AMF69" s="202"/>
      <c r="AMG69" s="202"/>
      <c r="AMH69" s="202"/>
      <c r="AMI69" s="202"/>
      <c r="AMJ69" s="202"/>
      <c r="AMK69" s="202"/>
    </row>
    <row r="70" spans="1:1025">
      <c r="A70" s="202" t="str">
        <f t="shared" ref="A70" si="16">I70&amp;"."&amp;K70</f>
        <v>LOAN.CA_RECEIVE</v>
      </c>
      <c r="B70" s="156">
        <f t="shared" si="3"/>
        <v>110066</v>
      </c>
      <c r="C70" s="156">
        <v>0</v>
      </c>
      <c r="D70" s="156">
        <v>1</v>
      </c>
      <c r="E70" s="203">
        <f t="shared" si="4"/>
        <v>100000</v>
      </c>
      <c r="F70" s="203">
        <v>10007</v>
      </c>
      <c r="G70" s="203" t="s">
        <v>34</v>
      </c>
      <c r="H70" s="203">
        <v>100007</v>
      </c>
      <c r="I70" s="205" t="s">
        <v>505</v>
      </c>
      <c r="J70" s="203">
        <f>VLOOKUP(I70,T_FSM_TYPE!$A:$B,2,0)</f>
        <v>110000</v>
      </c>
      <c r="K70" s="204" t="s">
        <v>715</v>
      </c>
      <c r="L70" s="150"/>
      <c r="M70" s="202" t="str">
        <f t="shared" si="15"/>
        <v>INSERT INTO T_FSM_ACTION VALUES(110066, 0, 1, 100000, 10007, GETDATE(), 100007, 110000, 'CA_RECEIVE', '' )</v>
      </c>
    </row>
    <row r="71" spans="1:1025">
      <c r="A71" s="202" t="str">
        <f t="shared" ref="A71" si="17">I71&amp;"."&amp;K71</f>
        <v>LOAN.HOCRM_SEND_TO_CAD</v>
      </c>
      <c r="B71" s="156">
        <f t="shared" si="3"/>
        <v>110067</v>
      </c>
      <c r="C71" s="156">
        <v>0</v>
      </c>
      <c r="D71" s="156">
        <v>1</v>
      </c>
      <c r="E71" s="203">
        <f t="shared" si="4"/>
        <v>100000</v>
      </c>
      <c r="F71" s="203">
        <v>10008</v>
      </c>
      <c r="G71" s="203" t="s">
        <v>34</v>
      </c>
      <c r="H71" s="203">
        <v>100008</v>
      </c>
      <c r="I71" s="205" t="s">
        <v>505</v>
      </c>
      <c r="J71" s="203">
        <f>VLOOKUP(I71,T_FSM_TYPE!$A:$B,2,0)</f>
        <v>110000</v>
      </c>
      <c r="K71" s="204" t="s">
        <v>716</v>
      </c>
      <c r="L71" s="150"/>
      <c r="M71" s="202" t="str">
        <f t="shared" si="15"/>
        <v>INSERT INTO T_FSM_ACTION VALUES(110067, 0, 1, 100000, 10008, GETDATE(), 100008, 110000, 'HOCRM_SEND_TO_CAD', '' )</v>
      </c>
    </row>
    <row r="72" spans="1:1025">
      <c r="A72" s="202" t="str">
        <f t="shared" ref="A72:A73" si="18">I72&amp;"."&amp;K72</f>
        <v>LOAN.CAD_QUERY_TO_SO</v>
      </c>
      <c r="B72" s="156">
        <f t="shared" si="3"/>
        <v>110068</v>
      </c>
      <c r="C72" s="156">
        <v>0</v>
      </c>
      <c r="D72" s="156">
        <v>1</v>
      </c>
      <c r="E72" s="203">
        <f t="shared" si="4"/>
        <v>100000</v>
      </c>
      <c r="F72" s="203">
        <v>10008</v>
      </c>
      <c r="G72" s="203" t="s">
        <v>34</v>
      </c>
      <c r="H72" s="203">
        <v>100008</v>
      </c>
      <c r="I72" s="205" t="s">
        <v>505</v>
      </c>
      <c r="J72" s="203">
        <f>VLOOKUP(I72,T_FSM_TYPE!$A:$B,2,0)</f>
        <v>110000</v>
      </c>
      <c r="K72" s="204" t="s">
        <v>717</v>
      </c>
      <c r="L72" s="150"/>
      <c r="M72" s="202" t="str">
        <f t="shared" si="15"/>
        <v>INSERT INTO T_FSM_ACTION VALUES(110068, 0, 1, 100000, 10008, GETDATE(), 100008, 110000, 'CAD_QUERY_TO_SO', '' )</v>
      </c>
    </row>
    <row r="73" spans="1:1025">
      <c r="A73" s="202" t="str">
        <f t="shared" si="18"/>
        <v>LOAN.CAD_QUERY_TO_CA</v>
      </c>
      <c r="B73" s="156">
        <f t="shared" si="3"/>
        <v>110069</v>
      </c>
      <c r="C73" s="156">
        <v>0</v>
      </c>
      <c r="D73" s="156">
        <v>1</v>
      </c>
      <c r="E73" s="203">
        <f t="shared" si="4"/>
        <v>100000</v>
      </c>
      <c r="F73" s="203">
        <v>10008</v>
      </c>
      <c r="G73" s="203" t="s">
        <v>34</v>
      </c>
      <c r="H73" s="203">
        <v>100008</v>
      </c>
      <c r="I73" s="205" t="s">
        <v>505</v>
      </c>
      <c r="J73" s="203">
        <f>VLOOKUP(I73,T_FSM_TYPE!$A:$B,2,0)</f>
        <v>110000</v>
      </c>
      <c r="K73" s="204" t="s">
        <v>718</v>
      </c>
      <c r="L73" s="150"/>
      <c r="M73" s="202" t="str">
        <f t="shared" si="15"/>
        <v>INSERT INTO T_FSM_ACTION VALUES(110069, 0, 1, 100000, 10008, GETDATE(), 100008, 110000, 'CAD_QUERY_TO_CA', '' )</v>
      </c>
    </row>
    <row r="74" spans="1:1025">
      <c r="A74" s="202" t="str">
        <f t="shared" ref="A74" si="19">I74&amp;"."&amp;K74</f>
        <v>LOAN.SO_CAD_QUERY_UPDATE</v>
      </c>
      <c r="B74" s="156">
        <f t="shared" si="3"/>
        <v>110070</v>
      </c>
      <c r="C74" s="156">
        <v>0</v>
      </c>
      <c r="D74" s="156">
        <v>1</v>
      </c>
      <c r="E74" s="203">
        <f t="shared" si="4"/>
        <v>100000</v>
      </c>
      <c r="F74" s="203">
        <v>10008</v>
      </c>
      <c r="G74" s="203" t="s">
        <v>34</v>
      </c>
      <c r="H74" s="203">
        <v>100008</v>
      </c>
      <c r="I74" s="205" t="s">
        <v>505</v>
      </c>
      <c r="J74" s="203">
        <f>VLOOKUP(I74,T_FSM_TYPE!$A:$B,2,0)</f>
        <v>110000</v>
      </c>
      <c r="K74" s="150" t="s">
        <v>724</v>
      </c>
      <c r="M74" s="202" t="str">
        <f t="shared" si="15"/>
        <v>INSERT INTO T_FSM_ACTION VALUES(110070, 0, 1, 100000, 10008, GETDATE(), 100008, 110000, 'SO_CAD_QUERY_UPDATE', '' )</v>
      </c>
    </row>
    <row r="75" spans="1:1025">
      <c r="A75" s="202" t="str">
        <f>I75&amp;"."&amp;K75</f>
        <v>LOAN.CA_CAD_QUERY_UPDATE</v>
      </c>
      <c r="B75" s="156">
        <f t="shared" si="3"/>
        <v>110071</v>
      </c>
      <c r="C75" s="156">
        <v>0</v>
      </c>
      <c r="D75" s="156">
        <v>1</v>
      </c>
      <c r="E75" s="203">
        <f t="shared" si="4"/>
        <v>100000</v>
      </c>
      <c r="F75" s="203">
        <v>10008</v>
      </c>
      <c r="G75" s="203" t="s">
        <v>34</v>
      </c>
      <c r="H75" s="203">
        <v>100008</v>
      </c>
      <c r="I75" s="205" t="s">
        <v>505</v>
      </c>
      <c r="J75" s="203">
        <f>VLOOKUP(I75,T_FSM_TYPE!$A:$B,2,0)</f>
        <v>110000</v>
      </c>
      <c r="K75" s="150" t="s">
        <v>723</v>
      </c>
      <c r="M75" s="202" t="str">
        <f>"INSERT INTO "&amp;$B$2&amp;" VALUES("&amp;B75&amp;", "&amp;C75&amp;", "&amp;D75&amp;", "&amp;E75&amp;", "&amp;F75&amp;", "&amp;G75&amp;", "&amp;H75&amp;", "&amp;J75&amp;", '"&amp;K75&amp;"', '"&amp;L75&amp;"' )"</f>
        <v>INSERT INTO T_FSM_ACTION VALUES(110071, 0, 1, 100000, 10008, GETDATE(), 100008, 110000, 'CA_CAD_QUERY_UPDATE', '' )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202"/>
  <sheetViews>
    <sheetView tabSelected="1" topLeftCell="B1" workbookViewId="0">
      <pane xSplit="2" ySplit="3" topLeftCell="D80" activePane="bottomRight" state="frozen"/>
      <selection activeCell="B1" sqref="B1"/>
      <selection pane="topRight" activeCell="C1" sqref="C1"/>
      <selection pane="bottomLeft" activeCell="B4" sqref="B4"/>
      <selection pane="bottomRight" activeCell="D189" sqref="D189"/>
    </sheetView>
  </sheetViews>
  <sheetFormatPr defaultColWidth="8.85546875" defaultRowHeight="15"/>
  <cols>
    <col min="1" max="2" width="8.85546875" style="11"/>
    <col min="3" max="3" width="20.140625" style="13" bestFit="1" customWidth="1"/>
    <col min="4" max="4" width="23.28515625" style="13" bestFit="1" customWidth="1"/>
    <col min="5" max="5" width="28.42578125" style="13" bestFit="1" customWidth="1"/>
    <col min="6" max="6" width="23.28515625" style="13" bestFit="1" customWidth="1"/>
    <col min="7" max="7" width="14.28515625" style="13" bestFit="1" customWidth="1"/>
    <col min="8" max="8" width="37.85546875" style="11" customWidth="1"/>
    <col min="9" max="20" width="8.85546875" style="11"/>
    <col min="21" max="21" width="2.140625" style="11" bestFit="1" customWidth="1"/>
    <col min="22" max="1026" width="8.85546875" style="11"/>
  </cols>
  <sheetData>
    <row r="2" spans="1:1026" ht="12.75" customHeight="1">
      <c r="C2" s="13" t="s">
        <v>7</v>
      </c>
      <c r="U2" s="11" t="s">
        <v>151</v>
      </c>
    </row>
    <row r="3" spans="1:1026" ht="12.75" customHeight="1">
      <c r="B3" s="11" t="s">
        <v>548</v>
      </c>
      <c r="C3" s="13" t="s">
        <v>152</v>
      </c>
      <c r="D3" s="13" t="s">
        <v>49</v>
      </c>
      <c r="E3" s="13" t="s">
        <v>50</v>
      </c>
      <c r="F3" s="13" t="s">
        <v>153</v>
      </c>
      <c r="G3" s="13" t="s">
        <v>154</v>
      </c>
      <c r="H3" s="25" t="str">
        <f>"TRUNCATE TABLE " &amp; $C$2</f>
        <v>TRUNCATE TABLE T_FSM_STATE_TRANSITION</v>
      </c>
      <c r="I3" s="12"/>
    </row>
    <row r="4" spans="1:1026" s="131" customFormat="1" ht="12.75" customHeight="1">
      <c r="B4" s="131" t="s">
        <v>577</v>
      </c>
      <c r="C4" s="134" t="s">
        <v>505</v>
      </c>
      <c r="D4" s="151" t="s">
        <v>149</v>
      </c>
      <c r="E4" s="131" t="s">
        <v>574</v>
      </c>
      <c r="F4" s="131" t="s">
        <v>571</v>
      </c>
      <c r="G4" s="140" t="s">
        <v>155</v>
      </c>
      <c r="H4" s="152" t="str">
        <f>IF(LEN(C4)&gt;0,"EXEC INS_fsm_state_transition @tx_fsm_type_name='"&amp;C4&amp;"', @tx_state_name='"&amp;D4&amp;"', @tx_action_name='"&amp;E4&amp;"', @tx_next_state_name='"&amp;F4&amp;"',  @tx_login_name='nazdaq_prod'")</f>
        <v>EXEC INS_fsm_state_transition @tx_fsm_type_name='LOAN', @tx_state_name='UNDEF', @tx_action_name='FO_CREATE', @tx_next_state_name='FO_CREATED',  @tx_login_name='nazdaq_prod'</v>
      </c>
    </row>
    <row r="5" spans="1:1026" s="131" customFormat="1" ht="12.75" customHeight="1">
      <c r="A5" s="145"/>
      <c r="B5" s="131" t="s">
        <v>577</v>
      </c>
      <c r="C5" s="134" t="s">
        <v>505</v>
      </c>
      <c r="D5" s="131" t="s">
        <v>571</v>
      </c>
      <c r="E5" s="131" t="s">
        <v>575</v>
      </c>
      <c r="F5" s="131" t="s">
        <v>572</v>
      </c>
      <c r="G5" s="140" t="s">
        <v>155</v>
      </c>
      <c r="H5" s="152" t="str">
        <f t="shared" ref="H5:H82" si="0">IF(LEN(C5)&gt;0,"EXEC INS_fsm_state_transition @tx_fsm_type_name='"&amp;C5&amp;"', @tx_state_name='"&amp;D5&amp;"', @tx_action_name='"&amp;E5&amp;"', @tx_next_state_name='"&amp;F5&amp;"',  @tx_login_name='nazdaq_prod'")</f>
        <v>EXEC INS_fsm_state_transition @tx_fsm_type_name='LOAN', @tx_state_name='FO_CREATED', @tx_action_name='FO_UPDATE', @tx_next_state_name='FO_UPDATED',  @tx_login_name='nazdaq_prod'</v>
      </c>
      <c r="I5" s="153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  <c r="CD5" s="145"/>
      <c r="CE5" s="145"/>
      <c r="CF5" s="145"/>
      <c r="CG5" s="145"/>
      <c r="CH5" s="145"/>
      <c r="CI5" s="145"/>
      <c r="CJ5" s="145"/>
      <c r="CK5" s="145"/>
      <c r="CL5" s="145"/>
      <c r="CM5" s="145"/>
      <c r="CN5" s="145"/>
      <c r="CO5" s="145"/>
      <c r="CP5" s="145"/>
      <c r="CQ5" s="145"/>
      <c r="CR5" s="145"/>
      <c r="CS5" s="145"/>
      <c r="CT5" s="145"/>
      <c r="CU5" s="145"/>
      <c r="CV5" s="145"/>
      <c r="CW5" s="145"/>
      <c r="CX5" s="145"/>
      <c r="CY5" s="145"/>
      <c r="CZ5" s="145"/>
      <c r="DA5" s="145"/>
      <c r="DB5" s="145"/>
      <c r="DC5" s="145"/>
      <c r="DD5" s="145"/>
      <c r="DE5" s="145"/>
      <c r="DF5" s="145"/>
      <c r="DG5" s="145"/>
      <c r="DH5" s="145"/>
      <c r="DI5" s="145"/>
      <c r="DJ5" s="145"/>
      <c r="DK5" s="145"/>
      <c r="DL5" s="145"/>
      <c r="DM5" s="145"/>
      <c r="DN5" s="145"/>
      <c r="DO5" s="145"/>
      <c r="DP5" s="145"/>
      <c r="DQ5" s="145"/>
      <c r="DR5" s="145"/>
      <c r="DS5" s="145"/>
      <c r="DT5" s="145"/>
      <c r="DU5" s="145"/>
      <c r="DV5" s="145"/>
      <c r="DW5" s="145"/>
      <c r="DX5" s="145"/>
      <c r="DY5" s="145"/>
      <c r="DZ5" s="145"/>
      <c r="EA5" s="145"/>
      <c r="EB5" s="145"/>
      <c r="EC5" s="145"/>
      <c r="ED5" s="145"/>
      <c r="EE5" s="145"/>
      <c r="EF5" s="145"/>
      <c r="EG5" s="145"/>
      <c r="EH5" s="145"/>
      <c r="EI5" s="145"/>
      <c r="EJ5" s="145"/>
      <c r="EK5" s="145"/>
      <c r="EL5" s="145"/>
      <c r="EM5" s="145"/>
      <c r="EN5" s="145"/>
      <c r="EO5" s="145"/>
      <c r="EP5" s="145"/>
      <c r="EQ5" s="145"/>
      <c r="ER5" s="145"/>
      <c r="ES5" s="145"/>
      <c r="ET5" s="145"/>
      <c r="EU5" s="145"/>
      <c r="EV5" s="145"/>
      <c r="EW5" s="145"/>
      <c r="EX5" s="145"/>
      <c r="EY5" s="145"/>
      <c r="EZ5" s="145"/>
      <c r="FA5" s="145"/>
      <c r="FB5" s="145"/>
      <c r="FC5" s="145"/>
      <c r="FD5" s="145"/>
      <c r="FE5" s="145"/>
      <c r="FF5" s="145"/>
      <c r="FG5" s="145"/>
      <c r="FH5" s="145"/>
      <c r="FI5" s="145"/>
      <c r="FJ5" s="145"/>
      <c r="FK5" s="145"/>
      <c r="FL5" s="145"/>
      <c r="FM5" s="145"/>
      <c r="FN5" s="145"/>
      <c r="FO5" s="145"/>
      <c r="FP5" s="145"/>
      <c r="FQ5" s="145"/>
      <c r="FR5" s="145"/>
      <c r="FS5" s="145"/>
      <c r="FT5" s="145"/>
      <c r="FU5" s="145"/>
      <c r="FV5" s="145"/>
      <c r="FW5" s="145"/>
      <c r="FX5" s="145"/>
      <c r="FY5" s="145"/>
      <c r="FZ5" s="145"/>
      <c r="GA5" s="145"/>
      <c r="GB5" s="145"/>
      <c r="GC5" s="145"/>
      <c r="GD5" s="145"/>
      <c r="GE5" s="145"/>
      <c r="GF5" s="145"/>
      <c r="GG5" s="145"/>
      <c r="GH5" s="145"/>
      <c r="GI5" s="145"/>
      <c r="GJ5" s="145"/>
      <c r="GK5" s="145"/>
      <c r="GL5" s="145"/>
      <c r="GM5" s="145"/>
      <c r="GN5" s="145"/>
      <c r="GO5" s="145"/>
      <c r="GP5" s="145"/>
      <c r="GQ5" s="145"/>
      <c r="GR5" s="145"/>
      <c r="GS5" s="145"/>
      <c r="GT5" s="145"/>
      <c r="GU5" s="145"/>
      <c r="GV5" s="145"/>
      <c r="GW5" s="145"/>
      <c r="GX5" s="145"/>
      <c r="GY5" s="145"/>
      <c r="GZ5" s="145"/>
      <c r="HA5" s="145"/>
      <c r="HB5" s="145"/>
      <c r="HC5" s="145"/>
      <c r="HD5" s="145"/>
      <c r="HE5" s="145"/>
      <c r="HF5" s="145"/>
      <c r="HG5" s="145"/>
      <c r="HH5" s="145"/>
      <c r="HI5" s="145"/>
      <c r="HJ5" s="145"/>
      <c r="HK5" s="145"/>
      <c r="HL5" s="145"/>
      <c r="HM5" s="145"/>
      <c r="HN5" s="145"/>
      <c r="HO5" s="145"/>
      <c r="HP5" s="145"/>
      <c r="HQ5" s="145"/>
      <c r="HR5" s="145"/>
      <c r="HS5" s="145"/>
      <c r="HT5" s="145"/>
      <c r="HU5" s="145"/>
      <c r="HV5" s="145"/>
      <c r="HW5" s="145"/>
      <c r="HX5" s="145"/>
      <c r="HY5" s="145"/>
      <c r="HZ5" s="145"/>
      <c r="IA5" s="145"/>
      <c r="IB5" s="145"/>
      <c r="IC5" s="145"/>
      <c r="ID5" s="145"/>
      <c r="IE5" s="145"/>
      <c r="IF5" s="145"/>
      <c r="IG5" s="145"/>
      <c r="IH5" s="145"/>
      <c r="II5" s="145"/>
      <c r="IJ5" s="145"/>
      <c r="IK5" s="145"/>
      <c r="IL5" s="145"/>
      <c r="IM5" s="145"/>
      <c r="IN5" s="145"/>
      <c r="IO5" s="145"/>
      <c r="IP5" s="145"/>
      <c r="IQ5" s="145"/>
      <c r="IR5" s="145"/>
      <c r="IS5" s="145"/>
      <c r="IT5" s="145"/>
      <c r="IU5" s="145"/>
      <c r="IV5" s="145"/>
      <c r="IW5" s="145"/>
      <c r="IX5" s="145"/>
      <c r="IY5" s="145"/>
      <c r="IZ5" s="145"/>
      <c r="JA5" s="145"/>
      <c r="JB5" s="145"/>
      <c r="JC5" s="145"/>
      <c r="JD5" s="145"/>
      <c r="JE5" s="145"/>
      <c r="JF5" s="145"/>
      <c r="JG5" s="145"/>
      <c r="JH5" s="145"/>
      <c r="JI5" s="145"/>
      <c r="JJ5" s="145"/>
      <c r="JK5" s="145"/>
      <c r="JL5" s="145"/>
      <c r="JM5" s="145"/>
      <c r="JN5" s="145"/>
      <c r="JO5" s="145"/>
      <c r="JP5" s="145"/>
      <c r="JQ5" s="145"/>
      <c r="JR5" s="145"/>
      <c r="JS5" s="145"/>
      <c r="JT5" s="145"/>
      <c r="JU5" s="145"/>
      <c r="JV5" s="145"/>
      <c r="JW5" s="145"/>
      <c r="JX5" s="145"/>
      <c r="JY5" s="145"/>
      <c r="JZ5" s="145"/>
      <c r="KA5" s="145"/>
      <c r="KB5" s="145"/>
      <c r="KC5" s="145"/>
      <c r="KD5" s="145"/>
      <c r="KE5" s="145"/>
      <c r="KF5" s="145"/>
      <c r="KG5" s="145"/>
      <c r="KH5" s="145"/>
      <c r="KI5" s="145"/>
      <c r="KJ5" s="145"/>
      <c r="KK5" s="145"/>
      <c r="KL5" s="145"/>
      <c r="KM5" s="145"/>
      <c r="KN5" s="145"/>
      <c r="KO5" s="145"/>
      <c r="KP5" s="145"/>
      <c r="KQ5" s="145"/>
      <c r="KR5" s="145"/>
      <c r="KS5" s="145"/>
      <c r="KT5" s="145"/>
      <c r="KU5" s="145"/>
      <c r="KV5" s="145"/>
      <c r="KW5" s="145"/>
      <c r="KX5" s="145"/>
      <c r="KY5" s="145"/>
      <c r="KZ5" s="145"/>
      <c r="LA5" s="145"/>
      <c r="LB5" s="145"/>
      <c r="LC5" s="145"/>
      <c r="LD5" s="145"/>
      <c r="LE5" s="145"/>
      <c r="LF5" s="145"/>
      <c r="LG5" s="145"/>
      <c r="LH5" s="145"/>
      <c r="LI5" s="145"/>
      <c r="LJ5" s="145"/>
      <c r="LK5" s="145"/>
      <c r="LL5" s="145"/>
      <c r="LM5" s="145"/>
      <c r="LN5" s="145"/>
      <c r="LO5" s="145"/>
      <c r="LP5" s="145"/>
      <c r="LQ5" s="145"/>
      <c r="LR5" s="145"/>
      <c r="LS5" s="145"/>
      <c r="LT5" s="145"/>
      <c r="LU5" s="145"/>
      <c r="LV5" s="145"/>
      <c r="LW5" s="145"/>
      <c r="LX5" s="145"/>
      <c r="LY5" s="145"/>
      <c r="LZ5" s="145"/>
      <c r="MA5" s="145"/>
      <c r="MB5" s="145"/>
      <c r="MC5" s="145"/>
      <c r="MD5" s="145"/>
      <c r="ME5" s="145"/>
      <c r="MF5" s="145"/>
      <c r="MG5" s="145"/>
      <c r="MH5" s="145"/>
      <c r="MI5" s="145"/>
      <c r="MJ5" s="145"/>
      <c r="MK5" s="145"/>
      <c r="ML5" s="145"/>
      <c r="MM5" s="145"/>
      <c r="MN5" s="145"/>
      <c r="MO5" s="145"/>
      <c r="MP5" s="145"/>
      <c r="MQ5" s="145"/>
      <c r="MR5" s="145"/>
      <c r="MS5" s="145"/>
      <c r="MT5" s="145"/>
      <c r="MU5" s="145"/>
      <c r="MV5" s="145"/>
      <c r="MW5" s="145"/>
      <c r="MX5" s="145"/>
      <c r="MY5" s="145"/>
      <c r="MZ5" s="145"/>
      <c r="NA5" s="145"/>
      <c r="NB5" s="145"/>
      <c r="NC5" s="145"/>
      <c r="ND5" s="145"/>
      <c r="NE5" s="145"/>
      <c r="NF5" s="145"/>
      <c r="NG5" s="145"/>
      <c r="NH5" s="145"/>
      <c r="NI5" s="145"/>
      <c r="NJ5" s="145"/>
      <c r="NK5" s="145"/>
      <c r="NL5" s="145"/>
      <c r="NM5" s="145"/>
      <c r="NN5" s="145"/>
      <c r="NO5" s="145"/>
      <c r="NP5" s="145"/>
      <c r="NQ5" s="145"/>
      <c r="NR5" s="145"/>
      <c r="NS5" s="145"/>
      <c r="NT5" s="145"/>
      <c r="NU5" s="145"/>
      <c r="NV5" s="145"/>
      <c r="NW5" s="145"/>
      <c r="NX5" s="145"/>
      <c r="NY5" s="145"/>
      <c r="NZ5" s="145"/>
      <c r="OA5" s="145"/>
      <c r="OB5" s="145"/>
      <c r="OC5" s="145"/>
      <c r="OD5" s="145"/>
      <c r="OE5" s="145"/>
      <c r="OF5" s="145"/>
      <c r="OG5" s="145"/>
      <c r="OH5" s="145"/>
      <c r="OI5" s="145"/>
      <c r="OJ5" s="145"/>
      <c r="OK5" s="145"/>
      <c r="OL5" s="145"/>
      <c r="OM5" s="145"/>
      <c r="ON5" s="145"/>
      <c r="OO5" s="145"/>
      <c r="OP5" s="145"/>
      <c r="OQ5" s="145"/>
      <c r="OR5" s="145"/>
      <c r="OS5" s="145"/>
      <c r="OT5" s="145"/>
      <c r="OU5" s="145"/>
      <c r="OV5" s="145"/>
      <c r="OW5" s="145"/>
      <c r="OX5" s="145"/>
      <c r="OY5" s="145"/>
      <c r="OZ5" s="145"/>
      <c r="PA5" s="145"/>
      <c r="PB5" s="145"/>
      <c r="PC5" s="145"/>
      <c r="PD5" s="145"/>
      <c r="PE5" s="145"/>
      <c r="PF5" s="145"/>
      <c r="PG5" s="145"/>
      <c r="PH5" s="145"/>
      <c r="PI5" s="145"/>
      <c r="PJ5" s="145"/>
      <c r="PK5" s="145"/>
      <c r="PL5" s="145"/>
      <c r="PM5" s="145"/>
      <c r="PN5" s="145"/>
      <c r="PO5" s="145"/>
      <c r="PP5" s="145"/>
      <c r="PQ5" s="145"/>
      <c r="PR5" s="145"/>
      <c r="PS5" s="145"/>
      <c r="PT5" s="145"/>
      <c r="PU5" s="145"/>
      <c r="PV5" s="145"/>
      <c r="PW5" s="145"/>
      <c r="PX5" s="145"/>
      <c r="PY5" s="145"/>
      <c r="PZ5" s="145"/>
      <c r="QA5" s="145"/>
      <c r="QB5" s="145"/>
      <c r="QC5" s="145"/>
      <c r="QD5" s="145"/>
      <c r="QE5" s="145"/>
      <c r="QF5" s="145"/>
      <c r="QG5" s="145"/>
      <c r="QH5" s="145"/>
      <c r="QI5" s="145"/>
      <c r="QJ5" s="145"/>
      <c r="QK5" s="145"/>
      <c r="QL5" s="145"/>
      <c r="QM5" s="145"/>
      <c r="QN5" s="145"/>
      <c r="QO5" s="145"/>
      <c r="QP5" s="145"/>
      <c r="QQ5" s="145"/>
      <c r="QR5" s="145"/>
      <c r="QS5" s="145"/>
      <c r="QT5" s="145"/>
      <c r="QU5" s="145"/>
      <c r="QV5" s="145"/>
      <c r="QW5" s="145"/>
      <c r="QX5" s="145"/>
      <c r="QY5" s="145"/>
      <c r="QZ5" s="145"/>
      <c r="RA5" s="145"/>
      <c r="RB5" s="145"/>
      <c r="RC5" s="145"/>
      <c r="RD5" s="145"/>
      <c r="RE5" s="145"/>
      <c r="RF5" s="145"/>
      <c r="RG5" s="145"/>
      <c r="RH5" s="145"/>
      <c r="RI5" s="145"/>
      <c r="RJ5" s="145"/>
      <c r="RK5" s="145"/>
      <c r="RL5" s="145"/>
      <c r="RM5" s="145"/>
      <c r="RN5" s="145"/>
      <c r="RO5" s="145"/>
      <c r="RP5" s="145"/>
      <c r="RQ5" s="145"/>
      <c r="RR5" s="145"/>
      <c r="RS5" s="145"/>
      <c r="RT5" s="145"/>
      <c r="RU5" s="145"/>
      <c r="RV5" s="145"/>
      <c r="RW5" s="145"/>
      <c r="RX5" s="145"/>
      <c r="RY5" s="145"/>
      <c r="RZ5" s="145"/>
      <c r="SA5" s="145"/>
      <c r="SB5" s="145"/>
      <c r="SC5" s="145"/>
      <c r="SD5" s="145"/>
      <c r="SE5" s="145"/>
      <c r="SF5" s="145"/>
      <c r="SG5" s="145"/>
      <c r="SH5" s="145"/>
      <c r="SI5" s="145"/>
      <c r="SJ5" s="145"/>
      <c r="SK5" s="145"/>
      <c r="SL5" s="145"/>
      <c r="SM5" s="145"/>
      <c r="SN5" s="145"/>
      <c r="SO5" s="145"/>
      <c r="SP5" s="145"/>
      <c r="SQ5" s="145"/>
      <c r="SR5" s="145"/>
      <c r="SS5" s="145"/>
      <c r="ST5" s="145"/>
      <c r="SU5" s="145"/>
      <c r="SV5" s="145"/>
      <c r="SW5" s="145"/>
      <c r="SX5" s="145"/>
      <c r="SY5" s="145"/>
      <c r="SZ5" s="145"/>
      <c r="TA5" s="145"/>
      <c r="TB5" s="145"/>
      <c r="TC5" s="145"/>
      <c r="TD5" s="145"/>
      <c r="TE5" s="145"/>
      <c r="TF5" s="145"/>
      <c r="TG5" s="145"/>
      <c r="TH5" s="145"/>
      <c r="TI5" s="145"/>
      <c r="TJ5" s="145"/>
      <c r="TK5" s="145"/>
      <c r="TL5" s="145"/>
      <c r="TM5" s="145"/>
      <c r="TN5" s="145"/>
      <c r="TO5" s="145"/>
      <c r="TP5" s="145"/>
      <c r="TQ5" s="145"/>
      <c r="TR5" s="145"/>
      <c r="TS5" s="145"/>
      <c r="TT5" s="145"/>
      <c r="TU5" s="145"/>
      <c r="TV5" s="145"/>
      <c r="TW5" s="145"/>
      <c r="TX5" s="145"/>
      <c r="TY5" s="145"/>
      <c r="TZ5" s="145"/>
      <c r="UA5" s="145"/>
      <c r="UB5" s="145"/>
      <c r="UC5" s="145"/>
      <c r="UD5" s="145"/>
      <c r="UE5" s="145"/>
      <c r="UF5" s="145"/>
      <c r="UG5" s="145"/>
      <c r="UH5" s="145"/>
      <c r="UI5" s="145"/>
      <c r="UJ5" s="145"/>
      <c r="UK5" s="145"/>
      <c r="UL5" s="145"/>
      <c r="UM5" s="145"/>
      <c r="UN5" s="145"/>
      <c r="UO5" s="145"/>
      <c r="UP5" s="145"/>
      <c r="UQ5" s="145"/>
      <c r="UR5" s="145"/>
      <c r="US5" s="145"/>
      <c r="UT5" s="145"/>
      <c r="UU5" s="145"/>
      <c r="UV5" s="145"/>
      <c r="UW5" s="145"/>
      <c r="UX5" s="145"/>
      <c r="UY5" s="145"/>
      <c r="UZ5" s="145"/>
      <c r="VA5" s="145"/>
      <c r="VB5" s="145"/>
      <c r="VC5" s="145"/>
      <c r="VD5" s="145"/>
      <c r="VE5" s="145"/>
      <c r="VF5" s="145"/>
      <c r="VG5" s="145"/>
      <c r="VH5" s="145"/>
      <c r="VI5" s="145"/>
      <c r="VJ5" s="145"/>
      <c r="VK5" s="145"/>
      <c r="VL5" s="145"/>
      <c r="VM5" s="145"/>
      <c r="VN5" s="145"/>
      <c r="VO5" s="145"/>
      <c r="VP5" s="145"/>
      <c r="VQ5" s="145"/>
      <c r="VR5" s="145"/>
      <c r="VS5" s="145"/>
      <c r="VT5" s="145"/>
      <c r="VU5" s="145"/>
      <c r="VV5" s="145"/>
      <c r="VW5" s="145"/>
      <c r="VX5" s="145"/>
      <c r="VY5" s="145"/>
      <c r="VZ5" s="145"/>
      <c r="WA5" s="145"/>
      <c r="WB5" s="145"/>
      <c r="WC5" s="145"/>
      <c r="WD5" s="145"/>
      <c r="WE5" s="145"/>
      <c r="WF5" s="145"/>
      <c r="WG5" s="145"/>
      <c r="WH5" s="145"/>
      <c r="WI5" s="145"/>
      <c r="WJ5" s="145"/>
      <c r="WK5" s="145"/>
      <c r="WL5" s="145"/>
      <c r="WM5" s="145"/>
      <c r="WN5" s="145"/>
      <c r="WO5" s="145"/>
      <c r="WP5" s="145"/>
      <c r="WQ5" s="145"/>
      <c r="WR5" s="145"/>
      <c r="WS5" s="145"/>
      <c r="WT5" s="145"/>
      <c r="WU5" s="145"/>
      <c r="WV5" s="145"/>
      <c r="WW5" s="145"/>
      <c r="WX5" s="145"/>
      <c r="WY5" s="145"/>
      <c r="WZ5" s="145"/>
      <c r="XA5" s="145"/>
      <c r="XB5" s="145"/>
      <c r="XC5" s="145"/>
      <c r="XD5" s="145"/>
      <c r="XE5" s="145"/>
      <c r="XF5" s="145"/>
      <c r="XG5" s="145"/>
      <c r="XH5" s="145"/>
      <c r="XI5" s="145"/>
      <c r="XJ5" s="145"/>
      <c r="XK5" s="145"/>
      <c r="XL5" s="145"/>
      <c r="XM5" s="145"/>
      <c r="XN5" s="145"/>
      <c r="XO5" s="145"/>
      <c r="XP5" s="145"/>
      <c r="XQ5" s="145"/>
      <c r="XR5" s="145"/>
      <c r="XS5" s="145"/>
      <c r="XT5" s="145"/>
      <c r="XU5" s="145"/>
      <c r="XV5" s="145"/>
      <c r="XW5" s="145"/>
      <c r="XX5" s="145"/>
      <c r="XY5" s="145"/>
      <c r="XZ5" s="145"/>
      <c r="YA5" s="145"/>
      <c r="YB5" s="145"/>
      <c r="YC5" s="145"/>
      <c r="YD5" s="145"/>
      <c r="YE5" s="145"/>
      <c r="YF5" s="145"/>
      <c r="YG5" s="145"/>
      <c r="YH5" s="145"/>
      <c r="YI5" s="145"/>
      <c r="YJ5" s="145"/>
      <c r="YK5" s="145"/>
      <c r="YL5" s="145"/>
      <c r="YM5" s="145"/>
      <c r="YN5" s="145"/>
      <c r="YO5" s="145"/>
      <c r="YP5" s="145"/>
      <c r="YQ5" s="145"/>
      <c r="YR5" s="145"/>
      <c r="YS5" s="145"/>
      <c r="YT5" s="145"/>
      <c r="YU5" s="145"/>
      <c r="YV5" s="145"/>
      <c r="YW5" s="145"/>
      <c r="YX5" s="145"/>
      <c r="YY5" s="145"/>
      <c r="YZ5" s="145"/>
      <c r="ZA5" s="145"/>
      <c r="ZB5" s="145"/>
      <c r="ZC5" s="145"/>
      <c r="ZD5" s="145"/>
      <c r="ZE5" s="145"/>
      <c r="ZF5" s="145"/>
      <c r="ZG5" s="145"/>
      <c r="ZH5" s="145"/>
      <c r="ZI5" s="145"/>
      <c r="ZJ5" s="145"/>
      <c r="ZK5" s="145"/>
      <c r="ZL5" s="145"/>
      <c r="ZM5" s="145"/>
      <c r="ZN5" s="145"/>
      <c r="ZO5" s="145"/>
      <c r="ZP5" s="145"/>
      <c r="ZQ5" s="145"/>
      <c r="ZR5" s="145"/>
      <c r="ZS5" s="145"/>
      <c r="ZT5" s="145"/>
      <c r="ZU5" s="145"/>
      <c r="ZV5" s="145"/>
      <c r="ZW5" s="145"/>
      <c r="ZX5" s="145"/>
      <c r="ZY5" s="145"/>
      <c r="ZZ5" s="145"/>
      <c r="AAA5" s="145"/>
      <c r="AAB5" s="145"/>
      <c r="AAC5" s="145"/>
      <c r="AAD5" s="145"/>
      <c r="AAE5" s="145"/>
      <c r="AAF5" s="145"/>
      <c r="AAG5" s="145"/>
      <c r="AAH5" s="145"/>
      <c r="AAI5" s="145"/>
      <c r="AAJ5" s="145"/>
      <c r="AAK5" s="145"/>
      <c r="AAL5" s="145"/>
      <c r="AAM5" s="145"/>
      <c r="AAN5" s="145"/>
      <c r="AAO5" s="145"/>
      <c r="AAP5" s="145"/>
      <c r="AAQ5" s="145"/>
      <c r="AAR5" s="145"/>
      <c r="AAS5" s="145"/>
      <c r="AAT5" s="145"/>
      <c r="AAU5" s="145"/>
      <c r="AAV5" s="145"/>
      <c r="AAW5" s="145"/>
      <c r="AAX5" s="145"/>
      <c r="AAY5" s="145"/>
      <c r="AAZ5" s="145"/>
      <c r="ABA5" s="145"/>
      <c r="ABB5" s="145"/>
      <c r="ABC5" s="145"/>
      <c r="ABD5" s="145"/>
      <c r="ABE5" s="145"/>
      <c r="ABF5" s="145"/>
      <c r="ABG5" s="145"/>
      <c r="ABH5" s="145"/>
      <c r="ABI5" s="145"/>
      <c r="ABJ5" s="145"/>
      <c r="ABK5" s="145"/>
      <c r="ABL5" s="145"/>
      <c r="ABM5" s="145"/>
      <c r="ABN5" s="145"/>
      <c r="ABO5" s="145"/>
      <c r="ABP5" s="145"/>
      <c r="ABQ5" s="145"/>
      <c r="ABR5" s="145"/>
      <c r="ABS5" s="145"/>
      <c r="ABT5" s="145"/>
      <c r="ABU5" s="145"/>
      <c r="ABV5" s="145"/>
      <c r="ABW5" s="145"/>
      <c r="ABX5" s="145"/>
      <c r="ABY5" s="145"/>
      <c r="ABZ5" s="145"/>
      <c r="ACA5" s="145"/>
      <c r="ACB5" s="145"/>
      <c r="ACC5" s="145"/>
      <c r="ACD5" s="145"/>
      <c r="ACE5" s="145"/>
      <c r="ACF5" s="145"/>
      <c r="ACG5" s="145"/>
      <c r="ACH5" s="145"/>
      <c r="ACI5" s="145"/>
      <c r="ACJ5" s="145"/>
      <c r="ACK5" s="145"/>
      <c r="ACL5" s="145"/>
      <c r="ACM5" s="145"/>
      <c r="ACN5" s="145"/>
      <c r="ACO5" s="145"/>
      <c r="ACP5" s="145"/>
      <c r="ACQ5" s="145"/>
      <c r="ACR5" s="145"/>
      <c r="ACS5" s="145"/>
      <c r="ACT5" s="145"/>
      <c r="ACU5" s="145"/>
      <c r="ACV5" s="145"/>
      <c r="ACW5" s="145"/>
      <c r="ACX5" s="145"/>
      <c r="ACY5" s="145"/>
      <c r="ACZ5" s="145"/>
      <c r="ADA5" s="145"/>
      <c r="ADB5" s="145"/>
      <c r="ADC5" s="145"/>
      <c r="ADD5" s="145"/>
      <c r="ADE5" s="145"/>
      <c r="ADF5" s="145"/>
      <c r="ADG5" s="145"/>
      <c r="ADH5" s="145"/>
      <c r="ADI5" s="145"/>
      <c r="ADJ5" s="145"/>
      <c r="ADK5" s="145"/>
      <c r="ADL5" s="145"/>
      <c r="ADM5" s="145"/>
      <c r="ADN5" s="145"/>
      <c r="ADO5" s="145"/>
      <c r="ADP5" s="145"/>
      <c r="ADQ5" s="145"/>
      <c r="ADR5" s="145"/>
      <c r="ADS5" s="145"/>
      <c r="ADT5" s="145"/>
      <c r="ADU5" s="145"/>
      <c r="ADV5" s="145"/>
      <c r="ADW5" s="145"/>
      <c r="ADX5" s="145"/>
      <c r="ADY5" s="145"/>
      <c r="ADZ5" s="145"/>
      <c r="AEA5" s="145"/>
      <c r="AEB5" s="145"/>
      <c r="AEC5" s="145"/>
      <c r="AED5" s="145"/>
      <c r="AEE5" s="145"/>
      <c r="AEF5" s="145"/>
      <c r="AEG5" s="145"/>
      <c r="AEH5" s="145"/>
      <c r="AEI5" s="145"/>
      <c r="AEJ5" s="145"/>
      <c r="AEK5" s="145"/>
      <c r="AEL5" s="145"/>
      <c r="AEM5" s="145"/>
      <c r="AEN5" s="145"/>
      <c r="AEO5" s="145"/>
      <c r="AEP5" s="145"/>
      <c r="AEQ5" s="145"/>
      <c r="AER5" s="145"/>
      <c r="AES5" s="145"/>
      <c r="AET5" s="145"/>
      <c r="AEU5" s="145"/>
      <c r="AEV5" s="145"/>
      <c r="AEW5" s="145"/>
      <c r="AEX5" s="145"/>
      <c r="AEY5" s="145"/>
      <c r="AEZ5" s="145"/>
      <c r="AFA5" s="145"/>
      <c r="AFB5" s="145"/>
      <c r="AFC5" s="145"/>
      <c r="AFD5" s="145"/>
      <c r="AFE5" s="145"/>
      <c r="AFF5" s="145"/>
      <c r="AFG5" s="145"/>
      <c r="AFH5" s="145"/>
      <c r="AFI5" s="145"/>
      <c r="AFJ5" s="145"/>
      <c r="AFK5" s="145"/>
      <c r="AFL5" s="145"/>
      <c r="AFM5" s="145"/>
      <c r="AFN5" s="145"/>
      <c r="AFO5" s="145"/>
      <c r="AFP5" s="145"/>
      <c r="AFQ5" s="145"/>
      <c r="AFR5" s="145"/>
      <c r="AFS5" s="145"/>
      <c r="AFT5" s="145"/>
      <c r="AFU5" s="145"/>
      <c r="AFV5" s="145"/>
      <c r="AFW5" s="145"/>
      <c r="AFX5" s="145"/>
      <c r="AFY5" s="145"/>
      <c r="AFZ5" s="145"/>
      <c r="AGA5" s="145"/>
      <c r="AGB5" s="145"/>
      <c r="AGC5" s="145"/>
      <c r="AGD5" s="145"/>
      <c r="AGE5" s="145"/>
      <c r="AGF5" s="145"/>
      <c r="AGG5" s="145"/>
      <c r="AGH5" s="145"/>
      <c r="AGI5" s="145"/>
      <c r="AGJ5" s="145"/>
      <c r="AGK5" s="145"/>
      <c r="AGL5" s="145"/>
      <c r="AGM5" s="145"/>
      <c r="AGN5" s="145"/>
      <c r="AGO5" s="145"/>
      <c r="AGP5" s="145"/>
      <c r="AGQ5" s="145"/>
      <c r="AGR5" s="145"/>
      <c r="AGS5" s="145"/>
      <c r="AGT5" s="145"/>
      <c r="AGU5" s="145"/>
      <c r="AGV5" s="145"/>
      <c r="AGW5" s="145"/>
      <c r="AGX5" s="145"/>
      <c r="AGY5" s="145"/>
      <c r="AGZ5" s="145"/>
      <c r="AHA5" s="145"/>
      <c r="AHB5" s="145"/>
      <c r="AHC5" s="145"/>
      <c r="AHD5" s="145"/>
      <c r="AHE5" s="145"/>
      <c r="AHF5" s="145"/>
      <c r="AHG5" s="145"/>
      <c r="AHH5" s="145"/>
      <c r="AHI5" s="145"/>
      <c r="AHJ5" s="145"/>
      <c r="AHK5" s="145"/>
      <c r="AHL5" s="145"/>
      <c r="AHM5" s="145"/>
      <c r="AHN5" s="145"/>
      <c r="AHO5" s="145"/>
      <c r="AHP5" s="145"/>
      <c r="AHQ5" s="145"/>
      <c r="AHR5" s="145"/>
      <c r="AHS5" s="145"/>
      <c r="AHT5" s="145"/>
      <c r="AHU5" s="145"/>
      <c r="AHV5" s="145"/>
      <c r="AHW5" s="145"/>
      <c r="AHX5" s="145"/>
      <c r="AHY5" s="145"/>
      <c r="AHZ5" s="145"/>
      <c r="AIA5" s="145"/>
      <c r="AIB5" s="145"/>
      <c r="AIC5" s="145"/>
      <c r="AID5" s="145"/>
      <c r="AIE5" s="145"/>
      <c r="AIF5" s="145"/>
      <c r="AIG5" s="145"/>
      <c r="AIH5" s="145"/>
      <c r="AII5" s="145"/>
      <c r="AIJ5" s="145"/>
      <c r="AIK5" s="145"/>
      <c r="AIL5" s="145"/>
      <c r="AIM5" s="145"/>
      <c r="AIN5" s="145"/>
      <c r="AIO5" s="145"/>
      <c r="AIP5" s="145"/>
      <c r="AIQ5" s="145"/>
      <c r="AIR5" s="145"/>
      <c r="AIS5" s="145"/>
      <c r="AIT5" s="145"/>
      <c r="AIU5" s="145"/>
      <c r="AIV5" s="145"/>
      <c r="AIW5" s="145"/>
      <c r="AIX5" s="145"/>
      <c r="AIY5" s="145"/>
      <c r="AIZ5" s="145"/>
      <c r="AJA5" s="145"/>
      <c r="AJB5" s="145"/>
      <c r="AJC5" s="145"/>
      <c r="AJD5" s="145"/>
      <c r="AJE5" s="145"/>
      <c r="AJF5" s="145"/>
      <c r="AJG5" s="145"/>
      <c r="AJH5" s="145"/>
      <c r="AJI5" s="145"/>
      <c r="AJJ5" s="145"/>
      <c r="AJK5" s="145"/>
      <c r="AJL5" s="145"/>
      <c r="AJM5" s="145"/>
      <c r="AJN5" s="145"/>
      <c r="AJO5" s="145"/>
      <c r="AJP5" s="145"/>
      <c r="AJQ5" s="145"/>
      <c r="AJR5" s="145"/>
      <c r="AJS5" s="145"/>
      <c r="AJT5" s="145"/>
      <c r="AJU5" s="145"/>
      <c r="AJV5" s="145"/>
      <c r="AJW5" s="145"/>
      <c r="AJX5" s="145"/>
      <c r="AJY5" s="145"/>
      <c r="AJZ5" s="145"/>
      <c r="AKA5" s="145"/>
      <c r="AKB5" s="145"/>
      <c r="AKC5" s="145"/>
      <c r="AKD5" s="145"/>
      <c r="AKE5" s="145"/>
      <c r="AKF5" s="145"/>
      <c r="AKG5" s="145"/>
      <c r="AKH5" s="145"/>
      <c r="AKI5" s="145"/>
      <c r="AKJ5" s="145"/>
      <c r="AKK5" s="145"/>
      <c r="AKL5" s="145"/>
      <c r="AKM5" s="145"/>
      <c r="AKN5" s="145"/>
      <c r="AKO5" s="145"/>
      <c r="AKP5" s="145"/>
      <c r="AKQ5" s="145"/>
      <c r="AKR5" s="145"/>
      <c r="AKS5" s="145"/>
      <c r="AKT5" s="145"/>
      <c r="AKU5" s="145"/>
      <c r="AKV5" s="145"/>
      <c r="AKW5" s="145"/>
      <c r="AKX5" s="145"/>
      <c r="AKY5" s="145"/>
      <c r="AKZ5" s="145"/>
      <c r="ALA5" s="145"/>
      <c r="ALB5" s="145"/>
      <c r="ALC5" s="145"/>
      <c r="ALD5" s="145"/>
      <c r="ALE5" s="145"/>
      <c r="ALF5" s="145"/>
      <c r="ALG5" s="145"/>
      <c r="ALH5" s="145"/>
      <c r="ALI5" s="145"/>
      <c r="ALJ5" s="145"/>
      <c r="ALK5" s="145"/>
      <c r="ALL5" s="145"/>
      <c r="ALM5" s="145"/>
      <c r="ALN5" s="145"/>
      <c r="ALO5" s="145"/>
      <c r="ALP5" s="145"/>
      <c r="ALQ5" s="145"/>
      <c r="ALR5" s="145"/>
      <c r="ALS5" s="145"/>
      <c r="ALT5" s="145"/>
      <c r="ALU5" s="145"/>
      <c r="ALV5" s="145"/>
      <c r="ALW5" s="145"/>
      <c r="ALX5" s="145"/>
      <c r="ALY5" s="145"/>
      <c r="ALZ5" s="145"/>
      <c r="AMA5" s="145"/>
      <c r="AMB5" s="145"/>
      <c r="AMC5" s="145"/>
      <c r="AMD5" s="145"/>
      <c r="AME5" s="145"/>
      <c r="AMF5" s="145"/>
      <c r="AMG5" s="145"/>
      <c r="AMH5" s="145"/>
      <c r="AMI5" s="145"/>
      <c r="AMJ5" s="145"/>
      <c r="AMK5" s="145"/>
      <c r="AML5" s="145"/>
    </row>
    <row r="6" spans="1:1026" s="131" customFormat="1" ht="12.75" customHeight="1">
      <c r="A6" s="145"/>
      <c r="B6" s="131" t="s">
        <v>577</v>
      </c>
      <c r="C6" s="134" t="s">
        <v>505</v>
      </c>
      <c r="D6" s="131" t="s">
        <v>572</v>
      </c>
      <c r="E6" s="131" t="s">
        <v>575</v>
      </c>
      <c r="F6" s="131" t="s">
        <v>572</v>
      </c>
      <c r="G6" s="140" t="s">
        <v>155</v>
      </c>
      <c r="H6" s="152" t="str">
        <f t="shared" si="0"/>
        <v>EXEC INS_fsm_state_transition @tx_fsm_type_name='LOAN', @tx_state_name='FO_UPDATED', @tx_action_name='FO_UPDATE', @tx_next_state_name='FO_UPDATED',  @tx_login_name='nazdaq_prod'</v>
      </c>
      <c r="I6" s="153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  <c r="CD6" s="145"/>
      <c r="CE6" s="145"/>
      <c r="CF6" s="145"/>
      <c r="CG6" s="145"/>
      <c r="CH6" s="145"/>
      <c r="CI6" s="145"/>
      <c r="CJ6" s="145"/>
      <c r="CK6" s="145"/>
      <c r="CL6" s="145"/>
      <c r="CM6" s="145"/>
      <c r="CN6" s="145"/>
      <c r="CO6" s="145"/>
      <c r="CP6" s="145"/>
      <c r="CQ6" s="145"/>
      <c r="CR6" s="145"/>
      <c r="CS6" s="145"/>
      <c r="CT6" s="145"/>
      <c r="CU6" s="145"/>
      <c r="CV6" s="145"/>
      <c r="CW6" s="145"/>
      <c r="CX6" s="145"/>
      <c r="CY6" s="145"/>
      <c r="CZ6" s="145"/>
      <c r="DA6" s="145"/>
      <c r="DB6" s="145"/>
      <c r="DC6" s="145"/>
      <c r="DD6" s="145"/>
      <c r="DE6" s="145"/>
      <c r="DF6" s="145"/>
      <c r="DG6" s="145"/>
      <c r="DH6" s="145"/>
      <c r="DI6" s="145"/>
      <c r="DJ6" s="145"/>
      <c r="DK6" s="145"/>
      <c r="DL6" s="145"/>
      <c r="DM6" s="145"/>
      <c r="DN6" s="145"/>
      <c r="DO6" s="145"/>
      <c r="DP6" s="145"/>
      <c r="DQ6" s="145"/>
      <c r="DR6" s="145"/>
      <c r="DS6" s="145"/>
      <c r="DT6" s="145"/>
      <c r="DU6" s="145"/>
      <c r="DV6" s="145"/>
      <c r="DW6" s="145"/>
      <c r="DX6" s="145"/>
      <c r="DY6" s="145"/>
      <c r="DZ6" s="145"/>
      <c r="EA6" s="145"/>
      <c r="EB6" s="145"/>
      <c r="EC6" s="145"/>
      <c r="ED6" s="145"/>
      <c r="EE6" s="145"/>
      <c r="EF6" s="145"/>
      <c r="EG6" s="145"/>
      <c r="EH6" s="145"/>
      <c r="EI6" s="145"/>
      <c r="EJ6" s="145"/>
      <c r="EK6" s="145"/>
      <c r="EL6" s="145"/>
      <c r="EM6" s="145"/>
      <c r="EN6" s="145"/>
      <c r="EO6" s="145"/>
      <c r="EP6" s="145"/>
      <c r="EQ6" s="145"/>
      <c r="ER6" s="145"/>
      <c r="ES6" s="145"/>
      <c r="ET6" s="145"/>
      <c r="EU6" s="145"/>
      <c r="EV6" s="145"/>
      <c r="EW6" s="145"/>
      <c r="EX6" s="145"/>
      <c r="EY6" s="145"/>
      <c r="EZ6" s="145"/>
      <c r="FA6" s="145"/>
      <c r="FB6" s="145"/>
      <c r="FC6" s="145"/>
      <c r="FD6" s="145"/>
      <c r="FE6" s="145"/>
      <c r="FF6" s="145"/>
      <c r="FG6" s="145"/>
      <c r="FH6" s="145"/>
      <c r="FI6" s="145"/>
      <c r="FJ6" s="145"/>
      <c r="FK6" s="145"/>
      <c r="FL6" s="145"/>
      <c r="FM6" s="145"/>
      <c r="FN6" s="145"/>
      <c r="FO6" s="145"/>
      <c r="FP6" s="145"/>
      <c r="FQ6" s="145"/>
      <c r="FR6" s="145"/>
      <c r="FS6" s="145"/>
      <c r="FT6" s="145"/>
      <c r="FU6" s="145"/>
      <c r="FV6" s="145"/>
      <c r="FW6" s="145"/>
      <c r="FX6" s="145"/>
      <c r="FY6" s="145"/>
      <c r="FZ6" s="145"/>
      <c r="GA6" s="145"/>
      <c r="GB6" s="145"/>
      <c r="GC6" s="145"/>
      <c r="GD6" s="145"/>
      <c r="GE6" s="145"/>
      <c r="GF6" s="145"/>
      <c r="GG6" s="145"/>
      <c r="GH6" s="145"/>
      <c r="GI6" s="145"/>
      <c r="GJ6" s="145"/>
      <c r="GK6" s="145"/>
      <c r="GL6" s="145"/>
      <c r="GM6" s="145"/>
      <c r="GN6" s="145"/>
      <c r="GO6" s="145"/>
      <c r="GP6" s="145"/>
      <c r="GQ6" s="145"/>
      <c r="GR6" s="145"/>
      <c r="GS6" s="145"/>
      <c r="GT6" s="145"/>
      <c r="GU6" s="145"/>
      <c r="GV6" s="145"/>
      <c r="GW6" s="145"/>
      <c r="GX6" s="145"/>
      <c r="GY6" s="145"/>
      <c r="GZ6" s="145"/>
      <c r="HA6" s="145"/>
      <c r="HB6" s="145"/>
      <c r="HC6" s="145"/>
      <c r="HD6" s="145"/>
      <c r="HE6" s="145"/>
      <c r="HF6" s="145"/>
      <c r="HG6" s="145"/>
      <c r="HH6" s="145"/>
      <c r="HI6" s="145"/>
      <c r="HJ6" s="145"/>
      <c r="HK6" s="145"/>
      <c r="HL6" s="145"/>
      <c r="HM6" s="145"/>
      <c r="HN6" s="145"/>
      <c r="HO6" s="145"/>
      <c r="HP6" s="145"/>
      <c r="HQ6" s="145"/>
      <c r="HR6" s="145"/>
      <c r="HS6" s="145"/>
      <c r="HT6" s="145"/>
      <c r="HU6" s="145"/>
      <c r="HV6" s="145"/>
      <c r="HW6" s="145"/>
      <c r="HX6" s="145"/>
      <c r="HY6" s="145"/>
      <c r="HZ6" s="145"/>
      <c r="IA6" s="145"/>
      <c r="IB6" s="145"/>
      <c r="IC6" s="145"/>
      <c r="ID6" s="145"/>
      <c r="IE6" s="145"/>
      <c r="IF6" s="145"/>
      <c r="IG6" s="145"/>
      <c r="IH6" s="145"/>
      <c r="II6" s="145"/>
      <c r="IJ6" s="145"/>
      <c r="IK6" s="145"/>
      <c r="IL6" s="145"/>
      <c r="IM6" s="145"/>
      <c r="IN6" s="145"/>
      <c r="IO6" s="145"/>
      <c r="IP6" s="145"/>
      <c r="IQ6" s="145"/>
      <c r="IR6" s="145"/>
      <c r="IS6" s="145"/>
      <c r="IT6" s="145"/>
      <c r="IU6" s="145"/>
      <c r="IV6" s="145"/>
      <c r="IW6" s="145"/>
      <c r="IX6" s="145"/>
      <c r="IY6" s="145"/>
      <c r="IZ6" s="145"/>
      <c r="JA6" s="145"/>
      <c r="JB6" s="145"/>
      <c r="JC6" s="145"/>
      <c r="JD6" s="145"/>
      <c r="JE6" s="145"/>
      <c r="JF6" s="145"/>
      <c r="JG6" s="145"/>
      <c r="JH6" s="145"/>
      <c r="JI6" s="145"/>
      <c r="JJ6" s="145"/>
      <c r="JK6" s="145"/>
      <c r="JL6" s="145"/>
      <c r="JM6" s="145"/>
      <c r="JN6" s="145"/>
      <c r="JO6" s="145"/>
      <c r="JP6" s="145"/>
      <c r="JQ6" s="145"/>
      <c r="JR6" s="145"/>
      <c r="JS6" s="145"/>
      <c r="JT6" s="145"/>
      <c r="JU6" s="145"/>
      <c r="JV6" s="145"/>
      <c r="JW6" s="145"/>
      <c r="JX6" s="145"/>
      <c r="JY6" s="145"/>
      <c r="JZ6" s="145"/>
      <c r="KA6" s="145"/>
      <c r="KB6" s="145"/>
      <c r="KC6" s="145"/>
      <c r="KD6" s="145"/>
      <c r="KE6" s="145"/>
      <c r="KF6" s="145"/>
      <c r="KG6" s="145"/>
      <c r="KH6" s="145"/>
      <c r="KI6" s="145"/>
      <c r="KJ6" s="145"/>
      <c r="KK6" s="145"/>
      <c r="KL6" s="145"/>
      <c r="KM6" s="145"/>
      <c r="KN6" s="145"/>
      <c r="KO6" s="145"/>
      <c r="KP6" s="145"/>
      <c r="KQ6" s="145"/>
      <c r="KR6" s="145"/>
      <c r="KS6" s="145"/>
      <c r="KT6" s="145"/>
      <c r="KU6" s="145"/>
      <c r="KV6" s="145"/>
      <c r="KW6" s="145"/>
      <c r="KX6" s="145"/>
      <c r="KY6" s="145"/>
      <c r="KZ6" s="145"/>
      <c r="LA6" s="145"/>
      <c r="LB6" s="145"/>
      <c r="LC6" s="145"/>
      <c r="LD6" s="145"/>
      <c r="LE6" s="145"/>
      <c r="LF6" s="145"/>
      <c r="LG6" s="145"/>
      <c r="LH6" s="145"/>
      <c r="LI6" s="145"/>
      <c r="LJ6" s="145"/>
      <c r="LK6" s="145"/>
      <c r="LL6" s="145"/>
      <c r="LM6" s="145"/>
      <c r="LN6" s="145"/>
      <c r="LO6" s="145"/>
      <c r="LP6" s="145"/>
      <c r="LQ6" s="145"/>
      <c r="LR6" s="145"/>
      <c r="LS6" s="145"/>
      <c r="LT6" s="145"/>
      <c r="LU6" s="145"/>
      <c r="LV6" s="145"/>
      <c r="LW6" s="145"/>
      <c r="LX6" s="145"/>
      <c r="LY6" s="145"/>
      <c r="LZ6" s="145"/>
      <c r="MA6" s="145"/>
      <c r="MB6" s="145"/>
      <c r="MC6" s="145"/>
      <c r="MD6" s="145"/>
      <c r="ME6" s="145"/>
      <c r="MF6" s="145"/>
      <c r="MG6" s="145"/>
      <c r="MH6" s="145"/>
      <c r="MI6" s="145"/>
      <c r="MJ6" s="145"/>
      <c r="MK6" s="145"/>
      <c r="ML6" s="145"/>
      <c r="MM6" s="145"/>
      <c r="MN6" s="145"/>
      <c r="MO6" s="145"/>
      <c r="MP6" s="145"/>
      <c r="MQ6" s="145"/>
      <c r="MR6" s="145"/>
      <c r="MS6" s="145"/>
      <c r="MT6" s="145"/>
      <c r="MU6" s="145"/>
      <c r="MV6" s="145"/>
      <c r="MW6" s="145"/>
      <c r="MX6" s="145"/>
      <c r="MY6" s="145"/>
      <c r="MZ6" s="145"/>
      <c r="NA6" s="145"/>
      <c r="NB6" s="145"/>
      <c r="NC6" s="145"/>
      <c r="ND6" s="145"/>
      <c r="NE6" s="145"/>
      <c r="NF6" s="145"/>
      <c r="NG6" s="145"/>
      <c r="NH6" s="145"/>
      <c r="NI6" s="145"/>
      <c r="NJ6" s="145"/>
      <c r="NK6" s="145"/>
      <c r="NL6" s="145"/>
      <c r="NM6" s="145"/>
      <c r="NN6" s="145"/>
      <c r="NO6" s="145"/>
      <c r="NP6" s="145"/>
      <c r="NQ6" s="145"/>
      <c r="NR6" s="145"/>
      <c r="NS6" s="145"/>
      <c r="NT6" s="145"/>
      <c r="NU6" s="145"/>
      <c r="NV6" s="145"/>
      <c r="NW6" s="145"/>
      <c r="NX6" s="145"/>
      <c r="NY6" s="145"/>
      <c r="NZ6" s="145"/>
      <c r="OA6" s="145"/>
      <c r="OB6" s="145"/>
      <c r="OC6" s="145"/>
      <c r="OD6" s="145"/>
      <c r="OE6" s="145"/>
      <c r="OF6" s="145"/>
      <c r="OG6" s="145"/>
      <c r="OH6" s="145"/>
      <c r="OI6" s="145"/>
      <c r="OJ6" s="145"/>
      <c r="OK6" s="145"/>
      <c r="OL6" s="145"/>
      <c r="OM6" s="145"/>
      <c r="ON6" s="145"/>
      <c r="OO6" s="145"/>
      <c r="OP6" s="145"/>
      <c r="OQ6" s="145"/>
      <c r="OR6" s="145"/>
      <c r="OS6" s="145"/>
      <c r="OT6" s="145"/>
      <c r="OU6" s="145"/>
      <c r="OV6" s="145"/>
      <c r="OW6" s="145"/>
      <c r="OX6" s="145"/>
      <c r="OY6" s="145"/>
      <c r="OZ6" s="145"/>
      <c r="PA6" s="145"/>
      <c r="PB6" s="145"/>
      <c r="PC6" s="145"/>
      <c r="PD6" s="145"/>
      <c r="PE6" s="145"/>
      <c r="PF6" s="145"/>
      <c r="PG6" s="145"/>
      <c r="PH6" s="145"/>
      <c r="PI6" s="145"/>
      <c r="PJ6" s="145"/>
      <c r="PK6" s="145"/>
      <c r="PL6" s="145"/>
      <c r="PM6" s="145"/>
      <c r="PN6" s="145"/>
      <c r="PO6" s="145"/>
      <c r="PP6" s="145"/>
      <c r="PQ6" s="145"/>
      <c r="PR6" s="145"/>
      <c r="PS6" s="145"/>
      <c r="PT6" s="145"/>
      <c r="PU6" s="145"/>
      <c r="PV6" s="145"/>
      <c r="PW6" s="145"/>
      <c r="PX6" s="145"/>
      <c r="PY6" s="145"/>
      <c r="PZ6" s="145"/>
      <c r="QA6" s="145"/>
      <c r="QB6" s="145"/>
      <c r="QC6" s="145"/>
      <c r="QD6" s="145"/>
      <c r="QE6" s="145"/>
      <c r="QF6" s="145"/>
      <c r="QG6" s="145"/>
      <c r="QH6" s="145"/>
      <c r="QI6" s="145"/>
      <c r="QJ6" s="145"/>
      <c r="QK6" s="145"/>
      <c r="QL6" s="145"/>
      <c r="QM6" s="145"/>
      <c r="QN6" s="145"/>
      <c r="QO6" s="145"/>
      <c r="QP6" s="145"/>
      <c r="QQ6" s="145"/>
      <c r="QR6" s="145"/>
      <c r="QS6" s="145"/>
      <c r="QT6" s="145"/>
      <c r="QU6" s="145"/>
      <c r="QV6" s="145"/>
      <c r="QW6" s="145"/>
      <c r="QX6" s="145"/>
      <c r="QY6" s="145"/>
      <c r="QZ6" s="145"/>
      <c r="RA6" s="145"/>
      <c r="RB6" s="145"/>
      <c r="RC6" s="145"/>
      <c r="RD6" s="145"/>
      <c r="RE6" s="145"/>
      <c r="RF6" s="145"/>
      <c r="RG6" s="145"/>
      <c r="RH6" s="145"/>
      <c r="RI6" s="145"/>
      <c r="RJ6" s="145"/>
      <c r="RK6" s="145"/>
      <c r="RL6" s="145"/>
      <c r="RM6" s="145"/>
      <c r="RN6" s="145"/>
      <c r="RO6" s="145"/>
      <c r="RP6" s="145"/>
      <c r="RQ6" s="145"/>
      <c r="RR6" s="145"/>
      <c r="RS6" s="145"/>
      <c r="RT6" s="145"/>
      <c r="RU6" s="145"/>
      <c r="RV6" s="145"/>
      <c r="RW6" s="145"/>
      <c r="RX6" s="145"/>
      <c r="RY6" s="145"/>
      <c r="RZ6" s="145"/>
      <c r="SA6" s="145"/>
      <c r="SB6" s="145"/>
      <c r="SC6" s="145"/>
      <c r="SD6" s="145"/>
      <c r="SE6" s="145"/>
      <c r="SF6" s="145"/>
      <c r="SG6" s="145"/>
      <c r="SH6" s="145"/>
      <c r="SI6" s="145"/>
      <c r="SJ6" s="145"/>
      <c r="SK6" s="145"/>
      <c r="SL6" s="145"/>
      <c r="SM6" s="145"/>
      <c r="SN6" s="145"/>
      <c r="SO6" s="145"/>
      <c r="SP6" s="145"/>
      <c r="SQ6" s="145"/>
      <c r="SR6" s="145"/>
      <c r="SS6" s="145"/>
      <c r="ST6" s="145"/>
      <c r="SU6" s="145"/>
      <c r="SV6" s="145"/>
      <c r="SW6" s="145"/>
      <c r="SX6" s="145"/>
      <c r="SY6" s="145"/>
      <c r="SZ6" s="145"/>
      <c r="TA6" s="145"/>
      <c r="TB6" s="145"/>
      <c r="TC6" s="145"/>
      <c r="TD6" s="145"/>
      <c r="TE6" s="145"/>
      <c r="TF6" s="145"/>
      <c r="TG6" s="145"/>
      <c r="TH6" s="145"/>
      <c r="TI6" s="145"/>
      <c r="TJ6" s="145"/>
      <c r="TK6" s="145"/>
      <c r="TL6" s="145"/>
      <c r="TM6" s="145"/>
      <c r="TN6" s="145"/>
      <c r="TO6" s="145"/>
      <c r="TP6" s="145"/>
      <c r="TQ6" s="145"/>
      <c r="TR6" s="145"/>
      <c r="TS6" s="145"/>
      <c r="TT6" s="145"/>
      <c r="TU6" s="145"/>
      <c r="TV6" s="145"/>
      <c r="TW6" s="145"/>
      <c r="TX6" s="145"/>
      <c r="TY6" s="145"/>
      <c r="TZ6" s="145"/>
      <c r="UA6" s="145"/>
      <c r="UB6" s="145"/>
      <c r="UC6" s="145"/>
      <c r="UD6" s="145"/>
      <c r="UE6" s="145"/>
      <c r="UF6" s="145"/>
      <c r="UG6" s="145"/>
      <c r="UH6" s="145"/>
      <c r="UI6" s="145"/>
      <c r="UJ6" s="145"/>
      <c r="UK6" s="145"/>
      <c r="UL6" s="145"/>
      <c r="UM6" s="145"/>
      <c r="UN6" s="145"/>
      <c r="UO6" s="145"/>
      <c r="UP6" s="145"/>
      <c r="UQ6" s="145"/>
      <c r="UR6" s="145"/>
      <c r="US6" s="145"/>
      <c r="UT6" s="145"/>
      <c r="UU6" s="145"/>
      <c r="UV6" s="145"/>
      <c r="UW6" s="145"/>
      <c r="UX6" s="145"/>
      <c r="UY6" s="145"/>
      <c r="UZ6" s="145"/>
      <c r="VA6" s="145"/>
      <c r="VB6" s="145"/>
      <c r="VC6" s="145"/>
      <c r="VD6" s="145"/>
      <c r="VE6" s="145"/>
      <c r="VF6" s="145"/>
      <c r="VG6" s="145"/>
      <c r="VH6" s="145"/>
      <c r="VI6" s="145"/>
      <c r="VJ6" s="145"/>
      <c r="VK6" s="145"/>
      <c r="VL6" s="145"/>
      <c r="VM6" s="145"/>
      <c r="VN6" s="145"/>
      <c r="VO6" s="145"/>
      <c r="VP6" s="145"/>
      <c r="VQ6" s="145"/>
      <c r="VR6" s="145"/>
      <c r="VS6" s="145"/>
      <c r="VT6" s="145"/>
      <c r="VU6" s="145"/>
      <c r="VV6" s="145"/>
      <c r="VW6" s="145"/>
      <c r="VX6" s="145"/>
      <c r="VY6" s="145"/>
      <c r="VZ6" s="145"/>
      <c r="WA6" s="145"/>
      <c r="WB6" s="145"/>
      <c r="WC6" s="145"/>
      <c r="WD6" s="145"/>
      <c r="WE6" s="145"/>
      <c r="WF6" s="145"/>
      <c r="WG6" s="145"/>
      <c r="WH6" s="145"/>
      <c r="WI6" s="145"/>
      <c r="WJ6" s="145"/>
      <c r="WK6" s="145"/>
      <c r="WL6" s="145"/>
      <c r="WM6" s="145"/>
      <c r="WN6" s="145"/>
      <c r="WO6" s="145"/>
      <c r="WP6" s="145"/>
      <c r="WQ6" s="145"/>
      <c r="WR6" s="145"/>
      <c r="WS6" s="145"/>
      <c r="WT6" s="145"/>
      <c r="WU6" s="145"/>
      <c r="WV6" s="145"/>
      <c r="WW6" s="145"/>
      <c r="WX6" s="145"/>
      <c r="WY6" s="145"/>
      <c r="WZ6" s="145"/>
      <c r="XA6" s="145"/>
      <c r="XB6" s="145"/>
      <c r="XC6" s="145"/>
      <c r="XD6" s="145"/>
      <c r="XE6" s="145"/>
      <c r="XF6" s="145"/>
      <c r="XG6" s="145"/>
      <c r="XH6" s="145"/>
      <c r="XI6" s="145"/>
      <c r="XJ6" s="145"/>
      <c r="XK6" s="145"/>
      <c r="XL6" s="145"/>
      <c r="XM6" s="145"/>
      <c r="XN6" s="145"/>
      <c r="XO6" s="145"/>
      <c r="XP6" s="145"/>
      <c r="XQ6" s="145"/>
      <c r="XR6" s="145"/>
      <c r="XS6" s="145"/>
      <c r="XT6" s="145"/>
      <c r="XU6" s="145"/>
      <c r="XV6" s="145"/>
      <c r="XW6" s="145"/>
      <c r="XX6" s="145"/>
      <c r="XY6" s="145"/>
      <c r="XZ6" s="145"/>
      <c r="YA6" s="145"/>
      <c r="YB6" s="145"/>
      <c r="YC6" s="145"/>
      <c r="YD6" s="145"/>
      <c r="YE6" s="145"/>
      <c r="YF6" s="145"/>
      <c r="YG6" s="145"/>
      <c r="YH6" s="145"/>
      <c r="YI6" s="145"/>
      <c r="YJ6" s="145"/>
      <c r="YK6" s="145"/>
      <c r="YL6" s="145"/>
      <c r="YM6" s="145"/>
      <c r="YN6" s="145"/>
      <c r="YO6" s="145"/>
      <c r="YP6" s="145"/>
      <c r="YQ6" s="145"/>
      <c r="YR6" s="145"/>
      <c r="YS6" s="145"/>
      <c r="YT6" s="145"/>
      <c r="YU6" s="145"/>
      <c r="YV6" s="145"/>
      <c r="YW6" s="145"/>
      <c r="YX6" s="145"/>
      <c r="YY6" s="145"/>
      <c r="YZ6" s="145"/>
      <c r="ZA6" s="145"/>
      <c r="ZB6" s="145"/>
      <c r="ZC6" s="145"/>
      <c r="ZD6" s="145"/>
      <c r="ZE6" s="145"/>
      <c r="ZF6" s="145"/>
      <c r="ZG6" s="145"/>
      <c r="ZH6" s="145"/>
      <c r="ZI6" s="145"/>
      <c r="ZJ6" s="145"/>
      <c r="ZK6" s="145"/>
      <c r="ZL6" s="145"/>
      <c r="ZM6" s="145"/>
      <c r="ZN6" s="145"/>
      <c r="ZO6" s="145"/>
      <c r="ZP6" s="145"/>
      <c r="ZQ6" s="145"/>
      <c r="ZR6" s="145"/>
      <c r="ZS6" s="145"/>
      <c r="ZT6" s="145"/>
      <c r="ZU6" s="145"/>
      <c r="ZV6" s="145"/>
      <c r="ZW6" s="145"/>
      <c r="ZX6" s="145"/>
      <c r="ZY6" s="145"/>
      <c r="ZZ6" s="145"/>
      <c r="AAA6" s="145"/>
      <c r="AAB6" s="145"/>
      <c r="AAC6" s="145"/>
      <c r="AAD6" s="145"/>
      <c r="AAE6" s="145"/>
      <c r="AAF6" s="145"/>
      <c r="AAG6" s="145"/>
      <c r="AAH6" s="145"/>
      <c r="AAI6" s="145"/>
      <c r="AAJ6" s="145"/>
      <c r="AAK6" s="145"/>
      <c r="AAL6" s="145"/>
      <c r="AAM6" s="145"/>
      <c r="AAN6" s="145"/>
      <c r="AAO6" s="145"/>
      <c r="AAP6" s="145"/>
      <c r="AAQ6" s="145"/>
      <c r="AAR6" s="145"/>
      <c r="AAS6" s="145"/>
      <c r="AAT6" s="145"/>
      <c r="AAU6" s="145"/>
      <c r="AAV6" s="145"/>
      <c r="AAW6" s="145"/>
      <c r="AAX6" s="145"/>
      <c r="AAY6" s="145"/>
      <c r="AAZ6" s="145"/>
      <c r="ABA6" s="145"/>
      <c r="ABB6" s="145"/>
      <c r="ABC6" s="145"/>
      <c r="ABD6" s="145"/>
      <c r="ABE6" s="145"/>
      <c r="ABF6" s="145"/>
      <c r="ABG6" s="145"/>
      <c r="ABH6" s="145"/>
      <c r="ABI6" s="145"/>
      <c r="ABJ6" s="145"/>
      <c r="ABK6" s="145"/>
      <c r="ABL6" s="145"/>
      <c r="ABM6" s="145"/>
      <c r="ABN6" s="145"/>
      <c r="ABO6" s="145"/>
      <c r="ABP6" s="145"/>
      <c r="ABQ6" s="145"/>
      <c r="ABR6" s="145"/>
      <c r="ABS6" s="145"/>
      <c r="ABT6" s="145"/>
      <c r="ABU6" s="145"/>
      <c r="ABV6" s="145"/>
      <c r="ABW6" s="145"/>
      <c r="ABX6" s="145"/>
      <c r="ABY6" s="145"/>
      <c r="ABZ6" s="145"/>
      <c r="ACA6" s="145"/>
      <c r="ACB6" s="145"/>
      <c r="ACC6" s="145"/>
      <c r="ACD6" s="145"/>
      <c r="ACE6" s="145"/>
      <c r="ACF6" s="145"/>
      <c r="ACG6" s="145"/>
      <c r="ACH6" s="145"/>
      <c r="ACI6" s="145"/>
      <c r="ACJ6" s="145"/>
      <c r="ACK6" s="145"/>
      <c r="ACL6" s="145"/>
      <c r="ACM6" s="145"/>
      <c r="ACN6" s="145"/>
      <c r="ACO6" s="145"/>
      <c r="ACP6" s="145"/>
      <c r="ACQ6" s="145"/>
      <c r="ACR6" s="145"/>
      <c r="ACS6" s="145"/>
      <c r="ACT6" s="145"/>
      <c r="ACU6" s="145"/>
      <c r="ACV6" s="145"/>
      <c r="ACW6" s="145"/>
      <c r="ACX6" s="145"/>
      <c r="ACY6" s="145"/>
      <c r="ACZ6" s="145"/>
      <c r="ADA6" s="145"/>
      <c r="ADB6" s="145"/>
      <c r="ADC6" s="145"/>
      <c r="ADD6" s="145"/>
      <c r="ADE6" s="145"/>
      <c r="ADF6" s="145"/>
      <c r="ADG6" s="145"/>
      <c r="ADH6" s="145"/>
      <c r="ADI6" s="145"/>
      <c r="ADJ6" s="145"/>
      <c r="ADK6" s="145"/>
      <c r="ADL6" s="145"/>
      <c r="ADM6" s="145"/>
      <c r="ADN6" s="145"/>
      <c r="ADO6" s="145"/>
      <c r="ADP6" s="145"/>
      <c r="ADQ6" s="145"/>
      <c r="ADR6" s="145"/>
      <c r="ADS6" s="145"/>
      <c r="ADT6" s="145"/>
      <c r="ADU6" s="145"/>
      <c r="ADV6" s="145"/>
      <c r="ADW6" s="145"/>
      <c r="ADX6" s="145"/>
      <c r="ADY6" s="145"/>
      <c r="ADZ6" s="145"/>
      <c r="AEA6" s="145"/>
      <c r="AEB6" s="145"/>
      <c r="AEC6" s="145"/>
      <c r="AED6" s="145"/>
      <c r="AEE6" s="145"/>
      <c r="AEF6" s="145"/>
      <c r="AEG6" s="145"/>
      <c r="AEH6" s="145"/>
      <c r="AEI6" s="145"/>
      <c r="AEJ6" s="145"/>
      <c r="AEK6" s="145"/>
      <c r="AEL6" s="145"/>
      <c r="AEM6" s="145"/>
      <c r="AEN6" s="145"/>
      <c r="AEO6" s="145"/>
      <c r="AEP6" s="145"/>
      <c r="AEQ6" s="145"/>
      <c r="AER6" s="145"/>
      <c r="AES6" s="145"/>
      <c r="AET6" s="145"/>
      <c r="AEU6" s="145"/>
      <c r="AEV6" s="145"/>
      <c r="AEW6" s="145"/>
      <c r="AEX6" s="145"/>
      <c r="AEY6" s="145"/>
      <c r="AEZ6" s="145"/>
      <c r="AFA6" s="145"/>
      <c r="AFB6" s="145"/>
      <c r="AFC6" s="145"/>
      <c r="AFD6" s="145"/>
      <c r="AFE6" s="145"/>
      <c r="AFF6" s="145"/>
      <c r="AFG6" s="145"/>
      <c r="AFH6" s="145"/>
      <c r="AFI6" s="145"/>
      <c r="AFJ6" s="145"/>
      <c r="AFK6" s="145"/>
      <c r="AFL6" s="145"/>
      <c r="AFM6" s="145"/>
      <c r="AFN6" s="145"/>
      <c r="AFO6" s="145"/>
      <c r="AFP6" s="145"/>
      <c r="AFQ6" s="145"/>
      <c r="AFR6" s="145"/>
      <c r="AFS6" s="145"/>
      <c r="AFT6" s="145"/>
      <c r="AFU6" s="145"/>
      <c r="AFV6" s="145"/>
      <c r="AFW6" s="145"/>
      <c r="AFX6" s="145"/>
      <c r="AFY6" s="145"/>
      <c r="AFZ6" s="145"/>
      <c r="AGA6" s="145"/>
      <c r="AGB6" s="145"/>
      <c r="AGC6" s="145"/>
      <c r="AGD6" s="145"/>
      <c r="AGE6" s="145"/>
      <c r="AGF6" s="145"/>
      <c r="AGG6" s="145"/>
      <c r="AGH6" s="145"/>
      <c r="AGI6" s="145"/>
      <c r="AGJ6" s="145"/>
      <c r="AGK6" s="145"/>
      <c r="AGL6" s="145"/>
      <c r="AGM6" s="145"/>
      <c r="AGN6" s="145"/>
      <c r="AGO6" s="145"/>
      <c r="AGP6" s="145"/>
      <c r="AGQ6" s="145"/>
      <c r="AGR6" s="145"/>
      <c r="AGS6" s="145"/>
      <c r="AGT6" s="145"/>
      <c r="AGU6" s="145"/>
      <c r="AGV6" s="145"/>
      <c r="AGW6" s="145"/>
      <c r="AGX6" s="145"/>
      <c r="AGY6" s="145"/>
      <c r="AGZ6" s="145"/>
      <c r="AHA6" s="145"/>
      <c r="AHB6" s="145"/>
      <c r="AHC6" s="145"/>
      <c r="AHD6" s="145"/>
      <c r="AHE6" s="145"/>
      <c r="AHF6" s="145"/>
      <c r="AHG6" s="145"/>
      <c r="AHH6" s="145"/>
      <c r="AHI6" s="145"/>
      <c r="AHJ6" s="145"/>
      <c r="AHK6" s="145"/>
      <c r="AHL6" s="145"/>
      <c r="AHM6" s="145"/>
      <c r="AHN6" s="145"/>
      <c r="AHO6" s="145"/>
      <c r="AHP6" s="145"/>
      <c r="AHQ6" s="145"/>
      <c r="AHR6" s="145"/>
      <c r="AHS6" s="145"/>
      <c r="AHT6" s="145"/>
      <c r="AHU6" s="145"/>
      <c r="AHV6" s="145"/>
      <c r="AHW6" s="145"/>
      <c r="AHX6" s="145"/>
      <c r="AHY6" s="145"/>
      <c r="AHZ6" s="145"/>
      <c r="AIA6" s="145"/>
      <c r="AIB6" s="145"/>
      <c r="AIC6" s="145"/>
      <c r="AID6" s="145"/>
      <c r="AIE6" s="145"/>
      <c r="AIF6" s="145"/>
      <c r="AIG6" s="145"/>
      <c r="AIH6" s="145"/>
      <c r="AII6" s="145"/>
      <c r="AIJ6" s="145"/>
      <c r="AIK6" s="145"/>
      <c r="AIL6" s="145"/>
      <c r="AIM6" s="145"/>
      <c r="AIN6" s="145"/>
      <c r="AIO6" s="145"/>
      <c r="AIP6" s="145"/>
      <c r="AIQ6" s="145"/>
      <c r="AIR6" s="145"/>
      <c r="AIS6" s="145"/>
      <c r="AIT6" s="145"/>
      <c r="AIU6" s="145"/>
      <c r="AIV6" s="145"/>
      <c r="AIW6" s="145"/>
      <c r="AIX6" s="145"/>
      <c r="AIY6" s="145"/>
      <c r="AIZ6" s="145"/>
      <c r="AJA6" s="145"/>
      <c r="AJB6" s="145"/>
      <c r="AJC6" s="145"/>
      <c r="AJD6" s="145"/>
      <c r="AJE6" s="145"/>
      <c r="AJF6" s="145"/>
      <c r="AJG6" s="145"/>
      <c r="AJH6" s="145"/>
      <c r="AJI6" s="145"/>
      <c r="AJJ6" s="145"/>
      <c r="AJK6" s="145"/>
      <c r="AJL6" s="145"/>
      <c r="AJM6" s="145"/>
      <c r="AJN6" s="145"/>
      <c r="AJO6" s="145"/>
      <c r="AJP6" s="145"/>
      <c r="AJQ6" s="145"/>
      <c r="AJR6" s="145"/>
      <c r="AJS6" s="145"/>
      <c r="AJT6" s="145"/>
      <c r="AJU6" s="145"/>
      <c r="AJV6" s="145"/>
      <c r="AJW6" s="145"/>
      <c r="AJX6" s="145"/>
      <c r="AJY6" s="145"/>
      <c r="AJZ6" s="145"/>
      <c r="AKA6" s="145"/>
      <c r="AKB6" s="145"/>
      <c r="AKC6" s="145"/>
      <c r="AKD6" s="145"/>
      <c r="AKE6" s="145"/>
      <c r="AKF6" s="145"/>
      <c r="AKG6" s="145"/>
      <c r="AKH6" s="145"/>
      <c r="AKI6" s="145"/>
      <c r="AKJ6" s="145"/>
      <c r="AKK6" s="145"/>
      <c r="AKL6" s="145"/>
      <c r="AKM6" s="145"/>
      <c r="AKN6" s="145"/>
      <c r="AKO6" s="145"/>
      <c r="AKP6" s="145"/>
      <c r="AKQ6" s="145"/>
      <c r="AKR6" s="145"/>
      <c r="AKS6" s="145"/>
      <c r="AKT6" s="145"/>
      <c r="AKU6" s="145"/>
      <c r="AKV6" s="145"/>
      <c r="AKW6" s="145"/>
      <c r="AKX6" s="145"/>
      <c r="AKY6" s="145"/>
      <c r="AKZ6" s="145"/>
      <c r="ALA6" s="145"/>
      <c r="ALB6" s="145"/>
      <c r="ALC6" s="145"/>
      <c r="ALD6" s="145"/>
      <c r="ALE6" s="145"/>
      <c r="ALF6" s="145"/>
      <c r="ALG6" s="145"/>
      <c r="ALH6" s="145"/>
      <c r="ALI6" s="145"/>
      <c r="ALJ6" s="145"/>
      <c r="ALK6" s="145"/>
      <c r="ALL6" s="145"/>
      <c r="ALM6" s="145"/>
      <c r="ALN6" s="145"/>
      <c r="ALO6" s="145"/>
      <c r="ALP6" s="145"/>
      <c r="ALQ6" s="145"/>
      <c r="ALR6" s="145"/>
      <c r="ALS6" s="145"/>
      <c r="ALT6" s="145"/>
      <c r="ALU6" s="145"/>
      <c r="ALV6" s="145"/>
      <c r="ALW6" s="145"/>
      <c r="ALX6" s="145"/>
      <c r="ALY6" s="145"/>
      <c r="ALZ6" s="145"/>
      <c r="AMA6" s="145"/>
      <c r="AMB6" s="145"/>
      <c r="AMC6" s="145"/>
      <c r="AMD6" s="145"/>
      <c r="AME6" s="145"/>
      <c r="AMF6" s="145"/>
      <c r="AMG6" s="145"/>
      <c r="AMH6" s="145"/>
      <c r="AMI6" s="145"/>
      <c r="AMJ6" s="145"/>
      <c r="AMK6" s="145"/>
      <c r="AML6" s="145"/>
    </row>
    <row r="7" spans="1:1026" s="131" customFormat="1" ht="12.75" customHeight="1">
      <c r="A7" s="145"/>
      <c r="B7" s="131" t="s">
        <v>577</v>
      </c>
      <c r="C7" s="134" t="s">
        <v>505</v>
      </c>
      <c r="D7" s="131" t="s">
        <v>571</v>
      </c>
      <c r="E7" s="131" t="s">
        <v>576</v>
      </c>
      <c r="F7" s="131" t="s">
        <v>573</v>
      </c>
      <c r="G7" s="140" t="s">
        <v>155</v>
      </c>
      <c r="H7" s="152" t="str">
        <f t="shared" si="0"/>
        <v>EXEC INS_fsm_state_transition @tx_fsm_type_name='LOAN', @tx_state_name='FO_CREATED', @tx_action_name='FO_DELETE', @tx_next_state_name='FO_DELETED',  @tx_login_name='nazdaq_prod'</v>
      </c>
      <c r="I7" s="153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  <c r="CD7" s="145"/>
      <c r="CE7" s="145"/>
      <c r="CF7" s="145"/>
      <c r="CG7" s="145"/>
      <c r="CH7" s="145"/>
      <c r="CI7" s="145"/>
      <c r="CJ7" s="145"/>
      <c r="CK7" s="145"/>
      <c r="CL7" s="145"/>
      <c r="CM7" s="145"/>
      <c r="CN7" s="145"/>
      <c r="CO7" s="145"/>
      <c r="CP7" s="145"/>
      <c r="CQ7" s="145"/>
      <c r="CR7" s="145"/>
      <c r="CS7" s="145"/>
      <c r="CT7" s="145"/>
      <c r="CU7" s="145"/>
      <c r="CV7" s="145"/>
      <c r="CW7" s="145"/>
      <c r="CX7" s="145"/>
      <c r="CY7" s="145"/>
      <c r="CZ7" s="145"/>
      <c r="DA7" s="145"/>
      <c r="DB7" s="145"/>
      <c r="DC7" s="145"/>
      <c r="DD7" s="145"/>
      <c r="DE7" s="145"/>
      <c r="DF7" s="145"/>
      <c r="DG7" s="145"/>
      <c r="DH7" s="145"/>
      <c r="DI7" s="145"/>
      <c r="DJ7" s="145"/>
      <c r="DK7" s="145"/>
      <c r="DL7" s="145"/>
      <c r="DM7" s="145"/>
      <c r="DN7" s="145"/>
      <c r="DO7" s="145"/>
      <c r="DP7" s="145"/>
      <c r="DQ7" s="145"/>
      <c r="DR7" s="145"/>
      <c r="DS7" s="145"/>
      <c r="DT7" s="145"/>
      <c r="DU7" s="145"/>
      <c r="DV7" s="145"/>
      <c r="DW7" s="145"/>
      <c r="DX7" s="145"/>
      <c r="DY7" s="145"/>
      <c r="DZ7" s="145"/>
      <c r="EA7" s="145"/>
      <c r="EB7" s="145"/>
      <c r="EC7" s="145"/>
      <c r="ED7" s="145"/>
      <c r="EE7" s="145"/>
      <c r="EF7" s="145"/>
      <c r="EG7" s="145"/>
      <c r="EH7" s="145"/>
      <c r="EI7" s="145"/>
      <c r="EJ7" s="145"/>
      <c r="EK7" s="145"/>
      <c r="EL7" s="145"/>
      <c r="EM7" s="145"/>
      <c r="EN7" s="145"/>
      <c r="EO7" s="145"/>
      <c r="EP7" s="145"/>
      <c r="EQ7" s="145"/>
      <c r="ER7" s="145"/>
      <c r="ES7" s="145"/>
      <c r="ET7" s="145"/>
      <c r="EU7" s="145"/>
      <c r="EV7" s="145"/>
      <c r="EW7" s="145"/>
      <c r="EX7" s="145"/>
      <c r="EY7" s="145"/>
      <c r="EZ7" s="145"/>
      <c r="FA7" s="145"/>
      <c r="FB7" s="145"/>
      <c r="FC7" s="145"/>
      <c r="FD7" s="145"/>
      <c r="FE7" s="145"/>
      <c r="FF7" s="145"/>
      <c r="FG7" s="145"/>
      <c r="FH7" s="145"/>
      <c r="FI7" s="145"/>
      <c r="FJ7" s="145"/>
      <c r="FK7" s="145"/>
      <c r="FL7" s="145"/>
      <c r="FM7" s="145"/>
      <c r="FN7" s="145"/>
      <c r="FO7" s="145"/>
      <c r="FP7" s="145"/>
      <c r="FQ7" s="145"/>
      <c r="FR7" s="145"/>
      <c r="FS7" s="145"/>
      <c r="FT7" s="145"/>
      <c r="FU7" s="145"/>
      <c r="FV7" s="145"/>
      <c r="FW7" s="145"/>
      <c r="FX7" s="145"/>
      <c r="FY7" s="145"/>
      <c r="FZ7" s="145"/>
      <c r="GA7" s="145"/>
      <c r="GB7" s="145"/>
      <c r="GC7" s="145"/>
      <c r="GD7" s="145"/>
      <c r="GE7" s="145"/>
      <c r="GF7" s="145"/>
      <c r="GG7" s="145"/>
      <c r="GH7" s="145"/>
      <c r="GI7" s="145"/>
      <c r="GJ7" s="145"/>
      <c r="GK7" s="145"/>
      <c r="GL7" s="145"/>
      <c r="GM7" s="145"/>
      <c r="GN7" s="145"/>
      <c r="GO7" s="145"/>
      <c r="GP7" s="145"/>
      <c r="GQ7" s="145"/>
      <c r="GR7" s="145"/>
      <c r="GS7" s="145"/>
      <c r="GT7" s="145"/>
      <c r="GU7" s="145"/>
      <c r="GV7" s="145"/>
      <c r="GW7" s="145"/>
      <c r="GX7" s="145"/>
      <c r="GY7" s="145"/>
      <c r="GZ7" s="145"/>
      <c r="HA7" s="145"/>
      <c r="HB7" s="145"/>
      <c r="HC7" s="145"/>
      <c r="HD7" s="145"/>
      <c r="HE7" s="145"/>
      <c r="HF7" s="145"/>
      <c r="HG7" s="145"/>
      <c r="HH7" s="145"/>
      <c r="HI7" s="145"/>
      <c r="HJ7" s="145"/>
      <c r="HK7" s="145"/>
      <c r="HL7" s="145"/>
      <c r="HM7" s="145"/>
      <c r="HN7" s="145"/>
      <c r="HO7" s="145"/>
      <c r="HP7" s="145"/>
      <c r="HQ7" s="145"/>
      <c r="HR7" s="145"/>
      <c r="HS7" s="145"/>
      <c r="HT7" s="145"/>
      <c r="HU7" s="145"/>
      <c r="HV7" s="145"/>
      <c r="HW7" s="145"/>
      <c r="HX7" s="145"/>
      <c r="HY7" s="145"/>
      <c r="HZ7" s="145"/>
      <c r="IA7" s="145"/>
      <c r="IB7" s="145"/>
      <c r="IC7" s="145"/>
      <c r="ID7" s="145"/>
      <c r="IE7" s="145"/>
      <c r="IF7" s="145"/>
      <c r="IG7" s="145"/>
      <c r="IH7" s="145"/>
      <c r="II7" s="145"/>
      <c r="IJ7" s="145"/>
      <c r="IK7" s="145"/>
      <c r="IL7" s="145"/>
      <c r="IM7" s="145"/>
      <c r="IN7" s="145"/>
      <c r="IO7" s="145"/>
      <c r="IP7" s="145"/>
      <c r="IQ7" s="145"/>
      <c r="IR7" s="145"/>
      <c r="IS7" s="145"/>
      <c r="IT7" s="145"/>
      <c r="IU7" s="145"/>
      <c r="IV7" s="145"/>
      <c r="IW7" s="145"/>
      <c r="IX7" s="145"/>
      <c r="IY7" s="145"/>
      <c r="IZ7" s="145"/>
      <c r="JA7" s="145"/>
      <c r="JB7" s="145"/>
      <c r="JC7" s="145"/>
      <c r="JD7" s="145"/>
      <c r="JE7" s="145"/>
      <c r="JF7" s="145"/>
      <c r="JG7" s="145"/>
      <c r="JH7" s="145"/>
      <c r="JI7" s="145"/>
      <c r="JJ7" s="145"/>
      <c r="JK7" s="145"/>
      <c r="JL7" s="145"/>
      <c r="JM7" s="145"/>
      <c r="JN7" s="145"/>
      <c r="JO7" s="145"/>
      <c r="JP7" s="145"/>
      <c r="JQ7" s="145"/>
      <c r="JR7" s="145"/>
      <c r="JS7" s="145"/>
      <c r="JT7" s="145"/>
      <c r="JU7" s="145"/>
      <c r="JV7" s="145"/>
      <c r="JW7" s="145"/>
      <c r="JX7" s="145"/>
      <c r="JY7" s="145"/>
      <c r="JZ7" s="145"/>
      <c r="KA7" s="145"/>
      <c r="KB7" s="145"/>
      <c r="KC7" s="145"/>
      <c r="KD7" s="145"/>
      <c r="KE7" s="145"/>
      <c r="KF7" s="145"/>
      <c r="KG7" s="145"/>
      <c r="KH7" s="145"/>
      <c r="KI7" s="145"/>
      <c r="KJ7" s="145"/>
      <c r="KK7" s="145"/>
      <c r="KL7" s="145"/>
      <c r="KM7" s="145"/>
      <c r="KN7" s="145"/>
      <c r="KO7" s="145"/>
      <c r="KP7" s="145"/>
      <c r="KQ7" s="145"/>
      <c r="KR7" s="145"/>
      <c r="KS7" s="145"/>
      <c r="KT7" s="145"/>
      <c r="KU7" s="145"/>
      <c r="KV7" s="145"/>
      <c r="KW7" s="145"/>
      <c r="KX7" s="145"/>
      <c r="KY7" s="145"/>
      <c r="KZ7" s="145"/>
      <c r="LA7" s="145"/>
      <c r="LB7" s="145"/>
      <c r="LC7" s="145"/>
      <c r="LD7" s="145"/>
      <c r="LE7" s="145"/>
      <c r="LF7" s="145"/>
      <c r="LG7" s="145"/>
      <c r="LH7" s="145"/>
      <c r="LI7" s="145"/>
      <c r="LJ7" s="145"/>
      <c r="LK7" s="145"/>
      <c r="LL7" s="145"/>
      <c r="LM7" s="145"/>
      <c r="LN7" s="145"/>
      <c r="LO7" s="145"/>
      <c r="LP7" s="145"/>
      <c r="LQ7" s="145"/>
      <c r="LR7" s="145"/>
      <c r="LS7" s="145"/>
      <c r="LT7" s="145"/>
      <c r="LU7" s="145"/>
      <c r="LV7" s="145"/>
      <c r="LW7" s="145"/>
      <c r="LX7" s="145"/>
      <c r="LY7" s="145"/>
      <c r="LZ7" s="145"/>
      <c r="MA7" s="145"/>
      <c r="MB7" s="145"/>
      <c r="MC7" s="145"/>
      <c r="MD7" s="145"/>
      <c r="ME7" s="145"/>
      <c r="MF7" s="145"/>
      <c r="MG7" s="145"/>
      <c r="MH7" s="145"/>
      <c r="MI7" s="145"/>
      <c r="MJ7" s="145"/>
      <c r="MK7" s="145"/>
      <c r="ML7" s="145"/>
      <c r="MM7" s="145"/>
      <c r="MN7" s="145"/>
      <c r="MO7" s="145"/>
      <c r="MP7" s="145"/>
      <c r="MQ7" s="145"/>
      <c r="MR7" s="145"/>
      <c r="MS7" s="145"/>
      <c r="MT7" s="145"/>
      <c r="MU7" s="145"/>
      <c r="MV7" s="145"/>
      <c r="MW7" s="145"/>
      <c r="MX7" s="145"/>
      <c r="MY7" s="145"/>
      <c r="MZ7" s="145"/>
      <c r="NA7" s="145"/>
      <c r="NB7" s="145"/>
      <c r="NC7" s="145"/>
      <c r="ND7" s="145"/>
      <c r="NE7" s="145"/>
      <c r="NF7" s="145"/>
      <c r="NG7" s="145"/>
      <c r="NH7" s="145"/>
      <c r="NI7" s="145"/>
      <c r="NJ7" s="145"/>
      <c r="NK7" s="145"/>
      <c r="NL7" s="145"/>
      <c r="NM7" s="145"/>
      <c r="NN7" s="145"/>
      <c r="NO7" s="145"/>
      <c r="NP7" s="145"/>
      <c r="NQ7" s="145"/>
      <c r="NR7" s="145"/>
      <c r="NS7" s="145"/>
      <c r="NT7" s="145"/>
      <c r="NU7" s="145"/>
      <c r="NV7" s="145"/>
      <c r="NW7" s="145"/>
      <c r="NX7" s="145"/>
      <c r="NY7" s="145"/>
      <c r="NZ7" s="145"/>
      <c r="OA7" s="145"/>
      <c r="OB7" s="145"/>
      <c r="OC7" s="145"/>
      <c r="OD7" s="145"/>
      <c r="OE7" s="145"/>
      <c r="OF7" s="145"/>
      <c r="OG7" s="145"/>
      <c r="OH7" s="145"/>
      <c r="OI7" s="145"/>
      <c r="OJ7" s="145"/>
      <c r="OK7" s="145"/>
      <c r="OL7" s="145"/>
      <c r="OM7" s="145"/>
      <c r="ON7" s="145"/>
      <c r="OO7" s="145"/>
      <c r="OP7" s="145"/>
      <c r="OQ7" s="145"/>
      <c r="OR7" s="145"/>
      <c r="OS7" s="145"/>
      <c r="OT7" s="145"/>
      <c r="OU7" s="145"/>
      <c r="OV7" s="145"/>
      <c r="OW7" s="145"/>
      <c r="OX7" s="145"/>
      <c r="OY7" s="145"/>
      <c r="OZ7" s="145"/>
      <c r="PA7" s="145"/>
      <c r="PB7" s="145"/>
      <c r="PC7" s="145"/>
      <c r="PD7" s="145"/>
      <c r="PE7" s="145"/>
      <c r="PF7" s="145"/>
      <c r="PG7" s="145"/>
      <c r="PH7" s="145"/>
      <c r="PI7" s="145"/>
      <c r="PJ7" s="145"/>
      <c r="PK7" s="145"/>
      <c r="PL7" s="145"/>
      <c r="PM7" s="145"/>
      <c r="PN7" s="145"/>
      <c r="PO7" s="145"/>
      <c r="PP7" s="145"/>
      <c r="PQ7" s="145"/>
      <c r="PR7" s="145"/>
      <c r="PS7" s="145"/>
      <c r="PT7" s="145"/>
      <c r="PU7" s="145"/>
      <c r="PV7" s="145"/>
      <c r="PW7" s="145"/>
      <c r="PX7" s="145"/>
      <c r="PY7" s="145"/>
      <c r="PZ7" s="145"/>
      <c r="QA7" s="145"/>
      <c r="QB7" s="145"/>
      <c r="QC7" s="145"/>
      <c r="QD7" s="145"/>
      <c r="QE7" s="145"/>
      <c r="QF7" s="145"/>
      <c r="QG7" s="145"/>
      <c r="QH7" s="145"/>
      <c r="QI7" s="145"/>
      <c r="QJ7" s="145"/>
      <c r="QK7" s="145"/>
      <c r="QL7" s="145"/>
      <c r="QM7" s="145"/>
      <c r="QN7" s="145"/>
      <c r="QO7" s="145"/>
      <c r="QP7" s="145"/>
      <c r="QQ7" s="145"/>
      <c r="QR7" s="145"/>
      <c r="QS7" s="145"/>
      <c r="QT7" s="145"/>
      <c r="QU7" s="145"/>
      <c r="QV7" s="145"/>
      <c r="QW7" s="145"/>
      <c r="QX7" s="145"/>
      <c r="QY7" s="145"/>
      <c r="QZ7" s="145"/>
      <c r="RA7" s="145"/>
      <c r="RB7" s="145"/>
      <c r="RC7" s="145"/>
      <c r="RD7" s="145"/>
      <c r="RE7" s="145"/>
      <c r="RF7" s="145"/>
      <c r="RG7" s="145"/>
      <c r="RH7" s="145"/>
      <c r="RI7" s="145"/>
      <c r="RJ7" s="145"/>
      <c r="RK7" s="145"/>
      <c r="RL7" s="145"/>
      <c r="RM7" s="145"/>
      <c r="RN7" s="145"/>
      <c r="RO7" s="145"/>
      <c r="RP7" s="145"/>
      <c r="RQ7" s="145"/>
      <c r="RR7" s="145"/>
      <c r="RS7" s="145"/>
      <c r="RT7" s="145"/>
      <c r="RU7" s="145"/>
      <c r="RV7" s="145"/>
      <c r="RW7" s="145"/>
      <c r="RX7" s="145"/>
      <c r="RY7" s="145"/>
      <c r="RZ7" s="145"/>
      <c r="SA7" s="145"/>
      <c r="SB7" s="145"/>
      <c r="SC7" s="145"/>
      <c r="SD7" s="145"/>
      <c r="SE7" s="145"/>
      <c r="SF7" s="145"/>
      <c r="SG7" s="145"/>
      <c r="SH7" s="145"/>
      <c r="SI7" s="145"/>
      <c r="SJ7" s="145"/>
      <c r="SK7" s="145"/>
      <c r="SL7" s="145"/>
      <c r="SM7" s="145"/>
      <c r="SN7" s="145"/>
      <c r="SO7" s="145"/>
      <c r="SP7" s="145"/>
      <c r="SQ7" s="145"/>
      <c r="SR7" s="145"/>
      <c r="SS7" s="145"/>
      <c r="ST7" s="145"/>
      <c r="SU7" s="145"/>
      <c r="SV7" s="145"/>
      <c r="SW7" s="145"/>
      <c r="SX7" s="145"/>
      <c r="SY7" s="145"/>
      <c r="SZ7" s="145"/>
      <c r="TA7" s="145"/>
      <c r="TB7" s="145"/>
      <c r="TC7" s="145"/>
      <c r="TD7" s="145"/>
      <c r="TE7" s="145"/>
      <c r="TF7" s="145"/>
      <c r="TG7" s="145"/>
      <c r="TH7" s="145"/>
      <c r="TI7" s="145"/>
      <c r="TJ7" s="145"/>
      <c r="TK7" s="145"/>
      <c r="TL7" s="145"/>
      <c r="TM7" s="145"/>
      <c r="TN7" s="145"/>
      <c r="TO7" s="145"/>
      <c r="TP7" s="145"/>
      <c r="TQ7" s="145"/>
      <c r="TR7" s="145"/>
      <c r="TS7" s="145"/>
      <c r="TT7" s="145"/>
      <c r="TU7" s="145"/>
      <c r="TV7" s="145"/>
      <c r="TW7" s="145"/>
      <c r="TX7" s="145"/>
      <c r="TY7" s="145"/>
      <c r="TZ7" s="145"/>
      <c r="UA7" s="145"/>
      <c r="UB7" s="145"/>
      <c r="UC7" s="145"/>
      <c r="UD7" s="145"/>
      <c r="UE7" s="145"/>
      <c r="UF7" s="145"/>
      <c r="UG7" s="145"/>
      <c r="UH7" s="145"/>
      <c r="UI7" s="145"/>
      <c r="UJ7" s="145"/>
      <c r="UK7" s="145"/>
      <c r="UL7" s="145"/>
      <c r="UM7" s="145"/>
      <c r="UN7" s="145"/>
      <c r="UO7" s="145"/>
      <c r="UP7" s="145"/>
      <c r="UQ7" s="145"/>
      <c r="UR7" s="145"/>
      <c r="US7" s="145"/>
      <c r="UT7" s="145"/>
      <c r="UU7" s="145"/>
      <c r="UV7" s="145"/>
      <c r="UW7" s="145"/>
      <c r="UX7" s="145"/>
      <c r="UY7" s="145"/>
      <c r="UZ7" s="145"/>
      <c r="VA7" s="145"/>
      <c r="VB7" s="145"/>
      <c r="VC7" s="145"/>
      <c r="VD7" s="145"/>
      <c r="VE7" s="145"/>
      <c r="VF7" s="145"/>
      <c r="VG7" s="145"/>
      <c r="VH7" s="145"/>
      <c r="VI7" s="145"/>
      <c r="VJ7" s="145"/>
      <c r="VK7" s="145"/>
      <c r="VL7" s="145"/>
      <c r="VM7" s="145"/>
      <c r="VN7" s="145"/>
      <c r="VO7" s="145"/>
      <c r="VP7" s="145"/>
      <c r="VQ7" s="145"/>
      <c r="VR7" s="145"/>
      <c r="VS7" s="145"/>
      <c r="VT7" s="145"/>
      <c r="VU7" s="145"/>
      <c r="VV7" s="145"/>
      <c r="VW7" s="145"/>
      <c r="VX7" s="145"/>
      <c r="VY7" s="145"/>
      <c r="VZ7" s="145"/>
      <c r="WA7" s="145"/>
      <c r="WB7" s="145"/>
      <c r="WC7" s="145"/>
      <c r="WD7" s="145"/>
      <c r="WE7" s="145"/>
      <c r="WF7" s="145"/>
      <c r="WG7" s="145"/>
      <c r="WH7" s="145"/>
      <c r="WI7" s="145"/>
      <c r="WJ7" s="145"/>
      <c r="WK7" s="145"/>
      <c r="WL7" s="145"/>
      <c r="WM7" s="145"/>
      <c r="WN7" s="145"/>
      <c r="WO7" s="145"/>
      <c r="WP7" s="145"/>
      <c r="WQ7" s="145"/>
      <c r="WR7" s="145"/>
      <c r="WS7" s="145"/>
      <c r="WT7" s="145"/>
      <c r="WU7" s="145"/>
      <c r="WV7" s="145"/>
      <c r="WW7" s="145"/>
      <c r="WX7" s="145"/>
      <c r="WY7" s="145"/>
      <c r="WZ7" s="145"/>
      <c r="XA7" s="145"/>
      <c r="XB7" s="145"/>
      <c r="XC7" s="145"/>
      <c r="XD7" s="145"/>
      <c r="XE7" s="145"/>
      <c r="XF7" s="145"/>
      <c r="XG7" s="145"/>
      <c r="XH7" s="145"/>
      <c r="XI7" s="145"/>
      <c r="XJ7" s="145"/>
      <c r="XK7" s="145"/>
      <c r="XL7" s="145"/>
      <c r="XM7" s="145"/>
      <c r="XN7" s="145"/>
      <c r="XO7" s="145"/>
      <c r="XP7" s="145"/>
      <c r="XQ7" s="145"/>
      <c r="XR7" s="145"/>
      <c r="XS7" s="145"/>
      <c r="XT7" s="145"/>
      <c r="XU7" s="145"/>
      <c r="XV7" s="145"/>
      <c r="XW7" s="145"/>
      <c r="XX7" s="145"/>
      <c r="XY7" s="145"/>
      <c r="XZ7" s="145"/>
      <c r="YA7" s="145"/>
      <c r="YB7" s="145"/>
      <c r="YC7" s="145"/>
      <c r="YD7" s="145"/>
      <c r="YE7" s="145"/>
      <c r="YF7" s="145"/>
      <c r="YG7" s="145"/>
      <c r="YH7" s="145"/>
      <c r="YI7" s="145"/>
      <c r="YJ7" s="145"/>
      <c r="YK7" s="145"/>
      <c r="YL7" s="145"/>
      <c r="YM7" s="145"/>
      <c r="YN7" s="145"/>
      <c r="YO7" s="145"/>
      <c r="YP7" s="145"/>
      <c r="YQ7" s="145"/>
      <c r="YR7" s="145"/>
      <c r="YS7" s="145"/>
      <c r="YT7" s="145"/>
      <c r="YU7" s="145"/>
      <c r="YV7" s="145"/>
      <c r="YW7" s="145"/>
      <c r="YX7" s="145"/>
      <c r="YY7" s="145"/>
      <c r="YZ7" s="145"/>
      <c r="ZA7" s="145"/>
      <c r="ZB7" s="145"/>
      <c r="ZC7" s="145"/>
      <c r="ZD7" s="145"/>
      <c r="ZE7" s="145"/>
      <c r="ZF7" s="145"/>
      <c r="ZG7" s="145"/>
      <c r="ZH7" s="145"/>
      <c r="ZI7" s="145"/>
      <c r="ZJ7" s="145"/>
      <c r="ZK7" s="145"/>
      <c r="ZL7" s="145"/>
      <c r="ZM7" s="145"/>
      <c r="ZN7" s="145"/>
      <c r="ZO7" s="145"/>
      <c r="ZP7" s="145"/>
      <c r="ZQ7" s="145"/>
      <c r="ZR7" s="145"/>
      <c r="ZS7" s="145"/>
      <c r="ZT7" s="145"/>
      <c r="ZU7" s="145"/>
      <c r="ZV7" s="145"/>
      <c r="ZW7" s="145"/>
      <c r="ZX7" s="145"/>
      <c r="ZY7" s="145"/>
      <c r="ZZ7" s="145"/>
      <c r="AAA7" s="145"/>
      <c r="AAB7" s="145"/>
      <c r="AAC7" s="145"/>
      <c r="AAD7" s="145"/>
      <c r="AAE7" s="145"/>
      <c r="AAF7" s="145"/>
      <c r="AAG7" s="145"/>
      <c r="AAH7" s="145"/>
      <c r="AAI7" s="145"/>
      <c r="AAJ7" s="145"/>
      <c r="AAK7" s="145"/>
      <c r="AAL7" s="145"/>
      <c r="AAM7" s="145"/>
      <c r="AAN7" s="145"/>
      <c r="AAO7" s="145"/>
      <c r="AAP7" s="145"/>
      <c r="AAQ7" s="145"/>
      <c r="AAR7" s="145"/>
      <c r="AAS7" s="145"/>
      <c r="AAT7" s="145"/>
      <c r="AAU7" s="145"/>
      <c r="AAV7" s="145"/>
      <c r="AAW7" s="145"/>
      <c r="AAX7" s="145"/>
      <c r="AAY7" s="145"/>
      <c r="AAZ7" s="145"/>
      <c r="ABA7" s="145"/>
      <c r="ABB7" s="145"/>
      <c r="ABC7" s="145"/>
      <c r="ABD7" s="145"/>
      <c r="ABE7" s="145"/>
      <c r="ABF7" s="145"/>
      <c r="ABG7" s="145"/>
      <c r="ABH7" s="145"/>
      <c r="ABI7" s="145"/>
      <c r="ABJ7" s="145"/>
      <c r="ABK7" s="145"/>
      <c r="ABL7" s="145"/>
      <c r="ABM7" s="145"/>
      <c r="ABN7" s="145"/>
      <c r="ABO7" s="145"/>
      <c r="ABP7" s="145"/>
      <c r="ABQ7" s="145"/>
      <c r="ABR7" s="145"/>
      <c r="ABS7" s="145"/>
      <c r="ABT7" s="145"/>
      <c r="ABU7" s="145"/>
      <c r="ABV7" s="145"/>
      <c r="ABW7" s="145"/>
      <c r="ABX7" s="145"/>
      <c r="ABY7" s="145"/>
      <c r="ABZ7" s="145"/>
      <c r="ACA7" s="145"/>
      <c r="ACB7" s="145"/>
      <c r="ACC7" s="145"/>
      <c r="ACD7" s="145"/>
      <c r="ACE7" s="145"/>
      <c r="ACF7" s="145"/>
      <c r="ACG7" s="145"/>
      <c r="ACH7" s="145"/>
      <c r="ACI7" s="145"/>
      <c r="ACJ7" s="145"/>
      <c r="ACK7" s="145"/>
      <c r="ACL7" s="145"/>
      <c r="ACM7" s="145"/>
      <c r="ACN7" s="145"/>
      <c r="ACO7" s="145"/>
      <c r="ACP7" s="145"/>
      <c r="ACQ7" s="145"/>
      <c r="ACR7" s="145"/>
      <c r="ACS7" s="145"/>
      <c r="ACT7" s="145"/>
      <c r="ACU7" s="145"/>
      <c r="ACV7" s="145"/>
      <c r="ACW7" s="145"/>
      <c r="ACX7" s="145"/>
      <c r="ACY7" s="145"/>
      <c r="ACZ7" s="145"/>
      <c r="ADA7" s="145"/>
      <c r="ADB7" s="145"/>
      <c r="ADC7" s="145"/>
      <c r="ADD7" s="145"/>
      <c r="ADE7" s="145"/>
      <c r="ADF7" s="145"/>
      <c r="ADG7" s="145"/>
      <c r="ADH7" s="145"/>
      <c r="ADI7" s="145"/>
      <c r="ADJ7" s="145"/>
      <c r="ADK7" s="145"/>
      <c r="ADL7" s="145"/>
      <c r="ADM7" s="145"/>
      <c r="ADN7" s="145"/>
      <c r="ADO7" s="145"/>
      <c r="ADP7" s="145"/>
      <c r="ADQ7" s="145"/>
      <c r="ADR7" s="145"/>
      <c r="ADS7" s="145"/>
      <c r="ADT7" s="145"/>
      <c r="ADU7" s="145"/>
      <c r="ADV7" s="145"/>
      <c r="ADW7" s="145"/>
      <c r="ADX7" s="145"/>
      <c r="ADY7" s="145"/>
      <c r="ADZ7" s="145"/>
      <c r="AEA7" s="145"/>
      <c r="AEB7" s="145"/>
      <c r="AEC7" s="145"/>
      <c r="AED7" s="145"/>
      <c r="AEE7" s="145"/>
      <c r="AEF7" s="145"/>
      <c r="AEG7" s="145"/>
      <c r="AEH7" s="145"/>
      <c r="AEI7" s="145"/>
      <c r="AEJ7" s="145"/>
      <c r="AEK7" s="145"/>
      <c r="AEL7" s="145"/>
      <c r="AEM7" s="145"/>
      <c r="AEN7" s="145"/>
      <c r="AEO7" s="145"/>
      <c r="AEP7" s="145"/>
      <c r="AEQ7" s="145"/>
      <c r="AER7" s="145"/>
      <c r="AES7" s="145"/>
      <c r="AET7" s="145"/>
      <c r="AEU7" s="145"/>
      <c r="AEV7" s="145"/>
      <c r="AEW7" s="145"/>
      <c r="AEX7" s="145"/>
      <c r="AEY7" s="145"/>
      <c r="AEZ7" s="145"/>
      <c r="AFA7" s="145"/>
      <c r="AFB7" s="145"/>
      <c r="AFC7" s="145"/>
      <c r="AFD7" s="145"/>
      <c r="AFE7" s="145"/>
      <c r="AFF7" s="145"/>
      <c r="AFG7" s="145"/>
      <c r="AFH7" s="145"/>
      <c r="AFI7" s="145"/>
      <c r="AFJ7" s="145"/>
      <c r="AFK7" s="145"/>
      <c r="AFL7" s="145"/>
      <c r="AFM7" s="145"/>
      <c r="AFN7" s="145"/>
      <c r="AFO7" s="145"/>
      <c r="AFP7" s="145"/>
      <c r="AFQ7" s="145"/>
      <c r="AFR7" s="145"/>
      <c r="AFS7" s="145"/>
      <c r="AFT7" s="145"/>
      <c r="AFU7" s="145"/>
      <c r="AFV7" s="145"/>
      <c r="AFW7" s="145"/>
      <c r="AFX7" s="145"/>
      <c r="AFY7" s="145"/>
      <c r="AFZ7" s="145"/>
      <c r="AGA7" s="145"/>
      <c r="AGB7" s="145"/>
      <c r="AGC7" s="145"/>
      <c r="AGD7" s="145"/>
      <c r="AGE7" s="145"/>
      <c r="AGF7" s="145"/>
      <c r="AGG7" s="145"/>
      <c r="AGH7" s="145"/>
      <c r="AGI7" s="145"/>
      <c r="AGJ7" s="145"/>
      <c r="AGK7" s="145"/>
      <c r="AGL7" s="145"/>
      <c r="AGM7" s="145"/>
      <c r="AGN7" s="145"/>
      <c r="AGO7" s="145"/>
      <c r="AGP7" s="145"/>
      <c r="AGQ7" s="145"/>
      <c r="AGR7" s="145"/>
      <c r="AGS7" s="145"/>
      <c r="AGT7" s="145"/>
      <c r="AGU7" s="145"/>
      <c r="AGV7" s="145"/>
      <c r="AGW7" s="145"/>
      <c r="AGX7" s="145"/>
      <c r="AGY7" s="145"/>
      <c r="AGZ7" s="145"/>
      <c r="AHA7" s="145"/>
      <c r="AHB7" s="145"/>
      <c r="AHC7" s="145"/>
      <c r="AHD7" s="145"/>
      <c r="AHE7" s="145"/>
      <c r="AHF7" s="145"/>
      <c r="AHG7" s="145"/>
      <c r="AHH7" s="145"/>
      <c r="AHI7" s="145"/>
      <c r="AHJ7" s="145"/>
      <c r="AHK7" s="145"/>
      <c r="AHL7" s="145"/>
      <c r="AHM7" s="145"/>
      <c r="AHN7" s="145"/>
      <c r="AHO7" s="145"/>
      <c r="AHP7" s="145"/>
      <c r="AHQ7" s="145"/>
      <c r="AHR7" s="145"/>
      <c r="AHS7" s="145"/>
      <c r="AHT7" s="145"/>
      <c r="AHU7" s="145"/>
      <c r="AHV7" s="145"/>
      <c r="AHW7" s="145"/>
      <c r="AHX7" s="145"/>
      <c r="AHY7" s="145"/>
      <c r="AHZ7" s="145"/>
      <c r="AIA7" s="145"/>
      <c r="AIB7" s="145"/>
      <c r="AIC7" s="145"/>
      <c r="AID7" s="145"/>
      <c r="AIE7" s="145"/>
      <c r="AIF7" s="145"/>
      <c r="AIG7" s="145"/>
      <c r="AIH7" s="145"/>
      <c r="AII7" s="145"/>
      <c r="AIJ7" s="145"/>
      <c r="AIK7" s="145"/>
      <c r="AIL7" s="145"/>
      <c r="AIM7" s="145"/>
      <c r="AIN7" s="145"/>
      <c r="AIO7" s="145"/>
      <c r="AIP7" s="145"/>
      <c r="AIQ7" s="145"/>
      <c r="AIR7" s="145"/>
      <c r="AIS7" s="145"/>
      <c r="AIT7" s="145"/>
      <c r="AIU7" s="145"/>
      <c r="AIV7" s="145"/>
      <c r="AIW7" s="145"/>
      <c r="AIX7" s="145"/>
      <c r="AIY7" s="145"/>
      <c r="AIZ7" s="145"/>
      <c r="AJA7" s="145"/>
      <c r="AJB7" s="145"/>
      <c r="AJC7" s="145"/>
      <c r="AJD7" s="145"/>
      <c r="AJE7" s="145"/>
      <c r="AJF7" s="145"/>
      <c r="AJG7" s="145"/>
      <c r="AJH7" s="145"/>
      <c r="AJI7" s="145"/>
      <c r="AJJ7" s="145"/>
      <c r="AJK7" s="145"/>
      <c r="AJL7" s="145"/>
      <c r="AJM7" s="145"/>
      <c r="AJN7" s="145"/>
      <c r="AJO7" s="145"/>
      <c r="AJP7" s="145"/>
      <c r="AJQ7" s="145"/>
      <c r="AJR7" s="145"/>
      <c r="AJS7" s="145"/>
      <c r="AJT7" s="145"/>
      <c r="AJU7" s="145"/>
      <c r="AJV7" s="145"/>
      <c r="AJW7" s="145"/>
      <c r="AJX7" s="145"/>
      <c r="AJY7" s="145"/>
      <c r="AJZ7" s="145"/>
      <c r="AKA7" s="145"/>
      <c r="AKB7" s="145"/>
      <c r="AKC7" s="145"/>
      <c r="AKD7" s="145"/>
      <c r="AKE7" s="145"/>
      <c r="AKF7" s="145"/>
      <c r="AKG7" s="145"/>
      <c r="AKH7" s="145"/>
      <c r="AKI7" s="145"/>
      <c r="AKJ7" s="145"/>
      <c r="AKK7" s="145"/>
      <c r="AKL7" s="145"/>
      <c r="AKM7" s="145"/>
      <c r="AKN7" s="145"/>
      <c r="AKO7" s="145"/>
      <c r="AKP7" s="145"/>
      <c r="AKQ7" s="145"/>
      <c r="AKR7" s="145"/>
      <c r="AKS7" s="145"/>
      <c r="AKT7" s="145"/>
      <c r="AKU7" s="145"/>
      <c r="AKV7" s="145"/>
      <c r="AKW7" s="145"/>
      <c r="AKX7" s="145"/>
      <c r="AKY7" s="145"/>
      <c r="AKZ7" s="145"/>
      <c r="ALA7" s="145"/>
      <c r="ALB7" s="145"/>
      <c r="ALC7" s="145"/>
      <c r="ALD7" s="145"/>
      <c r="ALE7" s="145"/>
      <c r="ALF7" s="145"/>
      <c r="ALG7" s="145"/>
      <c r="ALH7" s="145"/>
      <c r="ALI7" s="145"/>
      <c r="ALJ7" s="145"/>
      <c r="ALK7" s="145"/>
      <c r="ALL7" s="145"/>
      <c r="ALM7" s="145"/>
      <c r="ALN7" s="145"/>
      <c r="ALO7" s="145"/>
      <c r="ALP7" s="145"/>
      <c r="ALQ7" s="145"/>
      <c r="ALR7" s="145"/>
      <c r="ALS7" s="145"/>
      <c r="ALT7" s="145"/>
      <c r="ALU7" s="145"/>
      <c r="ALV7" s="145"/>
      <c r="ALW7" s="145"/>
      <c r="ALX7" s="145"/>
      <c r="ALY7" s="145"/>
      <c r="ALZ7" s="145"/>
      <c r="AMA7" s="145"/>
      <c r="AMB7" s="145"/>
      <c r="AMC7" s="145"/>
      <c r="AMD7" s="145"/>
      <c r="AME7" s="145"/>
      <c r="AMF7" s="145"/>
      <c r="AMG7" s="145"/>
      <c r="AMH7" s="145"/>
      <c r="AMI7" s="145"/>
      <c r="AMJ7" s="145"/>
      <c r="AMK7" s="145"/>
      <c r="AML7" s="145"/>
    </row>
    <row r="8" spans="1:1026" s="131" customFormat="1" ht="12.75" customHeight="1">
      <c r="A8" s="145"/>
      <c r="B8" s="131" t="s">
        <v>577</v>
      </c>
      <c r="C8" s="134" t="s">
        <v>505</v>
      </c>
      <c r="D8" s="131" t="s">
        <v>572</v>
      </c>
      <c r="E8" s="131" t="s">
        <v>576</v>
      </c>
      <c r="F8" s="131" t="s">
        <v>573</v>
      </c>
      <c r="G8" s="140" t="s">
        <v>155</v>
      </c>
      <c r="H8" s="152" t="str">
        <f t="shared" si="0"/>
        <v>EXEC INS_fsm_state_transition @tx_fsm_type_name='LOAN', @tx_state_name='FO_UPDATED', @tx_action_name='FO_DELETE', @tx_next_state_name='FO_DELETED',  @tx_login_name='nazdaq_prod'</v>
      </c>
      <c r="I8" s="153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5"/>
      <c r="EM8" s="145"/>
      <c r="EN8" s="145"/>
      <c r="EO8" s="145"/>
      <c r="EP8" s="145"/>
      <c r="EQ8" s="145"/>
      <c r="ER8" s="145"/>
      <c r="ES8" s="145"/>
      <c r="ET8" s="145"/>
      <c r="EU8" s="145"/>
      <c r="EV8" s="145"/>
      <c r="EW8" s="145"/>
      <c r="EX8" s="145"/>
      <c r="EY8" s="145"/>
      <c r="EZ8" s="145"/>
      <c r="FA8" s="145"/>
      <c r="FB8" s="145"/>
      <c r="FC8" s="145"/>
      <c r="FD8" s="145"/>
      <c r="FE8" s="145"/>
      <c r="FF8" s="145"/>
      <c r="FG8" s="145"/>
      <c r="FH8" s="145"/>
      <c r="FI8" s="145"/>
      <c r="FJ8" s="145"/>
      <c r="FK8" s="145"/>
      <c r="FL8" s="145"/>
      <c r="FM8" s="145"/>
      <c r="FN8" s="145"/>
      <c r="FO8" s="145"/>
      <c r="FP8" s="145"/>
      <c r="FQ8" s="145"/>
      <c r="FR8" s="145"/>
      <c r="FS8" s="145"/>
      <c r="FT8" s="145"/>
      <c r="FU8" s="145"/>
      <c r="FV8" s="145"/>
      <c r="FW8" s="145"/>
      <c r="FX8" s="145"/>
      <c r="FY8" s="145"/>
      <c r="FZ8" s="145"/>
      <c r="GA8" s="145"/>
      <c r="GB8" s="145"/>
      <c r="GC8" s="145"/>
      <c r="GD8" s="145"/>
      <c r="GE8" s="145"/>
      <c r="GF8" s="145"/>
      <c r="GG8" s="145"/>
      <c r="GH8" s="145"/>
      <c r="GI8" s="145"/>
      <c r="GJ8" s="145"/>
      <c r="GK8" s="145"/>
      <c r="GL8" s="145"/>
      <c r="GM8" s="145"/>
      <c r="GN8" s="145"/>
      <c r="GO8" s="145"/>
      <c r="GP8" s="145"/>
      <c r="GQ8" s="145"/>
      <c r="GR8" s="145"/>
      <c r="GS8" s="145"/>
      <c r="GT8" s="145"/>
      <c r="GU8" s="145"/>
      <c r="GV8" s="145"/>
      <c r="GW8" s="145"/>
      <c r="GX8" s="145"/>
      <c r="GY8" s="145"/>
      <c r="GZ8" s="145"/>
      <c r="HA8" s="145"/>
      <c r="HB8" s="145"/>
      <c r="HC8" s="145"/>
      <c r="HD8" s="145"/>
      <c r="HE8" s="145"/>
      <c r="HF8" s="145"/>
      <c r="HG8" s="145"/>
      <c r="HH8" s="145"/>
      <c r="HI8" s="145"/>
      <c r="HJ8" s="145"/>
      <c r="HK8" s="145"/>
      <c r="HL8" s="145"/>
      <c r="HM8" s="145"/>
      <c r="HN8" s="145"/>
      <c r="HO8" s="145"/>
      <c r="HP8" s="145"/>
      <c r="HQ8" s="145"/>
      <c r="HR8" s="145"/>
      <c r="HS8" s="145"/>
      <c r="HT8" s="145"/>
      <c r="HU8" s="145"/>
      <c r="HV8" s="145"/>
      <c r="HW8" s="145"/>
      <c r="HX8" s="145"/>
      <c r="HY8" s="145"/>
      <c r="HZ8" s="145"/>
      <c r="IA8" s="145"/>
      <c r="IB8" s="145"/>
      <c r="IC8" s="145"/>
      <c r="ID8" s="145"/>
      <c r="IE8" s="145"/>
      <c r="IF8" s="145"/>
      <c r="IG8" s="145"/>
      <c r="IH8" s="145"/>
      <c r="II8" s="145"/>
      <c r="IJ8" s="145"/>
      <c r="IK8" s="145"/>
      <c r="IL8" s="145"/>
      <c r="IM8" s="145"/>
      <c r="IN8" s="145"/>
      <c r="IO8" s="145"/>
      <c r="IP8" s="145"/>
      <c r="IQ8" s="145"/>
      <c r="IR8" s="145"/>
      <c r="IS8" s="145"/>
      <c r="IT8" s="145"/>
      <c r="IU8" s="145"/>
      <c r="IV8" s="145"/>
      <c r="IW8" s="145"/>
      <c r="IX8" s="145"/>
      <c r="IY8" s="145"/>
      <c r="IZ8" s="145"/>
      <c r="JA8" s="145"/>
      <c r="JB8" s="145"/>
      <c r="JC8" s="145"/>
      <c r="JD8" s="145"/>
      <c r="JE8" s="145"/>
      <c r="JF8" s="145"/>
      <c r="JG8" s="145"/>
      <c r="JH8" s="145"/>
      <c r="JI8" s="145"/>
      <c r="JJ8" s="145"/>
      <c r="JK8" s="145"/>
      <c r="JL8" s="145"/>
      <c r="JM8" s="145"/>
      <c r="JN8" s="145"/>
      <c r="JO8" s="145"/>
      <c r="JP8" s="145"/>
      <c r="JQ8" s="145"/>
      <c r="JR8" s="145"/>
      <c r="JS8" s="145"/>
      <c r="JT8" s="145"/>
      <c r="JU8" s="145"/>
      <c r="JV8" s="145"/>
      <c r="JW8" s="145"/>
      <c r="JX8" s="145"/>
      <c r="JY8" s="145"/>
      <c r="JZ8" s="145"/>
      <c r="KA8" s="145"/>
      <c r="KB8" s="145"/>
      <c r="KC8" s="145"/>
      <c r="KD8" s="145"/>
      <c r="KE8" s="145"/>
      <c r="KF8" s="145"/>
      <c r="KG8" s="145"/>
      <c r="KH8" s="145"/>
      <c r="KI8" s="145"/>
      <c r="KJ8" s="145"/>
      <c r="KK8" s="145"/>
      <c r="KL8" s="145"/>
      <c r="KM8" s="145"/>
      <c r="KN8" s="145"/>
      <c r="KO8" s="145"/>
      <c r="KP8" s="145"/>
      <c r="KQ8" s="145"/>
      <c r="KR8" s="145"/>
      <c r="KS8" s="145"/>
      <c r="KT8" s="145"/>
      <c r="KU8" s="145"/>
      <c r="KV8" s="145"/>
      <c r="KW8" s="145"/>
      <c r="KX8" s="145"/>
      <c r="KY8" s="145"/>
      <c r="KZ8" s="145"/>
      <c r="LA8" s="145"/>
      <c r="LB8" s="145"/>
      <c r="LC8" s="145"/>
      <c r="LD8" s="145"/>
      <c r="LE8" s="145"/>
      <c r="LF8" s="145"/>
      <c r="LG8" s="145"/>
      <c r="LH8" s="145"/>
      <c r="LI8" s="145"/>
      <c r="LJ8" s="145"/>
      <c r="LK8" s="145"/>
      <c r="LL8" s="145"/>
      <c r="LM8" s="145"/>
      <c r="LN8" s="145"/>
      <c r="LO8" s="145"/>
      <c r="LP8" s="145"/>
      <c r="LQ8" s="145"/>
      <c r="LR8" s="145"/>
      <c r="LS8" s="145"/>
      <c r="LT8" s="145"/>
      <c r="LU8" s="145"/>
      <c r="LV8" s="145"/>
      <c r="LW8" s="145"/>
      <c r="LX8" s="145"/>
      <c r="LY8" s="145"/>
      <c r="LZ8" s="145"/>
      <c r="MA8" s="145"/>
      <c r="MB8" s="145"/>
      <c r="MC8" s="145"/>
      <c r="MD8" s="145"/>
      <c r="ME8" s="145"/>
      <c r="MF8" s="145"/>
      <c r="MG8" s="145"/>
      <c r="MH8" s="145"/>
      <c r="MI8" s="145"/>
      <c r="MJ8" s="145"/>
      <c r="MK8" s="145"/>
      <c r="ML8" s="145"/>
      <c r="MM8" s="145"/>
      <c r="MN8" s="145"/>
      <c r="MO8" s="145"/>
      <c r="MP8" s="145"/>
      <c r="MQ8" s="145"/>
      <c r="MR8" s="145"/>
      <c r="MS8" s="145"/>
      <c r="MT8" s="145"/>
      <c r="MU8" s="145"/>
      <c r="MV8" s="145"/>
      <c r="MW8" s="145"/>
      <c r="MX8" s="145"/>
      <c r="MY8" s="145"/>
      <c r="MZ8" s="145"/>
      <c r="NA8" s="145"/>
      <c r="NB8" s="145"/>
      <c r="NC8" s="145"/>
      <c r="ND8" s="145"/>
      <c r="NE8" s="145"/>
      <c r="NF8" s="145"/>
      <c r="NG8" s="145"/>
      <c r="NH8" s="145"/>
      <c r="NI8" s="145"/>
      <c r="NJ8" s="145"/>
      <c r="NK8" s="145"/>
      <c r="NL8" s="145"/>
      <c r="NM8" s="145"/>
      <c r="NN8" s="145"/>
      <c r="NO8" s="145"/>
      <c r="NP8" s="145"/>
      <c r="NQ8" s="145"/>
      <c r="NR8" s="145"/>
      <c r="NS8" s="145"/>
      <c r="NT8" s="145"/>
      <c r="NU8" s="145"/>
      <c r="NV8" s="145"/>
      <c r="NW8" s="145"/>
      <c r="NX8" s="145"/>
      <c r="NY8" s="145"/>
      <c r="NZ8" s="145"/>
      <c r="OA8" s="145"/>
      <c r="OB8" s="145"/>
      <c r="OC8" s="145"/>
      <c r="OD8" s="145"/>
      <c r="OE8" s="145"/>
      <c r="OF8" s="145"/>
      <c r="OG8" s="145"/>
      <c r="OH8" s="145"/>
      <c r="OI8" s="145"/>
      <c r="OJ8" s="145"/>
      <c r="OK8" s="145"/>
      <c r="OL8" s="145"/>
      <c r="OM8" s="145"/>
      <c r="ON8" s="145"/>
      <c r="OO8" s="145"/>
      <c r="OP8" s="145"/>
      <c r="OQ8" s="145"/>
      <c r="OR8" s="145"/>
      <c r="OS8" s="145"/>
      <c r="OT8" s="145"/>
      <c r="OU8" s="145"/>
      <c r="OV8" s="145"/>
      <c r="OW8" s="145"/>
      <c r="OX8" s="145"/>
      <c r="OY8" s="145"/>
      <c r="OZ8" s="145"/>
      <c r="PA8" s="145"/>
      <c r="PB8" s="145"/>
      <c r="PC8" s="145"/>
      <c r="PD8" s="145"/>
      <c r="PE8" s="145"/>
      <c r="PF8" s="145"/>
      <c r="PG8" s="145"/>
      <c r="PH8" s="145"/>
      <c r="PI8" s="145"/>
      <c r="PJ8" s="145"/>
      <c r="PK8" s="145"/>
      <c r="PL8" s="145"/>
      <c r="PM8" s="145"/>
      <c r="PN8" s="145"/>
      <c r="PO8" s="145"/>
      <c r="PP8" s="145"/>
      <c r="PQ8" s="145"/>
      <c r="PR8" s="145"/>
      <c r="PS8" s="145"/>
      <c r="PT8" s="145"/>
      <c r="PU8" s="145"/>
      <c r="PV8" s="145"/>
      <c r="PW8" s="145"/>
      <c r="PX8" s="145"/>
      <c r="PY8" s="145"/>
      <c r="PZ8" s="145"/>
      <c r="QA8" s="145"/>
      <c r="QB8" s="145"/>
      <c r="QC8" s="145"/>
      <c r="QD8" s="145"/>
      <c r="QE8" s="145"/>
      <c r="QF8" s="145"/>
      <c r="QG8" s="145"/>
      <c r="QH8" s="145"/>
      <c r="QI8" s="145"/>
      <c r="QJ8" s="145"/>
      <c r="QK8" s="145"/>
      <c r="QL8" s="145"/>
      <c r="QM8" s="145"/>
      <c r="QN8" s="145"/>
      <c r="QO8" s="145"/>
      <c r="QP8" s="145"/>
      <c r="QQ8" s="145"/>
      <c r="QR8" s="145"/>
      <c r="QS8" s="145"/>
      <c r="QT8" s="145"/>
      <c r="QU8" s="145"/>
      <c r="QV8" s="145"/>
      <c r="QW8" s="145"/>
      <c r="QX8" s="145"/>
      <c r="QY8" s="145"/>
      <c r="QZ8" s="145"/>
      <c r="RA8" s="145"/>
      <c r="RB8" s="145"/>
      <c r="RC8" s="145"/>
      <c r="RD8" s="145"/>
      <c r="RE8" s="145"/>
      <c r="RF8" s="145"/>
      <c r="RG8" s="145"/>
      <c r="RH8" s="145"/>
      <c r="RI8" s="145"/>
      <c r="RJ8" s="145"/>
      <c r="RK8" s="145"/>
      <c r="RL8" s="145"/>
      <c r="RM8" s="145"/>
      <c r="RN8" s="145"/>
      <c r="RO8" s="145"/>
      <c r="RP8" s="145"/>
      <c r="RQ8" s="145"/>
      <c r="RR8" s="145"/>
      <c r="RS8" s="145"/>
      <c r="RT8" s="145"/>
      <c r="RU8" s="145"/>
      <c r="RV8" s="145"/>
      <c r="RW8" s="145"/>
      <c r="RX8" s="145"/>
      <c r="RY8" s="145"/>
      <c r="RZ8" s="145"/>
      <c r="SA8" s="145"/>
      <c r="SB8" s="145"/>
      <c r="SC8" s="145"/>
      <c r="SD8" s="145"/>
      <c r="SE8" s="145"/>
      <c r="SF8" s="145"/>
      <c r="SG8" s="145"/>
      <c r="SH8" s="145"/>
      <c r="SI8" s="145"/>
      <c r="SJ8" s="145"/>
      <c r="SK8" s="145"/>
      <c r="SL8" s="145"/>
      <c r="SM8" s="145"/>
      <c r="SN8" s="145"/>
      <c r="SO8" s="145"/>
      <c r="SP8" s="145"/>
      <c r="SQ8" s="145"/>
      <c r="SR8" s="145"/>
      <c r="SS8" s="145"/>
      <c r="ST8" s="145"/>
      <c r="SU8" s="145"/>
      <c r="SV8" s="145"/>
      <c r="SW8" s="145"/>
      <c r="SX8" s="145"/>
      <c r="SY8" s="145"/>
      <c r="SZ8" s="145"/>
      <c r="TA8" s="145"/>
      <c r="TB8" s="145"/>
      <c r="TC8" s="145"/>
      <c r="TD8" s="145"/>
      <c r="TE8" s="145"/>
      <c r="TF8" s="145"/>
      <c r="TG8" s="145"/>
      <c r="TH8" s="145"/>
      <c r="TI8" s="145"/>
      <c r="TJ8" s="145"/>
      <c r="TK8" s="145"/>
      <c r="TL8" s="145"/>
      <c r="TM8" s="145"/>
      <c r="TN8" s="145"/>
      <c r="TO8" s="145"/>
      <c r="TP8" s="145"/>
      <c r="TQ8" s="145"/>
      <c r="TR8" s="145"/>
      <c r="TS8" s="145"/>
      <c r="TT8" s="145"/>
      <c r="TU8" s="145"/>
      <c r="TV8" s="145"/>
      <c r="TW8" s="145"/>
      <c r="TX8" s="145"/>
      <c r="TY8" s="145"/>
      <c r="TZ8" s="145"/>
      <c r="UA8" s="145"/>
      <c r="UB8" s="145"/>
      <c r="UC8" s="145"/>
      <c r="UD8" s="145"/>
      <c r="UE8" s="145"/>
      <c r="UF8" s="145"/>
      <c r="UG8" s="145"/>
      <c r="UH8" s="145"/>
      <c r="UI8" s="145"/>
      <c r="UJ8" s="145"/>
      <c r="UK8" s="145"/>
      <c r="UL8" s="145"/>
      <c r="UM8" s="145"/>
      <c r="UN8" s="145"/>
      <c r="UO8" s="145"/>
      <c r="UP8" s="145"/>
      <c r="UQ8" s="145"/>
      <c r="UR8" s="145"/>
      <c r="US8" s="145"/>
      <c r="UT8" s="145"/>
      <c r="UU8" s="145"/>
      <c r="UV8" s="145"/>
      <c r="UW8" s="145"/>
      <c r="UX8" s="145"/>
      <c r="UY8" s="145"/>
      <c r="UZ8" s="145"/>
      <c r="VA8" s="145"/>
      <c r="VB8" s="145"/>
      <c r="VC8" s="145"/>
      <c r="VD8" s="145"/>
      <c r="VE8" s="145"/>
      <c r="VF8" s="145"/>
      <c r="VG8" s="145"/>
      <c r="VH8" s="145"/>
      <c r="VI8" s="145"/>
      <c r="VJ8" s="145"/>
      <c r="VK8" s="145"/>
      <c r="VL8" s="145"/>
      <c r="VM8" s="145"/>
      <c r="VN8" s="145"/>
      <c r="VO8" s="145"/>
      <c r="VP8" s="145"/>
      <c r="VQ8" s="145"/>
      <c r="VR8" s="145"/>
      <c r="VS8" s="145"/>
      <c r="VT8" s="145"/>
      <c r="VU8" s="145"/>
      <c r="VV8" s="145"/>
      <c r="VW8" s="145"/>
      <c r="VX8" s="145"/>
      <c r="VY8" s="145"/>
      <c r="VZ8" s="145"/>
      <c r="WA8" s="145"/>
      <c r="WB8" s="145"/>
      <c r="WC8" s="145"/>
      <c r="WD8" s="145"/>
      <c r="WE8" s="145"/>
      <c r="WF8" s="145"/>
      <c r="WG8" s="145"/>
      <c r="WH8" s="145"/>
      <c r="WI8" s="145"/>
      <c r="WJ8" s="145"/>
      <c r="WK8" s="145"/>
      <c r="WL8" s="145"/>
      <c r="WM8" s="145"/>
      <c r="WN8" s="145"/>
      <c r="WO8" s="145"/>
      <c r="WP8" s="145"/>
      <c r="WQ8" s="145"/>
      <c r="WR8" s="145"/>
      <c r="WS8" s="145"/>
      <c r="WT8" s="145"/>
      <c r="WU8" s="145"/>
      <c r="WV8" s="145"/>
      <c r="WW8" s="145"/>
      <c r="WX8" s="145"/>
      <c r="WY8" s="145"/>
      <c r="WZ8" s="145"/>
      <c r="XA8" s="145"/>
      <c r="XB8" s="145"/>
      <c r="XC8" s="145"/>
      <c r="XD8" s="145"/>
      <c r="XE8" s="145"/>
      <c r="XF8" s="145"/>
      <c r="XG8" s="145"/>
      <c r="XH8" s="145"/>
      <c r="XI8" s="145"/>
      <c r="XJ8" s="145"/>
      <c r="XK8" s="145"/>
      <c r="XL8" s="145"/>
      <c r="XM8" s="145"/>
      <c r="XN8" s="145"/>
      <c r="XO8" s="145"/>
      <c r="XP8" s="145"/>
      <c r="XQ8" s="145"/>
      <c r="XR8" s="145"/>
      <c r="XS8" s="145"/>
      <c r="XT8" s="145"/>
      <c r="XU8" s="145"/>
      <c r="XV8" s="145"/>
      <c r="XW8" s="145"/>
      <c r="XX8" s="145"/>
      <c r="XY8" s="145"/>
      <c r="XZ8" s="145"/>
      <c r="YA8" s="145"/>
      <c r="YB8" s="145"/>
      <c r="YC8" s="145"/>
      <c r="YD8" s="145"/>
      <c r="YE8" s="145"/>
      <c r="YF8" s="145"/>
      <c r="YG8" s="145"/>
      <c r="YH8" s="145"/>
      <c r="YI8" s="145"/>
      <c r="YJ8" s="145"/>
      <c r="YK8" s="145"/>
      <c r="YL8" s="145"/>
      <c r="YM8" s="145"/>
      <c r="YN8" s="145"/>
      <c r="YO8" s="145"/>
      <c r="YP8" s="145"/>
      <c r="YQ8" s="145"/>
      <c r="YR8" s="145"/>
      <c r="YS8" s="145"/>
      <c r="YT8" s="145"/>
      <c r="YU8" s="145"/>
      <c r="YV8" s="145"/>
      <c r="YW8" s="145"/>
      <c r="YX8" s="145"/>
      <c r="YY8" s="145"/>
      <c r="YZ8" s="145"/>
      <c r="ZA8" s="145"/>
      <c r="ZB8" s="145"/>
      <c r="ZC8" s="145"/>
      <c r="ZD8" s="145"/>
      <c r="ZE8" s="145"/>
      <c r="ZF8" s="145"/>
      <c r="ZG8" s="145"/>
      <c r="ZH8" s="145"/>
      <c r="ZI8" s="145"/>
      <c r="ZJ8" s="145"/>
      <c r="ZK8" s="145"/>
      <c r="ZL8" s="145"/>
      <c r="ZM8" s="145"/>
      <c r="ZN8" s="145"/>
      <c r="ZO8" s="145"/>
      <c r="ZP8" s="145"/>
      <c r="ZQ8" s="145"/>
      <c r="ZR8" s="145"/>
      <c r="ZS8" s="145"/>
      <c r="ZT8" s="145"/>
      <c r="ZU8" s="145"/>
      <c r="ZV8" s="145"/>
      <c r="ZW8" s="145"/>
      <c r="ZX8" s="145"/>
      <c r="ZY8" s="145"/>
      <c r="ZZ8" s="145"/>
      <c r="AAA8" s="145"/>
      <c r="AAB8" s="145"/>
      <c r="AAC8" s="145"/>
      <c r="AAD8" s="145"/>
      <c r="AAE8" s="145"/>
      <c r="AAF8" s="145"/>
      <c r="AAG8" s="145"/>
      <c r="AAH8" s="145"/>
      <c r="AAI8" s="145"/>
      <c r="AAJ8" s="145"/>
      <c r="AAK8" s="145"/>
      <c r="AAL8" s="145"/>
      <c r="AAM8" s="145"/>
      <c r="AAN8" s="145"/>
      <c r="AAO8" s="145"/>
      <c r="AAP8" s="145"/>
      <c r="AAQ8" s="145"/>
      <c r="AAR8" s="145"/>
      <c r="AAS8" s="145"/>
      <c r="AAT8" s="145"/>
      <c r="AAU8" s="145"/>
      <c r="AAV8" s="145"/>
      <c r="AAW8" s="145"/>
      <c r="AAX8" s="145"/>
      <c r="AAY8" s="145"/>
      <c r="AAZ8" s="145"/>
      <c r="ABA8" s="145"/>
      <c r="ABB8" s="145"/>
      <c r="ABC8" s="145"/>
      <c r="ABD8" s="145"/>
      <c r="ABE8" s="145"/>
      <c r="ABF8" s="145"/>
      <c r="ABG8" s="145"/>
      <c r="ABH8" s="145"/>
      <c r="ABI8" s="145"/>
      <c r="ABJ8" s="145"/>
      <c r="ABK8" s="145"/>
      <c r="ABL8" s="145"/>
      <c r="ABM8" s="145"/>
      <c r="ABN8" s="145"/>
      <c r="ABO8" s="145"/>
      <c r="ABP8" s="145"/>
      <c r="ABQ8" s="145"/>
      <c r="ABR8" s="145"/>
      <c r="ABS8" s="145"/>
      <c r="ABT8" s="145"/>
      <c r="ABU8" s="145"/>
      <c r="ABV8" s="145"/>
      <c r="ABW8" s="145"/>
      <c r="ABX8" s="145"/>
      <c r="ABY8" s="145"/>
      <c r="ABZ8" s="145"/>
      <c r="ACA8" s="145"/>
      <c r="ACB8" s="145"/>
      <c r="ACC8" s="145"/>
      <c r="ACD8" s="145"/>
      <c r="ACE8" s="145"/>
      <c r="ACF8" s="145"/>
      <c r="ACG8" s="145"/>
      <c r="ACH8" s="145"/>
      <c r="ACI8" s="145"/>
      <c r="ACJ8" s="145"/>
      <c r="ACK8" s="145"/>
      <c r="ACL8" s="145"/>
      <c r="ACM8" s="145"/>
      <c r="ACN8" s="145"/>
      <c r="ACO8" s="145"/>
      <c r="ACP8" s="145"/>
      <c r="ACQ8" s="145"/>
      <c r="ACR8" s="145"/>
      <c r="ACS8" s="145"/>
      <c r="ACT8" s="145"/>
      <c r="ACU8" s="145"/>
      <c r="ACV8" s="145"/>
      <c r="ACW8" s="145"/>
      <c r="ACX8" s="145"/>
      <c r="ACY8" s="145"/>
      <c r="ACZ8" s="145"/>
      <c r="ADA8" s="145"/>
      <c r="ADB8" s="145"/>
      <c r="ADC8" s="145"/>
      <c r="ADD8" s="145"/>
      <c r="ADE8" s="145"/>
      <c r="ADF8" s="145"/>
      <c r="ADG8" s="145"/>
      <c r="ADH8" s="145"/>
      <c r="ADI8" s="145"/>
      <c r="ADJ8" s="145"/>
      <c r="ADK8" s="145"/>
      <c r="ADL8" s="145"/>
      <c r="ADM8" s="145"/>
      <c r="ADN8" s="145"/>
      <c r="ADO8" s="145"/>
      <c r="ADP8" s="145"/>
      <c r="ADQ8" s="145"/>
      <c r="ADR8" s="145"/>
      <c r="ADS8" s="145"/>
      <c r="ADT8" s="145"/>
      <c r="ADU8" s="145"/>
      <c r="ADV8" s="145"/>
      <c r="ADW8" s="145"/>
      <c r="ADX8" s="145"/>
      <c r="ADY8" s="145"/>
      <c r="ADZ8" s="145"/>
      <c r="AEA8" s="145"/>
      <c r="AEB8" s="145"/>
      <c r="AEC8" s="145"/>
      <c r="AED8" s="145"/>
      <c r="AEE8" s="145"/>
      <c r="AEF8" s="145"/>
      <c r="AEG8" s="145"/>
      <c r="AEH8" s="145"/>
      <c r="AEI8" s="145"/>
      <c r="AEJ8" s="145"/>
      <c r="AEK8" s="145"/>
      <c r="AEL8" s="145"/>
      <c r="AEM8" s="145"/>
      <c r="AEN8" s="145"/>
      <c r="AEO8" s="145"/>
      <c r="AEP8" s="145"/>
      <c r="AEQ8" s="145"/>
      <c r="AER8" s="145"/>
      <c r="AES8" s="145"/>
      <c r="AET8" s="145"/>
      <c r="AEU8" s="145"/>
      <c r="AEV8" s="145"/>
      <c r="AEW8" s="145"/>
      <c r="AEX8" s="145"/>
      <c r="AEY8" s="145"/>
      <c r="AEZ8" s="145"/>
      <c r="AFA8" s="145"/>
      <c r="AFB8" s="145"/>
      <c r="AFC8" s="145"/>
      <c r="AFD8" s="145"/>
      <c r="AFE8" s="145"/>
      <c r="AFF8" s="145"/>
      <c r="AFG8" s="145"/>
      <c r="AFH8" s="145"/>
      <c r="AFI8" s="145"/>
      <c r="AFJ8" s="145"/>
      <c r="AFK8" s="145"/>
      <c r="AFL8" s="145"/>
      <c r="AFM8" s="145"/>
      <c r="AFN8" s="145"/>
      <c r="AFO8" s="145"/>
      <c r="AFP8" s="145"/>
      <c r="AFQ8" s="145"/>
      <c r="AFR8" s="145"/>
      <c r="AFS8" s="145"/>
      <c r="AFT8" s="145"/>
      <c r="AFU8" s="145"/>
      <c r="AFV8" s="145"/>
      <c r="AFW8" s="145"/>
      <c r="AFX8" s="145"/>
      <c r="AFY8" s="145"/>
      <c r="AFZ8" s="145"/>
      <c r="AGA8" s="145"/>
      <c r="AGB8" s="145"/>
      <c r="AGC8" s="145"/>
      <c r="AGD8" s="145"/>
      <c r="AGE8" s="145"/>
      <c r="AGF8" s="145"/>
      <c r="AGG8" s="145"/>
      <c r="AGH8" s="145"/>
      <c r="AGI8" s="145"/>
      <c r="AGJ8" s="145"/>
      <c r="AGK8" s="145"/>
      <c r="AGL8" s="145"/>
      <c r="AGM8" s="145"/>
      <c r="AGN8" s="145"/>
      <c r="AGO8" s="145"/>
      <c r="AGP8" s="145"/>
      <c r="AGQ8" s="145"/>
      <c r="AGR8" s="145"/>
      <c r="AGS8" s="145"/>
      <c r="AGT8" s="145"/>
      <c r="AGU8" s="145"/>
      <c r="AGV8" s="145"/>
      <c r="AGW8" s="145"/>
      <c r="AGX8" s="145"/>
      <c r="AGY8" s="145"/>
      <c r="AGZ8" s="145"/>
      <c r="AHA8" s="145"/>
      <c r="AHB8" s="145"/>
      <c r="AHC8" s="145"/>
      <c r="AHD8" s="145"/>
      <c r="AHE8" s="145"/>
      <c r="AHF8" s="145"/>
      <c r="AHG8" s="145"/>
      <c r="AHH8" s="145"/>
      <c r="AHI8" s="145"/>
      <c r="AHJ8" s="145"/>
      <c r="AHK8" s="145"/>
      <c r="AHL8" s="145"/>
      <c r="AHM8" s="145"/>
      <c r="AHN8" s="145"/>
      <c r="AHO8" s="145"/>
      <c r="AHP8" s="145"/>
      <c r="AHQ8" s="145"/>
      <c r="AHR8" s="145"/>
      <c r="AHS8" s="145"/>
      <c r="AHT8" s="145"/>
      <c r="AHU8" s="145"/>
      <c r="AHV8" s="145"/>
      <c r="AHW8" s="145"/>
      <c r="AHX8" s="145"/>
      <c r="AHY8" s="145"/>
      <c r="AHZ8" s="145"/>
      <c r="AIA8" s="145"/>
      <c r="AIB8" s="145"/>
      <c r="AIC8" s="145"/>
      <c r="AID8" s="145"/>
      <c r="AIE8" s="145"/>
      <c r="AIF8" s="145"/>
      <c r="AIG8" s="145"/>
      <c r="AIH8" s="145"/>
      <c r="AII8" s="145"/>
      <c r="AIJ8" s="145"/>
      <c r="AIK8" s="145"/>
      <c r="AIL8" s="145"/>
      <c r="AIM8" s="145"/>
      <c r="AIN8" s="145"/>
      <c r="AIO8" s="145"/>
      <c r="AIP8" s="145"/>
      <c r="AIQ8" s="145"/>
      <c r="AIR8" s="145"/>
      <c r="AIS8" s="145"/>
      <c r="AIT8" s="145"/>
      <c r="AIU8" s="145"/>
      <c r="AIV8" s="145"/>
      <c r="AIW8" s="145"/>
      <c r="AIX8" s="145"/>
      <c r="AIY8" s="145"/>
      <c r="AIZ8" s="145"/>
      <c r="AJA8" s="145"/>
      <c r="AJB8" s="145"/>
      <c r="AJC8" s="145"/>
      <c r="AJD8" s="145"/>
      <c r="AJE8" s="145"/>
      <c r="AJF8" s="145"/>
      <c r="AJG8" s="145"/>
      <c r="AJH8" s="145"/>
      <c r="AJI8" s="145"/>
      <c r="AJJ8" s="145"/>
      <c r="AJK8" s="145"/>
      <c r="AJL8" s="145"/>
      <c r="AJM8" s="145"/>
      <c r="AJN8" s="145"/>
      <c r="AJO8" s="145"/>
      <c r="AJP8" s="145"/>
      <c r="AJQ8" s="145"/>
      <c r="AJR8" s="145"/>
      <c r="AJS8" s="145"/>
      <c r="AJT8" s="145"/>
      <c r="AJU8" s="145"/>
      <c r="AJV8" s="145"/>
      <c r="AJW8" s="145"/>
      <c r="AJX8" s="145"/>
      <c r="AJY8" s="145"/>
      <c r="AJZ8" s="145"/>
      <c r="AKA8" s="145"/>
      <c r="AKB8" s="145"/>
      <c r="AKC8" s="145"/>
      <c r="AKD8" s="145"/>
      <c r="AKE8" s="145"/>
      <c r="AKF8" s="145"/>
      <c r="AKG8" s="145"/>
      <c r="AKH8" s="145"/>
      <c r="AKI8" s="145"/>
      <c r="AKJ8" s="145"/>
      <c r="AKK8" s="145"/>
      <c r="AKL8" s="145"/>
      <c r="AKM8" s="145"/>
      <c r="AKN8" s="145"/>
      <c r="AKO8" s="145"/>
      <c r="AKP8" s="145"/>
      <c r="AKQ8" s="145"/>
      <c r="AKR8" s="145"/>
      <c r="AKS8" s="145"/>
      <c r="AKT8" s="145"/>
      <c r="AKU8" s="145"/>
      <c r="AKV8" s="145"/>
      <c r="AKW8" s="145"/>
      <c r="AKX8" s="145"/>
      <c r="AKY8" s="145"/>
      <c r="AKZ8" s="145"/>
      <c r="ALA8" s="145"/>
      <c r="ALB8" s="145"/>
      <c r="ALC8" s="145"/>
      <c r="ALD8" s="145"/>
      <c r="ALE8" s="145"/>
      <c r="ALF8" s="145"/>
      <c r="ALG8" s="145"/>
      <c r="ALH8" s="145"/>
      <c r="ALI8" s="145"/>
      <c r="ALJ8" s="145"/>
      <c r="ALK8" s="145"/>
      <c r="ALL8" s="145"/>
      <c r="ALM8" s="145"/>
      <c r="ALN8" s="145"/>
      <c r="ALO8" s="145"/>
      <c r="ALP8" s="145"/>
      <c r="ALQ8" s="145"/>
      <c r="ALR8" s="145"/>
      <c r="ALS8" s="145"/>
      <c r="ALT8" s="145"/>
      <c r="ALU8" s="145"/>
      <c r="ALV8" s="145"/>
      <c r="ALW8" s="145"/>
      <c r="ALX8" s="145"/>
      <c r="ALY8" s="145"/>
      <c r="ALZ8" s="145"/>
      <c r="AMA8" s="145"/>
      <c r="AMB8" s="145"/>
      <c r="AMC8" s="145"/>
      <c r="AMD8" s="145"/>
      <c r="AME8" s="145"/>
      <c r="AMF8" s="145"/>
      <c r="AMG8" s="145"/>
      <c r="AMH8" s="145"/>
      <c r="AMI8" s="145"/>
      <c r="AMJ8" s="145"/>
      <c r="AMK8" s="145"/>
      <c r="AML8" s="145"/>
    </row>
    <row r="9" spans="1:1026" s="131" customFormat="1" ht="12.75" customHeight="1">
      <c r="A9" s="145"/>
      <c r="B9" s="131" t="s">
        <v>577</v>
      </c>
      <c r="C9" s="134" t="s">
        <v>505</v>
      </c>
      <c r="D9" s="131" t="s">
        <v>571</v>
      </c>
      <c r="E9" s="131" t="s">
        <v>604</v>
      </c>
      <c r="F9" s="131" t="s">
        <v>683</v>
      </c>
      <c r="G9" s="140" t="s">
        <v>155</v>
      </c>
      <c r="H9" s="152" t="str">
        <f t="shared" si="0"/>
        <v>EXEC INS_fsm_state_transition @tx_fsm_type_name='LOAN', @tx_state_name='FO_CREATED', @tx_action_name='FO_SUBMIT', @tx_next_state_name='FO_SUBMITTED',  @tx_login_name='nazdaq_prod'</v>
      </c>
      <c r="I9" s="153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  <c r="DC9" s="145"/>
      <c r="DD9" s="145"/>
      <c r="DE9" s="145"/>
      <c r="DF9" s="145"/>
      <c r="DG9" s="145"/>
      <c r="DH9" s="145"/>
      <c r="DI9" s="145"/>
      <c r="DJ9" s="145"/>
      <c r="DK9" s="145"/>
      <c r="DL9" s="145"/>
      <c r="DM9" s="145"/>
      <c r="DN9" s="145"/>
      <c r="DO9" s="145"/>
      <c r="DP9" s="145"/>
      <c r="DQ9" s="145"/>
      <c r="DR9" s="145"/>
      <c r="DS9" s="145"/>
      <c r="DT9" s="145"/>
      <c r="DU9" s="145"/>
      <c r="DV9" s="145"/>
      <c r="DW9" s="145"/>
      <c r="DX9" s="145"/>
      <c r="DY9" s="145"/>
      <c r="DZ9" s="145"/>
      <c r="EA9" s="145"/>
      <c r="EB9" s="145"/>
      <c r="EC9" s="145"/>
      <c r="ED9" s="145"/>
      <c r="EE9" s="145"/>
      <c r="EF9" s="145"/>
      <c r="EG9" s="145"/>
      <c r="EH9" s="145"/>
      <c r="EI9" s="145"/>
      <c r="EJ9" s="145"/>
      <c r="EK9" s="145"/>
      <c r="EL9" s="145"/>
      <c r="EM9" s="145"/>
      <c r="EN9" s="145"/>
      <c r="EO9" s="145"/>
      <c r="EP9" s="145"/>
      <c r="EQ9" s="145"/>
      <c r="ER9" s="145"/>
      <c r="ES9" s="145"/>
      <c r="ET9" s="145"/>
      <c r="EU9" s="145"/>
      <c r="EV9" s="145"/>
      <c r="EW9" s="145"/>
      <c r="EX9" s="145"/>
      <c r="EY9" s="145"/>
      <c r="EZ9" s="145"/>
      <c r="FA9" s="145"/>
      <c r="FB9" s="145"/>
      <c r="FC9" s="145"/>
      <c r="FD9" s="145"/>
      <c r="FE9" s="145"/>
      <c r="FF9" s="145"/>
      <c r="FG9" s="145"/>
      <c r="FH9" s="145"/>
      <c r="FI9" s="145"/>
      <c r="FJ9" s="145"/>
      <c r="FK9" s="145"/>
      <c r="FL9" s="145"/>
      <c r="FM9" s="145"/>
      <c r="FN9" s="145"/>
      <c r="FO9" s="145"/>
      <c r="FP9" s="145"/>
      <c r="FQ9" s="145"/>
      <c r="FR9" s="145"/>
      <c r="FS9" s="145"/>
      <c r="FT9" s="145"/>
      <c r="FU9" s="145"/>
      <c r="FV9" s="145"/>
      <c r="FW9" s="145"/>
      <c r="FX9" s="145"/>
      <c r="FY9" s="145"/>
      <c r="FZ9" s="145"/>
      <c r="GA9" s="145"/>
      <c r="GB9" s="145"/>
      <c r="GC9" s="145"/>
      <c r="GD9" s="145"/>
      <c r="GE9" s="145"/>
      <c r="GF9" s="145"/>
      <c r="GG9" s="145"/>
      <c r="GH9" s="145"/>
      <c r="GI9" s="145"/>
      <c r="GJ9" s="145"/>
      <c r="GK9" s="145"/>
      <c r="GL9" s="145"/>
      <c r="GM9" s="145"/>
      <c r="GN9" s="145"/>
      <c r="GO9" s="145"/>
      <c r="GP9" s="145"/>
      <c r="GQ9" s="145"/>
      <c r="GR9" s="145"/>
      <c r="GS9" s="145"/>
      <c r="GT9" s="145"/>
      <c r="GU9" s="145"/>
      <c r="GV9" s="145"/>
      <c r="GW9" s="145"/>
      <c r="GX9" s="145"/>
      <c r="GY9" s="145"/>
      <c r="GZ9" s="145"/>
      <c r="HA9" s="145"/>
      <c r="HB9" s="145"/>
      <c r="HC9" s="145"/>
      <c r="HD9" s="145"/>
      <c r="HE9" s="145"/>
      <c r="HF9" s="145"/>
      <c r="HG9" s="145"/>
      <c r="HH9" s="145"/>
      <c r="HI9" s="145"/>
      <c r="HJ9" s="145"/>
      <c r="HK9" s="145"/>
      <c r="HL9" s="145"/>
      <c r="HM9" s="145"/>
      <c r="HN9" s="145"/>
      <c r="HO9" s="145"/>
      <c r="HP9" s="145"/>
      <c r="HQ9" s="145"/>
      <c r="HR9" s="145"/>
      <c r="HS9" s="145"/>
      <c r="HT9" s="145"/>
      <c r="HU9" s="145"/>
      <c r="HV9" s="145"/>
      <c r="HW9" s="145"/>
      <c r="HX9" s="145"/>
      <c r="HY9" s="145"/>
      <c r="HZ9" s="145"/>
      <c r="IA9" s="145"/>
      <c r="IB9" s="145"/>
      <c r="IC9" s="145"/>
      <c r="ID9" s="145"/>
      <c r="IE9" s="145"/>
      <c r="IF9" s="145"/>
      <c r="IG9" s="145"/>
      <c r="IH9" s="145"/>
      <c r="II9" s="145"/>
      <c r="IJ9" s="145"/>
      <c r="IK9" s="145"/>
      <c r="IL9" s="145"/>
      <c r="IM9" s="145"/>
      <c r="IN9" s="145"/>
      <c r="IO9" s="145"/>
      <c r="IP9" s="145"/>
      <c r="IQ9" s="145"/>
      <c r="IR9" s="145"/>
      <c r="IS9" s="145"/>
      <c r="IT9" s="145"/>
      <c r="IU9" s="145"/>
      <c r="IV9" s="145"/>
      <c r="IW9" s="145"/>
      <c r="IX9" s="145"/>
      <c r="IY9" s="145"/>
      <c r="IZ9" s="145"/>
      <c r="JA9" s="145"/>
      <c r="JB9" s="145"/>
      <c r="JC9" s="145"/>
      <c r="JD9" s="145"/>
      <c r="JE9" s="145"/>
      <c r="JF9" s="145"/>
      <c r="JG9" s="145"/>
      <c r="JH9" s="145"/>
      <c r="JI9" s="145"/>
      <c r="JJ9" s="145"/>
      <c r="JK9" s="145"/>
      <c r="JL9" s="145"/>
      <c r="JM9" s="145"/>
      <c r="JN9" s="145"/>
      <c r="JO9" s="145"/>
      <c r="JP9" s="145"/>
      <c r="JQ9" s="145"/>
      <c r="JR9" s="145"/>
      <c r="JS9" s="145"/>
      <c r="JT9" s="145"/>
      <c r="JU9" s="145"/>
      <c r="JV9" s="145"/>
      <c r="JW9" s="145"/>
      <c r="JX9" s="145"/>
      <c r="JY9" s="145"/>
      <c r="JZ9" s="145"/>
      <c r="KA9" s="145"/>
      <c r="KB9" s="145"/>
      <c r="KC9" s="145"/>
      <c r="KD9" s="145"/>
      <c r="KE9" s="145"/>
      <c r="KF9" s="145"/>
      <c r="KG9" s="145"/>
      <c r="KH9" s="145"/>
      <c r="KI9" s="145"/>
      <c r="KJ9" s="145"/>
      <c r="KK9" s="145"/>
      <c r="KL9" s="145"/>
      <c r="KM9" s="145"/>
      <c r="KN9" s="145"/>
      <c r="KO9" s="145"/>
      <c r="KP9" s="145"/>
      <c r="KQ9" s="145"/>
      <c r="KR9" s="145"/>
      <c r="KS9" s="145"/>
      <c r="KT9" s="145"/>
      <c r="KU9" s="145"/>
      <c r="KV9" s="145"/>
      <c r="KW9" s="145"/>
      <c r="KX9" s="145"/>
      <c r="KY9" s="145"/>
      <c r="KZ9" s="145"/>
      <c r="LA9" s="145"/>
      <c r="LB9" s="145"/>
      <c r="LC9" s="145"/>
      <c r="LD9" s="145"/>
      <c r="LE9" s="145"/>
      <c r="LF9" s="145"/>
      <c r="LG9" s="145"/>
      <c r="LH9" s="145"/>
      <c r="LI9" s="145"/>
      <c r="LJ9" s="145"/>
      <c r="LK9" s="145"/>
      <c r="LL9" s="145"/>
      <c r="LM9" s="145"/>
      <c r="LN9" s="145"/>
      <c r="LO9" s="145"/>
      <c r="LP9" s="145"/>
      <c r="LQ9" s="145"/>
      <c r="LR9" s="145"/>
      <c r="LS9" s="145"/>
      <c r="LT9" s="145"/>
      <c r="LU9" s="145"/>
      <c r="LV9" s="145"/>
      <c r="LW9" s="145"/>
      <c r="LX9" s="145"/>
      <c r="LY9" s="145"/>
      <c r="LZ9" s="145"/>
      <c r="MA9" s="145"/>
      <c r="MB9" s="145"/>
      <c r="MC9" s="145"/>
      <c r="MD9" s="145"/>
      <c r="ME9" s="145"/>
      <c r="MF9" s="145"/>
      <c r="MG9" s="145"/>
      <c r="MH9" s="145"/>
      <c r="MI9" s="145"/>
      <c r="MJ9" s="145"/>
      <c r="MK9" s="145"/>
      <c r="ML9" s="145"/>
      <c r="MM9" s="145"/>
      <c r="MN9" s="145"/>
      <c r="MO9" s="145"/>
      <c r="MP9" s="145"/>
      <c r="MQ9" s="145"/>
      <c r="MR9" s="145"/>
      <c r="MS9" s="145"/>
      <c r="MT9" s="145"/>
      <c r="MU9" s="145"/>
      <c r="MV9" s="145"/>
      <c r="MW9" s="145"/>
      <c r="MX9" s="145"/>
      <c r="MY9" s="145"/>
      <c r="MZ9" s="145"/>
      <c r="NA9" s="145"/>
      <c r="NB9" s="145"/>
      <c r="NC9" s="145"/>
      <c r="ND9" s="145"/>
      <c r="NE9" s="145"/>
      <c r="NF9" s="145"/>
      <c r="NG9" s="145"/>
      <c r="NH9" s="145"/>
      <c r="NI9" s="145"/>
      <c r="NJ9" s="145"/>
      <c r="NK9" s="145"/>
      <c r="NL9" s="145"/>
      <c r="NM9" s="145"/>
      <c r="NN9" s="145"/>
      <c r="NO9" s="145"/>
      <c r="NP9" s="145"/>
      <c r="NQ9" s="145"/>
      <c r="NR9" s="145"/>
      <c r="NS9" s="145"/>
      <c r="NT9" s="145"/>
      <c r="NU9" s="145"/>
      <c r="NV9" s="145"/>
      <c r="NW9" s="145"/>
      <c r="NX9" s="145"/>
      <c r="NY9" s="145"/>
      <c r="NZ9" s="145"/>
      <c r="OA9" s="145"/>
      <c r="OB9" s="145"/>
      <c r="OC9" s="145"/>
      <c r="OD9" s="145"/>
      <c r="OE9" s="145"/>
      <c r="OF9" s="145"/>
      <c r="OG9" s="145"/>
      <c r="OH9" s="145"/>
      <c r="OI9" s="145"/>
      <c r="OJ9" s="145"/>
      <c r="OK9" s="145"/>
      <c r="OL9" s="145"/>
      <c r="OM9" s="145"/>
      <c r="ON9" s="145"/>
      <c r="OO9" s="145"/>
      <c r="OP9" s="145"/>
      <c r="OQ9" s="145"/>
      <c r="OR9" s="145"/>
      <c r="OS9" s="145"/>
      <c r="OT9" s="145"/>
      <c r="OU9" s="145"/>
      <c r="OV9" s="145"/>
      <c r="OW9" s="145"/>
      <c r="OX9" s="145"/>
      <c r="OY9" s="145"/>
      <c r="OZ9" s="145"/>
      <c r="PA9" s="145"/>
      <c r="PB9" s="145"/>
      <c r="PC9" s="145"/>
      <c r="PD9" s="145"/>
      <c r="PE9" s="145"/>
      <c r="PF9" s="145"/>
      <c r="PG9" s="145"/>
      <c r="PH9" s="145"/>
      <c r="PI9" s="145"/>
      <c r="PJ9" s="145"/>
      <c r="PK9" s="145"/>
      <c r="PL9" s="145"/>
      <c r="PM9" s="145"/>
      <c r="PN9" s="145"/>
      <c r="PO9" s="145"/>
      <c r="PP9" s="145"/>
      <c r="PQ9" s="145"/>
      <c r="PR9" s="145"/>
      <c r="PS9" s="145"/>
      <c r="PT9" s="145"/>
      <c r="PU9" s="145"/>
      <c r="PV9" s="145"/>
      <c r="PW9" s="145"/>
      <c r="PX9" s="145"/>
      <c r="PY9" s="145"/>
      <c r="PZ9" s="145"/>
      <c r="QA9" s="145"/>
      <c r="QB9" s="145"/>
      <c r="QC9" s="145"/>
      <c r="QD9" s="145"/>
      <c r="QE9" s="145"/>
      <c r="QF9" s="145"/>
      <c r="QG9" s="145"/>
      <c r="QH9" s="145"/>
      <c r="QI9" s="145"/>
      <c r="QJ9" s="145"/>
      <c r="QK9" s="145"/>
      <c r="QL9" s="145"/>
      <c r="QM9" s="145"/>
      <c r="QN9" s="145"/>
      <c r="QO9" s="145"/>
      <c r="QP9" s="145"/>
      <c r="QQ9" s="145"/>
      <c r="QR9" s="145"/>
      <c r="QS9" s="145"/>
      <c r="QT9" s="145"/>
      <c r="QU9" s="145"/>
      <c r="QV9" s="145"/>
      <c r="QW9" s="145"/>
      <c r="QX9" s="145"/>
      <c r="QY9" s="145"/>
      <c r="QZ9" s="145"/>
      <c r="RA9" s="145"/>
      <c r="RB9" s="145"/>
      <c r="RC9" s="145"/>
      <c r="RD9" s="145"/>
      <c r="RE9" s="145"/>
      <c r="RF9" s="145"/>
      <c r="RG9" s="145"/>
      <c r="RH9" s="145"/>
      <c r="RI9" s="145"/>
      <c r="RJ9" s="145"/>
      <c r="RK9" s="145"/>
      <c r="RL9" s="145"/>
      <c r="RM9" s="145"/>
      <c r="RN9" s="145"/>
      <c r="RO9" s="145"/>
      <c r="RP9" s="145"/>
      <c r="RQ9" s="145"/>
      <c r="RR9" s="145"/>
      <c r="RS9" s="145"/>
      <c r="RT9" s="145"/>
      <c r="RU9" s="145"/>
      <c r="RV9" s="145"/>
      <c r="RW9" s="145"/>
      <c r="RX9" s="145"/>
      <c r="RY9" s="145"/>
      <c r="RZ9" s="145"/>
      <c r="SA9" s="145"/>
      <c r="SB9" s="145"/>
      <c r="SC9" s="145"/>
      <c r="SD9" s="145"/>
      <c r="SE9" s="145"/>
      <c r="SF9" s="145"/>
      <c r="SG9" s="145"/>
      <c r="SH9" s="145"/>
      <c r="SI9" s="145"/>
      <c r="SJ9" s="145"/>
      <c r="SK9" s="145"/>
      <c r="SL9" s="145"/>
      <c r="SM9" s="145"/>
      <c r="SN9" s="145"/>
      <c r="SO9" s="145"/>
      <c r="SP9" s="145"/>
      <c r="SQ9" s="145"/>
      <c r="SR9" s="145"/>
      <c r="SS9" s="145"/>
      <c r="ST9" s="145"/>
      <c r="SU9" s="145"/>
      <c r="SV9" s="145"/>
      <c r="SW9" s="145"/>
      <c r="SX9" s="145"/>
      <c r="SY9" s="145"/>
      <c r="SZ9" s="145"/>
      <c r="TA9" s="145"/>
      <c r="TB9" s="145"/>
      <c r="TC9" s="145"/>
      <c r="TD9" s="145"/>
      <c r="TE9" s="145"/>
      <c r="TF9" s="145"/>
      <c r="TG9" s="145"/>
      <c r="TH9" s="145"/>
      <c r="TI9" s="145"/>
      <c r="TJ9" s="145"/>
      <c r="TK9" s="145"/>
      <c r="TL9" s="145"/>
      <c r="TM9" s="145"/>
      <c r="TN9" s="145"/>
      <c r="TO9" s="145"/>
      <c r="TP9" s="145"/>
      <c r="TQ9" s="145"/>
      <c r="TR9" s="145"/>
      <c r="TS9" s="145"/>
      <c r="TT9" s="145"/>
      <c r="TU9" s="145"/>
      <c r="TV9" s="145"/>
      <c r="TW9" s="145"/>
      <c r="TX9" s="145"/>
      <c r="TY9" s="145"/>
      <c r="TZ9" s="145"/>
      <c r="UA9" s="145"/>
      <c r="UB9" s="145"/>
      <c r="UC9" s="145"/>
      <c r="UD9" s="145"/>
      <c r="UE9" s="145"/>
      <c r="UF9" s="145"/>
      <c r="UG9" s="145"/>
      <c r="UH9" s="145"/>
      <c r="UI9" s="145"/>
      <c r="UJ9" s="145"/>
      <c r="UK9" s="145"/>
      <c r="UL9" s="145"/>
      <c r="UM9" s="145"/>
      <c r="UN9" s="145"/>
      <c r="UO9" s="145"/>
      <c r="UP9" s="145"/>
      <c r="UQ9" s="145"/>
      <c r="UR9" s="145"/>
      <c r="US9" s="145"/>
      <c r="UT9" s="145"/>
      <c r="UU9" s="145"/>
      <c r="UV9" s="145"/>
      <c r="UW9" s="145"/>
      <c r="UX9" s="145"/>
      <c r="UY9" s="145"/>
      <c r="UZ9" s="145"/>
      <c r="VA9" s="145"/>
      <c r="VB9" s="145"/>
      <c r="VC9" s="145"/>
      <c r="VD9" s="145"/>
      <c r="VE9" s="145"/>
      <c r="VF9" s="145"/>
      <c r="VG9" s="145"/>
      <c r="VH9" s="145"/>
      <c r="VI9" s="145"/>
      <c r="VJ9" s="145"/>
      <c r="VK9" s="145"/>
      <c r="VL9" s="145"/>
      <c r="VM9" s="145"/>
      <c r="VN9" s="145"/>
      <c r="VO9" s="145"/>
      <c r="VP9" s="145"/>
      <c r="VQ9" s="145"/>
      <c r="VR9" s="145"/>
      <c r="VS9" s="145"/>
      <c r="VT9" s="145"/>
      <c r="VU9" s="145"/>
      <c r="VV9" s="145"/>
      <c r="VW9" s="145"/>
      <c r="VX9" s="145"/>
      <c r="VY9" s="145"/>
      <c r="VZ9" s="145"/>
      <c r="WA9" s="145"/>
      <c r="WB9" s="145"/>
      <c r="WC9" s="145"/>
      <c r="WD9" s="145"/>
      <c r="WE9" s="145"/>
      <c r="WF9" s="145"/>
      <c r="WG9" s="145"/>
      <c r="WH9" s="145"/>
      <c r="WI9" s="145"/>
      <c r="WJ9" s="145"/>
      <c r="WK9" s="145"/>
      <c r="WL9" s="145"/>
      <c r="WM9" s="145"/>
      <c r="WN9" s="145"/>
      <c r="WO9" s="145"/>
      <c r="WP9" s="145"/>
      <c r="WQ9" s="145"/>
      <c r="WR9" s="145"/>
      <c r="WS9" s="145"/>
      <c r="WT9" s="145"/>
      <c r="WU9" s="145"/>
      <c r="WV9" s="145"/>
      <c r="WW9" s="145"/>
      <c r="WX9" s="145"/>
      <c r="WY9" s="145"/>
      <c r="WZ9" s="145"/>
      <c r="XA9" s="145"/>
      <c r="XB9" s="145"/>
      <c r="XC9" s="145"/>
      <c r="XD9" s="145"/>
      <c r="XE9" s="145"/>
      <c r="XF9" s="145"/>
      <c r="XG9" s="145"/>
      <c r="XH9" s="145"/>
      <c r="XI9" s="145"/>
      <c r="XJ9" s="145"/>
      <c r="XK9" s="145"/>
      <c r="XL9" s="145"/>
      <c r="XM9" s="145"/>
      <c r="XN9" s="145"/>
      <c r="XO9" s="145"/>
      <c r="XP9" s="145"/>
      <c r="XQ9" s="145"/>
      <c r="XR9" s="145"/>
      <c r="XS9" s="145"/>
      <c r="XT9" s="145"/>
      <c r="XU9" s="145"/>
      <c r="XV9" s="145"/>
      <c r="XW9" s="145"/>
      <c r="XX9" s="145"/>
      <c r="XY9" s="145"/>
      <c r="XZ9" s="145"/>
      <c r="YA9" s="145"/>
      <c r="YB9" s="145"/>
      <c r="YC9" s="145"/>
      <c r="YD9" s="145"/>
      <c r="YE9" s="145"/>
      <c r="YF9" s="145"/>
      <c r="YG9" s="145"/>
      <c r="YH9" s="145"/>
      <c r="YI9" s="145"/>
      <c r="YJ9" s="145"/>
      <c r="YK9" s="145"/>
      <c r="YL9" s="145"/>
      <c r="YM9" s="145"/>
      <c r="YN9" s="145"/>
      <c r="YO9" s="145"/>
      <c r="YP9" s="145"/>
      <c r="YQ9" s="145"/>
      <c r="YR9" s="145"/>
      <c r="YS9" s="145"/>
      <c r="YT9" s="145"/>
      <c r="YU9" s="145"/>
      <c r="YV9" s="145"/>
      <c r="YW9" s="145"/>
      <c r="YX9" s="145"/>
      <c r="YY9" s="145"/>
      <c r="YZ9" s="145"/>
      <c r="ZA9" s="145"/>
      <c r="ZB9" s="145"/>
      <c r="ZC9" s="145"/>
      <c r="ZD9" s="145"/>
      <c r="ZE9" s="145"/>
      <c r="ZF9" s="145"/>
      <c r="ZG9" s="145"/>
      <c r="ZH9" s="145"/>
      <c r="ZI9" s="145"/>
      <c r="ZJ9" s="145"/>
      <c r="ZK9" s="145"/>
      <c r="ZL9" s="145"/>
      <c r="ZM9" s="145"/>
      <c r="ZN9" s="145"/>
      <c r="ZO9" s="145"/>
      <c r="ZP9" s="145"/>
      <c r="ZQ9" s="145"/>
      <c r="ZR9" s="145"/>
      <c r="ZS9" s="145"/>
      <c r="ZT9" s="145"/>
      <c r="ZU9" s="145"/>
      <c r="ZV9" s="145"/>
      <c r="ZW9" s="145"/>
      <c r="ZX9" s="145"/>
      <c r="ZY9" s="145"/>
      <c r="ZZ9" s="145"/>
      <c r="AAA9" s="145"/>
      <c r="AAB9" s="145"/>
      <c r="AAC9" s="145"/>
      <c r="AAD9" s="145"/>
      <c r="AAE9" s="145"/>
      <c r="AAF9" s="145"/>
      <c r="AAG9" s="145"/>
      <c r="AAH9" s="145"/>
      <c r="AAI9" s="145"/>
      <c r="AAJ9" s="145"/>
      <c r="AAK9" s="145"/>
      <c r="AAL9" s="145"/>
      <c r="AAM9" s="145"/>
      <c r="AAN9" s="145"/>
      <c r="AAO9" s="145"/>
      <c r="AAP9" s="145"/>
      <c r="AAQ9" s="145"/>
      <c r="AAR9" s="145"/>
      <c r="AAS9" s="145"/>
      <c r="AAT9" s="145"/>
      <c r="AAU9" s="145"/>
      <c r="AAV9" s="145"/>
      <c r="AAW9" s="145"/>
      <c r="AAX9" s="145"/>
      <c r="AAY9" s="145"/>
      <c r="AAZ9" s="145"/>
      <c r="ABA9" s="145"/>
      <c r="ABB9" s="145"/>
      <c r="ABC9" s="145"/>
      <c r="ABD9" s="145"/>
      <c r="ABE9" s="145"/>
      <c r="ABF9" s="145"/>
      <c r="ABG9" s="145"/>
      <c r="ABH9" s="145"/>
      <c r="ABI9" s="145"/>
      <c r="ABJ9" s="145"/>
      <c r="ABK9" s="145"/>
      <c r="ABL9" s="145"/>
      <c r="ABM9" s="145"/>
      <c r="ABN9" s="145"/>
      <c r="ABO9" s="145"/>
      <c r="ABP9" s="145"/>
      <c r="ABQ9" s="145"/>
      <c r="ABR9" s="145"/>
      <c r="ABS9" s="145"/>
      <c r="ABT9" s="145"/>
      <c r="ABU9" s="145"/>
      <c r="ABV9" s="145"/>
      <c r="ABW9" s="145"/>
      <c r="ABX9" s="145"/>
      <c r="ABY9" s="145"/>
      <c r="ABZ9" s="145"/>
      <c r="ACA9" s="145"/>
      <c r="ACB9" s="145"/>
      <c r="ACC9" s="145"/>
      <c r="ACD9" s="145"/>
      <c r="ACE9" s="145"/>
      <c r="ACF9" s="145"/>
      <c r="ACG9" s="145"/>
      <c r="ACH9" s="145"/>
      <c r="ACI9" s="145"/>
      <c r="ACJ9" s="145"/>
      <c r="ACK9" s="145"/>
      <c r="ACL9" s="145"/>
      <c r="ACM9" s="145"/>
      <c r="ACN9" s="145"/>
      <c r="ACO9" s="145"/>
      <c r="ACP9" s="145"/>
      <c r="ACQ9" s="145"/>
      <c r="ACR9" s="145"/>
      <c r="ACS9" s="145"/>
      <c r="ACT9" s="145"/>
      <c r="ACU9" s="145"/>
      <c r="ACV9" s="145"/>
      <c r="ACW9" s="145"/>
      <c r="ACX9" s="145"/>
      <c r="ACY9" s="145"/>
      <c r="ACZ9" s="145"/>
      <c r="ADA9" s="145"/>
      <c r="ADB9" s="145"/>
      <c r="ADC9" s="145"/>
      <c r="ADD9" s="145"/>
      <c r="ADE9" s="145"/>
      <c r="ADF9" s="145"/>
      <c r="ADG9" s="145"/>
      <c r="ADH9" s="145"/>
      <c r="ADI9" s="145"/>
      <c r="ADJ9" s="145"/>
      <c r="ADK9" s="145"/>
      <c r="ADL9" s="145"/>
      <c r="ADM9" s="145"/>
      <c r="ADN9" s="145"/>
      <c r="ADO9" s="145"/>
      <c r="ADP9" s="145"/>
      <c r="ADQ9" s="145"/>
      <c r="ADR9" s="145"/>
      <c r="ADS9" s="145"/>
      <c r="ADT9" s="145"/>
      <c r="ADU9" s="145"/>
      <c r="ADV9" s="145"/>
      <c r="ADW9" s="145"/>
      <c r="ADX9" s="145"/>
      <c r="ADY9" s="145"/>
      <c r="ADZ9" s="145"/>
      <c r="AEA9" s="145"/>
      <c r="AEB9" s="145"/>
      <c r="AEC9" s="145"/>
      <c r="AED9" s="145"/>
      <c r="AEE9" s="145"/>
      <c r="AEF9" s="145"/>
      <c r="AEG9" s="145"/>
      <c r="AEH9" s="145"/>
      <c r="AEI9" s="145"/>
      <c r="AEJ9" s="145"/>
      <c r="AEK9" s="145"/>
      <c r="AEL9" s="145"/>
      <c r="AEM9" s="145"/>
      <c r="AEN9" s="145"/>
      <c r="AEO9" s="145"/>
      <c r="AEP9" s="145"/>
      <c r="AEQ9" s="145"/>
      <c r="AER9" s="145"/>
      <c r="AES9" s="145"/>
      <c r="AET9" s="145"/>
      <c r="AEU9" s="145"/>
      <c r="AEV9" s="145"/>
      <c r="AEW9" s="145"/>
      <c r="AEX9" s="145"/>
      <c r="AEY9" s="145"/>
      <c r="AEZ9" s="145"/>
      <c r="AFA9" s="145"/>
      <c r="AFB9" s="145"/>
      <c r="AFC9" s="145"/>
      <c r="AFD9" s="145"/>
      <c r="AFE9" s="145"/>
      <c r="AFF9" s="145"/>
      <c r="AFG9" s="145"/>
      <c r="AFH9" s="145"/>
      <c r="AFI9" s="145"/>
      <c r="AFJ9" s="145"/>
      <c r="AFK9" s="145"/>
      <c r="AFL9" s="145"/>
      <c r="AFM9" s="145"/>
      <c r="AFN9" s="145"/>
      <c r="AFO9" s="145"/>
      <c r="AFP9" s="145"/>
      <c r="AFQ9" s="145"/>
      <c r="AFR9" s="145"/>
      <c r="AFS9" s="145"/>
      <c r="AFT9" s="145"/>
      <c r="AFU9" s="145"/>
      <c r="AFV9" s="145"/>
      <c r="AFW9" s="145"/>
      <c r="AFX9" s="145"/>
      <c r="AFY9" s="145"/>
      <c r="AFZ9" s="145"/>
      <c r="AGA9" s="145"/>
      <c r="AGB9" s="145"/>
      <c r="AGC9" s="145"/>
      <c r="AGD9" s="145"/>
      <c r="AGE9" s="145"/>
      <c r="AGF9" s="145"/>
      <c r="AGG9" s="145"/>
      <c r="AGH9" s="145"/>
      <c r="AGI9" s="145"/>
      <c r="AGJ9" s="145"/>
      <c r="AGK9" s="145"/>
      <c r="AGL9" s="145"/>
      <c r="AGM9" s="145"/>
      <c r="AGN9" s="145"/>
      <c r="AGO9" s="145"/>
      <c r="AGP9" s="145"/>
      <c r="AGQ9" s="145"/>
      <c r="AGR9" s="145"/>
      <c r="AGS9" s="145"/>
      <c r="AGT9" s="145"/>
      <c r="AGU9" s="145"/>
      <c r="AGV9" s="145"/>
      <c r="AGW9" s="145"/>
      <c r="AGX9" s="145"/>
      <c r="AGY9" s="145"/>
      <c r="AGZ9" s="145"/>
      <c r="AHA9" s="145"/>
      <c r="AHB9" s="145"/>
      <c r="AHC9" s="145"/>
      <c r="AHD9" s="145"/>
      <c r="AHE9" s="145"/>
      <c r="AHF9" s="145"/>
      <c r="AHG9" s="145"/>
      <c r="AHH9" s="145"/>
      <c r="AHI9" s="145"/>
      <c r="AHJ9" s="145"/>
      <c r="AHK9" s="145"/>
      <c r="AHL9" s="145"/>
      <c r="AHM9" s="145"/>
      <c r="AHN9" s="145"/>
      <c r="AHO9" s="145"/>
      <c r="AHP9" s="145"/>
      <c r="AHQ9" s="145"/>
      <c r="AHR9" s="145"/>
      <c r="AHS9" s="145"/>
      <c r="AHT9" s="145"/>
      <c r="AHU9" s="145"/>
      <c r="AHV9" s="145"/>
      <c r="AHW9" s="145"/>
      <c r="AHX9" s="145"/>
      <c r="AHY9" s="145"/>
      <c r="AHZ9" s="145"/>
      <c r="AIA9" s="145"/>
      <c r="AIB9" s="145"/>
      <c r="AIC9" s="145"/>
      <c r="AID9" s="145"/>
      <c r="AIE9" s="145"/>
      <c r="AIF9" s="145"/>
      <c r="AIG9" s="145"/>
      <c r="AIH9" s="145"/>
      <c r="AII9" s="145"/>
      <c r="AIJ9" s="145"/>
      <c r="AIK9" s="145"/>
      <c r="AIL9" s="145"/>
      <c r="AIM9" s="145"/>
      <c r="AIN9" s="145"/>
      <c r="AIO9" s="145"/>
      <c r="AIP9" s="145"/>
      <c r="AIQ9" s="145"/>
      <c r="AIR9" s="145"/>
      <c r="AIS9" s="145"/>
      <c r="AIT9" s="145"/>
      <c r="AIU9" s="145"/>
      <c r="AIV9" s="145"/>
      <c r="AIW9" s="145"/>
      <c r="AIX9" s="145"/>
      <c r="AIY9" s="145"/>
      <c r="AIZ9" s="145"/>
      <c r="AJA9" s="145"/>
      <c r="AJB9" s="145"/>
      <c r="AJC9" s="145"/>
      <c r="AJD9" s="145"/>
      <c r="AJE9" s="145"/>
      <c r="AJF9" s="145"/>
      <c r="AJG9" s="145"/>
      <c r="AJH9" s="145"/>
      <c r="AJI9" s="145"/>
      <c r="AJJ9" s="145"/>
      <c r="AJK9" s="145"/>
      <c r="AJL9" s="145"/>
      <c r="AJM9" s="145"/>
      <c r="AJN9" s="145"/>
      <c r="AJO9" s="145"/>
      <c r="AJP9" s="145"/>
      <c r="AJQ9" s="145"/>
      <c r="AJR9" s="145"/>
      <c r="AJS9" s="145"/>
      <c r="AJT9" s="145"/>
      <c r="AJU9" s="145"/>
      <c r="AJV9" s="145"/>
      <c r="AJW9" s="145"/>
      <c r="AJX9" s="145"/>
      <c r="AJY9" s="145"/>
      <c r="AJZ9" s="145"/>
      <c r="AKA9" s="145"/>
      <c r="AKB9" s="145"/>
      <c r="AKC9" s="145"/>
      <c r="AKD9" s="145"/>
      <c r="AKE9" s="145"/>
      <c r="AKF9" s="145"/>
      <c r="AKG9" s="145"/>
      <c r="AKH9" s="145"/>
      <c r="AKI9" s="145"/>
      <c r="AKJ9" s="145"/>
      <c r="AKK9" s="145"/>
      <c r="AKL9" s="145"/>
      <c r="AKM9" s="145"/>
      <c r="AKN9" s="145"/>
      <c r="AKO9" s="145"/>
      <c r="AKP9" s="145"/>
      <c r="AKQ9" s="145"/>
      <c r="AKR9" s="145"/>
      <c r="AKS9" s="145"/>
      <c r="AKT9" s="145"/>
      <c r="AKU9" s="145"/>
      <c r="AKV9" s="145"/>
      <c r="AKW9" s="145"/>
      <c r="AKX9" s="145"/>
      <c r="AKY9" s="145"/>
      <c r="AKZ9" s="145"/>
      <c r="ALA9" s="145"/>
      <c r="ALB9" s="145"/>
      <c r="ALC9" s="145"/>
      <c r="ALD9" s="145"/>
      <c r="ALE9" s="145"/>
      <c r="ALF9" s="145"/>
      <c r="ALG9" s="145"/>
      <c r="ALH9" s="145"/>
      <c r="ALI9" s="145"/>
      <c r="ALJ9" s="145"/>
      <c r="ALK9" s="145"/>
      <c r="ALL9" s="145"/>
      <c r="ALM9" s="145"/>
      <c r="ALN9" s="145"/>
      <c r="ALO9" s="145"/>
      <c r="ALP9" s="145"/>
      <c r="ALQ9" s="145"/>
      <c r="ALR9" s="145"/>
      <c r="ALS9" s="145"/>
      <c r="ALT9" s="145"/>
      <c r="ALU9" s="145"/>
      <c r="ALV9" s="145"/>
      <c r="ALW9" s="145"/>
      <c r="ALX9" s="145"/>
      <c r="ALY9" s="145"/>
      <c r="ALZ9" s="145"/>
      <c r="AMA9" s="145"/>
      <c r="AMB9" s="145"/>
      <c r="AMC9" s="145"/>
      <c r="AMD9" s="145"/>
      <c r="AME9" s="145"/>
      <c r="AMF9" s="145"/>
      <c r="AMG9" s="145"/>
      <c r="AMH9" s="145"/>
      <c r="AMI9" s="145"/>
      <c r="AMJ9" s="145"/>
      <c r="AMK9" s="145"/>
      <c r="AML9" s="145"/>
    </row>
    <row r="10" spans="1:1026" s="131" customFormat="1" ht="12.75" customHeight="1">
      <c r="A10" s="145"/>
      <c r="B10" s="131" t="s">
        <v>577</v>
      </c>
      <c r="C10" s="134" t="s">
        <v>505</v>
      </c>
      <c r="D10" s="131" t="s">
        <v>572</v>
      </c>
      <c r="E10" s="131" t="s">
        <v>604</v>
      </c>
      <c r="F10" s="131" t="s">
        <v>683</v>
      </c>
      <c r="G10" s="140" t="s">
        <v>155</v>
      </c>
      <c r="H10" s="152" t="str">
        <f t="shared" si="0"/>
        <v>EXEC INS_fsm_state_transition @tx_fsm_type_name='LOAN', @tx_state_name='FO_UPDATED', @tx_action_name='FO_SUBMIT', @tx_next_state_name='FO_SUBMITTED',  @tx_login_name='nazdaq_prod'</v>
      </c>
      <c r="I10" s="153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5"/>
      <c r="CT10" s="145"/>
      <c r="CU10" s="145"/>
      <c r="CV10" s="145"/>
      <c r="CW10" s="145"/>
      <c r="CX10" s="145"/>
      <c r="CY10" s="145"/>
      <c r="CZ10" s="145"/>
      <c r="DA10" s="145"/>
      <c r="DB10" s="145"/>
      <c r="DC10" s="145"/>
      <c r="DD10" s="145"/>
      <c r="DE10" s="145"/>
      <c r="DF10" s="145"/>
      <c r="DG10" s="145"/>
      <c r="DH10" s="145"/>
      <c r="DI10" s="145"/>
      <c r="DJ10" s="145"/>
      <c r="DK10" s="145"/>
      <c r="DL10" s="145"/>
      <c r="DM10" s="145"/>
      <c r="DN10" s="145"/>
      <c r="DO10" s="145"/>
      <c r="DP10" s="145"/>
      <c r="DQ10" s="145"/>
      <c r="DR10" s="145"/>
      <c r="DS10" s="145"/>
      <c r="DT10" s="145"/>
      <c r="DU10" s="145"/>
      <c r="DV10" s="145"/>
      <c r="DW10" s="145"/>
      <c r="DX10" s="145"/>
      <c r="DY10" s="145"/>
      <c r="DZ10" s="145"/>
      <c r="EA10" s="145"/>
      <c r="EB10" s="145"/>
      <c r="EC10" s="145"/>
      <c r="ED10" s="145"/>
      <c r="EE10" s="145"/>
      <c r="EF10" s="145"/>
      <c r="EG10" s="145"/>
      <c r="EH10" s="145"/>
      <c r="EI10" s="145"/>
      <c r="EJ10" s="145"/>
      <c r="EK10" s="145"/>
      <c r="EL10" s="145"/>
      <c r="EM10" s="145"/>
      <c r="EN10" s="145"/>
      <c r="EO10" s="145"/>
      <c r="EP10" s="145"/>
      <c r="EQ10" s="145"/>
      <c r="ER10" s="145"/>
      <c r="ES10" s="145"/>
      <c r="ET10" s="145"/>
      <c r="EU10" s="145"/>
      <c r="EV10" s="145"/>
      <c r="EW10" s="145"/>
      <c r="EX10" s="145"/>
      <c r="EY10" s="145"/>
      <c r="EZ10" s="145"/>
      <c r="FA10" s="145"/>
      <c r="FB10" s="145"/>
      <c r="FC10" s="145"/>
      <c r="FD10" s="145"/>
      <c r="FE10" s="145"/>
      <c r="FF10" s="145"/>
      <c r="FG10" s="145"/>
      <c r="FH10" s="145"/>
      <c r="FI10" s="145"/>
      <c r="FJ10" s="145"/>
      <c r="FK10" s="145"/>
      <c r="FL10" s="145"/>
      <c r="FM10" s="145"/>
      <c r="FN10" s="145"/>
      <c r="FO10" s="145"/>
      <c r="FP10" s="145"/>
      <c r="FQ10" s="145"/>
      <c r="FR10" s="145"/>
      <c r="FS10" s="145"/>
      <c r="FT10" s="145"/>
      <c r="FU10" s="145"/>
      <c r="FV10" s="145"/>
      <c r="FW10" s="145"/>
      <c r="FX10" s="145"/>
      <c r="FY10" s="145"/>
      <c r="FZ10" s="145"/>
      <c r="GA10" s="145"/>
      <c r="GB10" s="145"/>
      <c r="GC10" s="145"/>
      <c r="GD10" s="145"/>
      <c r="GE10" s="145"/>
      <c r="GF10" s="145"/>
      <c r="GG10" s="145"/>
      <c r="GH10" s="145"/>
      <c r="GI10" s="145"/>
      <c r="GJ10" s="145"/>
      <c r="GK10" s="145"/>
      <c r="GL10" s="145"/>
      <c r="GM10" s="145"/>
      <c r="GN10" s="145"/>
      <c r="GO10" s="145"/>
      <c r="GP10" s="145"/>
      <c r="GQ10" s="145"/>
      <c r="GR10" s="145"/>
      <c r="GS10" s="145"/>
      <c r="GT10" s="145"/>
      <c r="GU10" s="145"/>
      <c r="GV10" s="145"/>
      <c r="GW10" s="145"/>
      <c r="GX10" s="145"/>
      <c r="GY10" s="145"/>
      <c r="GZ10" s="145"/>
      <c r="HA10" s="145"/>
      <c r="HB10" s="145"/>
      <c r="HC10" s="145"/>
      <c r="HD10" s="145"/>
      <c r="HE10" s="145"/>
      <c r="HF10" s="145"/>
      <c r="HG10" s="145"/>
      <c r="HH10" s="145"/>
      <c r="HI10" s="145"/>
      <c r="HJ10" s="145"/>
      <c r="HK10" s="145"/>
      <c r="HL10" s="145"/>
      <c r="HM10" s="145"/>
      <c r="HN10" s="145"/>
      <c r="HO10" s="145"/>
      <c r="HP10" s="145"/>
      <c r="HQ10" s="145"/>
      <c r="HR10" s="145"/>
      <c r="HS10" s="145"/>
      <c r="HT10" s="145"/>
      <c r="HU10" s="145"/>
      <c r="HV10" s="145"/>
      <c r="HW10" s="145"/>
      <c r="HX10" s="145"/>
      <c r="HY10" s="145"/>
      <c r="HZ10" s="145"/>
      <c r="IA10" s="145"/>
      <c r="IB10" s="145"/>
      <c r="IC10" s="145"/>
      <c r="ID10" s="145"/>
      <c r="IE10" s="145"/>
      <c r="IF10" s="145"/>
      <c r="IG10" s="145"/>
      <c r="IH10" s="145"/>
      <c r="II10" s="145"/>
      <c r="IJ10" s="145"/>
      <c r="IK10" s="145"/>
      <c r="IL10" s="145"/>
      <c r="IM10" s="145"/>
      <c r="IN10" s="145"/>
      <c r="IO10" s="145"/>
      <c r="IP10" s="145"/>
      <c r="IQ10" s="145"/>
      <c r="IR10" s="145"/>
      <c r="IS10" s="145"/>
      <c r="IT10" s="145"/>
      <c r="IU10" s="145"/>
      <c r="IV10" s="145"/>
      <c r="IW10" s="145"/>
      <c r="IX10" s="145"/>
      <c r="IY10" s="145"/>
      <c r="IZ10" s="145"/>
      <c r="JA10" s="145"/>
      <c r="JB10" s="145"/>
      <c r="JC10" s="145"/>
      <c r="JD10" s="145"/>
      <c r="JE10" s="145"/>
      <c r="JF10" s="145"/>
      <c r="JG10" s="145"/>
      <c r="JH10" s="145"/>
      <c r="JI10" s="145"/>
      <c r="JJ10" s="145"/>
      <c r="JK10" s="145"/>
      <c r="JL10" s="145"/>
      <c r="JM10" s="145"/>
      <c r="JN10" s="145"/>
      <c r="JO10" s="145"/>
      <c r="JP10" s="145"/>
      <c r="JQ10" s="145"/>
      <c r="JR10" s="145"/>
      <c r="JS10" s="145"/>
      <c r="JT10" s="145"/>
      <c r="JU10" s="145"/>
      <c r="JV10" s="145"/>
      <c r="JW10" s="145"/>
      <c r="JX10" s="145"/>
      <c r="JY10" s="145"/>
      <c r="JZ10" s="145"/>
      <c r="KA10" s="145"/>
      <c r="KB10" s="145"/>
      <c r="KC10" s="145"/>
      <c r="KD10" s="145"/>
      <c r="KE10" s="145"/>
      <c r="KF10" s="145"/>
      <c r="KG10" s="145"/>
      <c r="KH10" s="145"/>
      <c r="KI10" s="145"/>
      <c r="KJ10" s="145"/>
      <c r="KK10" s="145"/>
      <c r="KL10" s="145"/>
      <c r="KM10" s="145"/>
      <c r="KN10" s="145"/>
      <c r="KO10" s="145"/>
      <c r="KP10" s="145"/>
      <c r="KQ10" s="145"/>
      <c r="KR10" s="145"/>
      <c r="KS10" s="145"/>
      <c r="KT10" s="145"/>
      <c r="KU10" s="145"/>
      <c r="KV10" s="145"/>
      <c r="KW10" s="145"/>
      <c r="KX10" s="145"/>
      <c r="KY10" s="145"/>
      <c r="KZ10" s="145"/>
      <c r="LA10" s="145"/>
      <c r="LB10" s="145"/>
      <c r="LC10" s="145"/>
      <c r="LD10" s="145"/>
      <c r="LE10" s="145"/>
      <c r="LF10" s="145"/>
      <c r="LG10" s="145"/>
      <c r="LH10" s="145"/>
      <c r="LI10" s="145"/>
      <c r="LJ10" s="145"/>
      <c r="LK10" s="145"/>
      <c r="LL10" s="145"/>
      <c r="LM10" s="145"/>
      <c r="LN10" s="145"/>
      <c r="LO10" s="145"/>
      <c r="LP10" s="145"/>
      <c r="LQ10" s="145"/>
      <c r="LR10" s="145"/>
      <c r="LS10" s="145"/>
      <c r="LT10" s="145"/>
      <c r="LU10" s="145"/>
      <c r="LV10" s="145"/>
      <c r="LW10" s="145"/>
      <c r="LX10" s="145"/>
      <c r="LY10" s="145"/>
      <c r="LZ10" s="145"/>
      <c r="MA10" s="145"/>
      <c r="MB10" s="145"/>
      <c r="MC10" s="145"/>
      <c r="MD10" s="145"/>
      <c r="ME10" s="145"/>
      <c r="MF10" s="145"/>
      <c r="MG10" s="145"/>
      <c r="MH10" s="145"/>
      <c r="MI10" s="145"/>
      <c r="MJ10" s="145"/>
      <c r="MK10" s="145"/>
      <c r="ML10" s="145"/>
      <c r="MM10" s="145"/>
      <c r="MN10" s="145"/>
      <c r="MO10" s="145"/>
      <c r="MP10" s="145"/>
      <c r="MQ10" s="145"/>
      <c r="MR10" s="145"/>
      <c r="MS10" s="145"/>
      <c r="MT10" s="145"/>
      <c r="MU10" s="145"/>
      <c r="MV10" s="145"/>
      <c r="MW10" s="145"/>
      <c r="MX10" s="145"/>
      <c r="MY10" s="145"/>
      <c r="MZ10" s="145"/>
      <c r="NA10" s="145"/>
      <c r="NB10" s="145"/>
      <c r="NC10" s="145"/>
      <c r="ND10" s="145"/>
      <c r="NE10" s="145"/>
      <c r="NF10" s="145"/>
      <c r="NG10" s="145"/>
      <c r="NH10" s="145"/>
      <c r="NI10" s="145"/>
      <c r="NJ10" s="145"/>
      <c r="NK10" s="145"/>
      <c r="NL10" s="145"/>
      <c r="NM10" s="145"/>
      <c r="NN10" s="145"/>
      <c r="NO10" s="145"/>
      <c r="NP10" s="145"/>
      <c r="NQ10" s="145"/>
      <c r="NR10" s="145"/>
      <c r="NS10" s="145"/>
      <c r="NT10" s="145"/>
      <c r="NU10" s="145"/>
      <c r="NV10" s="145"/>
      <c r="NW10" s="145"/>
      <c r="NX10" s="145"/>
      <c r="NY10" s="145"/>
      <c r="NZ10" s="145"/>
      <c r="OA10" s="145"/>
      <c r="OB10" s="145"/>
      <c r="OC10" s="145"/>
      <c r="OD10" s="145"/>
      <c r="OE10" s="145"/>
      <c r="OF10" s="145"/>
      <c r="OG10" s="145"/>
      <c r="OH10" s="145"/>
      <c r="OI10" s="145"/>
      <c r="OJ10" s="145"/>
      <c r="OK10" s="145"/>
      <c r="OL10" s="145"/>
      <c r="OM10" s="145"/>
      <c r="ON10" s="145"/>
      <c r="OO10" s="145"/>
      <c r="OP10" s="145"/>
      <c r="OQ10" s="145"/>
      <c r="OR10" s="145"/>
      <c r="OS10" s="145"/>
      <c r="OT10" s="145"/>
      <c r="OU10" s="145"/>
      <c r="OV10" s="145"/>
      <c r="OW10" s="145"/>
      <c r="OX10" s="145"/>
      <c r="OY10" s="145"/>
      <c r="OZ10" s="145"/>
      <c r="PA10" s="145"/>
      <c r="PB10" s="145"/>
      <c r="PC10" s="145"/>
      <c r="PD10" s="145"/>
      <c r="PE10" s="145"/>
      <c r="PF10" s="145"/>
      <c r="PG10" s="145"/>
      <c r="PH10" s="145"/>
      <c r="PI10" s="145"/>
      <c r="PJ10" s="145"/>
      <c r="PK10" s="145"/>
      <c r="PL10" s="145"/>
      <c r="PM10" s="145"/>
      <c r="PN10" s="145"/>
      <c r="PO10" s="145"/>
      <c r="PP10" s="145"/>
      <c r="PQ10" s="145"/>
      <c r="PR10" s="145"/>
      <c r="PS10" s="145"/>
      <c r="PT10" s="145"/>
      <c r="PU10" s="145"/>
      <c r="PV10" s="145"/>
      <c r="PW10" s="145"/>
      <c r="PX10" s="145"/>
      <c r="PY10" s="145"/>
      <c r="PZ10" s="145"/>
      <c r="QA10" s="145"/>
      <c r="QB10" s="145"/>
      <c r="QC10" s="145"/>
      <c r="QD10" s="145"/>
      <c r="QE10" s="145"/>
      <c r="QF10" s="145"/>
      <c r="QG10" s="145"/>
      <c r="QH10" s="145"/>
      <c r="QI10" s="145"/>
      <c r="QJ10" s="145"/>
      <c r="QK10" s="145"/>
      <c r="QL10" s="145"/>
      <c r="QM10" s="145"/>
      <c r="QN10" s="145"/>
      <c r="QO10" s="145"/>
      <c r="QP10" s="145"/>
      <c r="QQ10" s="145"/>
      <c r="QR10" s="145"/>
      <c r="QS10" s="145"/>
      <c r="QT10" s="145"/>
      <c r="QU10" s="145"/>
      <c r="QV10" s="145"/>
      <c r="QW10" s="145"/>
      <c r="QX10" s="145"/>
      <c r="QY10" s="145"/>
      <c r="QZ10" s="145"/>
      <c r="RA10" s="145"/>
      <c r="RB10" s="145"/>
      <c r="RC10" s="145"/>
      <c r="RD10" s="145"/>
      <c r="RE10" s="145"/>
      <c r="RF10" s="145"/>
      <c r="RG10" s="145"/>
      <c r="RH10" s="145"/>
      <c r="RI10" s="145"/>
      <c r="RJ10" s="145"/>
      <c r="RK10" s="145"/>
      <c r="RL10" s="145"/>
      <c r="RM10" s="145"/>
      <c r="RN10" s="145"/>
      <c r="RO10" s="145"/>
      <c r="RP10" s="145"/>
      <c r="RQ10" s="145"/>
      <c r="RR10" s="145"/>
      <c r="RS10" s="145"/>
      <c r="RT10" s="145"/>
      <c r="RU10" s="145"/>
      <c r="RV10" s="145"/>
      <c r="RW10" s="145"/>
      <c r="RX10" s="145"/>
      <c r="RY10" s="145"/>
      <c r="RZ10" s="145"/>
      <c r="SA10" s="145"/>
      <c r="SB10" s="145"/>
      <c r="SC10" s="145"/>
      <c r="SD10" s="145"/>
      <c r="SE10" s="145"/>
      <c r="SF10" s="145"/>
      <c r="SG10" s="145"/>
      <c r="SH10" s="145"/>
      <c r="SI10" s="145"/>
      <c r="SJ10" s="145"/>
      <c r="SK10" s="145"/>
      <c r="SL10" s="145"/>
      <c r="SM10" s="145"/>
      <c r="SN10" s="145"/>
      <c r="SO10" s="145"/>
      <c r="SP10" s="145"/>
      <c r="SQ10" s="145"/>
      <c r="SR10" s="145"/>
      <c r="SS10" s="145"/>
      <c r="ST10" s="145"/>
      <c r="SU10" s="145"/>
      <c r="SV10" s="145"/>
      <c r="SW10" s="145"/>
      <c r="SX10" s="145"/>
      <c r="SY10" s="145"/>
      <c r="SZ10" s="145"/>
      <c r="TA10" s="145"/>
      <c r="TB10" s="145"/>
      <c r="TC10" s="145"/>
      <c r="TD10" s="145"/>
      <c r="TE10" s="145"/>
      <c r="TF10" s="145"/>
      <c r="TG10" s="145"/>
      <c r="TH10" s="145"/>
      <c r="TI10" s="145"/>
      <c r="TJ10" s="145"/>
      <c r="TK10" s="145"/>
      <c r="TL10" s="145"/>
      <c r="TM10" s="145"/>
      <c r="TN10" s="145"/>
      <c r="TO10" s="145"/>
      <c r="TP10" s="145"/>
      <c r="TQ10" s="145"/>
      <c r="TR10" s="145"/>
      <c r="TS10" s="145"/>
      <c r="TT10" s="145"/>
      <c r="TU10" s="145"/>
      <c r="TV10" s="145"/>
      <c r="TW10" s="145"/>
      <c r="TX10" s="145"/>
      <c r="TY10" s="145"/>
      <c r="TZ10" s="145"/>
      <c r="UA10" s="145"/>
      <c r="UB10" s="145"/>
      <c r="UC10" s="145"/>
      <c r="UD10" s="145"/>
      <c r="UE10" s="145"/>
      <c r="UF10" s="145"/>
      <c r="UG10" s="145"/>
      <c r="UH10" s="145"/>
      <c r="UI10" s="145"/>
      <c r="UJ10" s="145"/>
      <c r="UK10" s="145"/>
      <c r="UL10" s="145"/>
      <c r="UM10" s="145"/>
      <c r="UN10" s="145"/>
      <c r="UO10" s="145"/>
      <c r="UP10" s="145"/>
      <c r="UQ10" s="145"/>
      <c r="UR10" s="145"/>
      <c r="US10" s="145"/>
      <c r="UT10" s="145"/>
      <c r="UU10" s="145"/>
      <c r="UV10" s="145"/>
      <c r="UW10" s="145"/>
      <c r="UX10" s="145"/>
      <c r="UY10" s="145"/>
      <c r="UZ10" s="145"/>
      <c r="VA10" s="145"/>
      <c r="VB10" s="145"/>
      <c r="VC10" s="145"/>
      <c r="VD10" s="145"/>
      <c r="VE10" s="145"/>
      <c r="VF10" s="145"/>
      <c r="VG10" s="145"/>
      <c r="VH10" s="145"/>
      <c r="VI10" s="145"/>
      <c r="VJ10" s="145"/>
      <c r="VK10" s="145"/>
      <c r="VL10" s="145"/>
      <c r="VM10" s="145"/>
      <c r="VN10" s="145"/>
      <c r="VO10" s="145"/>
      <c r="VP10" s="145"/>
      <c r="VQ10" s="145"/>
      <c r="VR10" s="145"/>
      <c r="VS10" s="145"/>
      <c r="VT10" s="145"/>
      <c r="VU10" s="145"/>
      <c r="VV10" s="145"/>
      <c r="VW10" s="145"/>
      <c r="VX10" s="145"/>
      <c r="VY10" s="145"/>
      <c r="VZ10" s="145"/>
      <c r="WA10" s="145"/>
      <c r="WB10" s="145"/>
      <c r="WC10" s="145"/>
      <c r="WD10" s="145"/>
      <c r="WE10" s="145"/>
      <c r="WF10" s="145"/>
      <c r="WG10" s="145"/>
      <c r="WH10" s="145"/>
      <c r="WI10" s="145"/>
      <c r="WJ10" s="145"/>
      <c r="WK10" s="145"/>
      <c r="WL10" s="145"/>
      <c r="WM10" s="145"/>
      <c r="WN10" s="145"/>
      <c r="WO10" s="145"/>
      <c r="WP10" s="145"/>
      <c r="WQ10" s="145"/>
      <c r="WR10" s="145"/>
      <c r="WS10" s="145"/>
      <c r="WT10" s="145"/>
      <c r="WU10" s="145"/>
      <c r="WV10" s="145"/>
      <c r="WW10" s="145"/>
      <c r="WX10" s="145"/>
      <c r="WY10" s="145"/>
      <c r="WZ10" s="145"/>
      <c r="XA10" s="145"/>
      <c r="XB10" s="145"/>
      <c r="XC10" s="145"/>
      <c r="XD10" s="145"/>
      <c r="XE10" s="145"/>
      <c r="XF10" s="145"/>
      <c r="XG10" s="145"/>
      <c r="XH10" s="145"/>
      <c r="XI10" s="145"/>
      <c r="XJ10" s="145"/>
      <c r="XK10" s="145"/>
      <c r="XL10" s="145"/>
      <c r="XM10" s="145"/>
      <c r="XN10" s="145"/>
      <c r="XO10" s="145"/>
      <c r="XP10" s="145"/>
      <c r="XQ10" s="145"/>
      <c r="XR10" s="145"/>
      <c r="XS10" s="145"/>
      <c r="XT10" s="145"/>
      <c r="XU10" s="145"/>
      <c r="XV10" s="145"/>
      <c r="XW10" s="145"/>
      <c r="XX10" s="145"/>
      <c r="XY10" s="145"/>
      <c r="XZ10" s="145"/>
      <c r="YA10" s="145"/>
      <c r="YB10" s="145"/>
      <c r="YC10" s="145"/>
      <c r="YD10" s="145"/>
      <c r="YE10" s="145"/>
      <c r="YF10" s="145"/>
      <c r="YG10" s="145"/>
      <c r="YH10" s="145"/>
      <c r="YI10" s="145"/>
      <c r="YJ10" s="145"/>
      <c r="YK10" s="145"/>
      <c r="YL10" s="145"/>
      <c r="YM10" s="145"/>
      <c r="YN10" s="145"/>
      <c r="YO10" s="145"/>
      <c r="YP10" s="145"/>
      <c r="YQ10" s="145"/>
      <c r="YR10" s="145"/>
      <c r="YS10" s="145"/>
      <c r="YT10" s="145"/>
      <c r="YU10" s="145"/>
      <c r="YV10" s="145"/>
      <c r="YW10" s="145"/>
      <c r="YX10" s="145"/>
      <c r="YY10" s="145"/>
      <c r="YZ10" s="145"/>
      <c r="ZA10" s="145"/>
      <c r="ZB10" s="145"/>
      <c r="ZC10" s="145"/>
      <c r="ZD10" s="145"/>
      <c r="ZE10" s="145"/>
      <c r="ZF10" s="145"/>
      <c r="ZG10" s="145"/>
      <c r="ZH10" s="145"/>
      <c r="ZI10" s="145"/>
      <c r="ZJ10" s="145"/>
      <c r="ZK10" s="145"/>
      <c r="ZL10" s="145"/>
      <c r="ZM10" s="145"/>
      <c r="ZN10" s="145"/>
      <c r="ZO10" s="145"/>
      <c r="ZP10" s="145"/>
      <c r="ZQ10" s="145"/>
      <c r="ZR10" s="145"/>
      <c r="ZS10" s="145"/>
      <c r="ZT10" s="145"/>
      <c r="ZU10" s="145"/>
      <c r="ZV10" s="145"/>
      <c r="ZW10" s="145"/>
      <c r="ZX10" s="145"/>
      <c r="ZY10" s="145"/>
      <c r="ZZ10" s="145"/>
      <c r="AAA10" s="145"/>
      <c r="AAB10" s="145"/>
      <c r="AAC10" s="145"/>
      <c r="AAD10" s="145"/>
      <c r="AAE10" s="145"/>
      <c r="AAF10" s="145"/>
      <c r="AAG10" s="145"/>
      <c r="AAH10" s="145"/>
      <c r="AAI10" s="145"/>
      <c r="AAJ10" s="145"/>
      <c r="AAK10" s="145"/>
      <c r="AAL10" s="145"/>
      <c r="AAM10" s="145"/>
      <c r="AAN10" s="145"/>
      <c r="AAO10" s="145"/>
      <c r="AAP10" s="145"/>
      <c r="AAQ10" s="145"/>
      <c r="AAR10" s="145"/>
      <c r="AAS10" s="145"/>
      <c r="AAT10" s="145"/>
      <c r="AAU10" s="145"/>
      <c r="AAV10" s="145"/>
      <c r="AAW10" s="145"/>
      <c r="AAX10" s="145"/>
      <c r="AAY10" s="145"/>
      <c r="AAZ10" s="145"/>
      <c r="ABA10" s="145"/>
      <c r="ABB10" s="145"/>
      <c r="ABC10" s="145"/>
      <c r="ABD10" s="145"/>
      <c r="ABE10" s="145"/>
      <c r="ABF10" s="145"/>
      <c r="ABG10" s="145"/>
      <c r="ABH10" s="145"/>
      <c r="ABI10" s="145"/>
      <c r="ABJ10" s="145"/>
      <c r="ABK10" s="145"/>
      <c r="ABL10" s="145"/>
      <c r="ABM10" s="145"/>
      <c r="ABN10" s="145"/>
      <c r="ABO10" s="145"/>
      <c r="ABP10" s="145"/>
      <c r="ABQ10" s="145"/>
      <c r="ABR10" s="145"/>
      <c r="ABS10" s="145"/>
      <c r="ABT10" s="145"/>
      <c r="ABU10" s="145"/>
      <c r="ABV10" s="145"/>
      <c r="ABW10" s="145"/>
      <c r="ABX10" s="145"/>
      <c r="ABY10" s="145"/>
      <c r="ABZ10" s="145"/>
      <c r="ACA10" s="145"/>
      <c r="ACB10" s="145"/>
      <c r="ACC10" s="145"/>
      <c r="ACD10" s="145"/>
      <c r="ACE10" s="145"/>
      <c r="ACF10" s="145"/>
      <c r="ACG10" s="145"/>
      <c r="ACH10" s="145"/>
      <c r="ACI10" s="145"/>
      <c r="ACJ10" s="145"/>
      <c r="ACK10" s="145"/>
      <c r="ACL10" s="145"/>
      <c r="ACM10" s="145"/>
      <c r="ACN10" s="145"/>
      <c r="ACO10" s="145"/>
      <c r="ACP10" s="145"/>
      <c r="ACQ10" s="145"/>
      <c r="ACR10" s="145"/>
      <c r="ACS10" s="145"/>
      <c r="ACT10" s="145"/>
      <c r="ACU10" s="145"/>
      <c r="ACV10" s="145"/>
      <c r="ACW10" s="145"/>
      <c r="ACX10" s="145"/>
      <c r="ACY10" s="145"/>
      <c r="ACZ10" s="145"/>
      <c r="ADA10" s="145"/>
      <c r="ADB10" s="145"/>
      <c r="ADC10" s="145"/>
      <c r="ADD10" s="145"/>
      <c r="ADE10" s="145"/>
      <c r="ADF10" s="145"/>
      <c r="ADG10" s="145"/>
      <c r="ADH10" s="145"/>
      <c r="ADI10" s="145"/>
      <c r="ADJ10" s="145"/>
      <c r="ADK10" s="145"/>
      <c r="ADL10" s="145"/>
      <c r="ADM10" s="145"/>
      <c r="ADN10" s="145"/>
      <c r="ADO10" s="145"/>
      <c r="ADP10" s="145"/>
      <c r="ADQ10" s="145"/>
      <c r="ADR10" s="145"/>
      <c r="ADS10" s="145"/>
      <c r="ADT10" s="145"/>
      <c r="ADU10" s="145"/>
      <c r="ADV10" s="145"/>
      <c r="ADW10" s="145"/>
      <c r="ADX10" s="145"/>
      <c r="ADY10" s="145"/>
      <c r="ADZ10" s="145"/>
      <c r="AEA10" s="145"/>
      <c r="AEB10" s="145"/>
      <c r="AEC10" s="145"/>
      <c r="AED10" s="145"/>
      <c r="AEE10" s="145"/>
      <c r="AEF10" s="145"/>
      <c r="AEG10" s="145"/>
      <c r="AEH10" s="145"/>
      <c r="AEI10" s="145"/>
      <c r="AEJ10" s="145"/>
      <c r="AEK10" s="145"/>
      <c r="AEL10" s="145"/>
      <c r="AEM10" s="145"/>
      <c r="AEN10" s="145"/>
      <c r="AEO10" s="145"/>
      <c r="AEP10" s="145"/>
      <c r="AEQ10" s="145"/>
      <c r="AER10" s="145"/>
      <c r="AES10" s="145"/>
      <c r="AET10" s="145"/>
      <c r="AEU10" s="145"/>
      <c r="AEV10" s="145"/>
      <c r="AEW10" s="145"/>
      <c r="AEX10" s="145"/>
      <c r="AEY10" s="145"/>
      <c r="AEZ10" s="145"/>
      <c r="AFA10" s="145"/>
      <c r="AFB10" s="145"/>
      <c r="AFC10" s="145"/>
      <c r="AFD10" s="145"/>
      <c r="AFE10" s="145"/>
      <c r="AFF10" s="145"/>
      <c r="AFG10" s="145"/>
      <c r="AFH10" s="145"/>
      <c r="AFI10" s="145"/>
      <c r="AFJ10" s="145"/>
      <c r="AFK10" s="145"/>
      <c r="AFL10" s="145"/>
      <c r="AFM10" s="145"/>
      <c r="AFN10" s="145"/>
      <c r="AFO10" s="145"/>
      <c r="AFP10" s="145"/>
      <c r="AFQ10" s="145"/>
      <c r="AFR10" s="145"/>
      <c r="AFS10" s="145"/>
      <c r="AFT10" s="145"/>
      <c r="AFU10" s="145"/>
      <c r="AFV10" s="145"/>
      <c r="AFW10" s="145"/>
      <c r="AFX10" s="145"/>
      <c r="AFY10" s="145"/>
      <c r="AFZ10" s="145"/>
      <c r="AGA10" s="145"/>
      <c r="AGB10" s="145"/>
      <c r="AGC10" s="145"/>
      <c r="AGD10" s="145"/>
      <c r="AGE10" s="145"/>
      <c r="AGF10" s="145"/>
      <c r="AGG10" s="145"/>
      <c r="AGH10" s="145"/>
      <c r="AGI10" s="145"/>
      <c r="AGJ10" s="145"/>
      <c r="AGK10" s="145"/>
      <c r="AGL10" s="145"/>
      <c r="AGM10" s="145"/>
      <c r="AGN10" s="145"/>
      <c r="AGO10" s="145"/>
      <c r="AGP10" s="145"/>
      <c r="AGQ10" s="145"/>
      <c r="AGR10" s="145"/>
      <c r="AGS10" s="145"/>
      <c r="AGT10" s="145"/>
      <c r="AGU10" s="145"/>
      <c r="AGV10" s="145"/>
      <c r="AGW10" s="145"/>
      <c r="AGX10" s="145"/>
      <c r="AGY10" s="145"/>
      <c r="AGZ10" s="145"/>
      <c r="AHA10" s="145"/>
      <c r="AHB10" s="145"/>
      <c r="AHC10" s="145"/>
      <c r="AHD10" s="145"/>
      <c r="AHE10" s="145"/>
      <c r="AHF10" s="145"/>
      <c r="AHG10" s="145"/>
      <c r="AHH10" s="145"/>
      <c r="AHI10" s="145"/>
      <c r="AHJ10" s="145"/>
      <c r="AHK10" s="145"/>
      <c r="AHL10" s="145"/>
      <c r="AHM10" s="145"/>
      <c r="AHN10" s="145"/>
      <c r="AHO10" s="145"/>
      <c r="AHP10" s="145"/>
      <c r="AHQ10" s="145"/>
      <c r="AHR10" s="145"/>
      <c r="AHS10" s="145"/>
      <c r="AHT10" s="145"/>
      <c r="AHU10" s="145"/>
      <c r="AHV10" s="145"/>
      <c r="AHW10" s="145"/>
      <c r="AHX10" s="145"/>
      <c r="AHY10" s="145"/>
      <c r="AHZ10" s="145"/>
      <c r="AIA10" s="145"/>
      <c r="AIB10" s="145"/>
      <c r="AIC10" s="145"/>
      <c r="AID10" s="145"/>
      <c r="AIE10" s="145"/>
      <c r="AIF10" s="145"/>
      <c r="AIG10" s="145"/>
      <c r="AIH10" s="145"/>
      <c r="AII10" s="145"/>
      <c r="AIJ10" s="145"/>
      <c r="AIK10" s="145"/>
      <c r="AIL10" s="145"/>
      <c r="AIM10" s="145"/>
      <c r="AIN10" s="145"/>
      <c r="AIO10" s="145"/>
      <c r="AIP10" s="145"/>
      <c r="AIQ10" s="145"/>
      <c r="AIR10" s="145"/>
      <c r="AIS10" s="145"/>
      <c r="AIT10" s="145"/>
      <c r="AIU10" s="145"/>
      <c r="AIV10" s="145"/>
      <c r="AIW10" s="145"/>
      <c r="AIX10" s="145"/>
      <c r="AIY10" s="145"/>
      <c r="AIZ10" s="145"/>
      <c r="AJA10" s="145"/>
      <c r="AJB10" s="145"/>
      <c r="AJC10" s="145"/>
      <c r="AJD10" s="145"/>
      <c r="AJE10" s="145"/>
      <c r="AJF10" s="145"/>
      <c r="AJG10" s="145"/>
      <c r="AJH10" s="145"/>
      <c r="AJI10" s="145"/>
      <c r="AJJ10" s="145"/>
      <c r="AJK10" s="145"/>
      <c r="AJL10" s="145"/>
      <c r="AJM10" s="145"/>
      <c r="AJN10" s="145"/>
      <c r="AJO10" s="145"/>
      <c r="AJP10" s="145"/>
      <c r="AJQ10" s="145"/>
      <c r="AJR10" s="145"/>
      <c r="AJS10" s="145"/>
      <c r="AJT10" s="145"/>
      <c r="AJU10" s="145"/>
      <c r="AJV10" s="145"/>
      <c r="AJW10" s="145"/>
      <c r="AJX10" s="145"/>
      <c r="AJY10" s="145"/>
      <c r="AJZ10" s="145"/>
      <c r="AKA10" s="145"/>
      <c r="AKB10" s="145"/>
      <c r="AKC10" s="145"/>
      <c r="AKD10" s="145"/>
      <c r="AKE10" s="145"/>
      <c r="AKF10" s="145"/>
      <c r="AKG10" s="145"/>
      <c r="AKH10" s="145"/>
      <c r="AKI10" s="145"/>
      <c r="AKJ10" s="145"/>
      <c r="AKK10" s="145"/>
      <c r="AKL10" s="145"/>
      <c r="AKM10" s="145"/>
      <c r="AKN10" s="145"/>
      <c r="AKO10" s="145"/>
      <c r="AKP10" s="145"/>
      <c r="AKQ10" s="145"/>
      <c r="AKR10" s="145"/>
      <c r="AKS10" s="145"/>
      <c r="AKT10" s="145"/>
      <c r="AKU10" s="145"/>
      <c r="AKV10" s="145"/>
      <c r="AKW10" s="145"/>
      <c r="AKX10" s="145"/>
      <c r="AKY10" s="145"/>
      <c r="AKZ10" s="145"/>
      <c r="ALA10" s="145"/>
      <c r="ALB10" s="145"/>
      <c r="ALC10" s="145"/>
      <c r="ALD10" s="145"/>
      <c r="ALE10" s="145"/>
      <c r="ALF10" s="145"/>
      <c r="ALG10" s="145"/>
      <c r="ALH10" s="145"/>
      <c r="ALI10" s="145"/>
      <c r="ALJ10" s="145"/>
      <c r="ALK10" s="145"/>
      <c r="ALL10" s="145"/>
      <c r="ALM10" s="145"/>
      <c r="ALN10" s="145"/>
      <c r="ALO10" s="145"/>
      <c r="ALP10" s="145"/>
      <c r="ALQ10" s="145"/>
      <c r="ALR10" s="145"/>
      <c r="ALS10" s="145"/>
      <c r="ALT10" s="145"/>
      <c r="ALU10" s="145"/>
      <c r="ALV10" s="145"/>
      <c r="ALW10" s="145"/>
      <c r="ALX10" s="145"/>
      <c r="ALY10" s="145"/>
      <c r="ALZ10" s="145"/>
      <c r="AMA10" s="145"/>
      <c r="AMB10" s="145"/>
      <c r="AMC10" s="145"/>
      <c r="AMD10" s="145"/>
      <c r="AME10" s="145"/>
      <c r="AMF10" s="145"/>
      <c r="AMG10" s="145"/>
      <c r="AMH10" s="145"/>
      <c r="AMI10" s="145"/>
      <c r="AMJ10" s="145"/>
      <c r="AMK10" s="145"/>
      <c r="AML10" s="145"/>
    </row>
    <row r="11" spans="1:1026" s="149" customFormat="1" ht="12.75" customHeight="1">
      <c r="B11" s="149" t="s">
        <v>543</v>
      </c>
      <c r="C11" s="156" t="s">
        <v>505</v>
      </c>
      <c r="D11" s="150" t="s">
        <v>149</v>
      </c>
      <c r="E11" s="149" t="s">
        <v>605</v>
      </c>
      <c r="F11" s="149" t="s">
        <v>585</v>
      </c>
      <c r="G11" s="167" t="s">
        <v>155</v>
      </c>
      <c r="H11" s="152" t="str">
        <f t="shared" si="0"/>
        <v>EXEC INS_fsm_state_transition @tx_fsm_type_name='LOAN', @tx_state_name='UNDEF', @tx_action_name='SO_CREATE', @tx_next_state_name='SO_CREATED',  @tx_login_name='nazdaq_prod'</v>
      </c>
    </row>
    <row r="12" spans="1:1026" s="149" customFormat="1" ht="12.75" customHeight="1">
      <c r="B12" s="149" t="s">
        <v>543</v>
      </c>
      <c r="C12" s="156" t="s">
        <v>505</v>
      </c>
      <c r="D12" s="131" t="s">
        <v>683</v>
      </c>
      <c r="E12" s="149" t="s">
        <v>606</v>
      </c>
      <c r="F12" s="149" t="s">
        <v>586</v>
      </c>
      <c r="G12" s="167" t="s">
        <v>155</v>
      </c>
      <c r="H12" s="152" t="str">
        <f t="shared" si="0"/>
        <v>EXEC INS_fsm_state_transition @tx_fsm_type_name='LOAN', @tx_state_name='FO_SUBMITTED', @tx_action_name='SO_UPDATE', @tx_next_state_name='SO_UPDATED',  @tx_login_name='nazdaq_prod'</v>
      </c>
    </row>
    <row r="13" spans="1:1026" s="149" customFormat="1" ht="12.75" customHeight="1">
      <c r="B13" s="149" t="s">
        <v>543</v>
      </c>
      <c r="C13" s="156" t="s">
        <v>505</v>
      </c>
      <c r="D13" s="149" t="s">
        <v>585</v>
      </c>
      <c r="E13" s="149" t="s">
        <v>606</v>
      </c>
      <c r="F13" s="149" t="s">
        <v>586</v>
      </c>
      <c r="G13" s="167" t="s">
        <v>155</v>
      </c>
      <c r="H13" s="152" t="str">
        <f t="shared" si="0"/>
        <v>EXEC INS_fsm_state_transition @tx_fsm_type_name='LOAN', @tx_state_name='SO_CREATED', @tx_action_name='SO_UPDATE', @tx_next_state_name='SO_UPDATED',  @tx_login_name='nazdaq_prod'</v>
      </c>
    </row>
    <row r="14" spans="1:1026" s="149" customFormat="1" ht="12.75" customHeight="1">
      <c r="B14" s="149" t="s">
        <v>543</v>
      </c>
      <c r="C14" s="156" t="s">
        <v>505</v>
      </c>
      <c r="D14" s="149" t="s">
        <v>586</v>
      </c>
      <c r="E14" s="149" t="s">
        <v>606</v>
      </c>
      <c r="F14" s="149" t="s">
        <v>586</v>
      </c>
      <c r="G14" s="167" t="s">
        <v>155</v>
      </c>
      <c r="H14" s="152" t="str">
        <f t="shared" si="0"/>
        <v>EXEC INS_fsm_state_transition @tx_fsm_type_name='LOAN', @tx_state_name='SO_UPDATED', @tx_action_name='SO_UPDATE', @tx_next_state_name='SO_UPDATED',  @tx_login_name='nazdaq_prod'</v>
      </c>
    </row>
    <row r="15" spans="1:1026" s="149" customFormat="1" ht="12.75" customHeight="1">
      <c r="B15" s="149" t="s">
        <v>543</v>
      </c>
      <c r="C15" s="156" t="s">
        <v>505</v>
      </c>
      <c r="D15" s="149" t="s">
        <v>585</v>
      </c>
      <c r="E15" s="149" t="s">
        <v>609</v>
      </c>
      <c r="F15" s="149" t="s">
        <v>587</v>
      </c>
      <c r="G15" s="167" t="s">
        <v>155</v>
      </c>
      <c r="H15" s="152" t="str">
        <f t="shared" si="0"/>
        <v>EXEC INS_fsm_state_transition @tx_fsm_type_name='LOAN', @tx_state_name='SO_CREATED', @tx_action_name='SO_DELETE', @tx_next_state_name='SO_DELETED',  @tx_login_name='nazdaq_prod'</v>
      </c>
    </row>
    <row r="16" spans="1:1026" s="149" customFormat="1" ht="12.75" customHeight="1">
      <c r="B16" s="149" t="s">
        <v>543</v>
      </c>
      <c r="C16" s="156" t="s">
        <v>505</v>
      </c>
      <c r="D16" s="149" t="s">
        <v>586</v>
      </c>
      <c r="E16" s="149" t="s">
        <v>609</v>
      </c>
      <c r="F16" s="149" t="s">
        <v>587</v>
      </c>
      <c r="G16" s="167" t="s">
        <v>155</v>
      </c>
      <c r="H16" s="152" t="str">
        <f t="shared" si="0"/>
        <v>EXEC INS_fsm_state_transition @tx_fsm_type_name='LOAN', @tx_state_name='SO_UPDATED', @tx_action_name='SO_DELETE', @tx_next_state_name='SO_DELETED',  @tx_login_name='nazdaq_prod'</v>
      </c>
    </row>
    <row r="17" spans="2:8" s="149" customFormat="1" ht="12.75" customHeight="1">
      <c r="B17" s="149" t="s">
        <v>543</v>
      </c>
      <c r="C17" s="156" t="s">
        <v>505</v>
      </c>
      <c r="D17" s="149" t="s">
        <v>585</v>
      </c>
      <c r="E17" s="149" t="s">
        <v>607</v>
      </c>
      <c r="F17" s="149" t="s">
        <v>525</v>
      </c>
      <c r="G17" s="167" t="s">
        <v>155</v>
      </c>
      <c r="H17" s="152" t="str">
        <f t="shared" si="0"/>
        <v>EXEC INS_fsm_state_transition @tx_fsm_type_name='LOAN', @tx_state_name='SO_CREATED', @tx_action_name='SO_RECOMMEND', @tx_next_state_name='SO_RECOMMENDED',  @tx_login_name='nazdaq_prod'</v>
      </c>
    </row>
    <row r="18" spans="2:8" s="149" customFormat="1" ht="12.75" customHeight="1">
      <c r="B18" s="149" t="s">
        <v>543</v>
      </c>
      <c r="C18" s="156" t="s">
        <v>505</v>
      </c>
      <c r="D18" s="149" t="s">
        <v>586</v>
      </c>
      <c r="E18" s="149" t="s">
        <v>607</v>
      </c>
      <c r="F18" s="149" t="s">
        <v>525</v>
      </c>
      <c r="G18" s="167" t="s">
        <v>155</v>
      </c>
      <c r="H18" s="152" t="str">
        <f t="shared" si="0"/>
        <v>EXEC INS_fsm_state_transition @tx_fsm_type_name='LOAN', @tx_state_name='SO_UPDATED', @tx_action_name='SO_RECOMMEND', @tx_next_state_name='SO_RECOMMENDED',  @tx_login_name='nazdaq_prod'</v>
      </c>
    </row>
    <row r="19" spans="2:8" s="149" customFormat="1" ht="12.75" customHeight="1">
      <c r="B19" s="149" t="s">
        <v>543</v>
      </c>
      <c r="C19" s="156" t="s">
        <v>505</v>
      </c>
      <c r="D19" s="149" t="s">
        <v>586</v>
      </c>
      <c r="E19" s="149" t="s">
        <v>608</v>
      </c>
      <c r="F19" s="149" t="s">
        <v>526</v>
      </c>
      <c r="G19" s="167" t="s">
        <v>155</v>
      </c>
      <c r="H19" s="152" t="str">
        <f t="shared" si="0"/>
        <v>EXEC INS_fsm_state_transition @tx_fsm_type_name='LOAN', @tx_state_name='SO_UPDATED', @tx_action_name='SO_RE_RECOMMEND', @tx_next_state_name='SO_RE_RECOMMENDED',  @tx_login_name='nazdaq_prod'</v>
      </c>
    </row>
    <row r="20" spans="2:8" s="149" customFormat="1" ht="12.75" customHeight="1">
      <c r="B20" s="149" t="s">
        <v>543</v>
      </c>
      <c r="C20" s="156" t="s">
        <v>505</v>
      </c>
      <c r="D20" s="149" t="s">
        <v>528</v>
      </c>
      <c r="E20" s="149" t="s">
        <v>606</v>
      </c>
      <c r="F20" s="149" t="s">
        <v>586</v>
      </c>
      <c r="G20" s="167" t="s">
        <v>155</v>
      </c>
      <c r="H20" s="152" t="str">
        <f t="shared" si="0"/>
        <v>EXEC INS_fsm_state_transition @tx_fsm_type_name='LOAN', @tx_state_name='BM_RETURNED', @tx_action_name='SO_UPDATE', @tx_next_state_name='SO_UPDATED',  @tx_login_name='nazdaq_prod'</v>
      </c>
    </row>
    <row r="21" spans="2:8" s="149" customFormat="1" ht="12.75" customHeight="1">
      <c r="B21" s="149" t="s">
        <v>543</v>
      </c>
      <c r="C21" s="156" t="s">
        <v>505</v>
      </c>
      <c r="D21" s="149" t="s">
        <v>529</v>
      </c>
      <c r="E21" s="149" t="s">
        <v>606</v>
      </c>
      <c r="F21" s="149" t="s">
        <v>586</v>
      </c>
      <c r="G21" s="167" t="s">
        <v>155</v>
      </c>
      <c r="H21" s="152" t="str">
        <f t="shared" si="0"/>
        <v>EXEC INS_fsm_state_transition @tx_fsm_type_name='LOAN', @tx_state_name='BOM_RETURNED', @tx_action_name='SO_UPDATE', @tx_next_state_name='SO_UPDATED',  @tx_login_name='nazdaq_prod'</v>
      </c>
    </row>
    <row r="22" spans="2:8" s="149" customFormat="1" ht="12.75" customHeight="1">
      <c r="B22" s="149" t="s">
        <v>543</v>
      </c>
      <c r="C22" s="156" t="s">
        <v>505</v>
      </c>
      <c r="D22" s="149" t="s">
        <v>553</v>
      </c>
      <c r="E22" s="149" t="s">
        <v>606</v>
      </c>
      <c r="F22" s="149" t="s">
        <v>586</v>
      </c>
      <c r="G22" s="167" t="s">
        <v>155</v>
      </c>
      <c r="H22" s="152" t="str">
        <f t="shared" si="0"/>
        <v>EXEC INS_fsm_state_transition @tx_fsm_type_name='LOAN', @tx_state_name='PPC_RETURNED', @tx_action_name='SO_UPDATE', @tx_next_state_name='SO_UPDATED',  @tx_login_name='nazdaq_prod'</v>
      </c>
    </row>
    <row r="23" spans="2:8" s="149" customFormat="1" ht="12.75" customHeight="1">
      <c r="B23" s="149" t="s">
        <v>543</v>
      </c>
      <c r="C23" s="156" t="s">
        <v>505</v>
      </c>
      <c r="D23" s="149" t="s">
        <v>678</v>
      </c>
      <c r="E23" s="149" t="s">
        <v>606</v>
      </c>
      <c r="F23" s="149" t="s">
        <v>586</v>
      </c>
      <c r="G23" s="167" t="s">
        <v>155</v>
      </c>
      <c r="H23" s="152" t="str">
        <f t="shared" ref="H23:H28" si="1">IF(LEN(C23)&gt;0,"EXEC INS_fsm_state_transition @tx_fsm_type_name='"&amp;C23&amp;"', @tx_state_name='"&amp;D23&amp;"', @tx_action_name='"&amp;E23&amp;"', @tx_next_state_name='"&amp;F23&amp;"',  @tx_login_name='nazdaq_prod'")</f>
        <v>EXEC INS_fsm_state_transition @tx_fsm_type_name='LOAN', @tx_state_name='MIS_RETURNED', @tx_action_name='SO_UPDATE', @tx_next_state_name='SO_UPDATED',  @tx_login_name='nazdaq_prod'</v>
      </c>
    </row>
    <row r="24" spans="2:8" s="149" customFormat="1" ht="12.75" customHeight="1">
      <c r="B24" s="149" t="s">
        <v>543</v>
      </c>
      <c r="C24" s="156" t="s">
        <v>505</v>
      </c>
      <c r="D24" s="204" t="s">
        <v>708</v>
      </c>
      <c r="E24" s="149" t="s">
        <v>606</v>
      </c>
      <c r="F24" s="149" t="s">
        <v>586</v>
      </c>
      <c r="G24" s="167" t="s">
        <v>155</v>
      </c>
      <c r="H24" s="152" t="str">
        <f t="shared" si="1"/>
        <v>EXEC INS_fsm_state_transition @tx_fsm_type_name='LOAN', @tx_state_name='CAD_RETURNED', @tx_action_name='SO_UPDATE', @tx_next_state_name='SO_UPDATED',  @tx_login_name='nazdaq_prod'</v>
      </c>
    </row>
    <row r="25" spans="2:8" s="149" customFormat="1" ht="12.75" customHeight="1">
      <c r="B25" s="149" t="s">
        <v>543</v>
      </c>
      <c r="C25" s="156" t="s">
        <v>505</v>
      </c>
      <c r="D25" s="149" t="s">
        <v>706</v>
      </c>
      <c r="E25" s="149" t="s">
        <v>606</v>
      </c>
      <c r="F25" s="149" t="s">
        <v>586</v>
      </c>
      <c r="G25" s="167" t="s">
        <v>155</v>
      </c>
      <c r="H25" s="152" t="str">
        <f t="shared" si="1"/>
        <v>EXEC INS_fsm_state_transition @tx_fsm_type_name='LOAN', @tx_state_name='APPROVED_RETURNED', @tx_action_name='SO_UPDATE', @tx_next_state_name='SO_UPDATED',  @tx_login_name='nazdaq_prod'</v>
      </c>
    </row>
    <row r="26" spans="2:8" s="149" customFormat="1" ht="12.75" customHeight="1">
      <c r="B26" s="149" t="s">
        <v>543</v>
      </c>
      <c r="C26" s="156" t="s">
        <v>505</v>
      </c>
      <c r="D26" s="165" t="s">
        <v>582</v>
      </c>
      <c r="E26" s="149" t="s">
        <v>606</v>
      </c>
      <c r="F26" s="149" t="s">
        <v>586</v>
      </c>
      <c r="G26" s="167" t="s">
        <v>155</v>
      </c>
      <c r="H26" s="152" t="str">
        <f t="shared" si="1"/>
        <v>EXEC INS_fsm_state_transition @tx_fsm_type_name='LOAN', @tx_state_name='CA_RETURNED', @tx_action_name='SO_UPDATE', @tx_next_state_name='SO_UPDATED',  @tx_login_name='nazdaq_prod'</v>
      </c>
    </row>
    <row r="27" spans="2:8" s="149" customFormat="1" ht="12.75" customHeight="1">
      <c r="B27" s="149" t="s">
        <v>543</v>
      </c>
      <c r="C27" s="156" t="s">
        <v>505</v>
      </c>
      <c r="D27" s="131" t="s">
        <v>583</v>
      </c>
      <c r="E27" s="149" t="s">
        <v>606</v>
      </c>
      <c r="F27" s="204" t="s">
        <v>710</v>
      </c>
      <c r="G27" s="167" t="s">
        <v>155</v>
      </c>
      <c r="H27" s="152" t="str">
        <f t="shared" si="1"/>
        <v>EXEC INS_fsm_state_transition @tx_fsm_type_name='LOAN', @tx_state_name='CA_SENT_QUERY', @tx_action_name='SO_UPDATE', @tx_next_state_name='SENT_QUERY_UPDATED',  @tx_login_name='nazdaq_prod'</v>
      </c>
    </row>
    <row r="28" spans="2:8" s="149" customFormat="1" ht="12.75" customHeight="1">
      <c r="B28" s="149" t="s">
        <v>543</v>
      </c>
      <c r="C28" s="156" t="s">
        <v>505</v>
      </c>
      <c r="D28" s="204" t="s">
        <v>710</v>
      </c>
      <c r="E28" s="149" t="s">
        <v>606</v>
      </c>
      <c r="F28" s="204" t="s">
        <v>710</v>
      </c>
      <c r="G28" s="167" t="s">
        <v>155</v>
      </c>
      <c r="H28" s="152" t="str">
        <f t="shared" si="1"/>
        <v>EXEC INS_fsm_state_transition @tx_fsm_type_name='LOAN', @tx_state_name='SENT_QUERY_UPDATED', @tx_action_name='SO_UPDATE', @tx_next_state_name='SENT_QUERY_UPDATED',  @tx_login_name='nazdaq_prod'</v>
      </c>
    </row>
    <row r="29" spans="2:8" s="149" customFormat="1" ht="12.75" customHeight="1">
      <c r="B29" s="149" t="s">
        <v>543</v>
      </c>
      <c r="C29" s="156" t="s">
        <v>505</v>
      </c>
      <c r="D29" s="204" t="s">
        <v>719</v>
      </c>
      <c r="E29" s="149" t="s">
        <v>724</v>
      </c>
      <c r="F29" s="204" t="s">
        <v>721</v>
      </c>
      <c r="G29" s="167" t="s">
        <v>155</v>
      </c>
      <c r="H29" s="152" t="str">
        <f>IF(LEN(C29)&gt;0,"EXEC INS_fsm_state_transition @tx_fsm_type_name='"&amp;C29&amp;"', @tx_state_name='"&amp;D29&amp;"', @tx_action_name='"&amp;E29&amp;"', @tx_next_state_name='"&amp;F29&amp;"',  @tx_login_name='nazdaq_prod'")</f>
        <v>EXEC INS_fsm_state_transition @tx_fsm_type_name='LOAN', @tx_state_name='CAD_SENT_QUERY_TO_SO', @tx_action_name='SO_CAD_QUERY_UPDATE', @tx_next_state_name='SO_CAD_QUERY_UPDATED',  @tx_login_name='nazdaq_prod'</v>
      </c>
    </row>
    <row r="30" spans="2:8" s="149" customFormat="1" ht="12.75" customHeight="1">
      <c r="B30" s="149" t="s">
        <v>543</v>
      </c>
      <c r="C30" s="156" t="s">
        <v>505</v>
      </c>
      <c r="D30" s="204" t="s">
        <v>721</v>
      </c>
      <c r="E30" s="149" t="s">
        <v>724</v>
      </c>
      <c r="F30" s="204" t="s">
        <v>721</v>
      </c>
      <c r="G30" s="167" t="s">
        <v>155</v>
      </c>
      <c r="H30" s="152" t="str">
        <f>IF(LEN(C30)&gt;0,"EXEC INS_fsm_state_transition @tx_fsm_type_name='"&amp;C30&amp;"', @tx_state_name='"&amp;D30&amp;"', @tx_action_name='"&amp;E30&amp;"', @tx_next_state_name='"&amp;F30&amp;"',  @tx_login_name='nazdaq_prod'")</f>
        <v>EXEC INS_fsm_state_transition @tx_fsm_type_name='LOAN', @tx_state_name='SO_CAD_QUERY_UPDATED', @tx_action_name='SO_CAD_QUERY_UPDATE', @tx_next_state_name='SO_CAD_QUERY_UPDATED',  @tx_login_name='nazdaq_prod'</v>
      </c>
    </row>
    <row r="31" spans="2:8" s="149" customFormat="1" ht="12.75" customHeight="1">
      <c r="B31" s="149" t="s">
        <v>543</v>
      </c>
      <c r="C31" s="156" t="s">
        <v>505</v>
      </c>
      <c r="D31" s="204" t="s">
        <v>708</v>
      </c>
      <c r="E31" s="149" t="s">
        <v>606</v>
      </c>
      <c r="F31" s="204" t="s">
        <v>586</v>
      </c>
      <c r="G31" s="167" t="s">
        <v>155</v>
      </c>
      <c r="H31" s="152" t="str">
        <f>IF(LEN(C31)&gt;0,"EXEC INS_fsm_state_transition @tx_fsm_type_name='"&amp;C31&amp;"', @tx_state_name='"&amp;D31&amp;"', @tx_action_name='"&amp;E31&amp;"', @tx_next_state_name='"&amp;F31&amp;"',  @tx_login_name='nazdaq_prod'")</f>
        <v>EXEC INS_fsm_state_transition @tx_fsm_type_name='LOAN', @tx_state_name='CAD_RETURNED', @tx_action_name='SO_UPDATE', @tx_next_state_name='SO_UPDATED',  @tx_login_name='nazdaq_prod'</v>
      </c>
    </row>
    <row r="32" spans="2:8" s="131" customFormat="1" ht="12.75" customHeight="1">
      <c r="B32" s="131" t="s">
        <v>544</v>
      </c>
      <c r="C32" s="134" t="s">
        <v>505</v>
      </c>
      <c r="D32" s="131" t="s">
        <v>525</v>
      </c>
      <c r="E32" s="142" t="s">
        <v>507</v>
      </c>
      <c r="F32" s="131" t="s">
        <v>527</v>
      </c>
      <c r="G32" s="140" t="s">
        <v>155</v>
      </c>
      <c r="H32" s="152" t="str">
        <f t="shared" si="0"/>
        <v>EXEC INS_fsm_state_transition @tx_fsm_type_name='LOAN', @tx_state_name='SO_RECOMMENDED', @tx_action_name='BM_RECOMMEND', @tx_next_state_name='PEND_RECEIVED',  @tx_login_name='nazdaq_prod'</v>
      </c>
    </row>
    <row r="33" spans="2:8" s="131" customFormat="1" ht="12.75" customHeight="1">
      <c r="B33" s="131" t="s">
        <v>544</v>
      </c>
      <c r="C33" s="134" t="s">
        <v>505</v>
      </c>
      <c r="D33" s="131" t="s">
        <v>526</v>
      </c>
      <c r="E33" s="142" t="s">
        <v>507</v>
      </c>
      <c r="F33" s="131" t="s">
        <v>527</v>
      </c>
      <c r="G33" s="140" t="s">
        <v>155</v>
      </c>
      <c r="H33" s="152" t="str">
        <f t="shared" si="0"/>
        <v>EXEC INS_fsm_state_transition @tx_fsm_type_name='LOAN', @tx_state_name='SO_RE_RECOMMENDED', @tx_action_name='BM_RECOMMEND', @tx_next_state_name='PEND_RECEIVED',  @tx_login_name='nazdaq_prod'</v>
      </c>
    </row>
    <row r="34" spans="2:8" s="131" customFormat="1" ht="12.75" customHeight="1">
      <c r="B34" s="131" t="s">
        <v>544</v>
      </c>
      <c r="C34" s="134" t="s">
        <v>505</v>
      </c>
      <c r="D34" s="131" t="s">
        <v>525</v>
      </c>
      <c r="E34" s="131" t="s">
        <v>508</v>
      </c>
      <c r="F34" s="131" t="s">
        <v>528</v>
      </c>
      <c r="G34" s="140" t="s">
        <v>155</v>
      </c>
      <c r="H34" s="152" t="str">
        <f t="shared" si="0"/>
        <v>EXEC INS_fsm_state_transition @tx_fsm_type_name='LOAN', @tx_state_name='SO_RECOMMENDED', @tx_action_name='BM_RETURN', @tx_next_state_name='BM_RETURNED',  @tx_login_name='nazdaq_prod'</v>
      </c>
    </row>
    <row r="35" spans="2:8" s="131" customFormat="1" ht="12.75" customHeight="1">
      <c r="B35" s="131" t="s">
        <v>544</v>
      </c>
      <c r="C35" s="134" t="s">
        <v>505</v>
      </c>
      <c r="D35" s="131" t="s">
        <v>526</v>
      </c>
      <c r="E35" s="131" t="s">
        <v>508</v>
      </c>
      <c r="F35" s="131" t="s">
        <v>528</v>
      </c>
      <c r="G35" s="140" t="s">
        <v>155</v>
      </c>
      <c r="H35" s="152" t="str">
        <f t="shared" si="0"/>
        <v>EXEC INS_fsm_state_transition @tx_fsm_type_name='LOAN', @tx_state_name='SO_RE_RECOMMENDED', @tx_action_name='BM_RETURN', @tx_next_state_name='BM_RETURNED',  @tx_login_name='nazdaq_prod'</v>
      </c>
    </row>
    <row r="36" spans="2:8" s="165" customFormat="1" ht="12.75" customHeight="1">
      <c r="B36" s="165" t="s">
        <v>546</v>
      </c>
      <c r="C36" s="162" t="s">
        <v>505</v>
      </c>
      <c r="D36" s="165" t="s">
        <v>525</v>
      </c>
      <c r="E36" s="165" t="s">
        <v>509</v>
      </c>
      <c r="F36" s="165" t="s">
        <v>527</v>
      </c>
      <c r="G36" s="168" t="s">
        <v>155</v>
      </c>
      <c r="H36" s="152" t="str">
        <f t="shared" si="0"/>
        <v>EXEC INS_fsm_state_transition @tx_fsm_type_name='LOAN', @tx_state_name='SO_RECOMMENDED', @tx_action_name='BOM_RECOMMEND', @tx_next_state_name='PEND_RECEIVED',  @tx_login_name='nazdaq_prod'</v>
      </c>
    </row>
    <row r="37" spans="2:8" s="165" customFormat="1" ht="12.75" customHeight="1">
      <c r="B37" s="165" t="s">
        <v>546</v>
      </c>
      <c r="C37" s="162" t="s">
        <v>505</v>
      </c>
      <c r="D37" s="165" t="s">
        <v>526</v>
      </c>
      <c r="E37" s="165" t="s">
        <v>509</v>
      </c>
      <c r="F37" s="165" t="s">
        <v>527</v>
      </c>
      <c r="G37" s="168" t="s">
        <v>155</v>
      </c>
      <c r="H37" s="152" t="str">
        <f t="shared" si="0"/>
        <v>EXEC INS_fsm_state_transition @tx_fsm_type_name='LOAN', @tx_state_name='SO_RE_RECOMMENDED', @tx_action_name='BOM_RECOMMEND', @tx_next_state_name='PEND_RECEIVED',  @tx_login_name='nazdaq_prod'</v>
      </c>
    </row>
    <row r="38" spans="2:8" s="165" customFormat="1" ht="12.75" customHeight="1">
      <c r="B38" s="165" t="s">
        <v>546</v>
      </c>
      <c r="C38" s="162" t="s">
        <v>505</v>
      </c>
      <c r="D38" s="165" t="s">
        <v>525</v>
      </c>
      <c r="E38" s="165" t="s">
        <v>510</v>
      </c>
      <c r="F38" s="165" t="s">
        <v>529</v>
      </c>
      <c r="G38" s="168" t="s">
        <v>155</v>
      </c>
      <c r="H38" s="152" t="str">
        <f t="shared" si="0"/>
        <v>EXEC INS_fsm_state_transition @tx_fsm_type_name='LOAN', @tx_state_name='SO_RECOMMENDED', @tx_action_name='BOM_RETURN', @tx_next_state_name='BOM_RETURNED',  @tx_login_name='nazdaq_prod'</v>
      </c>
    </row>
    <row r="39" spans="2:8" s="165" customFormat="1" ht="12.75" customHeight="1">
      <c r="B39" s="165" t="s">
        <v>546</v>
      </c>
      <c r="C39" s="162" t="s">
        <v>505</v>
      </c>
      <c r="D39" s="165" t="s">
        <v>526</v>
      </c>
      <c r="E39" s="165" t="s">
        <v>510</v>
      </c>
      <c r="F39" s="165" t="s">
        <v>529</v>
      </c>
      <c r="G39" s="168" t="s">
        <v>155</v>
      </c>
      <c r="H39" s="152" t="str">
        <f t="shared" si="0"/>
        <v>EXEC INS_fsm_state_transition @tx_fsm_type_name='LOAN', @tx_state_name='SO_RE_RECOMMENDED', @tx_action_name='BOM_RETURN', @tx_next_state_name='BOM_RETURNED',  @tx_login_name='nazdaq_prod'</v>
      </c>
    </row>
    <row r="40" spans="2:8" s="131" customFormat="1" ht="12.75" customHeight="1">
      <c r="B40" s="131" t="s">
        <v>547</v>
      </c>
      <c r="C40" s="134" t="s">
        <v>505</v>
      </c>
      <c r="D40" s="131" t="s">
        <v>525</v>
      </c>
      <c r="E40" s="131" t="s">
        <v>551</v>
      </c>
      <c r="F40" s="131" t="s">
        <v>527</v>
      </c>
      <c r="G40" s="140" t="s">
        <v>155</v>
      </c>
      <c r="H40" s="152" t="str">
        <f t="shared" si="0"/>
        <v>EXEC INS_fsm_state_transition @tx_fsm_type_name='LOAN', @tx_state_name='SO_RECOMMENDED', @tx_action_name='PPC_RECOMMEND', @tx_next_state_name='PEND_RECEIVED',  @tx_login_name='nazdaq_prod'</v>
      </c>
    </row>
    <row r="41" spans="2:8" s="131" customFormat="1" ht="12.75" customHeight="1">
      <c r="B41" s="131" t="s">
        <v>547</v>
      </c>
      <c r="C41" s="134" t="s">
        <v>505</v>
      </c>
      <c r="D41" s="131" t="s">
        <v>526</v>
      </c>
      <c r="E41" s="131" t="s">
        <v>551</v>
      </c>
      <c r="F41" s="131" t="s">
        <v>527</v>
      </c>
      <c r="G41" s="140" t="s">
        <v>155</v>
      </c>
      <c r="H41" s="152" t="str">
        <f t="shared" si="0"/>
        <v>EXEC INS_fsm_state_transition @tx_fsm_type_name='LOAN', @tx_state_name='SO_RE_RECOMMENDED', @tx_action_name='PPC_RECOMMEND', @tx_next_state_name='PEND_RECEIVED',  @tx_login_name='nazdaq_prod'</v>
      </c>
    </row>
    <row r="42" spans="2:8" s="131" customFormat="1" ht="12.75" customHeight="1">
      <c r="B42" s="131" t="s">
        <v>547</v>
      </c>
      <c r="C42" s="134" t="s">
        <v>505</v>
      </c>
      <c r="D42" s="131" t="s">
        <v>525</v>
      </c>
      <c r="E42" s="131" t="s">
        <v>552</v>
      </c>
      <c r="F42" s="131" t="s">
        <v>553</v>
      </c>
      <c r="G42" s="140" t="s">
        <v>155</v>
      </c>
      <c r="H42" s="152" t="str">
        <f t="shared" si="0"/>
        <v>EXEC INS_fsm_state_transition @tx_fsm_type_name='LOAN', @tx_state_name='SO_RECOMMENDED', @tx_action_name='PPC_RETURN', @tx_next_state_name='PPC_RETURNED',  @tx_login_name='nazdaq_prod'</v>
      </c>
    </row>
    <row r="43" spans="2:8" s="131" customFormat="1" ht="12.75" customHeight="1">
      <c r="B43" s="131" t="s">
        <v>547</v>
      </c>
      <c r="C43" s="134" t="s">
        <v>505</v>
      </c>
      <c r="D43" s="131" t="s">
        <v>526</v>
      </c>
      <c r="E43" s="131" t="s">
        <v>552</v>
      </c>
      <c r="F43" s="131" t="s">
        <v>553</v>
      </c>
      <c r="G43" s="140" t="s">
        <v>155</v>
      </c>
      <c r="H43" s="152" t="str">
        <f t="shared" si="0"/>
        <v>EXEC INS_fsm_state_transition @tx_fsm_type_name='LOAN', @tx_state_name='SO_RE_RECOMMENDED', @tx_action_name='PPC_RETURN', @tx_next_state_name='PPC_RETURNED',  @tx_login_name='nazdaq_prod'</v>
      </c>
    </row>
    <row r="44" spans="2:8" s="165" customFormat="1" ht="12.75" customHeight="1">
      <c r="B44" s="165" t="s">
        <v>545</v>
      </c>
      <c r="C44" s="162" t="s">
        <v>505</v>
      </c>
      <c r="D44" s="165" t="s">
        <v>527</v>
      </c>
      <c r="E44" s="165" t="s">
        <v>511</v>
      </c>
      <c r="F44" s="165" t="s">
        <v>591</v>
      </c>
      <c r="G44" s="168" t="s">
        <v>155</v>
      </c>
      <c r="H44" s="152" t="str">
        <f t="shared" si="0"/>
        <v>EXEC INS_fsm_state_transition @tx_fsm_type_name='LOAN', @tx_state_name='PEND_RECEIVED', @tx_action_name='MIS_RECEIVE', @tx_next_state_name='MIS_RECEIVED',  @tx_login_name='nazdaq_prod'</v>
      </c>
    </row>
    <row r="45" spans="2:8" s="165" customFormat="1" ht="12.75" customHeight="1">
      <c r="B45" s="165" t="s">
        <v>545</v>
      </c>
      <c r="C45" s="162" t="s">
        <v>505</v>
      </c>
      <c r="D45" s="165" t="s">
        <v>591</v>
      </c>
      <c r="E45" s="165" t="s">
        <v>512</v>
      </c>
      <c r="F45" s="165" t="s">
        <v>530</v>
      </c>
      <c r="G45" s="168" t="s">
        <v>155</v>
      </c>
      <c r="H45" s="152" t="str">
        <f t="shared" si="0"/>
        <v>EXEC INS_fsm_state_transition @tx_fsm_type_name='LOAN', @tx_state_name='MIS_RECEIVED', @tx_action_name='MIS_UPDATE', @tx_next_state_name='MIS_UPDATED',  @tx_login_name='nazdaq_prod'</v>
      </c>
    </row>
    <row r="46" spans="2:8" s="165" customFormat="1" ht="12.75" customHeight="1">
      <c r="B46" s="165" t="s">
        <v>545</v>
      </c>
      <c r="C46" s="162" t="s">
        <v>505</v>
      </c>
      <c r="D46" s="165" t="s">
        <v>530</v>
      </c>
      <c r="E46" s="165" t="s">
        <v>512</v>
      </c>
      <c r="F46" s="165" t="s">
        <v>530</v>
      </c>
      <c r="G46" s="168" t="s">
        <v>155</v>
      </c>
      <c r="H46" s="152" t="str">
        <f t="shared" si="0"/>
        <v>EXEC INS_fsm_state_transition @tx_fsm_type_name='LOAN', @tx_state_name='MIS_UPDATED', @tx_action_name='MIS_UPDATE', @tx_next_state_name='MIS_UPDATED',  @tx_login_name='nazdaq_prod'</v>
      </c>
    </row>
    <row r="47" spans="2:8" s="165" customFormat="1" ht="12.75" customHeight="1">
      <c r="B47" s="165" t="s">
        <v>545</v>
      </c>
      <c r="C47" s="162" t="s">
        <v>505</v>
      </c>
      <c r="D47" s="165" t="s">
        <v>530</v>
      </c>
      <c r="E47" s="165" t="s">
        <v>631</v>
      </c>
      <c r="F47" s="165" t="s">
        <v>629</v>
      </c>
      <c r="G47" s="168" t="s">
        <v>155</v>
      </c>
      <c r="H47" s="152" t="str">
        <f t="shared" si="0"/>
        <v>EXEC INS_fsm_state_transition @tx_fsm_type_name='LOAN', @tx_state_name='MIS_UPDATED', @tx_action_name='MIS_ALLOCATE', @tx_next_state_name='MIS_ALLOCATED',  @tx_login_name='nazdaq_prod'</v>
      </c>
    </row>
    <row r="48" spans="2:8" s="165" customFormat="1" ht="12.75" customHeight="1">
      <c r="B48" s="165" t="s">
        <v>545</v>
      </c>
      <c r="C48" s="162" t="s">
        <v>505</v>
      </c>
      <c r="D48" s="165" t="s">
        <v>582</v>
      </c>
      <c r="E48" s="165" t="s">
        <v>512</v>
      </c>
      <c r="F48" s="165" t="s">
        <v>530</v>
      </c>
      <c r="G48" s="168" t="s">
        <v>155</v>
      </c>
      <c r="H48" s="152" t="str">
        <f t="shared" si="0"/>
        <v>EXEC INS_fsm_state_transition @tx_fsm_type_name='LOAN', @tx_state_name='CA_RETURNED', @tx_action_name='MIS_UPDATE', @tx_next_state_name='MIS_UPDATED',  @tx_login_name='nazdaq_prod'</v>
      </c>
    </row>
    <row r="49" spans="2:8" s="165" customFormat="1" ht="12.75" customHeight="1">
      <c r="B49" s="165" t="s">
        <v>545</v>
      </c>
      <c r="C49" s="162" t="s">
        <v>505</v>
      </c>
      <c r="D49" s="165" t="s">
        <v>533</v>
      </c>
      <c r="E49" s="165" t="s">
        <v>512</v>
      </c>
      <c r="F49" s="165" t="s">
        <v>530</v>
      </c>
      <c r="G49" s="168" t="s">
        <v>155</v>
      </c>
      <c r="H49" s="152" t="str">
        <f t="shared" si="0"/>
        <v>EXEC INS_fsm_state_transition @tx_fsm_type_name='LOAN', @tx_state_name='RM_RETURNED', @tx_action_name='MIS_UPDATE', @tx_next_state_name='MIS_UPDATED',  @tx_login_name='nazdaq_prod'</v>
      </c>
    </row>
    <row r="50" spans="2:8" s="165" customFormat="1" ht="12.75" customHeight="1">
      <c r="B50" s="165" t="s">
        <v>545</v>
      </c>
      <c r="C50" s="162" t="s">
        <v>505</v>
      </c>
      <c r="D50" s="165" t="s">
        <v>643</v>
      </c>
      <c r="E50" s="165" t="s">
        <v>512</v>
      </c>
      <c r="F50" s="165" t="s">
        <v>530</v>
      </c>
      <c r="G50" s="168" t="s">
        <v>155</v>
      </c>
      <c r="H50" s="152" t="str">
        <f t="shared" si="0"/>
        <v>EXEC INS_fsm_state_transition @tx_fsm_type_name='LOAN', @tx_state_name='UH_RETURNED', @tx_action_name='MIS_UPDATE', @tx_next_state_name='MIS_UPDATED',  @tx_login_name='nazdaq_prod'</v>
      </c>
    </row>
    <row r="51" spans="2:8" s="165" customFormat="1" ht="12.75" customHeight="1">
      <c r="B51" s="165" t="s">
        <v>545</v>
      </c>
      <c r="C51" s="162" t="s">
        <v>505</v>
      </c>
      <c r="D51" s="165" t="s">
        <v>599</v>
      </c>
      <c r="E51" s="165" t="s">
        <v>512</v>
      </c>
      <c r="F51" s="165" t="s">
        <v>530</v>
      </c>
      <c r="G51" s="168" t="s">
        <v>155</v>
      </c>
      <c r="H51" s="152" t="str">
        <f t="shared" si="0"/>
        <v>EXEC INS_fsm_state_transition @tx_fsm_type_name='LOAN', @tx_state_name='HOCRM_RETURNED', @tx_action_name='MIS_UPDATE', @tx_next_state_name='MIS_UPDATED',  @tx_login_name='nazdaq_prod'</v>
      </c>
    </row>
    <row r="52" spans="2:8" s="165" customFormat="1" ht="12.75" customHeight="1">
      <c r="B52" s="165" t="s">
        <v>545</v>
      </c>
      <c r="C52" s="162" t="s">
        <v>505</v>
      </c>
      <c r="D52" s="165" t="s">
        <v>536</v>
      </c>
      <c r="E52" s="165" t="s">
        <v>512</v>
      </c>
      <c r="F52" s="165" t="s">
        <v>530</v>
      </c>
      <c r="G52" s="168" t="s">
        <v>155</v>
      </c>
      <c r="H52" s="152" t="str">
        <f t="shared" si="0"/>
        <v>EXEC INS_fsm_state_transition @tx_fsm_type_name='LOAN', @tx_state_name='CEO_RETURNED', @tx_action_name='MIS_UPDATE', @tx_next_state_name='MIS_UPDATED',  @tx_login_name='nazdaq_prod'</v>
      </c>
    </row>
    <row r="53" spans="2:8" s="165" customFormat="1" ht="12.75" customHeight="1">
      <c r="B53" s="165" t="s">
        <v>545</v>
      </c>
      <c r="C53" s="162" t="s">
        <v>505</v>
      </c>
      <c r="D53" s="165" t="s">
        <v>540</v>
      </c>
      <c r="E53" s="165" t="s">
        <v>512</v>
      </c>
      <c r="F53" s="165" t="s">
        <v>530</v>
      </c>
      <c r="G53" s="168" t="s">
        <v>155</v>
      </c>
      <c r="H53" s="152" t="str">
        <f t="shared" si="0"/>
        <v>EXEC INS_fsm_state_transition @tx_fsm_type_name='LOAN', @tx_state_name='MD_RETURNED', @tx_action_name='MIS_UPDATE', @tx_next_state_name='MIS_UPDATED',  @tx_login_name='nazdaq_prod'</v>
      </c>
    </row>
    <row r="54" spans="2:8" s="165" customFormat="1" ht="12.75" customHeight="1">
      <c r="B54" s="165" t="s">
        <v>545</v>
      </c>
      <c r="C54" s="162" t="s">
        <v>505</v>
      </c>
      <c r="D54" s="165" t="s">
        <v>582</v>
      </c>
      <c r="E54" s="165" t="s">
        <v>632</v>
      </c>
      <c r="F54" s="165" t="s">
        <v>630</v>
      </c>
      <c r="G54" s="168" t="s">
        <v>155</v>
      </c>
      <c r="H54" s="152" t="str">
        <f t="shared" si="0"/>
        <v>EXEC INS_fsm_state_transition @tx_fsm_type_name='LOAN', @tx_state_name='CA_RETURNED', @tx_action_name='MIS_RE_ALLOCATE', @tx_next_state_name='MIS_RE_ALLOCATED',  @tx_login_name='nazdaq_prod'</v>
      </c>
    </row>
    <row r="55" spans="2:8" s="165" customFormat="1" ht="12.75" customHeight="1">
      <c r="B55" s="165" t="s">
        <v>545</v>
      </c>
      <c r="C55" s="162" t="s">
        <v>505</v>
      </c>
      <c r="D55" s="165" t="s">
        <v>533</v>
      </c>
      <c r="E55" s="165" t="s">
        <v>632</v>
      </c>
      <c r="F55" s="165" t="s">
        <v>630</v>
      </c>
      <c r="G55" s="168" t="s">
        <v>155</v>
      </c>
      <c r="H55" s="152" t="str">
        <f t="shared" si="0"/>
        <v>EXEC INS_fsm_state_transition @tx_fsm_type_name='LOAN', @tx_state_name='RM_RETURNED', @tx_action_name='MIS_RE_ALLOCATE', @tx_next_state_name='MIS_RE_ALLOCATED',  @tx_login_name='nazdaq_prod'</v>
      </c>
    </row>
    <row r="56" spans="2:8" s="165" customFormat="1" ht="12.75" customHeight="1">
      <c r="B56" s="165" t="s">
        <v>545</v>
      </c>
      <c r="C56" s="162" t="s">
        <v>505</v>
      </c>
      <c r="D56" s="165" t="s">
        <v>643</v>
      </c>
      <c r="E56" s="165" t="s">
        <v>632</v>
      </c>
      <c r="F56" s="165" t="s">
        <v>630</v>
      </c>
      <c r="G56" s="168" t="s">
        <v>155</v>
      </c>
      <c r="H56" s="152" t="str">
        <f t="shared" si="0"/>
        <v>EXEC INS_fsm_state_transition @tx_fsm_type_name='LOAN', @tx_state_name='UH_RETURNED', @tx_action_name='MIS_RE_ALLOCATE', @tx_next_state_name='MIS_RE_ALLOCATED',  @tx_login_name='nazdaq_prod'</v>
      </c>
    </row>
    <row r="57" spans="2:8" s="165" customFormat="1" ht="12.75" customHeight="1">
      <c r="B57" s="165" t="s">
        <v>545</v>
      </c>
      <c r="C57" s="162" t="s">
        <v>505</v>
      </c>
      <c r="D57" s="165" t="s">
        <v>599</v>
      </c>
      <c r="E57" s="165" t="s">
        <v>632</v>
      </c>
      <c r="F57" s="165" t="s">
        <v>630</v>
      </c>
      <c r="G57" s="168" t="s">
        <v>155</v>
      </c>
      <c r="H57" s="152" t="str">
        <f t="shared" si="0"/>
        <v>EXEC INS_fsm_state_transition @tx_fsm_type_name='LOAN', @tx_state_name='HOCRM_RETURNED', @tx_action_name='MIS_RE_ALLOCATE', @tx_next_state_name='MIS_RE_ALLOCATED',  @tx_login_name='nazdaq_prod'</v>
      </c>
    </row>
    <row r="58" spans="2:8" s="165" customFormat="1" ht="12.75" customHeight="1">
      <c r="B58" s="165" t="s">
        <v>545</v>
      </c>
      <c r="C58" s="162" t="s">
        <v>505</v>
      </c>
      <c r="D58" s="165" t="s">
        <v>536</v>
      </c>
      <c r="E58" s="165" t="s">
        <v>632</v>
      </c>
      <c r="F58" s="165" t="s">
        <v>630</v>
      </c>
      <c r="G58" s="168" t="s">
        <v>155</v>
      </c>
      <c r="H58" s="152" t="str">
        <f t="shared" si="0"/>
        <v>EXEC INS_fsm_state_transition @tx_fsm_type_name='LOAN', @tx_state_name='CEO_RETURNED', @tx_action_name='MIS_RE_ALLOCATE', @tx_next_state_name='MIS_RE_ALLOCATED',  @tx_login_name='nazdaq_prod'</v>
      </c>
    </row>
    <row r="59" spans="2:8" s="165" customFormat="1" ht="12.75" customHeight="1">
      <c r="B59" s="165" t="s">
        <v>545</v>
      </c>
      <c r="C59" s="162" t="s">
        <v>505</v>
      </c>
      <c r="D59" s="165" t="s">
        <v>540</v>
      </c>
      <c r="E59" s="165" t="s">
        <v>632</v>
      </c>
      <c r="F59" s="165" t="s">
        <v>630</v>
      </c>
      <c r="G59" s="168" t="s">
        <v>155</v>
      </c>
      <c r="H59" s="152" t="str">
        <f t="shared" si="0"/>
        <v>EXEC INS_fsm_state_transition @tx_fsm_type_name='LOAN', @tx_state_name='MD_RETURNED', @tx_action_name='MIS_RE_ALLOCATE', @tx_next_state_name='MIS_RE_ALLOCATED',  @tx_login_name='nazdaq_prod'</v>
      </c>
    </row>
    <row r="60" spans="2:8" s="165" customFormat="1" ht="12.75" customHeight="1">
      <c r="B60" s="165" t="s">
        <v>545</v>
      </c>
      <c r="C60" s="162" t="s">
        <v>505</v>
      </c>
      <c r="D60" s="165" t="s">
        <v>629</v>
      </c>
      <c r="E60" s="165" t="s">
        <v>632</v>
      </c>
      <c r="F60" s="165" t="s">
        <v>630</v>
      </c>
      <c r="G60" s="168" t="s">
        <v>155</v>
      </c>
      <c r="H60" s="152" t="str">
        <f t="shared" si="0"/>
        <v>EXEC INS_fsm_state_transition @tx_fsm_type_name='LOAN', @tx_state_name='MIS_ALLOCATED', @tx_action_name='MIS_RE_ALLOCATE', @tx_next_state_name='MIS_RE_ALLOCATED',  @tx_login_name='nazdaq_prod'</v>
      </c>
    </row>
    <row r="61" spans="2:8" s="165" customFormat="1" ht="12.75" customHeight="1">
      <c r="B61" s="169" t="s">
        <v>545</v>
      </c>
      <c r="C61" s="162" t="s">
        <v>505</v>
      </c>
      <c r="D61" s="165" t="s">
        <v>630</v>
      </c>
      <c r="E61" s="165" t="s">
        <v>632</v>
      </c>
      <c r="F61" s="165" t="s">
        <v>630</v>
      </c>
      <c r="G61" s="168" t="s">
        <v>155</v>
      </c>
      <c r="H61" s="152" t="str">
        <f t="shared" si="0"/>
        <v>EXEC INS_fsm_state_transition @tx_fsm_type_name='LOAN', @tx_state_name='MIS_RE_ALLOCATED', @tx_action_name='MIS_RE_ALLOCATE', @tx_next_state_name='MIS_RE_ALLOCATED',  @tx_login_name='nazdaq_prod'</v>
      </c>
    </row>
    <row r="62" spans="2:8" s="165" customFormat="1" ht="12.75" customHeight="1">
      <c r="B62" s="169" t="s">
        <v>545</v>
      </c>
      <c r="C62" s="162" t="s">
        <v>505</v>
      </c>
      <c r="D62" s="165" t="s">
        <v>592</v>
      </c>
      <c r="E62" s="165" t="s">
        <v>513</v>
      </c>
      <c r="F62" s="165" t="s">
        <v>531</v>
      </c>
      <c r="G62" s="168" t="s">
        <v>155</v>
      </c>
      <c r="H62" s="152" t="str">
        <f t="shared" si="0"/>
        <v>EXEC INS_fsm_state_transition @tx_fsm_type_name='LOAN', @tx_state_name='RM_APPROVED', @tx_action_name='SEND_TO_CAD', @tx_next_state_name='SENT_TO_CAD',  @tx_login_name='nazdaq_prod'</v>
      </c>
    </row>
    <row r="63" spans="2:8" s="165" customFormat="1" ht="12.75" customHeight="1">
      <c r="B63" s="165" t="s">
        <v>545</v>
      </c>
      <c r="C63" s="162" t="s">
        <v>505</v>
      </c>
      <c r="D63" s="165" t="s">
        <v>640</v>
      </c>
      <c r="E63" s="165" t="s">
        <v>513</v>
      </c>
      <c r="F63" s="165" t="s">
        <v>531</v>
      </c>
      <c r="G63" s="168" t="s">
        <v>155</v>
      </c>
      <c r="H63" s="152" t="str">
        <f t="shared" si="0"/>
        <v>EXEC INS_fsm_state_transition @tx_fsm_type_name='LOAN', @tx_state_name='UH_APPROVED', @tx_action_name='SEND_TO_CAD', @tx_next_state_name='SENT_TO_CAD',  @tx_login_name='nazdaq_prod'</v>
      </c>
    </row>
    <row r="64" spans="2:8" s="165" customFormat="1" ht="12.75" customHeight="1">
      <c r="B64" s="165" t="s">
        <v>545</v>
      </c>
      <c r="C64" s="162" t="s">
        <v>505</v>
      </c>
      <c r="D64" s="165" t="s">
        <v>534</v>
      </c>
      <c r="E64" s="165" t="s">
        <v>513</v>
      </c>
      <c r="F64" s="165" t="s">
        <v>531</v>
      </c>
      <c r="G64" s="168" t="s">
        <v>155</v>
      </c>
      <c r="H64" s="152" t="str">
        <f t="shared" ref="H64" si="2">IF(LEN(C64)&gt;0,"EXEC INS_fsm_state_transition @tx_fsm_type_name='"&amp;C64&amp;"', @tx_state_name='"&amp;D64&amp;"', @tx_action_name='"&amp;E64&amp;"', @tx_next_state_name='"&amp;F64&amp;"',  @tx_login_name='nazdaq_prod'")</f>
        <v>EXEC INS_fsm_state_transition @tx_fsm_type_name='LOAN', @tx_state_name='CEO_APPROVED', @tx_action_name='SEND_TO_CAD', @tx_next_state_name='SENT_TO_CAD',  @tx_login_name='nazdaq_prod'</v>
      </c>
    </row>
    <row r="65" spans="2:8" s="165" customFormat="1" ht="12.75" customHeight="1">
      <c r="B65" s="165" t="s">
        <v>545</v>
      </c>
      <c r="C65" s="162" t="s">
        <v>505</v>
      </c>
      <c r="D65" s="165" t="s">
        <v>596</v>
      </c>
      <c r="E65" s="165" t="s">
        <v>513</v>
      </c>
      <c r="F65" s="165" t="s">
        <v>531</v>
      </c>
      <c r="G65" s="168" t="s">
        <v>155</v>
      </c>
      <c r="H65" s="152" t="str">
        <f t="shared" si="0"/>
        <v>EXEC INS_fsm_state_transition @tx_fsm_type_name='LOAN', @tx_state_name='HOCRM_APPROVED', @tx_action_name='SEND_TO_CAD', @tx_next_state_name='SENT_TO_CAD',  @tx_login_name='nazdaq_prod'</v>
      </c>
    </row>
    <row r="66" spans="2:8" s="165" customFormat="1" ht="12.75" customHeight="1">
      <c r="B66" s="169" t="s">
        <v>545</v>
      </c>
      <c r="C66" s="162" t="s">
        <v>505</v>
      </c>
      <c r="D66" s="165" t="s">
        <v>538</v>
      </c>
      <c r="E66" s="165" t="s">
        <v>513</v>
      </c>
      <c r="F66" s="165" t="s">
        <v>531</v>
      </c>
      <c r="G66" s="168" t="s">
        <v>155</v>
      </c>
      <c r="H66" s="152" t="str">
        <f t="shared" si="0"/>
        <v>EXEC INS_fsm_state_transition @tx_fsm_type_name='LOAN', @tx_state_name='MD_APPROVED', @tx_action_name='SEND_TO_CAD', @tx_next_state_name='SENT_TO_CAD',  @tx_login_name='nazdaq_prod'</v>
      </c>
    </row>
    <row r="67" spans="2:8" s="165" customFormat="1" ht="12.75" customHeight="1">
      <c r="B67" s="165" t="s">
        <v>545</v>
      </c>
      <c r="C67" s="162" t="s">
        <v>505</v>
      </c>
      <c r="D67" s="165" t="s">
        <v>591</v>
      </c>
      <c r="E67" s="165" t="s">
        <v>611</v>
      </c>
      <c r="F67" s="165" t="s">
        <v>579</v>
      </c>
      <c r="G67" s="168" t="s">
        <v>155</v>
      </c>
      <c r="H67" s="152" t="str">
        <f t="shared" si="0"/>
        <v>EXEC INS_fsm_state_transition @tx_fsm_type_name='LOAN', @tx_state_name='MIS_RECEIVED', @tx_action_name='SEND_TO_CIB', @tx_next_state_name='SENT_TO_CIB',  @tx_login_name='nazdaq_prod'</v>
      </c>
    </row>
    <row r="68" spans="2:8" s="165" customFormat="1" ht="12.75" customHeight="1">
      <c r="B68" s="165" t="s">
        <v>545</v>
      </c>
      <c r="C68" s="162" t="s">
        <v>505</v>
      </c>
      <c r="D68" s="165" t="s">
        <v>530</v>
      </c>
      <c r="E68" s="165" t="s">
        <v>611</v>
      </c>
      <c r="F68" s="165" t="s">
        <v>579</v>
      </c>
      <c r="G68" s="168" t="s">
        <v>155</v>
      </c>
      <c r="H68" s="152" t="str">
        <f t="shared" si="0"/>
        <v>EXEC INS_fsm_state_transition @tx_fsm_type_name='LOAN', @tx_state_name='MIS_UPDATED', @tx_action_name='SEND_TO_CIB', @tx_next_state_name='SENT_TO_CIB',  @tx_login_name='nazdaq_prod'</v>
      </c>
    </row>
    <row r="69" spans="2:8" s="165" customFormat="1" ht="12.75" customHeight="1">
      <c r="B69" s="165" t="s">
        <v>545</v>
      </c>
      <c r="C69" s="162" t="s">
        <v>505</v>
      </c>
      <c r="D69" s="165" t="s">
        <v>579</v>
      </c>
      <c r="E69" s="165" t="s">
        <v>512</v>
      </c>
      <c r="F69" s="165" t="s">
        <v>530</v>
      </c>
      <c r="G69" s="168" t="s">
        <v>155</v>
      </c>
      <c r="H69" s="152" t="str">
        <f t="shared" si="0"/>
        <v>EXEC INS_fsm_state_transition @tx_fsm_type_name='LOAN', @tx_state_name='SENT_TO_CIB', @tx_action_name='MIS_UPDATE', @tx_next_state_name='MIS_UPDATED',  @tx_login_name='nazdaq_prod'</v>
      </c>
    </row>
    <row r="70" spans="2:8" s="165" customFormat="1" ht="12.75" customHeight="1">
      <c r="B70" s="165" t="s">
        <v>545</v>
      </c>
      <c r="C70" s="162" t="s">
        <v>505</v>
      </c>
      <c r="D70" s="165" t="s">
        <v>582</v>
      </c>
      <c r="E70" s="165" t="s">
        <v>679</v>
      </c>
      <c r="F70" s="165" t="s">
        <v>678</v>
      </c>
      <c r="G70" s="168" t="s">
        <v>155</v>
      </c>
      <c r="H70" s="152" t="str">
        <f t="shared" si="0"/>
        <v>EXEC INS_fsm_state_transition @tx_fsm_type_name='LOAN', @tx_state_name='CA_RETURNED', @tx_action_name='MIS_RETURN', @tx_next_state_name='MIS_RETURNED',  @tx_login_name='nazdaq_prod'</v>
      </c>
    </row>
    <row r="71" spans="2:8" s="165" customFormat="1" ht="12.75" customHeight="1">
      <c r="B71" s="165" t="s">
        <v>545</v>
      </c>
      <c r="C71" s="162" t="s">
        <v>505</v>
      </c>
      <c r="D71" s="165" t="s">
        <v>530</v>
      </c>
      <c r="E71" s="165" t="s">
        <v>679</v>
      </c>
      <c r="F71" s="165" t="s">
        <v>678</v>
      </c>
      <c r="G71" s="168" t="s">
        <v>155</v>
      </c>
      <c r="H71" s="152" t="str">
        <f t="shared" si="0"/>
        <v>EXEC INS_fsm_state_transition @tx_fsm_type_name='LOAN', @tx_state_name='MIS_UPDATED', @tx_action_name='MIS_RETURN', @tx_next_state_name='MIS_RETURNED',  @tx_login_name='nazdaq_prod'</v>
      </c>
    </row>
    <row r="72" spans="2:8" s="165" customFormat="1" ht="12.75" customHeight="1">
      <c r="B72" s="165" t="s">
        <v>545</v>
      </c>
      <c r="C72" s="162" t="s">
        <v>505</v>
      </c>
      <c r="D72" s="165" t="s">
        <v>582</v>
      </c>
      <c r="E72" s="165" t="s">
        <v>631</v>
      </c>
      <c r="F72" s="165" t="s">
        <v>629</v>
      </c>
      <c r="G72" s="168" t="s">
        <v>155</v>
      </c>
      <c r="H72" s="152" t="str">
        <f t="shared" si="0"/>
        <v>EXEC INS_fsm_state_transition @tx_fsm_type_name='LOAN', @tx_state_name='CA_RETURNED', @tx_action_name='MIS_ALLOCATE', @tx_next_state_name='MIS_ALLOCATED',  @tx_login_name='nazdaq_prod'</v>
      </c>
    </row>
    <row r="73" spans="2:8" s="165" customFormat="1" ht="12.75" customHeight="1">
      <c r="B73" s="165" t="s">
        <v>545</v>
      </c>
      <c r="C73" s="162" t="s">
        <v>505</v>
      </c>
      <c r="D73" s="165" t="s">
        <v>643</v>
      </c>
      <c r="E73" s="165" t="s">
        <v>679</v>
      </c>
      <c r="F73" s="165" t="s">
        <v>678</v>
      </c>
      <c r="G73" s="168" t="s">
        <v>155</v>
      </c>
      <c r="H73" s="152" t="str">
        <f t="shared" si="0"/>
        <v>EXEC INS_fsm_state_transition @tx_fsm_type_name='LOAN', @tx_state_name='UH_RETURNED', @tx_action_name='MIS_RETURN', @tx_next_state_name='MIS_RETURNED',  @tx_login_name='nazdaq_prod'</v>
      </c>
    </row>
    <row r="74" spans="2:8" s="165" customFormat="1" ht="12.75" customHeight="1">
      <c r="B74" s="165" t="s">
        <v>545</v>
      </c>
      <c r="C74" s="162" t="s">
        <v>505</v>
      </c>
      <c r="D74" s="165" t="s">
        <v>591</v>
      </c>
      <c r="E74" s="165" t="s">
        <v>679</v>
      </c>
      <c r="F74" s="165" t="s">
        <v>678</v>
      </c>
      <c r="G74" s="168" t="s">
        <v>155</v>
      </c>
      <c r="H74" s="152" t="str">
        <f t="shared" ref="H74" si="3">IF(LEN(C74)&gt;0,"EXEC INS_fsm_state_transition @tx_fsm_type_name='"&amp;C74&amp;"', @tx_state_name='"&amp;D74&amp;"', @tx_action_name='"&amp;E74&amp;"', @tx_next_state_name='"&amp;F74&amp;"',  @tx_login_name='nazdaq_prod'")</f>
        <v>EXEC INS_fsm_state_transition @tx_fsm_type_name='LOAN', @tx_state_name='MIS_RECEIVED', @tx_action_name='MIS_RETURN', @tx_next_state_name='MIS_RETURNED',  @tx_login_name='nazdaq_prod'</v>
      </c>
    </row>
    <row r="75" spans="2:8" s="165" customFormat="1" ht="12.75" customHeight="1">
      <c r="B75" s="165" t="s">
        <v>545</v>
      </c>
      <c r="C75" s="162" t="s">
        <v>505</v>
      </c>
      <c r="D75" s="165" t="s">
        <v>591</v>
      </c>
      <c r="E75" s="165" t="s">
        <v>631</v>
      </c>
      <c r="F75" s="165" t="s">
        <v>629</v>
      </c>
      <c r="G75" s="168" t="s">
        <v>155</v>
      </c>
      <c r="H75" s="152" t="str">
        <f t="shared" si="0"/>
        <v>EXEC INS_fsm_state_transition @tx_fsm_type_name='LOAN', @tx_state_name='MIS_RECEIVED', @tx_action_name='MIS_ALLOCATE', @tx_next_state_name='MIS_ALLOCATED',  @tx_login_name='nazdaq_prod'</v>
      </c>
    </row>
    <row r="76" spans="2:8" s="165" customFormat="1" ht="12.75" customHeight="1">
      <c r="B76" s="165" t="s">
        <v>545</v>
      </c>
      <c r="C76" s="162" t="s">
        <v>505</v>
      </c>
      <c r="D76" s="165" t="s">
        <v>531</v>
      </c>
      <c r="E76" s="165" t="s">
        <v>690</v>
      </c>
      <c r="F76" s="165" t="s">
        <v>689</v>
      </c>
      <c r="G76" s="168" t="s">
        <v>155</v>
      </c>
      <c r="H76" s="152" t="str">
        <f t="shared" si="0"/>
        <v>EXEC INS_fsm_state_transition @tx_fsm_type_name='LOAN', @tx_state_name='SENT_TO_CAD', @tx_action_name='GENERATE_SL', @tx_next_state_name='SL_GENERATED',  @tx_login_name='nazdaq_prod'</v>
      </c>
    </row>
    <row r="77" spans="2:8" s="165" customFormat="1" ht="12.75" customHeight="1">
      <c r="B77" s="206" t="s">
        <v>545</v>
      </c>
      <c r="C77" s="162" t="s">
        <v>505</v>
      </c>
      <c r="D77" s="165" t="s">
        <v>640</v>
      </c>
      <c r="E77" s="165" t="s">
        <v>707</v>
      </c>
      <c r="F77" s="165" t="s">
        <v>706</v>
      </c>
      <c r="G77" s="168" t="s">
        <v>155</v>
      </c>
      <c r="H77" s="152" t="str">
        <f t="shared" si="0"/>
        <v>EXEC INS_fsm_state_transition @tx_fsm_type_name='LOAN', @tx_state_name='UH_APPROVED', @tx_action_name='APPROVED_RETURN', @tx_next_state_name='APPROVED_RETURNED',  @tx_login_name='nazdaq_prod'</v>
      </c>
    </row>
    <row r="78" spans="2:8" s="165" customFormat="1" ht="12.75" customHeight="1">
      <c r="B78" s="206" t="s">
        <v>545</v>
      </c>
      <c r="C78" s="162" t="s">
        <v>505</v>
      </c>
      <c r="D78" s="165" t="s">
        <v>596</v>
      </c>
      <c r="E78" s="165" t="s">
        <v>707</v>
      </c>
      <c r="F78" s="165" t="s">
        <v>706</v>
      </c>
      <c r="G78" s="168" t="s">
        <v>155</v>
      </c>
      <c r="H78" s="152" t="str">
        <f t="shared" si="0"/>
        <v>EXEC INS_fsm_state_transition @tx_fsm_type_name='LOAN', @tx_state_name='HOCRM_APPROVED', @tx_action_name='APPROVED_RETURN', @tx_next_state_name='APPROVED_RETURNED',  @tx_login_name='nazdaq_prod'</v>
      </c>
    </row>
    <row r="79" spans="2:8" s="165" customFormat="1" ht="12.75" customHeight="1">
      <c r="B79" s="206" t="s">
        <v>545</v>
      </c>
      <c r="C79" s="162" t="s">
        <v>505</v>
      </c>
      <c r="D79" s="165" t="s">
        <v>592</v>
      </c>
      <c r="E79" s="165" t="s">
        <v>707</v>
      </c>
      <c r="F79" s="165" t="s">
        <v>706</v>
      </c>
      <c r="G79" s="168" t="s">
        <v>155</v>
      </c>
      <c r="H79" s="152" t="str">
        <f t="shared" ref="H79" si="4">IF(LEN(C79)&gt;0,"EXEC INS_fsm_state_transition @tx_fsm_type_name='"&amp;C79&amp;"', @tx_state_name='"&amp;D79&amp;"', @tx_action_name='"&amp;E79&amp;"', @tx_next_state_name='"&amp;F79&amp;"',  @tx_login_name='nazdaq_prod'")</f>
        <v>EXEC INS_fsm_state_transition @tx_fsm_type_name='LOAN', @tx_state_name='RM_APPROVED', @tx_action_name='APPROVED_RETURN', @tx_next_state_name='APPROVED_RETURNED',  @tx_login_name='nazdaq_prod'</v>
      </c>
    </row>
    <row r="80" spans="2:8" s="131" customFormat="1" ht="12.75" customHeight="1">
      <c r="B80" s="131" t="s">
        <v>628</v>
      </c>
      <c r="C80" s="134" t="s">
        <v>505</v>
      </c>
      <c r="D80" s="131" t="s">
        <v>629</v>
      </c>
      <c r="E80" s="131" t="s">
        <v>612</v>
      </c>
      <c r="F80" s="131" t="s">
        <v>580</v>
      </c>
      <c r="G80" s="140" t="s">
        <v>155</v>
      </c>
      <c r="H80" s="152" t="str">
        <f t="shared" si="0"/>
        <v>EXEC INS_fsm_state_transition @tx_fsm_type_name='LOAN', @tx_state_name='MIS_ALLOCATED', @tx_action_name='CA_UPDATE', @tx_next_state_name='CA_UPDATED',  @tx_login_name='nazdaq_prod'</v>
      </c>
    </row>
    <row r="81" spans="2:8" s="131" customFormat="1" ht="12.75" customHeight="1">
      <c r="B81" s="131" t="s">
        <v>628</v>
      </c>
      <c r="C81" s="134" t="s">
        <v>505</v>
      </c>
      <c r="D81" s="131" t="s">
        <v>629</v>
      </c>
      <c r="E81" s="131" t="s">
        <v>614</v>
      </c>
      <c r="F81" s="131" t="s">
        <v>582</v>
      </c>
      <c r="G81" s="140" t="s">
        <v>155</v>
      </c>
      <c r="H81" s="152" t="str">
        <f t="shared" si="0"/>
        <v>EXEC INS_fsm_state_transition @tx_fsm_type_name='LOAN', @tx_state_name='MIS_ALLOCATED', @tx_action_name='CA_RETURN', @tx_next_state_name='CA_RETURNED',  @tx_login_name='nazdaq_prod'</v>
      </c>
    </row>
    <row r="82" spans="2:8" s="131" customFormat="1" ht="12.75" customHeight="1">
      <c r="B82" s="131" t="s">
        <v>628</v>
      </c>
      <c r="C82" s="134" t="s">
        <v>505</v>
      </c>
      <c r="D82" s="131" t="s">
        <v>630</v>
      </c>
      <c r="E82" s="131" t="s">
        <v>612</v>
      </c>
      <c r="F82" s="131" t="s">
        <v>580</v>
      </c>
      <c r="G82" s="140" t="s">
        <v>155</v>
      </c>
      <c r="H82" s="152" t="str">
        <f t="shared" si="0"/>
        <v>EXEC INS_fsm_state_transition @tx_fsm_type_name='LOAN', @tx_state_name='MIS_RE_ALLOCATED', @tx_action_name='CA_UPDATE', @tx_next_state_name='CA_UPDATED',  @tx_login_name='nazdaq_prod'</v>
      </c>
    </row>
    <row r="83" spans="2:8" s="131" customFormat="1" ht="12.75" customHeight="1">
      <c r="B83" s="131" t="s">
        <v>628</v>
      </c>
      <c r="C83" s="134" t="s">
        <v>505</v>
      </c>
      <c r="D83" s="131" t="s">
        <v>630</v>
      </c>
      <c r="E83" s="131" t="s">
        <v>614</v>
      </c>
      <c r="F83" s="131" t="s">
        <v>582</v>
      </c>
      <c r="G83" s="140" t="s">
        <v>155</v>
      </c>
      <c r="H83" s="152" t="str">
        <f t="shared" ref="H83:H84" si="5">IF(LEN(C83)&gt;0,"EXEC INS_fsm_state_transition @tx_fsm_type_name='"&amp;C83&amp;"', @tx_state_name='"&amp;D83&amp;"', @tx_action_name='"&amp;E83&amp;"', @tx_next_state_name='"&amp;F83&amp;"',  @tx_login_name='nazdaq_prod'")</f>
        <v>EXEC INS_fsm_state_transition @tx_fsm_type_name='LOAN', @tx_state_name='MIS_RE_ALLOCATED', @tx_action_name='CA_RETURN', @tx_next_state_name='CA_RETURNED',  @tx_login_name='nazdaq_prod'</v>
      </c>
    </row>
    <row r="84" spans="2:8" s="131" customFormat="1" ht="12.75" customHeight="1">
      <c r="B84" s="131" t="s">
        <v>628</v>
      </c>
      <c r="C84" s="134" t="s">
        <v>505</v>
      </c>
      <c r="D84" s="131" t="s">
        <v>580</v>
      </c>
      <c r="E84" s="131" t="s">
        <v>613</v>
      </c>
      <c r="F84" s="131" t="s">
        <v>581</v>
      </c>
      <c r="G84" s="140" t="s">
        <v>155</v>
      </c>
      <c r="H84" s="152" t="str">
        <f t="shared" si="5"/>
        <v>EXEC INS_fsm_state_transition @tx_fsm_type_name='LOAN', @tx_state_name='CA_UPDATED', @tx_action_name='CA_RECOMMEND', @tx_next_state_name='CA_RECOMMENDED',  @tx_login_name='nazdaq_prod'</v>
      </c>
    </row>
    <row r="85" spans="2:8" s="131" customFormat="1" ht="12.75" customHeight="1">
      <c r="B85" s="131" t="s">
        <v>628</v>
      </c>
      <c r="C85" s="134" t="s">
        <v>505</v>
      </c>
      <c r="D85" s="131" t="s">
        <v>580</v>
      </c>
      <c r="E85" s="131" t="s">
        <v>614</v>
      </c>
      <c r="F85" s="131" t="s">
        <v>582</v>
      </c>
      <c r="G85" s="140" t="s">
        <v>155</v>
      </c>
      <c r="H85" s="152" t="str">
        <f>IF(LEN(C85)&gt;0,"EXEC INS_fsm_state_transition @tx_fsm_type_name='"&amp;C85&amp;"', @tx_state_name='"&amp;D85&amp;"', @tx_action_name='"&amp;E85&amp;"', @tx_next_state_name='"&amp;F85&amp;"',  @tx_login_name='nazdaq_prod'")</f>
        <v>EXEC INS_fsm_state_transition @tx_fsm_type_name='LOAN', @tx_state_name='CA_UPDATED', @tx_action_name='CA_RETURN', @tx_next_state_name='CA_RETURNED',  @tx_login_name='nazdaq_prod'</v>
      </c>
    </row>
    <row r="86" spans="2:8" s="131" customFormat="1" ht="12.75" customHeight="1">
      <c r="B86" s="131" t="s">
        <v>628</v>
      </c>
      <c r="C86" s="134" t="s">
        <v>505</v>
      </c>
      <c r="D86" s="131" t="s">
        <v>580</v>
      </c>
      <c r="E86" s="131" t="s">
        <v>612</v>
      </c>
      <c r="F86" s="131" t="s">
        <v>580</v>
      </c>
      <c r="G86" s="140" t="s">
        <v>155</v>
      </c>
      <c r="H86" s="152" t="s">
        <v>688</v>
      </c>
    </row>
    <row r="87" spans="2:8" s="131" customFormat="1" ht="12.75" customHeight="1">
      <c r="B87" s="131" t="s">
        <v>628</v>
      </c>
      <c r="C87" s="134" t="s">
        <v>505</v>
      </c>
      <c r="D87" s="131" t="s">
        <v>580</v>
      </c>
      <c r="E87" s="131" t="s">
        <v>615</v>
      </c>
      <c r="F87" s="131" t="s">
        <v>583</v>
      </c>
      <c r="G87" s="140" t="s">
        <v>155</v>
      </c>
      <c r="H87" s="152" t="str">
        <f t="shared" ref="H87:H139" si="6">IF(LEN(C87)&gt;0,"EXEC INS_fsm_state_transition @tx_fsm_type_name='"&amp;C87&amp;"', @tx_state_name='"&amp;D87&amp;"', @tx_action_name='"&amp;E87&amp;"', @tx_next_state_name='"&amp;F87&amp;"',  @tx_login_name='nazdaq_prod'")</f>
        <v>EXEC INS_fsm_state_transition @tx_fsm_type_name='LOAN', @tx_state_name='CA_UPDATED', @tx_action_name='CA_SEND_QUERY', @tx_next_state_name='CA_SENT_QUERY',  @tx_login_name='nazdaq_prod'</v>
      </c>
    </row>
    <row r="88" spans="2:8" s="131" customFormat="1" ht="12.75" customHeight="1">
      <c r="B88" s="131" t="s">
        <v>628</v>
      </c>
      <c r="C88" s="134" t="s">
        <v>505</v>
      </c>
      <c r="D88" s="131" t="s">
        <v>629</v>
      </c>
      <c r="E88" s="131" t="s">
        <v>615</v>
      </c>
      <c r="F88" s="131" t="s">
        <v>583</v>
      </c>
      <c r="G88" s="140" t="s">
        <v>155</v>
      </c>
      <c r="H88" s="152" t="str">
        <f t="shared" si="6"/>
        <v>EXEC INS_fsm_state_transition @tx_fsm_type_name='LOAN', @tx_state_name='MIS_ALLOCATED', @tx_action_name='CA_SEND_QUERY', @tx_next_state_name='CA_SENT_QUERY',  @tx_login_name='nazdaq_prod'</v>
      </c>
    </row>
    <row r="89" spans="2:8" s="131" customFormat="1" ht="12.75" customHeight="1">
      <c r="B89" s="131" t="s">
        <v>628</v>
      </c>
      <c r="C89" s="134" t="s">
        <v>505</v>
      </c>
      <c r="D89" s="131" t="s">
        <v>630</v>
      </c>
      <c r="E89" s="131" t="s">
        <v>615</v>
      </c>
      <c r="F89" s="131" t="s">
        <v>583</v>
      </c>
      <c r="G89" s="140" t="s">
        <v>155</v>
      </c>
      <c r="H89" s="152" t="str">
        <f t="shared" si="6"/>
        <v>EXEC INS_fsm_state_transition @tx_fsm_type_name='LOAN', @tx_state_name='MIS_RE_ALLOCATED', @tx_action_name='CA_SEND_QUERY', @tx_next_state_name='CA_SENT_QUERY',  @tx_login_name='nazdaq_prod'</v>
      </c>
    </row>
    <row r="90" spans="2:8" s="131" customFormat="1" ht="12.75" customHeight="1">
      <c r="B90" s="131" t="s">
        <v>628</v>
      </c>
      <c r="C90" s="134" t="s">
        <v>505</v>
      </c>
      <c r="D90" s="131" t="s">
        <v>583</v>
      </c>
      <c r="E90" s="131" t="s">
        <v>612</v>
      </c>
      <c r="F90" s="131" t="s">
        <v>580</v>
      </c>
      <c r="G90" s="140" t="s">
        <v>155</v>
      </c>
      <c r="H90" s="152" t="str">
        <f t="shared" si="6"/>
        <v>EXEC INS_fsm_state_transition @tx_fsm_type_name='LOAN', @tx_state_name='CA_SENT_QUERY', @tx_action_name='CA_UPDATE', @tx_next_state_name='CA_UPDATED',  @tx_login_name='nazdaq_prod'</v>
      </c>
    </row>
    <row r="91" spans="2:8" s="131" customFormat="1" ht="12.75" customHeight="1">
      <c r="B91" s="131" t="s">
        <v>628</v>
      </c>
      <c r="C91" s="134" t="s">
        <v>505</v>
      </c>
      <c r="D91" s="131" t="s">
        <v>583</v>
      </c>
      <c r="E91" s="131" t="s">
        <v>615</v>
      </c>
      <c r="F91" s="131" t="s">
        <v>583</v>
      </c>
      <c r="G91" s="140" t="s">
        <v>155</v>
      </c>
      <c r="H91" s="152" t="str">
        <f t="shared" si="6"/>
        <v>EXEC INS_fsm_state_transition @tx_fsm_type_name='LOAN', @tx_state_name='CA_SENT_QUERY', @tx_action_name='CA_SEND_QUERY', @tx_next_state_name='CA_SENT_QUERY',  @tx_login_name='nazdaq_prod'</v>
      </c>
    </row>
    <row r="92" spans="2:8" s="131" customFormat="1" ht="12.75" customHeight="1">
      <c r="B92" s="131" t="s">
        <v>628</v>
      </c>
      <c r="C92" s="134" t="s">
        <v>505</v>
      </c>
      <c r="D92" s="131" t="s">
        <v>533</v>
      </c>
      <c r="E92" s="131" t="s">
        <v>612</v>
      </c>
      <c r="F92" s="131" t="s">
        <v>580</v>
      </c>
      <c r="G92" s="140" t="s">
        <v>155</v>
      </c>
      <c r="H92" s="152" t="str">
        <f t="shared" si="6"/>
        <v>EXEC INS_fsm_state_transition @tx_fsm_type_name='LOAN', @tx_state_name='RM_RETURNED', @tx_action_name='CA_UPDATE', @tx_next_state_name='CA_UPDATED',  @tx_login_name='nazdaq_prod'</v>
      </c>
    </row>
    <row r="93" spans="2:8" s="131" customFormat="1" ht="12.75" customHeight="1">
      <c r="B93" s="131" t="s">
        <v>628</v>
      </c>
      <c r="C93" s="134" t="s">
        <v>505</v>
      </c>
      <c r="D93" s="131" t="s">
        <v>533</v>
      </c>
      <c r="E93" s="131" t="s">
        <v>615</v>
      </c>
      <c r="F93" s="131" t="s">
        <v>583</v>
      </c>
      <c r="G93" s="140" t="s">
        <v>155</v>
      </c>
      <c r="H93" s="152" t="str">
        <f t="shared" si="6"/>
        <v>EXEC INS_fsm_state_transition @tx_fsm_type_name='LOAN', @tx_state_name='RM_RETURNED', @tx_action_name='CA_SEND_QUERY', @tx_next_state_name='CA_SENT_QUERY',  @tx_login_name='nazdaq_prod'</v>
      </c>
    </row>
    <row r="94" spans="2:8" s="131" customFormat="1" ht="12.75" customHeight="1">
      <c r="B94" s="131" t="s">
        <v>628</v>
      </c>
      <c r="C94" s="134" t="s">
        <v>505</v>
      </c>
      <c r="D94" s="131" t="s">
        <v>593</v>
      </c>
      <c r="E94" s="131" t="s">
        <v>687</v>
      </c>
      <c r="F94" s="142" t="s">
        <v>592</v>
      </c>
      <c r="G94" s="140" t="s">
        <v>155</v>
      </c>
      <c r="H94" s="152" t="str">
        <f t="shared" si="6"/>
        <v>EXEC INS_fsm_state_transition @tx_fsm_type_name='LOAN', @tx_state_name='RM_C_APPROVED', @tx_action_name='CA_C_FULFILL', @tx_next_state_name='RM_APPROVED',  @tx_login_name='nazdaq_prod'</v>
      </c>
    </row>
    <row r="95" spans="2:8" s="131" customFormat="1" ht="12.75" customHeight="1">
      <c r="B95" s="131" t="s">
        <v>628</v>
      </c>
      <c r="C95" s="134" t="s">
        <v>505</v>
      </c>
      <c r="D95" s="131" t="s">
        <v>641</v>
      </c>
      <c r="E95" s="131" t="s">
        <v>687</v>
      </c>
      <c r="F95" s="142" t="s">
        <v>640</v>
      </c>
      <c r="G95" s="140" t="s">
        <v>155</v>
      </c>
      <c r="H95" s="152" t="str">
        <f t="shared" si="6"/>
        <v>EXEC INS_fsm_state_transition @tx_fsm_type_name='LOAN', @tx_state_name='UH_C_APPROVED', @tx_action_name='CA_C_FULFILL', @tx_next_state_name='UH_APPROVED',  @tx_login_name='nazdaq_prod'</v>
      </c>
    </row>
    <row r="96" spans="2:8" s="131" customFormat="1" ht="12.75" customHeight="1">
      <c r="B96" s="131" t="s">
        <v>628</v>
      </c>
      <c r="C96" s="134" t="s">
        <v>505</v>
      </c>
      <c r="D96" s="131" t="s">
        <v>597</v>
      </c>
      <c r="E96" s="131" t="s">
        <v>687</v>
      </c>
      <c r="F96" s="165" t="s">
        <v>596</v>
      </c>
      <c r="G96" s="140" t="s">
        <v>155</v>
      </c>
      <c r="H96" s="152" t="str">
        <f t="shared" si="6"/>
        <v>EXEC INS_fsm_state_transition @tx_fsm_type_name='LOAN', @tx_state_name='HOCRM_C_APPROVED', @tx_action_name='CA_C_FULFILL', @tx_next_state_name='HOCRM_APPROVED',  @tx_login_name='nazdaq_prod'</v>
      </c>
    </row>
    <row r="97" spans="2:23" s="131" customFormat="1" ht="12.75" customHeight="1">
      <c r="B97" s="131" t="s">
        <v>628</v>
      </c>
      <c r="C97" s="134" t="s">
        <v>505</v>
      </c>
      <c r="D97" s="131" t="s">
        <v>535</v>
      </c>
      <c r="E97" s="131" t="s">
        <v>687</v>
      </c>
      <c r="F97" s="165" t="s">
        <v>534</v>
      </c>
      <c r="G97" s="140" t="s">
        <v>155</v>
      </c>
      <c r="H97" s="152" t="str">
        <f t="shared" si="6"/>
        <v>EXEC INS_fsm_state_transition @tx_fsm_type_name='LOAN', @tx_state_name='CEO_C_APPROVED', @tx_action_name='CA_C_FULFILL', @tx_next_state_name='CEO_APPROVED',  @tx_login_name='nazdaq_prod'</v>
      </c>
    </row>
    <row r="98" spans="2:23" s="131" customFormat="1" ht="12.75" customHeight="1">
      <c r="B98" s="131" t="s">
        <v>628</v>
      </c>
      <c r="C98" s="134" t="s">
        <v>505</v>
      </c>
      <c r="D98" s="131" t="s">
        <v>539</v>
      </c>
      <c r="E98" s="131" t="s">
        <v>687</v>
      </c>
      <c r="F98" s="165" t="s">
        <v>538</v>
      </c>
      <c r="G98" s="140" t="s">
        <v>155</v>
      </c>
      <c r="H98" s="152" t="str">
        <f t="shared" si="6"/>
        <v>EXEC INS_fsm_state_transition @tx_fsm_type_name='LOAN', @tx_state_name='MD_C_APPROVED', @tx_action_name='CA_C_FULFILL', @tx_next_state_name='MD_APPROVED',  @tx_login_name='nazdaq_prod'</v>
      </c>
    </row>
    <row r="99" spans="2:23" s="131" customFormat="1" ht="12.75" customHeight="1">
      <c r="B99" s="131" t="s">
        <v>628</v>
      </c>
      <c r="C99" s="134" t="s">
        <v>505</v>
      </c>
      <c r="D99" s="131" t="s">
        <v>599</v>
      </c>
      <c r="E99" s="131" t="s">
        <v>612</v>
      </c>
      <c r="F99" s="131" t="s">
        <v>580</v>
      </c>
      <c r="G99" s="140" t="s">
        <v>155</v>
      </c>
      <c r="H99" s="152" t="str">
        <f t="shared" si="6"/>
        <v>EXEC INS_fsm_state_transition @tx_fsm_type_name='LOAN', @tx_state_name='HOCRM_RETURNED', @tx_action_name='CA_UPDATE', @tx_next_state_name='CA_UPDATED',  @tx_login_name='nazdaq_prod'</v>
      </c>
    </row>
    <row r="100" spans="2:23" s="131" customFormat="1" ht="12.75" customHeight="1">
      <c r="B100" s="131" t="s">
        <v>628</v>
      </c>
      <c r="C100" s="134" t="s">
        <v>505</v>
      </c>
      <c r="D100" s="131" t="s">
        <v>643</v>
      </c>
      <c r="E100" s="131" t="s">
        <v>612</v>
      </c>
      <c r="F100" s="131" t="s">
        <v>580</v>
      </c>
      <c r="G100" s="140" t="s">
        <v>155</v>
      </c>
      <c r="H100" s="152" t="str">
        <f t="shared" si="6"/>
        <v>EXEC INS_fsm_state_transition @tx_fsm_type_name='LOAN', @tx_state_name='UH_RETURNED', @tx_action_name='CA_UPDATE', @tx_next_state_name='CA_UPDATED',  @tx_login_name='nazdaq_prod'</v>
      </c>
    </row>
    <row r="101" spans="2:23" s="142" customFormat="1" ht="12.75" customHeight="1">
      <c r="B101" s="131" t="s">
        <v>628</v>
      </c>
      <c r="C101" s="134" t="s">
        <v>505</v>
      </c>
      <c r="D101" s="131" t="s">
        <v>643</v>
      </c>
      <c r="E101" s="131" t="s">
        <v>614</v>
      </c>
      <c r="F101" s="131" t="s">
        <v>582</v>
      </c>
      <c r="G101" s="140" t="s">
        <v>155</v>
      </c>
      <c r="H101" s="152" t="str">
        <f t="shared" ref="H101:H102" si="7">IF(LEN(C101)&gt;0,"EXEC INS_fsm_state_transition @tx_fsm_type_name='"&amp;C101&amp;"', @tx_state_name='"&amp;D101&amp;"', @tx_action_name='"&amp;E101&amp;"', @tx_next_state_name='"&amp;F101&amp;"',  @tx_login_name='nazdaq_prod'")</f>
        <v>EXEC INS_fsm_state_transition @tx_fsm_type_name='LOAN', @tx_state_name='UH_RETURNED', @tx_action_name='CA_RETURN', @tx_next_state_name='CA_RETURNED',  @tx_login_name='nazdaq_prod'</v>
      </c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</row>
    <row r="102" spans="2:23" s="142" customFormat="1" ht="12.75" customHeight="1">
      <c r="B102" s="131" t="s">
        <v>628</v>
      </c>
      <c r="C102" s="134" t="s">
        <v>505</v>
      </c>
      <c r="D102" s="131" t="s">
        <v>536</v>
      </c>
      <c r="E102" s="131" t="s">
        <v>612</v>
      </c>
      <c r="F102" s="131" t="s">
        <v>580</v>
      </c>
      <c r="G102" s="140" t="s">
        <v>155</v>
      </c>
      <c r="H102" s="152" t="str">
        <f t="shared" si="7"/>
        <v>EXEC INS_fsm_state_transition @tx_fsm_type_name='LOAN', @tx_state_name='CEO_RETURNED', @tx_action_name='CA_UPDATE', @tx_next_state_name='CA_UPDATED',  @tx_login_name='nazdaq_prod'</v>
      </c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</row>
    <row r="103" spans="2:23" s="142" customFormat="1" ht="12.75" customHeight="1">
      <c r="B103" s="131" t="s">
        <v>628</v>
      </c>
      <c r="C103" s="134" t="s">
        <v>505</v>
      </c>
      <c r="D103" s="222" t="s">
        <v>710</v>
      </c>
      <c r="E103" s="131" t="s">
        <v>612</v>
      </c>
      <c r="F103" s="131" t="s">
        <v>580</v>
      </c>
      <c r="G103" s="140" t="s">
        <v>155</v>
      </c>
      <c r="H103" s="152" t="str">
        <f t="shared" si="6"/>
        <v>EXEC INS_fsm_state_transition @tx_fsm_type_name='LOAN', @tx_state_name='SENT_QUERY_UPDATED', @tx_action_name='CA_UPDATE', @tx_next_state_name='CA_UPDATED',  @tx_login_name='nazdaq_prod'</v>
      </c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</row>
    <row r="104" spans="2:23" s="142" customFormat="1" ht="12.75" customHeight="1">
      <c r="B104" s="131" t="s">
        <v>628</v>
      </c>
      <c r="C104" s="134" t="s">
        <v>505</v>
      </c>
      <c r="D104" s="223" t="s">
        <v>713</v>
      </c>
      <c r="E104" s="131" t="s">
        <v>612</v>
      </c>
      <c r="F104" s="131" t="s">
        <v>580</v>
      </c>
      <c r="G104" s="140" t="s">
        <v>155</v>
      </c>
      <c r="H104" s="152" t="str">
        <f t="shared" si="6"/>
        <v>EXEC INS_fsm_state_transition @tx_fsm_type_name='LOAN', @tx_state_name='CA_RECEIVED', @tx_action_name='CA_UPDATE', @tx_next_state_name='CA_UPDATED',  @tx_login_name='nazdaq_prod'</v>
      </c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</row>
    <row r="105" spans="2:23" s="142" customFormat="1" ht="12.75" customHeight="1">
      <c r="B105" s="131" t="s">
        <v>628</v>
      </c>
      <c r="C105" s="134" t="s">
        <v>505</v>
      </c>
      <c r="D105" s="131" t="s">
        <v>713</v>
      </c>
      <c r="E105" s="131" t="s">
        <v>611</v>
      </c>
      <c r="F105" s="131" t="s">
        <v>579</v>
      </c>
      <c r="G105" s="168" t="s">
        <v>155</v>
      </c>
      <c r="H105" s="152" t="str">
        <f t="shared" si="6"/>
        <v>EXEC INS_fsm_state_transition @tx_fsm_type_name='LOAN', @tx_state_name='CA_RECEIVED', @tx_action_name='SEND_TO_CIB', @tx_next_state_name='SENT_TO_CIB',  @tx_login_name='nazdaq_prod'</v>
      </c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</row>
    <row r="106" spans="2:23" s="142" customFormat="1" ht="12.75" customHeight="1">
      <c r="B106" s="131" t="s">
        <v>628</v>
      </c>
      <c r="C106" s="134" t="s">
        <v>505</v>
      </c>
      <c r="D106" s="131" t="s">
        <v>580</v>
      </c>
      <c r="E106" s="131" t="s">
        <v>611</v>
      </c>
      <c r="F106" s="131" t="s">
        <v>579</v>
      </c>
      <c r="G106" s="168" t="s">
        <v>155</v>
      </c>
      <c r="H106" s="152" t="str">
        <f t="shared" si="6"/>
        <v>EXEC INS_fsm_state_transition @tx_fsm_type_name='LOAN', @tx_state_name='CA_UPDATED', @tx_action_name='SEND_TO_CIB', @tx_next_state_name='SENT_TO_CIB',  @tx_login_name='nazdaq_prod'</v>
      </c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</row>
    <row r="107" spans="2:23" s="142" customFormat="1" ht="12.75" customHeight="1">
      <c r="B107" s="131" t="s">
        <v>628</v>
      </c>
      <c r="C107" s="134" t="s">
        <v>505</v>
      </c>
      <c r="D107" s="131" t="s">
        <v>579</v>
      </c>
      <c r="E107" s="131" t="s">
        <v>612</v>
      </c>
      <c r="F107" s="131" t="s">
        <v>580</v>
      </c>
      <c r="G107" s="168" t="s">
        <v>155</v>
      </c>
      <c r="H107" s="152" t="str">
        <f t="shared" si="6"/>
        <v>EXEC INS_fsm_state_transition @tx_fsm_type_name='LOAN', @tx_state_name='SENT_TO_CIB', @tx_action_name='CA_UPDATE', @tx_next_state_name='CA_UPDATED',  @tx_login_name='nazdaq_prod'</v>
      </c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</row>
    <row r="108" spans="2:23" s="142" customFormat="1" ht="12.75" customHeight="1">
      <c r="B108" s="131" t="s">
        <v>628</v>
      </c>
      <c r="C108" s="134" t="s">
        <v>505</v>
      </c>
      <c r="D108" s="131" t="s">
        <v>533</v>
      </c>
      <c r="E108" s="131" t="s">
        <v>611</v>
      </c>
      <c r="F108" s="131" t="s">
        <v>579</v>
      </c>
      <c r="G108" s="168" t="s">
        <v>155</v>
      </c>
      <c r="H108" s="152" t="str">
        <f t="shared" si="6"/>
        <v>EXEC INS_fsm_state_transition @tx_fsm_type_name='LOAN', @tx_state_name='RM_RETURNED', @tx_action_name='SEND_TO_CIB', @tx_next_state_name='SENT_TO_CIB',  @tx_login_name='nazdaq_prod'</v>
      </c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</row>
    <row r="109" spans="2:23" s="142" customFormat="1" ht="12.75" customHeight="1">
      <c r="B109" s="131" t="s">
        <v>628</v>
      </c>
      <c r="C109" s="134" t="s">
        <v>505</v>
      </c>
      <c r="D109" s="131" t="s">
        <v>643</v>
      </c>
      <c r="E109" s="131" t="s">
        <v>611</v>
      </c>
      <c r="F109" s="131" t="s">
        <v>579</v>
      </c>
      <c r="G109" s="168" t="s">
        <v>155</v>
      </c>
      <c r="H109" s="152" t="str">
        <f t="shared" si="6"/>
        <v>EXEC INS_fsm_state_transition @tx_fsm_type_name='LOAN', @tx_state_name='UH_RETURNED', @tx_action_name='SEND_TO_CIB', @tx_next_state_name='SENT_TO_CIB',  @tx_login_name='nazdaq_prod'</v>
      </c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</row>
    <row r="110" spans="2:23" s="142" customFormat="1" ht="12.75" customHeight="1">
      <c r="B110" s="131" t="s">
        <v>628</v>
      </c>
      <c r="C110" s="134" t="s">
        <v>505</v>
      </c>
      <c r="D110" s="131" t="s">
        <v>714</v>
      </c>
      <c r="E110" s="131" t="s">
        <v>611</v>
      </c>
      <c r="F110" s="131" t="s">
        <v>579</v>
      </c>
      <c r="G110" s="168" t="s">
        <v>155</v>
      </c>
      <c r="H110" s="152" t="str">
        <f t="shared" si="6"/>
        <v>EXEC INS_fsm_state_transition @tx_fsm_type_name='LOAN', @tx_state_name='HOCRM_RETURNED ', @tx_action_name='SEND_TO_CIB', @tx_next_state_name='SENT_TO_CIB',  @tx_login_name='nazdaq_prod'</v>
      </c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</row>
    <row r="111" spans="2:23" s="142" customFormat="1" ht="12.75" customHeight="1">
      <c r="B111" s="131" t="s">
        <v>628</v>
      </c>
      <c r="C111" s="134" t="s">
        <v>505</v>
      </c>
      <c r="D111" s="131" t="s">
        <v>713</v>
      </c>
      <c r="E111" s="131" t="s">
        <v>614</v>
      </c>
      <c r="F111" s="131" t="s">
        <v>582</v>
      </c>
      <c r="G111" s="168" t="s">
        <v>155</v>
      </c>
      <c r="H111" s="152" t="str">
        <f t="shared" si="6"/>
        <v>EXEC INS_fsm_state_transition @tx_fsm_type_name='LOAN', @tx_state_name='CA_RECEIVED', @tx_action_name='CA_RETURN', @tx_next_state_name='CA_RETURNED',  @tx_login_name='nazdaq_prod'</v>
      </c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</row>
    <row r="112" spans="2:23" s="142" customFormat="1" ht="12.75" customHeight="1">
      <c r="B112" s="131" t="s">
        <v>628</v>
      </c>
      <c r="C112" s="134" t="s">
        <v>505</v>
      </c>
      <c r="D112" s="131" t="s">
        <v>527</v>
      </c>
      <c r="E112" s="131" t="s">
        <v>715</v>
      </c>
      <c r="F112" s="131" t="s">
        <v>713</v>
      </c>
      <c r="G112" s="168" t="s">
        <v>155</v>
      </c>
      <c r="H112" s="152" t="str">
        <f t="shared" si="6"/>
        <v>EXEC INS_fsm_state_transition @tx_fsm_type_name='LOAN', @tx_state_name='PEND_RECEIVED', @tx_action_name='CA_RECEIVE', @tx_next_state_name='CA_RECEIVED',  @tx_login_name='nazdaq_prod'</v>
      </c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</row>
    <row r="113" spans="2:23" s="142" customFormat="1" ht="12.75" customHeight="1">
      <c r="B113" s="131" t="s">
        <v>628</v>
      </c>
      <c r="C113" s="134" t="s">
        <v>505</v>
      </c>
      <c r="D113" s="131" t="s">
        <v>713</v>
      </c>
      <c r="E113" s="131" t="s">
        <v>613</v>
      </c>
      <c r="F113" s="131" t="s">
        <v>581</v>
      </c>
      <c r="G113" s="168" t="s">
        <v>155</v>
      </c>
      <c r="H113" s="152" t="str">
        <f>IF(LEN(C113)&gt;0,"EXEC INS_fsm_state_transition @tx_fsm_type_name='"&amp;C113&amp;"', @tx_state_name='"&amp;D113&amp;"', @tx_action_name='"&amp;E113&amp;"', @tx_next_state_name='"&amp;F113&amp;"',  @tx_login_name='nazdaq_prod'")</f>
        <v>EXEC INS_fsm_state_transition @tx_fsm_type_name='LOAN', @tx_state_name='CA_RECEIVED', @tx_action_name='CA_RECOMMEND', @tx_next_state_name='CA_RECOMMENDED',  @tx_login_name='nazdaq_prod'</v>
      </c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</row>
    <row r="114" spans="2:23" s="142" customFormat="1" ht="12.75" customHeight="1">
      <c r="B114" s="131" t="s">
        <v>628</v>
      </c>
      <c r="C114" s="134" t="s">
        <v>505</v>
      </c>
      <c r="D114" s="131" t="s">
        <v>533</v>
      </c>
      <c r="E114" s="131" t="s">
        <v>614</v>
      </c>
      <c r="F114" s="131" t="s">
        <v>582</v>
      </c>
      <c r="G114" s="168" t="s">
        <v>155</v>
      </c>
      <c r="H114" s="152" t="str">
        <f t="shared" ref="H114:H115" si="8">IF(LEN(C114)&gt;0,"EXEC INS_fsm_state_transition @tx_fsm_type_name='"&amp;C114&amp;"', @tx_state_name='"&amp;D114&amp;"', @tx_action_name='"&amp;E114&amp;"', @tx_next_state_name='"&amp;F114&amp;"',  @tx_login_name='nazdaq_prod'")</f>
        <v>EXEC INS_fsm_state_transition @tx_fsm_type_name='LOAN', @tx_state_name='RM_RETURNED', @tx_action_name='CA_RETURN', @tx_next_state_name='CA_RETURNED',  @tx_login_name='nazdaq_prod'</v>
      </c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</row>
    <row r="115" spans="2:23" s="142" customFormat="1" ht="12.75" customHeight="1">
      <c r="B115" s="131" t="s">
        <v>628</v>
      </c>
      <c r="C115" s="134" t="s">
        <v>505</v>
      </c>
      <c r="D115" s="131" t="s">
        <v>643</v>
      </c>
      <c r="E115" s="131" t="s">
        <v>615</v>
      </c>
      <c r="F115" s="131" t="s">
        <v>583</v>
      </c>
      <c r="G115" s="168" t="s">
        <v>155</v>
      </c>
      <c r="H115" s="152" t="str">
        <f t="shared" si="8"/>
        <v>EXEC INS_fsm_state_transition @tx_fsm_type_name='LOAN', @tx_state_name='UH_RETURNED', @tx_action_name='CA_SEND_QUERY', @tx_next_state_name='CA_SENT_QUERY',  @tx_login_name='nazdaq_prod'</v>
      </c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</row>
    <row r="116" spans="2:23" s="142" customFormat="1" ht="12.75" customHeight="1">
      <c r="B116" s="131" t="s">
        <v>628</v>
      </c>
      <c r="C116" s="134" t="s">
        <v>505</v>
      </c>
      <c r="D116" s="131" t="s">
        <v>592</v>
      </c>
      <c r="E116" s="131" t="s">
        <v>612</v>
      </c>
      <c r="F116" s="131" t="s">
        <v>580</v>
      </c>
      <c r="G116" s="168" t="s">
        <v>155</v>
      </c>
      <c r="H116" s="152" t="str">
        <f>IF(LEN(C116)&gt;0,"EXEC INS_fsm_state_transition @tx_fsm_type_name='"&amp;C116&amp;"', @tx_state_name='"&amp;D116&amp;"', @tx_action_name='"&amp;E116&amp;"', @tx_next_state_name='"&amp;F116&amp;"',  @tx_login_name='nazdaq_prod'")</f>
        <v>EXEC INS_fsm_state_transition @tx_fsm_type_name='LOAN', @tx_state_name='RM_APPROVED', @tx_action_name='CA_UPDATE', @tx_next_state_name='CA_UPDATED',  @tx_login_name='nazdaq_prod'</v>
      </c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</row>
    <row r="117" spans="2:23" s="142" customFormat="1" ht="12.75" customHeight="1">
      <c r="B117" s="131" t="s">
        <v>628</v>
      </c>
      <c r="C117" s="134" t="s">
        <v>505</v>
      </c>
      <c r="D117" s="131" t="s">
        <v>640</v>
      </c>
      <c r="E117" s="131" t="s">
        <v>612</v>
      </c>
      <c r="F117" s="131" t="s">
        <v>580</v>
      </c>
      <c r="G117" s="168" t="s">
        <v>155</v>
      </c>
      <c r="H117" s="152" t="str">
        <f>IF(LEN(C117)&gt;0,"EXEC INS_fsm_state_transition @tx_fsm_type_name='"&amp;C117&amp;"', @tx_state_name='"&amp;D117&amp;"', @tx_action_name='"&amp;E117&amp;"', @tx_next_state_name='"&amp;F117&amp;"',  @tx_login_name='nazdaq_prod'")</f>
        <v>EXEC INS_fsm_state_transition @tx_fsm_type_name='LOAN', @tx_state_name='UH_APPROVED', @tx_action_name='CA_UPDATE', @tx_next_state_name='CA_UPDATED',  @tx_login_name='nazdaq_prod'</v>
      </c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</row>
    <row r="118" spans="2:23" s="142" customFormat="1" ht="12.75" customHeight="1">
      <c r="B118" s="131" t="s">
        <v>628</v>
      </c>
      <c r="C118" s="134" t="s">
        <v>505</v>
      </c>
      <c r="D118" s="131" t="s">
        <v>592</v>
      </c>
      <c r="E118" s="131" t="s">
        <v>615</v>
      </c>
      <c r="F118" s="131" t="s">
        <v>583</v>
      </c>
      <c r="G118" s="168" t="s">
        <v>155</v>
      </c>
      <c r="H118" s="152" t="str">
        <f t="shared" ref="H118" si="9">IF(LEN(C118)&gt;0,"EXEC INS_fsm_state_transition @tx_fsm_type_name='"&amp;C118&amp;"', @tx_state_name='"&amp;D118&amp;"', @tx_action_name='"&amp;E118&amp;"', @tx_next_state_name='"&amp;F118&amp;"',  @tx_login_name='nazdaq_prod'")</f>
        <v>EXEC INS_fsm_state_transition @tx_fsm_type_name='LOAN', @tx_state_name='RM_APPROVED', @tx_action_name='CA_SEND_QUERY', @tx_next_state_name='CA_SENT_QUERY',  @tx_login_name='nazdaq_prod'</v>
      </c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</row>
    <row r="119" spans="2:23" s="142" customFormat="1" ht="12.75" customHeight="1">
      <c r="B119" s="131" t="s">
        <v>628</v>
      </c>
      <c r="C119" s="134" t="s">
        <v>505</v>
      </c>
      <c r="D119" s="131" t="s">
        <v>640</v>
      </c>
      <c r="E119" s="131" t="s">
        <v>615</v>
      </c>
      <c r="F119" s="131" t="s">
        <v>583</v>
      </c>
      <c r="G119" s="168" t="s">
        <v>155</v>
      </c>
      <c r="H119" s="152" t="str">
        <f t="shared" ref="H119:H121" si="10">IF(LEN(C119)&gt;0,"EXEC INS_fsm_state_transition @tx_fsm_type_name='"&amp;C119&amp;"', @tx_state_name='"&amp;D119&amp;"', @tx_action_name='"&amp;E119&amp;"', @tx_next_state_name='"&amp;F119&amp;"',  @tx_login_name='nazdaq_prod'")</f>
        <v>EXEC INS_fsm_state_transition @tx_fsm_type_name='LOAN', @tx_state_name='UH_APPROVED', @tx_action_name='CA_SEND_QUERY', @tx_next_state_name='CA_SENT_QUERY',  @tx_login_name='nazdaq_prod'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</row>
    <row r="120" spans="2:23" s="142" customFormat="1" ht="12.75" customHeight="1">
      <c r="B120" s="131" t="s">
        <v>628</v>
      </c>
      <c r="C120" s="134" t="s">
        <v>505</v>
      </c>
      <c r="D120" s="131" t="s">
        <v>720</v>
      </c>
      <c r="E120" s="131" t="s">
        <v>723</v>
      </c>
      <c r="F120" s="131" t="s">
        <v>722</v>
      </c>
      <c r="G120" s="168" t="s">
        <v>155</v>
      </c>
      <c r="H120" s="152" t="str">
        <f t="shared" si="10"/>
        <v>EXEC INS_fsm_state_transition @tx_fsm_type_name='LOAN', @tx_state_name='CAD_SENT_QUERY_TO_CA', @tx_action_name='CA_CAD_QUERY_UPDATE', @tx_next_state_name='CA_CAD_QUERY_UPDATED',  @tx_login_name='nazdaq_prod'</v>
      </c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</row>
    <row r="121" spans="2:23" s="142" customFormat="1" ht="12.75" customHeight="1">
      <c r="B121" s="131" t="s">
        <v>628</v>
      </c>
      <c r="C121" s="134" t="s">
        <v>505</v>
      </c>
      <c r="D121" s="131" t="s">
        <v>722</v>
      </c>
      <c r="E121" s="131" t="s">
        <v>723</v>
      </c>
      <c r="F121" s="131" t="s">
        <v>722</v>
      </c>
      <c r="G121" s="168" t="s">
        <v>155</v>
      </c>
      <c r="H121" s="152" t="str">
        <f t="shared" si="10"/>
        <v>EXEC INS_fsm_state_transition @tx_fsm_type_name='LOAN', @tx_state_name='CA_CAD_QUERY_UPDATED', @tx_action_name='CA_CAD_QUERY_UPDATE', @tx_next_state_name='CA_CAD_QUERY_UPDATED',  @tx_login_name='nazdaq_prod'</v>
      </c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</row>
    <row r="122" spans="2:23" s="142" customFormat="1" ht="12.75" customHeight="1">
      <c r="B122" s="142" t="s">
        <v>633</v>
      </c>
      <c r="C122" s="154" t="s">
        <v>505</v>
      </c>
      <c r="D122" s="142" t="s">
        <v>581</v>
      </c>
      <c r="E122" s="142" t="s">
        <v>617</v>
      </c>
      <c r="F122" s="142" t="s">
        <v>592</v>
      </c>
      <c r="G122" s="170" t="s">
        <v>155</v>
      </c>
      <c r="H122" s="152" t="str">
        <f t="shared" si="6"/>
        <v>EXEC INS_fsm_state_transition @tx_fsm_type_name='LOAN', @tx_state_name='CA_RECOMMENDED', @tx_action_name='RM_APPROVE', @tx_next_state_name='RM_APPROVED',  @tx_login_name='nazdaq_prod'</v>
      </c>
    </row>
    <row r="123" spans="2:23" s="142" customFormat="1" ht="12.75" customHeight="1">
      <c r="B123" s="142" t="s">
        <v>633</v>
      </c>
      <c r="C123" s="154" t="s">
        <v>505</v>
      </c>
      <c r="D123" s="142" t="s">
        <v>581</v>
      </c>
      <c r="E123" s="142" t="s">
        <v>634</v>
      </c>
      <c r="F123" s="142" t="s">
        <v>593</v>
      </c>
      <c r="G123" s="170" t="s">
        <v>155</v>
      </c>
      <c r="H123" s="152" t="str">
        <f t="shared" si="6"/>
        <v>EXEC INS_fsm_state_transition @tx_fsm_type_name='LOAN', @tx_state_name='CA_RECOMMENDED', @tx_action_name='RM_C_APPROVE', @tx_next_state_name='RM_C_APPROVED',  @tx_login_name='nazdaq_prod'</v>
      </c>
    </row>
    <row r="124" spans="2:23" s="142" customFormat="1" ht="12.75" customHeight="1">
      <c r="B124" s="142" t="s">
        <v>633</v>
      </c>
      <c r="C124" s="154" t="s">
        <v>505</v>
      </c>
      <c r="D124" s="142" t="s">
        <v>581</v>
      </c>
      <c r="E124" s="142" t="s">
        <v>514</v>
      </c>
      <c r="F124" s="142" t="s">
        <v>532</v>
      </c>
      <c r="G124" s="170" t="s">
        <v>155</v>
      </c>
      <c r="H124" s="152" t="str">
        <f t="shared" si="6"/>
        <v>EXEC INS_fsm_state_transition @tx_fsm_type_name='LOAN', @tx_state_name='CA_RECOMMENDED', @tx_action_name='RM_RECOMMEND', @tx_next_state_name='RM_RECOMMENDED',  @tx_login_name='nazdaq_prod'</v>
      </c>
    </row>
    <row r="125" spans="2:23" s="142" customFormat="1" ht="12.75" customHeight="1">
      <c r="B125" s="142" t="s">
        <v>633</v>
      </c>
      <c r="C125" s="154" t="s">
        <v>505</v>
      </c>
      <c r="D125" s="142" t="s">
        <v>581</v>
      </c>
      <c r="E125" s="142" t="s">
        <v>515</v>
      </c>
      <c r="F125" s="142" t="s">
        <v>533</v>
      </c>
      <c r="G125" s="170" t="s">
        <v>155</v>
      </c>
      <c r="H125" s="152" t="str">
        <f t="shared" si="6"/>
        <v>EXEC INS_fsm_state_transition @tx_fsm_type_name='LOAN', @tx_state_name='CA_RECOMMENDED', @tx_action_name='RM_RETURN', @tx_next_state_name='RM_RETURNED',  @tx_login_name='nazdaq_prod'</v>
      </c>
    </row>
    <row r="126" spans="2:23" s="142" customFormat="1" ht="12.75" customHeight="1">
      <c r="B126" s="142" t="s">
        <v>633</v>
      </c>
      <c r="C126" s="154" t="s">
        <v>505</v>
      </c>
      <c r="D126" s="142" t="s">
        <v>581</v>
      </c>
      <c r="E126" s="142" t="s">
        <v>618</v>
      </c>
      <c r="F126" s="142" t="s">
        <v>594</v>
      </c>
      <c r="G126" s="170" t="s">
        <v>155</v>
      </c>
      <c r="H126" s="152" t="str">
        <f t="shared" si="6"/>
        <v>EXEC INS_fsm_state_transition @tx_fsm_type_name='LOAN', @tx_state_name='CA_RECOMMENDED', @tx_action_name='RM_DECLINE', @tx_next_state_name='RM_DECLINED',  @tx_login_name='nazdaq_prod'</v>
      </c>
    </row>
    <row r="127" spans="2:23" s="131" customFormat="1" ht="12.75" customHeight="1">
      <c r="B127" s="142" t="s">
        <v>633</v>
      </c>
      <c r="C127" s="154" t="s">
        <v>505</v>
      </c>
      <c r="D127" s="142" t="s">
        <v>581</v>
      </c>
      <c r="E127" s="142" t="s">
        <v>619</v>
      </c>
      <c r="F127" s="142" t="s">
        <v>595</v>
      </c>
      <c r="G127" s="170" t="s">
        <v>155</v>
      </c>
      <c r="H127" s="152" t="str">
        <f t="shared" si="6"/>
        <v>EXEC INS_fsm_state_transition @tx_fsm_type_name='LOAN', @tx_state_name='CA_RECOMMENDED', @tx_action_name='RM_DEFER', @tx_next_state_name='RM_DEFERED',  @tx_login_name='nazdaq_prod'</v>
      </c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</row>
    <row r="128" spans="2:23" s="131" customFormat="1" ht="12.75" customHeight="1">
      <c r="B128" s="131" t="s">
        <v>635</v>
      </c>
      <c r="C128" s="134" t="s">
        <v>505</v>
      </c>
      <c r="D128" s="131" t="s">
        <v>532</v>
      </c>
      <c r="E128" s="131" t="s">
        <v>646</v>
      </c>
      <c r="F128" s="131" t="s">
        <v>640</v>
      </c>
      <c r="G128" s="140" t="s">
        <v>155</v>
      </c>
      <c r="H128" s="152" t="str">
        <f t="shared" si="6"/>
        <v>EXEC INS_fsm_state_transition @tx_fsm_type_name='LOAN', @tx_state_name='RM_RECOMMENDED', @tx_action_name='UH_APPROVE', @tx_next_state_name='UH_APPROVED',  @tx_login_name='nazdaq_prod'</v>
      </c>
    </row>
    <row r="129" spans="2:23" s="131" customFormat="1" ht="12.75" customHeight="1">
      <c r="B129" s="131" t="s">
        <v>635</v>
      </c>
      <c r="C129" s="134" t="s">
        <v>505</v>
      </c>
      <c r="D129" s="131" t="s">
        <v>532</v>
      </c>
      <c r="E129" s="131" t="s">
        <v>647</v>
      </c>
      <c r="F129" s="131" t="s">
        <v>641</v>
      </c>
      <c r="G129" s="140" t="s">
        <v>155</v>
      </c>
      <c r="H129" s="152" t="str">
        <f t="shared" si="6"/>
        <v>EXEC INS_fsm_state_transition @tx_fsm_type_name='LOAN', @tx_state_name='RM_RECOMMENDED', @tx_action_name='UH_C_APPROVE', @tx_next_state_name='UH_C_APPROVED',  @tx_login_name='nazdaq_prod'</v>
      </c>
    </row>
    <row r="130" spans="2:23" s="131" customFormat="1" ht="12.75" customHeight="1">
      <c r="B130" s="131" t="s">
        <v>635</v>
      </c>
      <c r="C130" s="134" t="s">
        <v>505</v>
      </c>
      <c r="D130" s="131" t="s">
        <v>532</v>
      </c>
      <c r="E130" s="131" t="s">
        <v>648</v>
      </c>
      <c r="F130" s="131" t="s">
        <v>642</v>
      </c>
      <c r="G130" s="140" t="s">
        <v>155</v>
      </c>
      <c r="H130" s="152" t="str">
        <f t="shared" si="6"/>
        <v>EXEC INS_fsm_state_transition @tx_fsm_type_name='LOAN', @tx_state_name='RM_RECOMMENDED', @tx_action_name='UH_RECOMMEND', @tx_next_state_name='UH_RECOMMENDED',  @tx_login_name='nazdaq_prod'</v>
      </c>
    </row>
    <row r="131" spans="2:23" s="131" customFormat="1" ht="12.75" customHeight="1">
      <c r="B131" s="131" t="s">
        <v>635</v>
      </c>
      <c r="C131" s="134" t="s">
        <v>505</v>
      </c>
      <c r="D131" s="131" t="s">
        <v>532</v>
      </c>
      <c r="E131" s="131" t="s">
        <v>649</v>
      </c>
      <c r="F131" s="131" t="s">
        <v>643</v>
      </c>
      <c r="G131" s="140" t="s">
        <v>155</v>
      </c>
      <c r="H131" s="152" t="str">
        <f t="shared" si="6"/>
        <v>EXEC INS_fsm_state_transition @tx_fsm_type_name='LOAN', @tx_state_name='RM_RECOMMENDED', @tx_action_name='UH_RETURN', @tx_next_state_name='UH_RETURNED',  @tx_login_name='nazdaq_prod'</v>
      </c>
    </row>
    <row r="132" spans="2:23" s="131" customFormat="1" ht="12.75" customHeight="1">
      <c r="B132" s="131" t="s">
        <v>635</v>
      </c>
      <c r="C132" s="134" t="s">
        <v>505</v>
      </c>
      <c r="D132" s="131" t="s">
        <v>532</v>
      </c>
      <c r="E132" s="131" t="s">
        <v>650</v>
      </c>
      <c r="F132" s="131" t="s">
        <v>644</v>
      </c>
      <c r="G132" s="140" t="s">
        <v>155</v>
      </c>
      <c r="H132" s="152" t="str">
        <f t="shared" si="6"/>
        <v>EXEC INS_fsm_state_transition @tx_fsm_type_name='LOAN', @tx_state_name='RM_RECOMMENDED', @tx_action_name='UH_DECLINE', @tx_next_state_name='UH_DECLINED',  @tx_login_name='nazdaq_prod'</v>
      </c>
    </row>
    <row r="133" spans="2:23" s="131" customFormat="1" ht="12.75" customHeight="1">
      <c r="B133" s="131" t="s">
        <v>635</v>
      </c>
      <c r="C133" s="134" t="s">
        <v>505</v>
      </c>
      <c r="D133" s="131" t="s">
        <v>532</v>
      </c>
      <c r="E133" s="131" t="s">
        <v>651</v>
      </c>
      <c r="F133" s="131" t="s">
        <v>645</v>
      </c>
      <c r="G133" s="140" t="s">
        <v>155</v>
      </c>
      <c r="H133" s="152" t="str">
        <f t="shared" si="6"/>
        <v>EXEC INS_fsm_state_transition @tx_fsm_type_name='LOAN', @tx_state_name='RM_RECOMMENDED', @tx_action_name='UH_DEFER', @tx_next_state_name='UH_DEFERED',  @tx_login_name='nazdaq_prod'</v>
      </c>
    </row>
    <row r="134" spans="2:23" s="131" customFormat="1" ht="12.75" customHeight="1">
      <c r="B134" s="131" t="s">
        <v>635</v>
      </c>
      <c r="C134" s="134" t="s">
        <v>505</v>
      </c>
      <c r="D134" s="143" t="s">
        <v>581</v>
      </c>
      <c r="E134" s="131" t="s">
        <v>646</v>
      </c>
      <c r="F134" s="131" t="s">
        <v>640</v>
      </c>
      <c r="G134" s="140" t="s">
        <v>155</v>
      </c>
      <c r="H134" s="152" t="str">
        <f t="shared" si="6"/>
        <v>EXEC INS_fsm_state_transition @tx_fsm_type_name='LOAN', @tx_state_name='CA_RECOMMENDED', @tx_action_name='UH_APPROVE', @tx_next_state_name='UH_APPROVED',  @tx_login_name='nazdaq_prod'</v>
      </c>
    </row>
    <row r="135" spans="2:23" s="131" customFormat="1" ht="12.75" customHeight="1">
      <c r="B135" s="131" t="s">
        <v>635</v>
      </c>
      <c r="C135" s="134" t="s">
        <v>505</v>
      </c>
      <c r="D135" s="143" t="s">
        <v>581</v>
      </c>
      <c r="E135" s="131" t="s">
        <v>647</v>
      </c>
      <c r="F135" s="131" t="s">
        <v>641</v>
      </c>
      <c r="G135" s="140" t="s">
        <v>155</v>
      </c>
      <c r="H135" s="152" t="str">
        <f t="shared" si="6"/>
        <v>EXEC INS_fsm_state_transition @tx_fsm_type_name='LOAN', @tx_state_name='CA_RECOMMENDED', @tx_action_name='UH_C_APPROVE', @tx_next_state_name='UH_C_APPROVED',  @tx_login_name='nazdaq_prod'</v>
      </c>
    </row>
    <row r="136" spans="2:23" s="131" customFormat="1" ht="12.75" customHeight="1">
      <c r="B136" s="131" t="s">
        <v>635</v>
      </c>
      <c r="C136" s="134" t="s">
        <v>505</v>
      </c>
      <c r="D136" s="143" t="s">
        <v>581</v>
      </c>
      <c r="E136" s="131" t="s">
        <v>648</v>
      </c>
      <c r="F136" s="131" t="s">
        <v>642</v>
      </c>
      <c r="G136" s="140" t="s">
        <v>155</v>
      </c>
      <c r="H136" s="152" t="str">
        <f t="shared" si="6"/>
        <v>EXEC INS_fsm_state_transition @tx_fsm_type_name='LOAN', @tx_state_name='CA_RECOMMENDED', @tx_action_name='UH_RECOMMEND', @tx_next_state_name='UH_RECOMMENDED',  @tx_login_name='nazdaq_prod'</v>
      </c>
    </row>
    <row r="137" spans="2:23" s="131" customFormat="1" ht="12.75" customHeight="1">
      <c r="B137" s="131" t="s">
        <v>635</v>
      </c>
      <c r="C137" s="134" t="s">
        <v>505</v>
      </c>
      <c r="D137" s="143" t="s">
        <v>581</v>
      </c>
      <c r="E137" s="131" t="s">
        <v>649</v>
      </c>
      <c r="F137" s="131" t="s">
        <v>643</v>
      </c>
      <c r="G137" s="140" t="s">
        <v>155</v>
      </c>
      <c r="H137" s="152" t="str">
        <f t="shared" si="6"/>
        <v>EXEC INS_fsm_state_transition @tx_fsm_type_name='LOAN', @tx_state_name='CA_RECOMMENDED', @tx_action_name='UH_RETURN', @tx_next_state_name='UH_RETURNED',  @tx_login_name='nazdaq_prod'</v>
      </c>
    </row>
    <row r="138" spans="2:23" s="131" customFormat="1" ht="12.75" customHeight="1">
      <c r="B138" s="131" t="s">
        <v>635</v>
      </c>
      <c r="C138" s="134" t="s">
        <v>505</v>
      </c>
      <c r="D138" s="143" t="s">
        <v>581</v>
      </c>
      <c r="E138" s="131" t="s">
        <v>650</v>
      </c>
      <c r="F138" s="131" t="s">
        <v>644</v>
      </c>
      <c r="G138" s="140" t="s">
        <v>155</v>
      </c>
      <c r="H138" s="152" t="str">
        <f t="shared" si="6"/>
        <v>EXEC INS_fsm_state_transition @tx_fsm_type_name='LOAN', @tx_state_name='CA_RECOMMENDED', @tx_action_name='UH_DECLINE', @tx_next_state_name='UH_DECLINED',  @tx_login_name='nazdaq_prod'</v>
      </c>
    </row>
    <row r="139" spans="2:23" s="165" customFormat="1" ht="12.75" customHeight="1">
      <c r="B139" s="131" t="s">
        <v>635</v>
      </c>
      <c r="C139" s="134" t="s">
        <v>505</v>
      </c>
      <c r="D139" s="143" t="s">
        <v>581</v>
      </c>
      <c r="E139" s="131" t="s">
        <v>651</v>
      </c>
      <c r="F139" s="131" t="s">
        <v>645</v>
      </c>
      <c r="G139" s="140" t="s">
        <v>155</v>
      </c>
      <c r="H139" s="152" t="str">
        <f t="shared" si="6"/>
        <v>EXEC INS_fsm_state_transition @tx_fsm_type_name='LOAN', @tx_state_name='CA_RECOMMENDED', @tx_action_name='UH_DEFER', @tx_next_state_name='UH_DEFERED',  @tx_login_name='nazdaq_prod'</v>
      </c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</row>
    <row r="140" spans="2:23" s="165" customFormat="1" ht="12.75" customHeight="1">
      <c r="B140" s="165" t="s">
        <v>636</v>
      </c>
      <c r="C140" s="162" t="s">
        <v>505</v>
      </c>
      <c r="D140" s="165" t="s">
        <v>642</v>
      </c>
      <c r="E140" s="165" t="s">
        <v>620</v>
      </c>
      <c r="F140" s="165" t="s">
        <v>596</v>
      </c>
      <c r="G140" s="168" t="s">
        <v>155</v>
      </c>
      <c r="H140" s="152" t="str">
        <f t="shared" ref="H140:H173" si="11">IF(LEN(C140)&gt;0,"EXEC INS_fsm_state_transition @tx_fsm_type_name='"&amp;C140&amp;"', @tx_state_name='"&amp;D140&amp;"', @tx_action_name='"&amp;E140&amp;"', @tx_next_state_name='"&amp;F140&amp;"',  @tx_login_name='nazdaq_prod'")</f>
        <v>EXEC INS_fsm_state_transition @tx_fsm_type_name='LOAN', @tx_state_name='UH_RECOMMENDED', @tx_action_name='HOCRM_APPROVE', @tx_next_state_name='HOCRM_APPROVED',  @tx_login_name='nazdaq_prod'</v>
      </c>
    </row>
    <row r="141" spans="2:23" s="165" customFormat="1" ht="12.75" customHeight="1">
      <c r="B141" s="165" t="s">
        <v>636</v>
      </c>
      <c r="C141" s="162" t="s">
        <v>505</v>
      </c>
      <c r="D141" s="165" t="s">
        <v>642</v>
      </c>
      <c r="E141" s="165" t="s">
        <v>621</v>
      </c>
      <c r="F141" s="165" t="s">
        <v>597</v>
      </c>
      <c r="G141" s="168" t="s">
        <v>155</v>
      </c>
      <c r="H141" s="152" t="str">
        <f t="shared" si="11"/>
        <v>EXEC INS_fsm_state_transition @tx_fsm_type_name='LOAN', @tx_state_name='UH_RECOMMENDED', @tx_action_name='HOCRM_C_APPROVE', @tx_next_state_name='HOCRM_C_APPROVED',  @tx_login_name='nazdaq_prod'</v>
      </c>
    </row>
    <row r="142" spans="2:23" s="165" customFormat="1" ht="12.75" customHeight="1">
      <c r="B142" s="165" t="s">
        <v>636</v>
      </c>
      <c r="C142" s="162" t="s">
        <v>505</v>
      </c>
      <c r="D142" s="165" t="s">
        <v>642</v>
      </c>
      <c r="E142" s="165" t="s">
        <v>622</v>
      </c>
      <c r="F142" s="165" t="s">
        <v>598</v>
      </c>
      <c r="G142" s="168" t="s">
        <v>155</v>
      </c>
      <c r="H142" s="152" t="str">
        <f t="shared" si="11"/>
        <v>EXEC INS_fsm_state_transition @tx_fsm_type_name='LOAN', @tx_state_name='UH_RECOMMENDED', @tx_action_name='HOCRM_RECOMMEND', @tx_next_state_name='HOCRM_RECOMMENDED',  @tx_login_name='nazdaq_prod'</v>
      </c>
    </row>
    <row r="143" spans="2:23" s="165" customFormat="1" ht="12.75" customHeight="1">
      <c r="B143" s="165" t="s">
        <v>636</v>
      </c>
      <c r="C143" s="162" t="s">
        <v>505</v>
      </c>
      <c r="D143" s="165" t="s">
        <v>642</v>
      </c>
      <c r="E143" s="165" t="s">
        <v>623</v>
      </c>
      <c r="F143" s="165" t="s">
        <v>599</v>
      </c>
      <c r="G143" s="168" t="s">
        <v>155</v>
      </c>
      <c r="H143" s="152" t="str">
        <f t="shared" si="11"/>
        <v>EXEC INS_fsm_state_transition @tx_fsm_type_name='LOAN', @tx_state_name='UH_RECOMMENDED', @tx_action_name='HOCRM_RETURN', @tx_next_state_name='HOCRM_RETURNED',  @tx_login_name='nazdaq_prod'</v>
      </c>
    </row>
    <row r="144" spans="2:23" s="165" customFormat="1" ht="12.75" customHeight="1">
      <c r="B144" s="165" t="s">
        <v>636</v>
      </c>
      <c r="C144" s="162" t="s">
        <v>505</v>
      </c>
      <c r="D144" s="165" t="s">
        <v>642</v>
      </c>
      <c r="E144" s="165" t="s">
        <v>624</v>
      </c>
      <c r="F144" s="165" t="s">
        <v>600</v>
      </c>
      <c r="G144" s="168" t="s">
        <v>155</v>
      </c>
      <c r="H144" s="152" t="str">
        <f t="shared" si="11"/>
        <v>EXEC INS_fsm_state_transition @tx_fsm_type_name='LOAN', @tx_state_name='UH_RECOMMENDED', @tx_action_name='HOCRM_DECLINE', @tx_next_state_name='HOCRM_DECLINED',  @tx_login_name='nazdaq_prod'</v>
      </c>
    </row>
    <row r="145" spans="1:23" s="165" customFormat="1" ht="12.75" customHeight="1">
      <c r="B145" s="165" t="s">
        <v>636</v>
      </c>
      <c r="C145" s="162" t="s">
        <v>505</v>
      </c>
      <c r="D145" s="165" t="s">
        <v>642</v>
      </c>
      <c r="E145" s="165" t="s">
        <v>625</v>
      </c>
      <c r="F145" s="165" t="s">
        <v>601</v>
      </c>
      <c r="G145" s="168" t="s">
        <v>155</v>
      </c>
      <c r="H145" s="152" t="str">
        <f t="shared" si="11"/>
        <v>EXEC INS_fsm_state_transition @tx_fsm_type_name='LOAN', @tx_state_name='UH_RECOMMENDED', @tx_action_name='HOCRM_DEFER', @tx_next_state_name='HOCRM_DEFERED',  @tx_login_name='nazdaq_prod'</v>
      </c>
    </row>
    <row r="146" spans="1:23" s="165" customFormat="1" ht="12.75" customHeight="1">
      <c r="B146" s="165" t="s">
        <v>636</v>
      </c>
      <c r="C146" s="162" t="s">
        <v>505</v>
      </c>
      <c r="D146" s="143" t="s">
        <v>532</v>
      </c>
      <c r="E146" s="165" t="s">
        <v>620</v>
      </c>
      <c r="F146" s="165" t="s">
        <v>596</v>
      </c>
      <c r="G146" s="168" t="s">
        <v>155</v>
      </c>
      <c r="H146" s="152" t="str">
        <f t="shared" si="11"/>
        <v>EXEC INS_fsm_state_transition @tx_fsm_type_name='LOAN', @tx_state_name='RM_RECOMMENDED', @tx_action_name='HOCRM_APPROVE', @tx_next_state_name='HOCRM_APPROVED',  @tx_login_name='nazdaq_prod'</v>
      </c>
    </row>
    <row r="147" spans="1:23" s="165" customFormat="1" ht="12.75" customHeight="1">
      <c r="B147" s="165" t="s">
        <v>636</v>
      </c>
      <c r="C147" s="162" t="s">
        <v>505</v>
      </c>
      <c r="D147" s="143" t="s">
        <v>532</v>
      </c>
      <c r="E147" s="165" t="s">
        <v>621</v>
      </c>
      <c r="F147" s="165" t="s">
        <v>597</v>
      </c>
      <c r="G147" s="168" t="s">
        <v>155</v>
      </c>
      <c r="H147" s="152" t="str">
        <f t="shared" si="11"/>
        <v>EXEC INS_fsm_state_transition @tx_fsm_type_name='LOAN', @tx_state_name='RM_RECOMMENDED', @tx_action_name='HOCRM_C_APPROVE', @tx_next_state_name='HOCRM_C_APPROVED',  @tx_login_name='nazdaq_prod'</v>
      </c>
    </row>
    <row r="148" spans="1:23" s="165" customFormat="1" ht="12.75" customHeight="1">
      <c r="B148" s="165" t="s">
        <v>636</v>
      </c>
      <c r="C148" s="162" t="s">
        <v>505</v>
      </c>
      <c r="D148" s="143" t="s">
        <v>532</v>
      </c>
      <c r="E148" s="165" t="s">
        <v>622</v>
      </c>
      <c r="F148" s="165" t="s">
        <v>598</v>
      </c>
      <c r="G148" s="168" t="s">
        <v>155</v>
      </c>
      <c r="H148" s="152" t="str">
        <f t="shared" si="11"/>
        <v>EXEC INS_fsm_state_transition @tx_fsm_type_name='LOAN', @tx_state_name='RM_RECOMMENDED', @tx_action_name='HOCRM_RECOMMEND', @tx_next_state_name='HOCRM_RECOMMENDED',  @tx_login_name='nazdaq_prod'</v>
      </c>
    </row>
    <row r="149" spans="1:23" s="165" customFormat="1" ht="12.75" customHeight="1">
      <c r="B149" s="165" t="s">
        <v>636</v>
      </c>
      <c r="C149" s="162" t="s">
        <v>505</v>
      </c>
      <c r="D149" s="143" t="s">
        <v>532</v>
      </c>
      <c r="E149" s="165" t="s">
        <v>623</v>
      </c>
      <c r="F149" s="165" t="s">
        <v>599</v>
      </c>
      <c r="G149" s="168" t="s">
        <v>155</v>
      </c>
      <c r="H149" s="152" t="str">
        <f t="shared" si="11"/>
        <v>EXEC INS_fsm_state_transition @tx_fsm_type_name='LOAN', @tx_state_name='RM_RECOMMENDED', @tx_action_name='HOCRM_RETURN', @tx_next_state_name='HOCRM_RETURNED',  @tx_login_name='nazdaq_prod'</v>
      </c>
    </row>
    <row r="150" spans="1:23" s="165" customFormat="1" ht="12.75" customHeight="1">
      <c r="B150" s="165" t="s">
        <v>636</v>
      </c>
      <c r="C150" s="162" t="s">
        <v>505</v>
      </c>
      <c r="D150" s="143" t="s">
        <v>532</v>
      </c>
      <c r="E150" s="165" t="s">
        <v>624</v>
      </c>
      <c r="F150" s="165" t="s">
        <v>600</v>
      </c>
      <c r="G150" s="168" t="s">
        <v>155</v>
      </c>
      <c r="H150" s="152" t="str">
        <f t="shared" si="11"/>
        <v>EXEC INS_fsm_state_transition @tx_fsm_type_name='LOAN', @tx_state_name='RM_RECOMMENDED', @tx_action_name='HOCRM_DECLINE', @tx_next_state_name='HOCRM_DECLINED',  @tx_login_name='nazdaq_prod'</v>
      </c>
    </row>
    <row r="151" spans="1:23" s="131" customFormat="1" ht="12.75" customHeight="1">
      <c r="A151" s="171"/>
      <c r="B151" s="165" t="s">
        <v>636</v>
      </c>
      <c r="C151" s="162" t="s">
        <v>505</v>
      </c>
      <c r="D151" s="143" t="s">
        <v>532</v>
      </c>
      <c r="E151" s="165" t="s">
        <v>625</v>
      </c>
      <c r="F151" s="165" t="s">
        <v>601</v>
      </c>
      <c r="G151" s="168" t="s">
        <v>155</v>
      </c>
      <c r="H151" s="152" t="str">
        <f t="shared" si="11"/>
        <v>EXEC INS_fsm_state_transition @tx_fsm_type_name='LOAN', @tx_state_name='RM_RECOMMENDED', @tx_action_name='HOCRM_DEFER', @tx_next_state_name='HOCRM_DEFERED',  @tx_login_name='nazdaq_prod'</v>
      </c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</row>
    <row r="152" spans="1:23" s="131" customFormat="1" ht="12.75" customHeight="1">
      <c r="A152" s="171"/>
      <c r="B152" s="165" t="s">
        <v>636</v>
      </c>
      <c r="C152" s="162" t="s">
        <v>505</v>
      </c>
      <c r="D152" s="165" t="s">
        <v>592</v>
      </c>
      <c r="E152" s="165" t="s">
        <v>716</v>
      </c>
      <c r="F152" s="165" t="s">
        <v>531</v>
      </c>
      <c r="G152" s="168" t="s">
        <v>155</v>
      </c>
      <c r="H152" s="152" t="str">
        <f t="shared" si="11"/>
        <v>EXEC INS_fsm_state_transition @tx_fsm_type_name='LOAN', @tx_state_name='RM_APPROVED', @tx_action_name='HOCRM_SEND_TO_CAD', @tx_next_state_name='SENT_TO_CAD',  @tx_login_name='nazdaq_prod'</v>
      </c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</row>
    <row r="153" spans="1:23" s="131" customFormat="1" ht="12.75" customHeight="1">
      <c r="A153" s="171"/>
      <c r="B153" s="165" t="s">
        <v>636</v>
      </c>
      <c r="C153" s="162" t="s">
        <v>505</v>
      </c>
      <c r="D153" s="165" t="s">
        <v>640</v>
      </c>
      <c r="E153" s="165" t="s">
        <v>716</v>
      </c>
      <c r="F153" s="165" t="s">
        <v>531</v>
      </c>
      <c r="G153" s="168" t="s">
        <v>155</v>
      </c>
      <c r="H153" s="152" t="str">
        <f t="shared" si="11"/>
        <v>EXEC INS_fsm_state_transition @tx_fsm_type_name='LOAN', @tx_state_name='UH_APPROVED', @tx_action_name='HOCRM_SEND_TO_CAD', @tx_next_state_name='SENT_TO_CAD',  @tx_login_name='nazdaq_prod'</v>
      </c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</row>
    <row r="154" spans="1:23" s="131" customFormat="1" ht="12.75" customHeight="1">
      <c r="A154" s="171"/>
      <c r="B154" s="171" t="s">
        <v>564</v>
      </c>
      <c r="C154" s="134" t="s">
        <v>505</v>
      </c>
      <c r="D154" s="131" t="s">
        <v>532</v>
      </c>
      <c r="E154" s="131" t="s">
        <v>516</v>
      </c>
      <c r="F154" s="131" t="s">
        <v>534</v>
      </c>
      <c r="G154" s="172" t="s">
        <v>155</v>
      </c>
      <c r="H154" s="152" t="str">
        <f t="shared" si="11"/>
        <v>EXEC INS_fsm_state_transition @tx_fsm_type_name='LOAN', @tx_state_name='RM_RECOMMENDED', @tx_action_name='CEO_APPROVE', @tx_next_state_name='CEO_APPROVED',  @tx_login_name='nazdaq_prod'</v>
      </c>
    </row>
    <row r="155" spans="1:23" s="131" customFormat="1" ht="12.75" customHeight="1">
      <c r="A155" s="171"/>
      <c r="B155" s="171" t="s">
        <v>564</v>
      </c>
      <c r="C155" s="134" t="s">
        <v>505</v>
      </c>
      <c r="D155" s="131" t="s">
        <v>532</v>
      </c>
      <c r="E155" s="131" t="s">
        <v>626</v>
      </c>
      <c r="F155" s="131" t="s">
        <v>535</v>
      </c>
      <c r="G155" s="172" t="s">
        <v>155</v>
      </c>
      <c r="H155" s="152" t="str">
        <f t="shared" si="11"/>
        <v>EXEC INS_fsm_state_transition @tx_fsm_type_name='LOAN', @tx_state_name='RM_RECOMMENDED', @tx_action_name='CEO_C_APPROVE', @tx_next_state_name='CEO_C_APPROVED',  @tx_login_name='nazdaq_prod'</v>
      </c>
    </row>
    <row r="156" spans="1:23" s="131" customFormat="1" ht="12.75" customHeight="1">
      <c r="A156" s="171"/>
      <c r="B156" s="171" t="s">
        <v>564</v>
      </c>
      <c r="C156" s="134" t="s">
        <v>505</v>
      </c>
      <c r="D156" s="131" t="s">
        <v>532</v>
      </c>
      <c r="E156" s="131" t="s">
        <v>517</v>
      </c>
      <c r="F156" s="131" t="s">
        <v>536</v>
      </c>
      <c r="G156" s="172" t="s">
        <v>155</v>
      </c>
      <c r="H156" s="152" t="str">
        <f t="shared" si="11"/>
        <v>EXEC INS_fsm_state_transition @tx_fsm_type_name='LOAN', @tx_state_name='RM_RECOMMENDED', @tx_action_name='CEO_RETURN', @tx_next_state_name='CEO_RETURNED',  @tx_login_name='nazdaq_prod'</v>
      </c>
    </row>
    <row r="157" spans="1:23" s="131" customFormat="1" ht="12.75" customHeight="1">
      <c r="A157" s="171"/>
      <c r="B157" s="171" t="s">
        <v>564</v>
      </c>
      <c r="C157" s="134" t="s">
        <v>505</v>
      </c>
      <c r="D157" s="131" t="s">
        <v>532</v>
      </c>
      <c r="E157" s="131" t="s">
        <v>519</v>
      </c>
      <c r="F157" s="131" t="s">
        <v>537</v>
      </c>
      <c r="G157" s="172" t="s">
        <v>155</v>
      </c>
      <c r="H157" s="152" t="str">
        <f t="shared" si="11"/>
        <v>EXEC INS_fsm_state_transition @tx_fsm_type_name='LOAN', @tx_state_name='RM_RECOMMENDED', @tx_action_name='CEO_DECLINE', @tx_next_state_name='CEO_DECLINED',  @tx_login_name='nazdaq_prod'</v>
      </c>
    </row>
    <row r="158" spans="1:23" s="131" customFormat="1" ht="12.75" customHeight="1">
      <c r="A158" s="171"/>
      <c r="B158" s="171" t="s">
        <v>564</v>
      </c>
      <c r="C158" s="134" t="s">
        <v>505</v>
      </c>
      <c r="D158" s="131" t="s">
        <v>532</v>
      </c>
      <c r="E158" s="131" t="s">
        <v>518</v>
      </c>
      <c r="F158" s="131" t="s">
        <v>602</v>
      </c>
      <c r="G158" s="172" t="s">
        <v>155</v>
      </c>
      <c r="H158" s="152" t="str">
        <f t="shared" si="11"/>
        <v>EXEC INS_fsm_state_transition @tx_fsm_type_name='LOAN', @tx_state_name='RM_RECOMMENDED', @tx_action_name='CEO_DEFER', @tx_next_state_name='CEO_DEFERED',  @tx_login_name='nazdaq_prod'</v>
      </c>
    </row>
    <row r="159" spans="1:23" s="131" customFormat="1" ht="12.75" customHeight="1">
      <c r="A159" s="171"/>
      <c r="B159" s="171" t="s">
        <v>564</v>
      </c>
      <c r="C159" s="134" t="s">
        <v>505</v>
      </c>
      <c r="D159" s="143" t="s">
        <v>642</v>
      </c>
      <c r="E159" s="131" t="s">
        <v>516</v>
      </c>
      <c r="F159" s="131" t="s">
        <v>534</v>
      </c>
      <c r="G159" s="172" t="s">
        <v>155</v>
      </c>
      <c r="H159" s="152" t="str">
        <f t="shared" si="11"/>
        <v>EXEC INS_fsm_state_transition @tx_fsm_type_name='LOAN', @tx_state_name='UH_RECOMMENDED', @tx_action_name='CEO_APPROVE', @tx_next_state_name='CEO_APPROVED',  @tx_login_name='nazdaq_prod'</v>
      </c>
    </row>
    <row r="160" spans="1:23" s="131" customFormat="1" ht="12.75" customHeight="1">
      <c r="A160" s="171"/>
      <c r="B160" s="171" t="s">
        <v>564</v>
      </c>
      <c r="C160" s="134" t="s">
        <v>505</v>
      </c>
      <c r="D160" s="143" t="s">
        <v>642</v>
      </c>
      <c r="E160" s="131" t="s">
        <v>626</v>
      </c>
      <c r="F160" s="131" t="s">
        <v>535</v>
      </c>
      <c r="G160" s="172" t="s">
        <v>155</v>
      </c>
      <c r="H160" s="152" t="str">
        <f t="shared" si="11"/>
        <v>EXEC INS_fsm_state_transition @tx_fsm_type_name='LOAN', @tx_state_name='UH_RECOMMENDED', @tx_action_name='CEO_C_APPROVE', @tx_next_state_name='CEO_C_APPROVED',  @tx_login_name='nazdaq_prod'</v>
      </c>
    </row>
    <row r="161" spans="1:1026" s="131" customFormat="1" ht="12.75" customHeight="1">
      <c r="A161" s="171"/>
      <c r="B161" s="171" t="s">
        <v>564</v>
      </c>
      <c r="C161" s="134" t="s">
        <v>505</v>
      </c>
      <c r="D161" s="143" t="s">
        <v>642</v>
      </c>
      <c r="E161" s="131" t="s">
        <v>517</v>
      </c>
      <c r="F161" s="131" t="s">
        <v>536</v>
      </c>
      <c r="G161" s="172" t="s">
        <v>155</v>
      </c>
      <c r="H161" s="152" t="str">
        <f t="shared" si="11"/>
        <v>EXEC INS_fsm_state_transition @tx_fsm_type_name='LOAN', @tx_state_name='UH_RECOMMENDED', @tx_action_name='CEO_RETURN', @tx_next_state_name='CEO_RETURNED',  @tx_login_name='nazdaq_prod'</v>
      </c>
    </row>
    <row r="162" spans="1:1026" s="131" customFormat="1" ht="12.75" customHeight="1">
      <c r="A162" s="171"/>
      <c r="B162" s="171" t="s">
        <v>564</v>
      </c>
      <c r="C162" s="134" t="s">
        <v>505</v>
      </c>
      <c r="D162" s="143" t="s">
        <v>642</v>
      </c>
      <c r="E162" s="131" t="s">
        <v>519</v>
      </c>
      <c r="F162" s="131" t="s">
        <v>537</v>
      </c>
      <c r="G162" s="172" t="s">
        <v>155</v>
      </c>
      <c r="H162" s="152" t="str">
        <f t="shared" si="11"/>
        <v>EXEC INS_fsm_state_transition @tx_fsm_type_name='LOAN', @tx_state_name='UH_RECOMMENDED', @tx_action_name='CEO_DECLINE', @tx_next_state_name='CEO_DECLINED',  @tx_login_name='nazdaq_prod'</v>
      </c>
    </row>
    <row r="163" spans="1:1026" s="131" customFormat="1" ht="12.75" customHeight="1">
      <c r="A163" s="171"/>
      <c r="B163" s="171" t="s">
        <v>564</v>
      </c>
      <c r="C163" s="134" t="s">
        <v>505</v>
      </c>
      <c r="D163" s="143" t="s">
        <v>642</v>
      </c>
      <c r="E163" s="131" t="s">
        <v>518</v>
      </c>
      <c r="F163" s="131" t="s">
        <v>602</v>
      </c>
      <c r="G163" s="172" t="s">
        <v>155</v>
      </c>
      <c r="H163" s="152" t="str">
        <f t="shared" si="11"/>
        <v>EXEC INS_fsm_state_transition @tx_fsm_type_name='LOAN', @tx_state_name='UH_RECOMMENDED', @tx_action_name='CEO_DEFER', @tx_next_state_name='CEO_DEFERED',  @tx_login_name='nazdaq_prod'</v>
      </c>
    </row>
    <row r="164" spans="1:1026" s="131" customFormat="1" ht="12.75" customHeight="1">
      <c r="A164" s="171"/>
      <c r="B164" s="171" t="s">
        <v>564</v>
      </c>
      <c r="C164" s="134" t="s">
        <v>505</v>
      </c>
      <c r="D164" s="130" t="s">
        <v>598</v>
      </c>
      <c r="E164" s="131" t="s">
        <v>516</v>
      </c>
      <c r="F164" s="131" t="s">
        <v>534</v>
      </c>
      <c r="G164" s="172" t="s">
        <v>155</v>
      </c>
      <c r="H164" s="152" t="str">
        <f t="shared" si="11"/>
        <v>EXEC INS_fsm_state_transition @tx_fsm_type_name='LOAN', @tx_state_name='HOCRM_RECOMMENDED', @tx_action_name='CEO_APPROVE', @tx_next_state_name='CEO_APPROVED',  @tx_login_name='nazdaq_prod'</v>
      </c>
    </row>
    <row r="165" spans="1:1026" s="131" customFormat="1" ht="12.75" customHeight="1">
      <c r="A165" s="171"/>
      <c r="B165" s="171" t="s">
        <v>564</v>
      </c>
      <c r="C165" s="134" t="s">
        <v>505</v>
      </c>
      <c r="D165" s="130" t="s">
        <v>598</v>
      </c>
      <c r="E165" s="131" t="s">
        <v>626</v>
      </c>
      <c r="F165" s="131" t="s">
        <v>535</v>
      </c>
      <c r="G165" s="172" t="s">
        <v>155</v>
      </c>
      <c r="H165" s="152" t="str">
        <f t="shared" si="11"/>
        <v>EXEC INS_fsm_state_transition @tx_fsm_type_name='LOAN', @tx_state_name='HOCRM_RECOMMENDED', @tx_action_name='CEO_C_APPROVE', @tx_next_state_name='CEO_C_APPROVED',  @tx_login_name='nazdaq_prod'</v>
      </c>
    </row>
    <row r="166" spans="1:1026" s="131" customFormat="1" ht="12.75" customHeight="1">
      <c r="A166" s="171"/>
      <c r="B166" s="171" t="s">
        <v>564</v>
      </c>
      <c r="C166" s="134" t="s">
        <v>505</v>
      </c>
      <c r="D166" s="130" t="s">
        <v>598</v>
      </c>
      <c r="E166" s="131" t="s">
        <v>517</v>
      </c>
      <c r="F166" s="131" t="s">
        <v>536</v>
      </c>
      <c r="G166" s="172" t="s">
        <v>155</v>
      </c>
      <c r="H166" s="152" t="str">
        <f t="shared" si="11"/>
        <v>EXEC INS_fsm_state_transition @tx_fsm_type_name='LOAN', @tx_state_name='HOCRM_RECOMMENDED', @tx_action_name='CEO_RETURN', @tx_next_state_name='CEO_RETURNED',  @tx_login_name='nazdaq_prod'</v>
      </c>
    </row>
    <row r="167" spans="1:1026" s="131" customFormat="1" ht="12.75" customHeight="1">
      <c r="A167" s="171"/>
      <c r="B167" s="171" t="s">
        <v>564</v>
      </c>
      <c r="C167" s="134" t="s">
        <v>505</v>
      </c>
      <c r="D167" s="130" t="s">
        <v>598</v>
      </c>
      <c r="E167" s="131" t="s">
        <v>519</v>
      </c>
      <c r="F167" s="131" t="s">
        <v>537</v>
      </c>
      <c r="G167" s="172" t="s">
        <v>155</v>
      </c>
      <c r="H167" s="152" t="str">
        <f t="shared" si="11"/>
        <v>EXEC INS_fsm_state_transition @tx_fsm_type_name='LOAN', @tx_state_name='HOCRM_RECOMMENDED', @tx_action_name='CEO_DECLINE', @tx_next_state_name='CEO_DECLINED',  @tx_login_name='nazdaq_prod'</v>
      </c>
    </row>
    <row r="168" spans="1:1026" ht="12.75" customHeight="1">
      <c r="A168" s="26"/>
      <c r="B168" s="171" t="s">
        <v>564</v>
      </c>
      <c r="C168" s="134" t="s">
        <v>505</v>
      </c>
      <c r="D168" s="130" t="s">
        <v>598</v>
      </c>
      <c r="E168" s="131" t="s">
        <v>518</v>
      </c>
      <c r="F168" s="131" t="s">
        <v>602</v>
      </c>
      <c r="G168" s="172" t="s">
        <v>155</v>
      </c>
      <c r="H168" s="152" t="str">
        <f t="shared" si="11"/>
        <v>EXEC INS_fsm_state_transition @tx_fsm_type_name='LOAN', @tx_state_name='HOCRM_RECOMMENDED', @tx_action_name='CEO_DEFER', @tx_next_state_name='CEO_DEFERED',  @tx_login_name='nazdaq_prod'</v>
      </c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ht="12.75" customHeight="1">
      <c r="A169" s="26"/>
      <c r="B169" s="26" t="s">
        <v>637</v>
      </c>
      <c r="C169" s="141" t="s">
        <v>505</v>
      </c>
      <c r="D169" s="142" t="s">
        <v>532</v>
      </c>
      <c r="E169" s="129" t="s">
        <v>520</v>
      </c>
      <c r="F169" s="129" t="s">
        <v>538</v>
      </c>
      <c r="G169" s="27" t="s">
        <v>155</v>
      </c>
      <c r="H169" s="152" t="str">
        <f t="shared" si="11"/>
        <v>EXEC INS_fsm_state_transition @tx_fsm_type_name='LOAN', @tx_state_name='RM_RECOMMENDED', @tx_action_name='MD_APPROVE', @tx_next_state_name='MD_APPROVED',  @tx_login_name='nazdaq_prod'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ht="12.75" customHeight="1">
      <c r="A170" s="26"/>
      <c r="B170" s="26" t="s">
        <v>637</v>
      </c>
      <c r="C170" s="141" t="s">
        <v>505</v>
      </c>
      <c r="D170" s="142" t="s">
        <v>532</v>
      </c>
      <c r="E170" s="129" t="s">
        <v>627</v>
      </c>
      <c r="F170" s="129" t="s">
        <v>539</v>
      </c>
      <c r="G170" s="27" t="s">
        <v>155</v>
      </c>
      <c r="H170" s="152" t="str">
        <f t="shared" si="11"/>
        <v>EXEC INS_fsm_state_transition @tx_fsm_type_name='LOAN', @tx_state_name='RM_RECOMMENDED', @tx_action_name='MD_C_APPROVE', @tx_next_state_name='MD_C_APPROVED',  @tx_login_name='nazdaq_prod'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ht="12.75" customHeight="1">
      <c r="A171" s="26"/>
      <c r="B171" s="26" t="s">
        <v>637</v>
      </c>
      <c r="C171" s="141" t="s">
        <v>505</v>
      </c>
      <c r="D171" s="142" t="s">
        <v>532</v>
      </c>
      <c r="E171" s="129" t="s">
        <v>521</v>
      </c>
      <c r="F171" s="129" t="s">
        <v>540</v>
      </c>
      <c r="G171" s="27" t="s">
        <v>155</v>
      </c>
      <c r="H171" s="152" t="str">
        <f t="shared" si="11"/>
        <v>EXEC INS_fsm_state_transition @tx_fsm_type_name='LOAN', @tx_state_name='RM_RECOMMENDED', @tx_action_name='MD_RETURN', @tx_next_state_name='MD_RETURNED',  @tx_login_name='nazdaq_prod'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ht="12.75" customHeight="1">
      <c r="A172" s="26"/>
      <c r="B172" s="26" t="s">
        <v>637</v>
      </c>
      <c r="C172" s="141" t="s">
        <v>505</v>
      </c>
      <c r="D172" s="142" t="s">
        <v>532</v>
      </c>
      <c r="E172" s="129" t="s">
        <v>523</v>
      </c>
      <c r="F172" s="129" t="s">
        <v>541</v>
      </c>
      <c r="G172" s="27" t="s">
        <v>155</v>
      </c>
      <c r="H172" s="152" t="str">
        <f t="shared" si="11"/>
        <v>EXEC INS_fsm_state_transition @tx_fsm_type_name='LOAN', @tx_state_name='RM_RECOMMENDED', @tx_action_name='MD_DECLINE', @tx_next_state_name='MD_DECLINED',  @tx_login_name='nazdaq_prod'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ht="12.75" customHeight="1">
      <c r="A173" s="26"/>
      <c r="B173" s="26" t="s">
        <v>637</v>
      </c>
      <c r="C173" s="141" t="s">
        <v>505</v>
      </c>
      <c r="D173" s="142" t="s">
        <v>532</v>
      </c>
      <c r="E173" s="129" t="s">
        <v>522</v>
      </c>
      <c r="F173" s="129" t="s">
        <v>603</v>
      </c>
      <c r="G173" s="27" t="s">
        <v>155</v>
      </c>
      <c r="H173" s="152" t="str">
        <f t="shared" si="11"/>
        <v>EXEC INS_fsm_state_transition @tx_fsm_type_name='LOAN', @tx_state_name='RM_RECOMMENDED', @tx_action_name='MD_DEFER', @tx_next_state_name='MD_DEFERED',  @tx_login_name='nazdaq_prod'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ht="12.75" customHeight="1">
      <c r="A174" s="26"/>
      <c r="B174" s="26" t="s">
        <v>637</v>
      </c>
      <c r="C174" s="141" t="s">
        <v>505</v>
      </c>
      <c r="D174" s="131" t="s">
        <v>642</v>
      </c>
      <c r="E174" s="129" t="s">
        <v>520</v>
      </c>
      <c r="F174" s="129" t="s">
        <v>538</v>
      </c>
      <c r="G174" s="27" t="s">
        <v>155</v>
      </c>
      <c r="H174" s="152" t="str">
        <f t="shared" ref="H174:H202" si="12">IF(LEN(C174)&gt;0,"EXEC INS_fsm_state_transition @tx_fsm_type_name='"&amp;C174&amp;"', @tx_state_name='"&amp;D174&amp;"', @tx_action_name='"&amp;E174&amp;"', @tx_next_state_name='"&amp;F174&amp;"',  @tx_login_name='nazdaq_prod'")</f>
        <v>EXEC INS_fsm_state_transition @tx_fsm_type_name='LOAN', @tx_state_name='UH_RECOMMENDED', @tx_action_name='MD_APPROVE', @tx_next_state_name='MD_APPROVED',  @tx_login_name='nazdaq_prod'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ht="12.75" customHeight="1">
      <c r="A175" s="26"/>
      <c r="B175" s="26" t="s">
        <v>637</v>
      </c>
      <c r="C175" s="141" t="s">
        <v>505</v>
      </c>
      <c r="D175" s="131" t="s">
        <v>642</v>
      </c>
      <c r="E175" s="129" t="s">
        <v>627</v>
      </c>
      <c r="F175" s="129" t="s">
        <v>539</v>
      </c>
      <c r="G175" s="27" t="s">
        <v>155</v>
      </c>
      <c r="H175" s="152" t="str">
        <f t="shared" si="12"/>
        <v>EXEC INS_fsm_state_transition @tx_fsm_type_name='LOAN', @tx_state_name='UH_RECOMMENDED', @tx_action_name='MD_C_APPROVE', @tx_next_state_name='MD_C_APPROVED',  @tx_login_name='nazdaq_prod'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ht="12.75" customHeight="1">
      <c r="A176" s="26"/>
      <c r="B176" s="26" t="s">
        <v>637</v>
      </c>
      <c r="C176" s="141" t="s">
        <v>505</v>
      </c>
      <c r="D176" s="131" t="s">
        <v>642</v>
      </c>
      <c r="E176" s="129" t="s">
        <v>521</v>
      </c>
      <c r="F176" s="129" t="s">
        <v>540</v>
      </c>
      <c r="G176" s="27" t="s">
        <v>155</v>
      </c>
      <c r="H176" s="152" t="str">
        <f t="shared" si="12"/>
        <v>EXEC INS_fsm_state_transition @tx_fsm_type_name='LOAN', @tx_state_name='UH_RECOMMENDED', @tx_action_name='MD_RETURN', @tx_next_state_name='MD_RETURNED',  @tx_login_name='nazdaq_prod'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6384" ht="12.75" customHeight="1">
      <c r="A177" s="26"/>
      <c r="B177" s="26" t="s">
        <v>637</v>
      </c>
      <c r="C177" s="141" t="s">
        <v>505</v>
      </c>
      <c r="D177" s="131" t="s">
        <v>642</v>
      </c>
      <c r="E177" s="129" t="s">
        <v>523</v>
      </c>
      <c r="F177" s="129" t="s">
        <v>541</v>
      </c>
      <c r="G177" s="27" t="s">
        <v>155</v>
      </c>
      <c r="H177" s="152" t="str">
        <f t="shared" si="12"/>
        <v>EXEC INS_fsm_state_transition @tx_fsm_type_name='LOAN', @tx_state_name='UH_RECOMMENDED', @tx_action_name='MD_DECLINE', @tx_next_state_name='MD_DECLINED',  @tx_login_name='nazdaq_prod'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6384" ht="12.75" customHeight="1">
      <c r="A178" s="26"/>
      <c r="B178" s="26" t="s">
        <v>637</v>
      </c>
      <c r="C178" s="141" t="s">
        <v>505</v>
      </c>
      <c r="D178" s="131" t="s">
        <v>642</v>
      </c>
      <c r="E178" s="129" t="s">
        <v>522</v>
      </c>
      <c r="F178" s="129" t="s">
        <v>603</v>
      </c>
      <c r="G178" s="27" t="s">
        <v>155</v>
      </c>
      <c r="H178" s="152" t="str">
        <f t="shared" si="12"/>
        <v>EXEC INS_fsm_state_transition @tx_fsm_type_name='LOAN', @tx_state_name='UH_RECOMMENDED', @tx_action_name='MD_DEFER', @tx_next_state_name='MD_DEFERED',  @tx_login_name='nazdaq_prod'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6384" ht="12.75" customHeight="1">
      <c r="A179" s="26"/>
      <c r="B179" s="26" t="s">
        <v>637</v>
      </c>
      <c r="C179" s="141" t="s">
        <v>505</v>
      </c>
      <c r="D179" s="165" t="s">
        <v>598</v>
      </c>
      <c r="E179" s="129" t="s">
        <v>520</v>
      </c>
      <c r="F179" s="129" t="s">
        <v>538</v>
      </c>
      <c r="G179" s="27" t="s">
        <v>155</v>
      </c>
      <c r="H179" s="152" t="str">
        <f t="shared" si="12"/>
        <v>EXEC INS_fsm_state_transition @tx_fsm_type_name='LOAN', @tx_state_name='HOCRM_RECOMMENDED', @tx_action_name='MD_APPROVE', @tx_next_state_name='MD_APPROVED',  @tx_login_name='nazdaq_prod'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6384" ht="12.75" customHeight="1">
      <c r="A180" s="26"/>
      <c r="B180" s="26" t="s">
        <v>637</v>
      </c>
      <c r="C180" s="141" t="s">
        <v>505</v>
      </c>
      <c r="D180" s="165" t="s">
        <v>598</v>
      </c>
      <c r="E180" s="129" t="s">
        <v>627</v>
      </c>
      <c r="F180" s="129" t="s">
        <v>539</v>
      </c>
      <c r="G180" s="27" t="s">
        <v>155</v>
      </c>
      <c r="H180" s="152" t="str">
        <f t="shared" si="12"/>
        <v>EXEC INS_fsm_state_transition @tx_fsm_type_name='LOAN', @tx_state_name='HOCRM_RECOMMENDED', @tx_action_name='MD_C_APPROVE', @tx_next_state_name='MD_C_APPROVED',  @tx_login_name='nazdaq_prod'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6384" ht="12.75" customHeight="1">
      <c r="A181" s="26"/>
      <c r="B181" s="26" t="s">
        <v>637</v>
      </c>
      <c r="C181" s="141" t="s">
        <v>505</v>
      </c>
      <c r="D181" s="165" t="s">
        <v>598</v>
      </c>
      <c r="E181" s="129" t="s">
        <v>521</v>
      </c>
      <c r="F181" s="129" t="s">
        <v>540</v>
      </c>
      <c r="G181" s="27" t="s">
        <v>155</v>
      </c>
      <c r="H181" s="152" t="str">
        <f t="shared" si="12"/>
        <v>EXEC INS_fsm_state_transition @tx_fsm_type_name='LOAN', @tx_state_name='HOCRM_RECOMMENDED', @tx_action_name='MD_RETURN', @tx_next_state_name='MD_RETURNED',  @tx_login_name='nazdaq_prod'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6384" ht="12.75" customHeight="1">
      <c r="A182" s="26"/>
      <c r="B182" s="26" t="s">
        <v>637</v>
      </c>
      <c r="C182" s="141" t="s">
        <v>505</v>
      </c>
      <c r="D182" s="165" t="s">
        <v>598</v>
      </c>
      <c r="E182" s="129" t="s">
        <v>523</v>
      </c>
      <c r="F182" s="129" t="s">
        <v>541</v>
      </c>
      <c r="G182" s="27" t="s">
        <v>155</v>
      </c>
      <c r="H182" s="152" t="str">
        <f t="shared" si="12"/>
        <v>EXEC INS_fsm_state_transition @tx_fsm_type_name='LOAN', @tx_state_name='HOCRM_RECOMMENDED', @tx_action_name='MD_DECLINE', @tx_next_state_name='MD_DECLINED',  @tx_login_name='nazdaq_prod'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6384">
      <c r="B183" s="26" t="s">
        <v>637</v>
      </c>
      <c r="C183" s="141" t="s">
        <v>505</v>
      </c>
      <c r="D183" s="165" t="s">
        <v>598</v>
      </c>
      <c r="E183" s="129" t="s">
        <v>522</v>
      </c>
      <c r="F183" s="129" t="s">
        <v>603</v>
      </c>
      <c r="G183" s="27" t="s">
        <v>155</v>
      </c>
      <c r="H183" s="152" t="str">
        <f t="shared" ref="H183:H189" si="13">IF(LEN(C183)&gt;0,"EXEC INS_fsm_state_transition @tx_fsm_type_name='"&amp;C183&amp;"', @tx_state_name='"&amp;D183&amp;"', @tx_action_name='"&amp;E183&amp;"', @tx_next_state_name='"&amp;F183&amp;"',  @tx_login_name='nazdaq_prod'")</f>
        <v>EXEC INS_fsm_state_transition @tx_fsm_type_name='LOAN', @tx_state_name='HOCRM_RECOMMENDED', @tx_action_name='MD_DEFER', @tx_next_state_name='MD_DEFERED',  @tx_login_name='nazdaq_prod'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16384" s="181" customFormat="1">
      <c r="A184" s="207"/>
      <c r="B184" s="208" t="s">
        <v>691</v>
      </c>
      <c r="C184" s="209" t="s">
        <v>505</v>
      </c>
      <c r="D184" s="181" t="s">
        <v>531</v>
      </c>
      <c r="E184" s="181" t="s">
        <v>709</v>
      </c>
      <c r="F184" s="181" t="s">
        <v>708</v>
      </c>
      <c r="G184" s="210" t="s">
        <v>155</v>
      </c>
      <c r="H184" s="211" t="str">
        <f t="shared" si="13"/>
        <v>EXEC INS_fsm_state_transition @tx_fsm_type_name='LOAN', @tx_state_name='SENT_TO_CAD', @tx_action_name='CAD_RETURN', @tx_next_state_name='CAD_RETURNED',  @tx_login_name='nazdaq_prod'</v>
      </c>
      <c r="X184" s="207"/>
      <c r="Y184" s="207"/>
      <c r="Z184" s="207"/>
      <c r="AA184" s="207"/>
      <c r="AB184" s="207"/>
      <c r="AC184" s="207"/>
      <c r="AD184" s="207"/>
      <c r="AE184" s="207"/>
      <c r="AF184" s="207"/>
      <c r="AG184" s="207"/>
      <c r="AH184" s="207"/>
      <c r="AI184" s="207"/>
      <c r="AJ184" s="207"/>
      <c r="AK184" s="207"/>
      <c r="AL184" s="207"/>
      <c r="AM184" s="207"/>
      <c r="AN184" s="207"/>
      <c r="AO184" s="207"/>
      <c r="AP184" s="207"/>
      <c r="AQ184" s="207"/>
      <c r="AR184" s="207"/>
      <c r="AS184" s="207"/>
      <c r="AT184" s="207"/>
      <c r="AU184" s="207"/>
      <c r="AV184" s="207"/>
      <c r="AW184" s="207"/>
      <c r="AX184" s="207"/>
      <c r="AY184" s="207"/>
      <c r="AZ184" s="207"/>
      <c r="BA184" s="207"/>
      <c r="BB184" s="207"/>
      <c r="BC184" s="207"/>
      <c r="BD184" s="207"/>
      <c r="BE184" s="207"/>
      <c r="BF184" s="207"/>
      <c r="BG184" s="207"/>
      <c r="BH184" s="207"/>
      <c r="BI184" s="207"/>
      <c r="BJ184" s="207"/>
      <c r="BK184" s="207"/>
      <c r="BL184" s="207"/>
      <c r="BM184" s="207"/>
      <c r="BN184" s="207"/>
      <c r="BO184" s="207"/>
      <c r="BP184" s="207"/>
      <c r="BQ184" s="207"/>
      <c r="BR184" s="207"/>
      <c r="BS184" s="207"/>
      <c r="BT184" s="207"/>
      <c r="BU184" s="207"/>
      <c r="BV184" s="207"/>
      <c r="BW184" s="207"/>
      <c r="BX184" s="207"/>
      <c r="BY184" s="207"/>
      <c r="BZ184" s="207"/>
      <c r="CA184" s="207"/>
      <c r="CB184" s="207"/>
      <c r="CC184" s="207"/>
      <c r="CD184" s="207"/>
      <c r="CE184" s="207"/>
      <c r="CF184" s="207"/>
      <c r="CG184" s="207"/>
      <c r="CH184" s="207"/>
      <c r="CI184" s="207"/>
      <c r="CJ184" s="207"/>
      <c r="CK184" s="207"/>
      <c r="CL184" s="207"/>
      <c r="CM184" s="207"/>
      <c r="CN184" s="207"/>
      <c r="CO184" s="207"/>
      <c r="CP184" s="207"/>
      <c r="CQ184" s="207"/>
      <c r="CR184" s="207"/>
      <c r="CS184" s="207"/>
      <c r="CT184" s="207"/>
      <c r="CU184" s="207"/>
      <c r="CV184" s="207"/>
      <c r="CW184" s="207"/>
      <c r="CX184" s="207"/>
      <c r="CY184" s="207"/>
      <c r="CZ184" s="207"/>
      <c r="DA184" s="207"/>
      <c r="DB184" s="207"/>
      <c r="DC184" s="207"/>
      <c r="DD184" s="207"/>
      <c r="DE184" s="207"/>
      <c r="DF184" s="207"/>
      <c r="DG184" s="207"/>
      <c r="DH184" s="207"/>
      <c r="DI184" s="207"/>
      <c r="DJ184" s="207"/>
      <c r="DK184" s="207"/>
      <c r="DL184" s="207"/>
      <c r="DM184" s="207"/>
      <c r="DN184" s="207"/>
      <c r="DO184" s="207"/>
      <c r="DP184" s="207"/>
      <c r="DQ184" s="207"/>
      <c r="DR184" s="207"/>
      <c r="DS184" s="207"/>
      <c r="DT184" s="207"/>
      <c r="DU184" s="207"/>
      <c r="DV184" s="207"/>
      <c r="DW184" s="207"/>
      <c r="DX184" s="207"/>
      <c r="DY184" s="207"/>
      <c r="DZ184" s="207"/>
      <c r="EA184" s="207"/>
      <c r="EB184" s="207"/>
      <c r="EC184" s="207"/>
      <c r="ED184" s="207"/>
      <c r="EE184" s="207"/>
      <c r="EF184" s="207"/>
      <c r="EG184" s="207"/>
      <c r="EH184" s="207"/>
      <c r="EI184" s="207"/>
      <c r="EJ184" s="207"/>
      <c r="EK184" s="207"/>
      <c r="EL184" s="207"/>
      <c r="EM184" s="207"/>
      <c r="EN184" s="207"/>
      <c r="EO184" s="207"/>
      <c r="EP184" s="207"/>
      <c r="EQ184" s="207"/>
      <c r="ER184" s="207"/>
      <c r="ES184" s="207"/>
      <c r="ET184" s="207"/>
      <c r="EU184" s="207"/>
      <c r="EV184" s="207"/>
      <c r="EW184" s="207"/>
      <c r="EX184" s="207"/>
      <c r="EY184" s="207"/>
      <c r="EZ184" s="207"/>
      <c r="FA184" s="207"/>
      <c r="FB184" s="207"/>
      <c r="FC184" s="207"/>
      <c r="FD184" s="207"/>
      <c r="FE184" s="207"/>
      <c r="FF184" s="207"/>
      <c r="FG184" s="207"/>
      <c r="FH184" s="207"/>
      <c r="FI184" s="207"/>
      <c r="FJ184" s="207"/>
      <c r="FK184" s="207"/>
      <c r="FL184" s="207"/>
      <c r="FM184" s="207"/>
      <c r="FN184" s="207"/>
      <c r="FO184" s="207"/>
      <c r="FP184" s="207"/>
      <c r="FQ184" s="207"/>
      <c r="FR184" s="207"/>
      <c r="FS184" s="207"/>
      <c r="FT184" s="207"/>
      <c r="FU184" s="207"/>
      <c r="FV184" s="207"/>
      <c r="FW184" s="207"/>
      <c r="FX184" s="207"/>
      <c r="FY184" s="207"/>
      <c r="FZ184" s="207"/>
      <c r="GA184" s="207"/>
      <c r="GB184" s="207"/>
      <c r="GC184" s="207"/>
      <c r="GD184" s="207"/>
      <c r="GE184" s="207"/>
      <c r="GF184" s="207"/>
      <c r="GG184" s="207"/>
      <c r="GH184" s="207"/>
      <c r="GI184" s="207"/>
      <c r="GJ184" s="207"/>
      <c r="GK184" s="207"/>
      <c r="GL184" s="207"/>
      <c r="GM184" s="207"/>
      <c r="GN184" s="207"/>
      <c r="GO184" s="207"/>
      <c r="GP184" s="207"/>
      <c r="GQ184" s="207"/>
      <c r="GR184" s="207"/>
      <c r="GS184" s="207"/>
      <c r="GT184" s="207"/>
      <c r="GU184" s="207"/>
      <c r="GV184" s="207"/>
      <c r="GW184" s="207"/>
      <c r="GX184" s="207"/>
      <c r="GY184" s="207"/>
      <c r="GZ184" s="207"/>
      <c r="HA184" s="207"/>
      <c r="HB184" s="207"/>
      <c r="HC184" s="207"/>
      <c r="HD184" s="207"/>
      <c r="HE184" s="207"/>
      <c r="HF184" s="207"/>
      <c r="HG184" s="207"/>
      <c r="HH184" s="207"/>
      <c r="HI184" s="207"/>
      <c r="HJ184" s="207"/>
      <c r="HK184" s="207"/>
      <c r="HL184" s="207"/>
      <c r="HM184" s="207"/>
      <c r="HN184" s="207"/>
      <c r="HO184" s="207"/>
      <c r="HP184" s="207"/>
      <c r="HQ184" s="207"/>
      <c r="HR184" s="207"/>
      <c r="HS184" s="207"/>
      <c r="HT184" s="207"/>
      <c r="HU184" s="207"/>
      <c r="HV184" s="207"/>
      <c r="HW184" s="207"/>
      <c r="HX184" s="207"/>
      <c r="HY184" s="207"/>
      <c r="HZ184" s="207"/>
      <c r="IA184" s="207"/>
      <c r="IB184" s="207"/>
      <c r="IC184" s="207"/>
      <c r="ID184" s="207"/>
      <c r="IE184" s="207"/>
      <c r="IF184" s="207"/>
      <c r="IG184" s="207"/>
      <c r="IH184" s="207"/>
      <c r="II184" s="207"/>
      <c r="IJ184" s="207"/>
      <c r="IK184" s="207"/>
      <c r="IL184" s="207"/>
      <c r="IM184" s="207"/>
      <c r="IN184" s="207"/>
      <c r="IO184" s="207"/>
      <c r="IP184" s="207"/>
      <c r="IQ184" s="207"/>
      <c r="IR184" s="207"/>
      <c r="IS184" s="207"/>
      <c r="IT184" s="207"/>
      <c r="IU184" s="207"/>
      <c r="IV184" s="207"/>
      <c r="IW184" s="207"/>
      <c r="IX184" s="207"/>
      <c r="IY184" s="207"/>
      <c r="IZ184" s="207"/>
      <c r="JA184" s="207"/>
      <c r="JB184" s="207"/>
      <c r="JC184" s="207"/>
      <c r="JD184" s="207"/>
      <c r="JE184" s="207"/>
      <c r="JF184" s="207"/>
      <c r="JG184" s="207"/>
      <c r="JH184" s="207"/>
      <c r="JI184" s="207"/>
      <c r="JJ184" s="207"/>
      <c r="JK184" s="207"/>
      <c r="JL184" s="207"/>
      <c r="JM184" s="207"/>
      <c r="JN184" s="207"/>
      <c r="JO184" s="207"/>
      <c r="JP184" s="207"/>
      <c r="JQ184" s="207"/>
      <c r="JR184" s="207"/>
      <c r="JS184" s="207"/>
      <c r="JT184" s="207"/>
      <c r="JU184" s="207"/>
      <c r="JV184" s="207"/>
      <c r="JW184" s="207"/>
      <c r="JX184" s="207"/>
      <c r="JY184" s="207"/>
      <c r="JZ184" s="207"/>
      <c r="KA184" s="207"/>
      <c r="KB184" s="207"/>
      <c r="KC184" s="207"/>
      <c r="KD184" s="207"/>
      <c r="KE184" s="207"/>
      <c r="KF184" s="207"/>
      <c r="KG184" s="207"/>
      <c r="KH184" s="207"/>
      <c r="KI184" s="207"/>
      <c r="KJ184" s="207"/>
      <c r="KK184" s="207"/>
      <c r="KL184" s="207"/>
      <c r="KM184" s="207"/>
      <c r="KN184" s="207"/>
      <c r="KO184" s="207"/>
      <c r="KP184" s="207"/>
      <c r="KQ184" s="207"/>
      <c r="KR184" s="207"/>
      <c r="KS184" s="207"/>
      <c r="KT184" s="207"/>
      <c r="KU184" s="207"/>
      <c r="KV184" s="207"/>
      <c r="KW184" s="207"/>
      <c r="KX184" s="207"/>
      <c r="KY184" s="207"/>
      <c r="KZ184" s="207"/>
      <c r="LA184" s="207"/>
      <c r="LB184" s="207"/>
      <c r="LC184" s="207"/>
      <c r="LD184" s="207"/>
      <c r="LE184" s="207"/>
      <c r="LF184" s="207"/>
      <c r="LG184" s="207"/>
      <c r="LH184" s="207"/>
      <c r="LI184" s="207"/>
      <c r="LJ184" s="207"/>
      <c r="LK184" s="207"/>
      <c r="LL184" s="207"/>
      <c r="LM184" s="207"/>
      <c r="LN184" s="207"/>
      <c r="LO184" s="207"/>
      <c r="LP184" s="207"/>
      <c r="LQ184" s="207"/>
      <c r="LR184" s="207"/>
      <c r="LS184" s="207"/>
      <c r="LT184" s="207"/>
      <c r="LU184" s="207"/>
      <c r="LV184" s="207"/>
      <c r="LW184" s="207"/>
      <c r="LX184" s="207"/>
      <c r="LY184" s="207"/>
      <c r="LZ184" s="207"/>
      <c r="MA184" s="207"/>
      <c r="MB184" s="207"/>
      <c r="MC184" s="207"/>
      <c r="MD184" s="207"/>
      <c r="ME184" s="207"/>
      <c r="MF184" s="207"/>
      <c r="MG184" s="207"/>
      <c r="MH184" s="207"/>
      <c r="MI184" s="207"/>
      <c r="MJ184" s="207"/>
      <c r="MK184" s="207"/>
      <c r="ML184" s="207"/>
      <c r="MM184" s="207"/>
      <c r="MN184" s="207"/>
      <c r="MO184" s="207"/>
      <c r="MP184" s="207"/>
      <c r="MQ184" s="207"/>
      <c r="MR184" s="207"/>
      <c r="MS184" s="207"/>
      <c r="MT184" s="207"/>
      <c r="MU184" s="207"/>
      <c r="MV184" s="207"/>
      <c r="MW184" s="207"/>
      <c r="MX184" s="207"/>
      <c r="MY184" s="207"/>
      <c r="MZ184" s="207"/>
      <c r="NA184" s="207"/>
      <c r="NB184" s="207"/>
      <c r="NC184" s="207"/>
      <c r="ND184" s="207"/>
      <c r="NE184" s="207"/>
      <c r="NF184" s="207"/>
      <c r="NG184" s="207"/>
      <c r="NH184" s="207"/>
      <c r="NI184" s="207"/>
      <c r="NJ184" s="207"/>
      <c r="NK184" s="207"/>
      <c r="NL184" s="207"/>
      <c r="NM184" s="207"/>
      <c r="NN184" s="207"/>
      <c r="NO184" s="207"/>
      <c r="NP184" s="207"/>
      <c r="NQ184" s="207"/>
      <c r="NR184" s="207"/>
      <c r="NS184" s="207"/>
      <c r="NT184" s="207"/>
      <c r="NU184" s="207"/>
      <c r="NV184" s="207"/>
      <c r="NW184" s="207"/>
      <c r="NX184" s="207"/>
      <c r="NY184" s="207"/>
      <c r="NZ184" s="207"/>
      <c r="OA184" s="207"/>
      <c r="OB184" s="207"/>
      <c r="OC184" s="207"/>
      <c r="OD184" s="207"/>
      <c r="OE184" s="207"/>
      <c r="OF184" s="207"/>
      <c r="OG184" s="207"/>
      <c r="OH184" s="207"/>
      <c r="OI184" s="207"/>
      <c r="OJ184" s="207"/>
      <c r="OK184" s="207"/>
      <c r="OL184" s="207"/>
      <c r="OM184" s="207"/>
      <c r="ON184" s="207"/>
      <c r="OO184" s="207"/>
      <c r="OP184" s="207"/>
      <c r="OQ184" s="207"/>
      <c r="OR184" s="207"/>
      <c r="OS184" s="207"/>
      <c r="OT184" s="207"/>
      <c r="OU184" s="207"/>
      <c r="OV184" s="207"/>
      <c r="OW184" s="207"/>
      <c r="OX184" s="207"/>
      <c r="OY184" s="207"/>
      <c r="OZ184" s="207"/>
      <c r="PA184" s="207"/>
      <c r="PB184" s="207"/>
      <c r="PC184" s="207"/>
      <c r="PD184" s="207"/>
      <c r="PE184" s="207"/>
      <c r="PF184" s="207"/>
      <c r="PG184" s="207"/>
      <c r="PH184" s="207"/>
      <c r="PI184" s="207"/>
      <c r="PJ184" s="207"/>
      <c r="PK184" s="207"/>
      <c r="PL184" s="207"/>
      <c r="PM184" s="207"/>
      <c r="PN184" s="207"/>
      <c r="PO184" s="207"/>
      <c r="PP184" s="207"/>
      <c r="PQ184" s="207"/>
      <c r="PR184" s="207"/>
      <c r="PS184" s="207"/>
      <c r="PT184" s="207"/>
      <c r="PU184" s="207"/>
      <c r="PV184" s="207"/>
      <c r="PW184" s="207"/>
      <c r="PX184" s="207"/>
      <c r="PY184" s="207"/>
      <c r="PZ184" s="207"/>
      <c r="QA184" s="207"/>
      <c r="QB184" s="207"/>
      <c r="QC184" s="207"/>
      <c r="QD184" s="207"/>
      <c r="QE184" s="207"/>
      <c r="QF184" s="207"/>
      <c r="QG184" s="207"/>
      <c r="QH184" s="207"/>
      <c r="QI184" s="207"/>
      <c r="QJ184" s="207"/>
      <c r="QK184" s="207"/>
      <c r="QL184" s="207"/>
      <c r="QM184" s="207"/>
      <c r="QN184" s="207"/>
      <c r="QO184" s="207"/>
      <c r="QP184" s="207"/>
      <c r="QQ184" s="207"/>
      <c r="QR184" s="207"/>
      <c r="QS184" s="207"/>
      <c r="QT184" s="207"/>
      <c r="QU184" s="207"/>
      <c r="QV184" s="207"/>
      <c r="QW184" s="207"/>
      <c r="QX184" s="207"/>
      <c r="QY184" s="207"/>
      <c r="QZ184" s="207"/>
      <c r="RA184" s="207"/>
      <c r="RB184" s="207"/>
      <c r="RC184" s="207"/>
      <c r="RD184" s="207"/>
      <c r="RE184" s="207"/>
      <c r="RF184" s="207"/>
      <c r="RG184" s="207"/>
      <c r="RH184" s="207"/>
      <c r="RI184" s="207"/>
      <c r="RJ184" s="207"/>
      <c r="RK184" s="207"/>
      <c r="RL184" s="207"/>
      <c r="RM184" s="207"/>
      <c r="RN184" s="207"/>
      <c r="RO184" s="207"/>
      <c r="RP184" s="207"/>
      <c r="RQ184" s="207"/>
      <c r="RR184" s="207"/>
      <c r="RS184" s="207"/>
      <c r="RT184" s="207"/>
      <c r="RU184" s="207"/>
      <c r="RV184" s="207"/>
      <c r="RW184" s="207"/>
      <c r="RX184" s="207"/>
      <c r="RY184" s="207"/>
      <c r="RZ184" s="207"/>
      <c r="SA184" s="207"/>
      <c r="SB184" s="207"/>
      <c r="SC184" s="207"/>
      <c r="SD184" s="207"/>
      <c r="SE184" s="207"/>
      <c r="SF184" s="207"/>
      <c r="SG184" s="207"/>
      <c r="SH184" s="207"/>
      <c r="SI184" s="207"/>
      <c r="SJ184" s="207"/>
      <c r="SK184" s="207"/>
      <c r="SL184" s="207"/>
      <c r="SM184" s="207"/>
      <c r="SN184" s="207"/>
      <c r="SO184" s="207"/>
      <c r="SP184" s="207"/>
      <c r="SQ184" s="207"/>
      <c r="SR184" s="207"/>
      <c r="SS184" s="207"/>
      <c r="ST184" s="207"/>
      <c r="SU184" s="207"/>
      <c r="SV184" s="207"/>
      <c r="SW184" s="207"/>
      <c r="SX184" s="207"/>
      <c r="SY184" s="207"/>
      <c r="SZ184" s="207"/>
      <c r="TA184" s="207"/>
      <c r="TB184" s="207"/>
      <c r="TC184" s="207"/>
      <c r="TD184" s="207"/>
      <c r="TE184" s="207"/>
      <c r="TF184" s="207"/>
      <c r="TG184" s="207"/>
      <c r="TH184" s="207"/>
      <c r="TI184" s="207"/>
      <c r="TJ184" s="207"/>
      <c r="TK184" s="207"/>
      <c r="TL184" s="207"/>
      <c r="TM184" s="207"/>
      <c r="TN184" s="207"/>
      <c r="TO184" s="207"/>
      <c r="TP184" s="207"/>
      <c r="TQ184" s="207"/>
      <c r="TR184" s="207"/>
      <c r="TS184" s="207"/>
      <c r="TT184" s="207"/>
      <c r="TU184" s="207"/>
      <c r="TV184" s="207"/>
      <c r="TW184" s="207"/>
      <c r="TX184" s="207"/>
      <c r="TY184" s="207"/>
      <c r="TZ184" s="207"/>
      <c r="UA184" s="207"/>
      <c r="UB184" s="207"/>
      <c r="UC184" s="207"/>
      <c r="UD184" s="207"/>
      <c r="UE184" s="207"/>
      <c r="UF184" s="207"/>
      <c r="UG184" s="207"/>
      <c r="UH184" s="207"/>
      <c r="UI184" s="207"/>
      <c r="UJ184" s="207"/>
      <c r="UK184" s="207"/>
      <c r="UL184" s="207"/>
      <c r="UM184" s="207"/>
      <c r="UN184" s="207"/>
      <c r="UO184" s="207"/>
      <c r="UP184" s="207"/>
      <c r="UQ184" s="207"/>
      <c r="UR184" s="207"/>
      <c r="US184" s="207"/>
      <c r="UT184" s="207"/>
      <c r="UU184" s="207"/>
      <c r="UV184" s="207"/>
      <c r="UW184" s="207"/>
      <c r="UX184" s="207"/>
      <c r="UY184" s="207"/>
      <c r="UZ184" s="207"/>
      <c r="VA184" s="207"/>
      <c r="VB184" s="207"/>
      <c r="VC184" s="207"/>
      <c r="VD184" s="207"/>
      <c r="VE184" s="207"/>
      <c r="VF184" s="207"/>
      <c r="VG184" s="207"/>
      <c r="VH184" s="207"/>
      <c r="VI184" s="207"/>
      <c r="VJ184" s="207"/>
      <c r="VK184" s="207"/>
      <c r="VL184" s="207"/>
      <c r="VM184" s="207"/>
      <c r="VN184" s="207"/>
      <c r="VO184" s="207"/>
      <c r="VP184" s="207"/>
      <c r="VQ184" s="207"/>
      <c r="VR184" s="207"/>
      <c r="VS184" s="207"/>
      <c r="VT184" s="207"/>
      <c r="VU184" s="207"/>
      <c r="VV184" s="207"/>
      <c r="VW184" s="207"/>
      <c r="VX184" s="207"/>
      <c r="VY184" s="207"/>
      <c r="VZ184" s="207"/>
      <c r="WA184" s="207"/>
      <c r="WB184" s="207"/>
      <c r="WC184" s="207"/>
      <c r="WD184" s="207"/>
      <c r="WE184" s="207"/>
      <c r="WF184" s="207"/>
      <c r="WG184" s="207"/>
      <c r="WH184" s="207"/>
      <c r="WI184" s="207"/>
      <c r="WJ184" s="207"/>
      <c r="WK184" s="207"/>
      <c r="WL184" s="207"/>
      <c r="WM184" s="207"/>
      <c r="WN184" s="207"/>
      <c r="WO184" s="207"/>
      <c r="WP184" s="207"/>
      <c r="WQ184" s="207"/>
      <c r="WR184" s="207"/>
      <c r="WS184" s="207"/>
      <c r="WT184" s="207"/>
      <c r="WU184" s="207"/>
      <c r="WV184" s="207"/>
      <c r="WW184" s="207"/>
      <c r="WX184" s="207"/>
      <c r="WY184" s="207"/>
      <c r="WZ184" s="207"/>
      <c r="XA184" s="207"/>
      <c r="XB184" s="207"/>
      <c r="XC184" s="207"/>
      <c r="XD184" s="207"/>
      <c r="XE184" s="207"/>
      <c r="XF184" s="207"/>
      <c r="XG184" s="207"/>
      <c r="XH184" s="207"/>
      <c r="XI184" s="207"/>
      <c r="XJ184" s="207"/>
      <c r="XK184" s="207"/>
      <c r="XL184" s="207"/>
      <c r="XM184" s="207"/>
      <c r="XN184" s="207"/>
      <c r="XO184" s="207"/>
      <c r="XP184" s="207"/>
      <c r="XQ184" s="207"/>
      <c r="XR184" s="207"/>
      <c r="XS184" s="207"/>
      <c r="XT184" s="207"/>
      <c r="XU184" s="207"/>
      <c r="XV184" s="207"/>
      <c r="XW184" s="207"/>
      <c r="XX184" s="207"/>
      <c r="XY184" s="207"/>
      <c r="XZ184" s="207"/>
      <c r="YA184" s="207"/>
      <c r="YB184" s="207"/>
      <c r="YC184" s="207"/>
      <c r="YD184" s="207"/>
      <c r="YE184" s="207"/>
      <c r="YF184" s="207"/>
      <c r="YG184" s="207"/>
      <c r="YH184" s="207"/>
      <c r="YI184" s="207"/>
      <c r="YJ184" s="207"/>
      <c r="YK184" s="207"/>
      <c r="YL184" s="207"/>
      <c r="YM184" s="207"/>
      <c r="YN184" s="207"/>
      <c r="YO184" s="207"/>
      <c r="YP184" s="207"/>
      <c r="YQ184" s="207"/>
      <c r="YR184" s="207"/>
      <c r="YS184" s="207"/>
      <c r="YT184" s="207"/>
      <c r="YU184" s="207"/>
      <c r="YV184" s="207"/>
      <c r="YW184" s="207"/>
      <c r="YX184" s="207"/>
      <c r="YY184" s="207"/>
      <c r="YZ184" s="207"/>
      <c r="ZA184" s="207"/>
      <c r="ZB184" s="207"/>
      <c r="ZC184" s="207"/>
      <c r="ZD184" s="207"/>
      <c r="ZE184" s="207"/>
      <c r="ZF184" s="207"/>
      <c r="ZG184" s="207"/>
      <c r="ZH184" s="207"/>
      <c r="ZI184" s="207"/>
      <c r="ZJ184" s="207"/>
      <c r="ZK184" s="207"/>
      <c r="ZL184" s="207"/>
      <c r="ZM184" s="207"/>
      <c r="ZN184" s="207"/>
      <c r="ZO184" s="207"/>
      <c r="ZP184" s="207"/>
      <c r="ZQ184" s="207"/>
      <c r="ZR184" s="207"/>
      <c r="ZS184" s="207"/>
      <c r="ZT184" s="207"/>
      <c r="ZU184" s="207"/>
      <c r="ZV184" s="207"/>
      <c r="ZW184" s="207"/>
      <c r="ZX184" s="207"/>
      <c r="ZY184" s="207"/>
      <c r="ZZ184" s="207"/>
      <c r="AAA184" s="207"/>
      <c r="AAB184" s="207"/>
      <c r="AAC184" s="207"/>
      <c r="AAD184" s="207"/>
      <c r="AAE184" s="207"/>
      <c r="AAF184" s="207"/>
      <c r="AAG184" s="207"/>
      <c r="AAH184" s="207"/>
      <c r="AAI184" s="207"/>
      <c r="AAJ184" s="207"/>
      <c r="AAK184" s="207"/>
      <c r="AAL184" s="207"/>
      <c r="AAM184" s="207"/>
      <c r="AAN184" s="207"/>
      <c r="AAO184" s="207"/>
      <c r="AAP184" s="207"/>
      <c r="AAQ184" s="207"/>
      <c r="AAR184" s="207"/>
      <c r="AAS184" s="207"/>
      <c r="AAT184" s="207"/>
      <c r="AAU184" s="207"/>
      <c r="AAV184" s="207"/>
      <c r="AAW184" s="207"/>
      <c r="AAX184" s="207"/>
      <c r="AAY184" s="207"/>
      <c r="AAZ184" s="207"/>
      <c r="ABA184" s="207"/>
      <c r="ABB184" s="207"/>
      <c r="ABC184" s="207"/>
      <c r="ABD184" s="207"/>
      <c r="ABE184" s="207"/>
      <c r="ABF184" s="207"/>
      <c r="ABG184" s="207"/>
      <c r="ABH184" s="207"/>
      <c r="ABI184" s="207"/>
      <c r="ABJ184" s="207"/>
      <c r="ABK184" s="207"/>
      <c r="ABL184" s="207"/>
      <c r="ABM184" s="207"/>
      <c r="ABN184" s="207"/>
      <c r="ABO184" s="207"/>
      <c r="ABP184" s="207"/>
      <c r="ABQ184" s="207"/>
      <c r="ABR184" s="207"/>
      <c r="ABS184" s="207"/>
      <c r="ABT184" s="207"/>
      <c r="ABU184" s="207"/>
      <c r="ABV184" s="207"/>
      <c r="ABW184" s="207"/>
      <c r="ABX184" s="207"/>
      <c r="ABY184" s="207"/>
      <c r="ABZ184" s="207"/>
      <c r="ACA184" s="207"/>
      <c r="ACB184" s="207"/>
      <c r="ACC184" s="207"/>
      <c r="ACD184" s="207"/>
      <c r="ACE184" s="207"/>
      <c r="ACF184" s="207"/>
      <c r="ACG184" s="207"/>
      <c r="ACH184" s="207"/>
      <c r="ACI184" s="207"/>
      <c r="ACJ184" s="207"/>
      <c r="ACK184" s="207"/>
      <c r="ACL184" s="207"/>
      <c r="ACM184" s="207"/>
      <c r="ACN184" s="207"/>
      <c r="ACO184" s="207"/>
      <c r="ACP184" s="207"/>
      <c r="ACQ184" s="207"/>
      <c r="ACR184" s="207"/>
      <c r="ACS184" s="207"/>
      <c r="ACT184" s="207"/>
      <c r="ACU184" s="207"/>
      <c r="ACV184" s="207"/>
      <c r="ACW184" s="207"/>
      <c r="ACX184" s="207"/>
      <c r="ACY184" s="207"/>
      <c r="ACZ184" s="207"/>
      <c r="ADA184" s="207"/>
      <c r="ADB184" s="207"/>
      <c r="ADC184" s="207"/>
      <c r="ADD184" s="207"/>
      <c r="ADE184" s="207"/>
      <c r="ADF184" s="207"/>
      <c r="ADG184" s="207"/>
      <c r="ADH184" s="207"/>
      <c r="ADI184" s="207"/>
      <c r="ADJ184" s="207"/>
      <c r="ADK184" s="207"/>
      <c r="ADL184" s="207"/>
      <c r="ADM184" s="207"/>
      <c r="ADN184" s="207"/>
      <c r="ADO184" s="207"/>
      <c r="ADP184" s="207"/>
      <c r="ADQ184" s="207"/>
      <c r="ADR184" s="207"/>
      <c r="ADS184" s="207"/>
      <c r="ADT184" s="207"/>
      <c r="ADU184" s="207"/>
      <c r="ADV184" s="207"/>
      <c r="ADW184" s="207"/>
      <c r="ADX184" s="207"/>
      <c r="ADY184" s="207"/>
      <c r="ADZ184" s="207"/>
      <c r="AEA184" s="207"/>
      <c r="AEB184" s="207"/>
      <c r="AEC184" s="207"/>
      <c r="AED184" s="207"/>
      <c r="AEE184" s="207"/>
      <c r="AEF184" s="207"/>
      <c r="AEG184" s="207"/>
      <c r="AEH184" s="207"/>
      <c r="AEI184" s="207"/>
      <c r="AEJ184" s="207"/>
      <c r="AEK184" s="207"/>
      <c r="AEL184" s="207"/>
      <c r="AEM184" s="207"/>
      <c r="AEN184" s="207"/>
      <c r="AEO184" s="207"/>
      <c r="AEP184" s="207"/>
      <c r="AEQ184" s="207"/>
      <c r="AER184" s="207"/>
      <c r="AES184" s="207"/>
      <c r="AET184" s="207"/>
      <c r="AEU184" s="207"/>
      <c r="AEV184" s="207"/>
      <c r="AEW184" s="207"/>
      <c r="AEX184" s="207"/>
      <c r="AEY184" s="207"/>
      <c r="AEZ184" s="207"/>
      <c r="AFA184" s="207"/>
      <c r="AFB184" s="207"/>
      <c r="AFC184" s="207"/>
      <c r="AFD184" s="207"/>
      <c r="AFE184" s="207"/>
      <c r="AFF184" s="207"/>
      <c r="AFG184" s="207"/>
      <c r="AFH184" s="207"/>
      <c r="AFI184" s="207"/>
      <c r="AFJ184" s="207"/>
      <c r="AFK184" s="207"/>
      <c r="AFL184" s="207"/>
      <c r="AFM184" s="207"/>
      <c r="AFN184" s="207"/>
      <c r="AFO184" s="207"/>
      <c r="AFP184" s="207"/>
      <c r="AFQ184" s="207"/>
      <c r="AFR184" s="207"/>
      <c r="AFS184" s="207"/>
      <c r="AFT184" s="207"/>
      <c r="AFU184" s="207"/>
      <c r="AFV184" s="207"/>
      <c r="AFW184" s="207"/>
      <c r="AFX184" s="207"/>
      <c r="AFY184" s="207"/>
      <c r="AFZ184" s="207"/>
      <c r="AGA184" s="207"/>
      <c r="AGB184" s="207"/>
      <c r="AGC184" s="207"/>
      <c r="AGD184" s="207"/>
      <c r="AGE184" s="207"/>
      <c r="AGF184" s="207"/>
      <c r="AGG184" s="207"/>
      <c r="AGH184" s="207"/>
      <c r="AGI184" s="207"/>
      <c r="AGJ184" s="207"/>
      <c r="AGK184" s="207"/>
      <c r="AGL184" s="207"/>
      <c r="AGM184" s="207"/>
      <c r="AGN184" s="207"/>
      <c r="AGO184" s="207"/>
      <c r="AGP184" s="207"/>
      <c r="AGQ184" s="207"/>
      <c r="AGR184" s="207"/>
      <c r="AGS184" s="207"/>
      <c r="AGT184" s="207"/>
      <c r="AGU184" s="207"/>
      <c r="AGV184" s="207"/>
      <c r="AGW184" s="207"/>
      <c r="AGX184" s="207"/>
      <c r="AGY184" s="207"/>
      <c r="AGZ184" s="207"/>
      <c r="AHA184" s="207"/>
      <c r="AHB184" s="207"/>
      <c r="AHC184" s="207"/>
      <c r="AHD184" s="207"/>
      <c r="AHE184" s="207"/>
      <c r="AHF184" s="207"/>
      <c r="AHG184" s="207"/>
      <c r="AHH184" s="207"/>
      <c r="AHI184" s="207"/>
      <c r="AHJ184" s="207"/>
      <c r="AHK184" s="207"/>
      <c r="AHL184" s="207"/>
      <c r="AHM184" s="207"/>
      <c r="AHN184" s="207"/>
      <c r="AHO184" s="207"/>
      <c r="AHP184" s="207"/>
      <c r="AHQ184" s="207"/>
      <c r="AHR184" s="207"/>
      <c r="AHS184" s="207"/>
      <c r="AHT184" s="207"/>
      <c r="AHU184" s="207"/>
      <c r="AHV184" s="207"/>
      <c r="AHW184" s="207"/>
      <c r="AHX184" s="207"/>
      <c r="AHY184" s="207"/>
      <c r="AHZ184" s="207"/>
      <c r="AIA184" s="207"/>
      <c r="AIB184" s="207"/>
      <c r="AIC184" s="207"/>
      <c r="AID184" s="207"/>
      <c r="AIE184" s="207"/>
      <c r="AIF184" s="207"/>
      <c r="AIG184" s="207"/>
      <c r="AIH184" s="207"/>
      <c r="AII184" s="207"/>
      <c r="AIJ184" s="207"/>
      <c r="AIK184" s="207"/>
      <c r="AIL184" s="207"/>
      <c r="AIM184" s="207"/>
      <c r="AIN184" s="207"/>
      <c r="AIO184" s="207"/>
      <c r="AIP184" s="207"/>
      <c r="AIQ184" s="207"/>
      <c r="AIR184" s="207"/>
      <c r="AIS184" s="207"/>
      <c r="AIT184" s="207"/>
      <c r="AIU184" s="207"/>
      <c r="AIV184" s="207"/>
      <c r="AIW184" s="207"/>
      <c r="AIX184" s="207"/>
      <c r="AIY184" s="207"/>
      <c r="AIZ184" s="207"/>
      <c r="AJA184" s="207"/>
      <c r="AJB184" s="207"/>
      <c r="AJC184" s="207"/>
      <c r="AJD184" s="207"/>
      <c r="AJE184" s="207"/>
      <c r="AJF184" s="207"/>
      <c r="AJG184" s="207"/>
      <c r="AJH184" s="207"/>
      <c r="AJI184" s="207"/>
      <c r="AJJ184" s="207"/>
      <c r="AJK184" s="207"/>
      <c r="AJL184" s="207"/>
      <c r="AJM184" s="207"/>
      <c r="AJN184" s="207"/>
      <c r="AJO184" s="207"/>
      <c r="AJP184" s="207"/>
      <c r="AJQ184" s="207"/>
      <c r="AJR184" s="207"/>
      <c r="AJS184" s="207"/>
      <c r="AJT184" s="207"/>
      <c r="AJU184" s="207"/>
      <c r="AJV184" s="207"/>
      <c r="AJW184" s="207"/>
      <c r="AJX184" s="207"/>
      <c r="AJY184" s="207"/>
      <c r="AJZ184" s="207"/>
      <c r="AKA184" s="207"/>
      <c r="AKB184" s="207"/>
      <c r="AKC184" s="207"/>
      <c r="AKD184" s="207"/>
      <c r="AKE184" s="207"/>
      <c r="AKF184" s="207"/>
      <c r="AKG184" s="207"/>
      <c r="AKH184" s="207"/>
      <c r="AKI184" s="207"/>
      <c r="AKJ184" s="207"/>
      <c r="AKK184" s="207"/>
      <c r="AKL184" s="207"/>
      <c r="AKM184" s="207"/>
      <c r="AKN184" s="207"/>
      <c r="AKO184" s="207"/>
      <c r="AKP184" s="207"/>
      <c r="AKQ184" s="207"/>
      <c r="AKR184" s="207"/>
      <c r="AKS184" s="207"/>
      <c r="AKT184" s="207"/>
      <c r="AKU184" s="207"/>
      <c r="AKV184" s="207"/>
      <c r="AKW184" s="207"/>
      <c r="AKX184" s="207"/>
      <c r="AKY184" s="207"/>
      <c r="AKZ184" s="207"/>
      <c r="ALA184" s="207"/>
      <c r="ALB184" s="207"/>
      <c r="ALC184" s="207"/>
      <c r="ALD184" s="207"/>
      <c r="ALE184" s="207"/>
      <c r="ALF184" s="207"/>
      <c r="ALG184" s="207"/>
      <c r="ALH184" s="207"/>
      <c r="ALI184" s="207"/>
      <c r="ALJ184" s="207"/>
      <c r="ALK184" s="207"/>
      <c r="ALL184" s="207"/>
      <c r="ALM184" s="207"/>
      <c r="ALN184" s="207"/>
      <c r="ALO184" s="207"/>
      <c r="ALP184" s="207"/>
      <c r="ALQ184" s="207"/>
      <c r="ALR184" s="207"/>
      <c r="ALS184" s="207"/>
      <c r="ALT184" s="207"/>
      <c r="ALU184" s="207"/>
      <c r="ALV184" s="207"/>
      <c r="ALW184" s="207"/>
      <c r="ALX184" s="207"/>
      <c r="ALY184" s="207"/>
      <c r="ALZ184" s="207"/>
      <c r="AMA184" s="207"/>
      <c r="AMB184" s="207"/>
      <c r="AMC184" s="207"/>
      <c r="AMD184" s="207"/>
      <c r="AME184" s="207"/>
      <c r="AMF184" s="207"/>
      <c r="AMG184" s="207"/>
      <c r="AMH184" s="207"/>
      <c r="AMI184" s="207"/>
      <c r="AMJ184" s="207"/>
      <c r="AMK184" s="207"/>
      <c r="AML184" s="207"/>
    </row>
    <row r="185" spans="1:16384" s="181" customFormat="1">
      <c r="A185" s="207"/>
      <c r="B185" s="208" t="s">
        <v>691</v>
      </c>
      <c r="C185" s="209" t="s">
        <v>505</v>
      </c>
      <c r="D185" s="181" t="s">
        <v>531</v>
      </c>
      <c r="E185" s="181" t="s">
        <v>717</v>
      </c>
      <c r="F185" s="181" t="s">
        <v>719</v>
      </c>
      <c r="G185" s="210" t="s">
        <v>155</v>
      </c>
      <c r="H185" s="211" t="str">
        <f t="shared" si="13"/>
        <v>EXEC INS_fsm_state_transition @tx_fsm_type_name='LOAN', @tx_state_name='SENT_TO_CAD', @tx_action_name='CAD_QUERY_TO_SO', @tx_next_state_name='CAD_SENT_QUERY_TO_SO',  @tx_login_name='nazdaq_prod'</v>
      </c>
      <c r="X185" s="207"/>
      <c r="Y185" s="207"/>
      <c r="Z185" s="207"/>
      <c r="AA185" s="207"/>
      <c r="AB185" s="207"/>
      <c r="AC185" s="207"/>
      <c r="AD185" s="207"/>
      <c r="AE185" s="207"/>
      <c r="AF185" s="207"/>
      <c r="AG185" s="207"/>
      <c r="AH185" s="207"/>
      <c r="AI185" s="207"/>
      <c r="AJ185" s="207"/>
      <c r="AK185" s="207"/>
      <c r="AL185" s="207"/>
      <c r="AM185" s="207"/>
      <c r="AN185" s="207"/>
      <c r="AO185" s="207"/>
      <c r="AP185" s="207"/>
      <c r="AQ185" s="207"/>
      <c r="AR185" s="207"/>
      <c r="AS185" s="207"/>
      <c r="AT185" s="207"/>
      <c r="AU185" s="207"/>
      <c r="AV185" s="207"/>
      <c r="AW185" s="207"/>
      <c r="AX185" s="207"/>
      <c r="AY185" s="207"/>
      <c r="AZ185" s="207"/>
      <c r="BA185" s="207"/>
      <c r="BB185" s="207"/>
      <c r="BC185" s="207"/>
      <c r="BD185" s="207"/>
      <c r="BE185" s="207"/>
      <c r="BF185" s="207"/>
      <c r="BG185" s="207"/>
      <c r="BH185" s="207"/>
      <c r="BI185" s="207"/>
      <c r="BJ185" s="207"/>
      <c r="BK185" s="207"/>
      <c r="BL185" s="207"/>
      <c r="BM185" s="207"/>
      <c r="BN185" s="207"/>
      <c r="BO185" s="207"/>
      <c r="BP185" s="207"/>
      <c r="BQ185" s="207"/>
      <c r="BR185" s="207"/>
      <c r="BS185" s="207"/>
      <c r="BT185" s="207"/>
      <c r="BU185" s="207"/>
      <c r="BV185" s="207"/>
      <c r="BW185" s="207"/>
      <c r="BX185" s="207"/>
      <c r="BY185" s="207"/>
      <c r="BZ185" s="207"/>
      <c r="CA185" s="207"/>
      <c r="CB185" s="207"/>
      <c r="CC185" s="207"/>
      <c r="CD185" s="207"/>
      <c r="CE185" s="207"/>
      <c r="CF185" s="207"/>
      <c r="CG185" s="207"/>
      <c r="CH185" s="207"/>
      <c r="CI185" s="207"/>
      <c r="CJ185" s="207"/>
      <c r="CK185" s="207"/>
      <c r="CL185" s="207"/>
      <c r="CM185" s="207"/>
      <c r="CN185" s="207"/>
      <c r="CO185" s="207"/>
      <c r="CP185" s="207"/>
      <c r="CQ185" s="207"/>
      <c r="CR185" s="207"/>
      <c r="CS185" s="207"/>
      <c r="CT185" s="207"/>
      <c r="CU185" s="207"/>
      <c r="CV185" s="207"/>
      <c r="CW185" s="207"/>
      <c r="CX185" s="207"/>
      <c r="CY185" s="207"/>
      <c r="CZ185" s="207"/>
      <c r="DA185" s="207"/>
      <c r="DB185" s="207"/>
      <c r="DC185" s="207"/>
      <c r="DD185" s="207"/>
      <c r="DE185" s="207"/>
      <c r="DF185" s="207"/>
      <c r="DG185" s="207"/>
      <c r="DH185" s="207"/>
      <c r="DI185" s="207"/>
      <c r="DJ185" s="207"/>
      <c r="DK185" s="207"/>
      <c r="DL185" s="207"/>
      <c r="DM185" s="207"/>
      <c r="DN185" s="207"/>
      <c r="DO185" s="207"/>
      <c r="DP185" s="207"/>
      <c r="DQ185" s="207"/>
      <c r="DR185" s="207"/>
      <c r="DS185" s="207"/>
      <c r="DT185" s="207"/>
      <c r="DU185" s="207"/>
      <c r="DV185" s="207"/>
      <c r="DW185" s="207"/>
      <c r="DX185" s="207"/>
      <c r="DY185" s="207"/>
      <c r="DZ185" s="207"/>
      <c r="EA185" s="207"/>
      <c r="EB185" s="207"/>
      <c r="EC185" s="207"/>
      <c r="ED185" s="207"/>
      <c r="EE185" s="207"/>
      <c r="EF185" s="207"/>
      <c r="EG185" s="207"/>
      <c r="EH185" s="207"/>
      <c r="EI185" s="207"/>
      <c r="EJ185" s="207"/>
      <c r="EK185" s="207"/>
      <c r="EL185" s="207"/>
      <c r="EM185" s="207"/>
      <c r="EN185" s="207"/>
      <c r="EO185" s="207"/>
      <c r="EP185" s="207"/>
      <c r="EQ185" s="207"/>
      <c r="ER185" s="207"/>
      <c r="ES185" s="207"/>
      <c r="ET185" s="207"/>
      <c r="EU185" s="207"/>
      <c r="EV185" s="207"/>
      <c r="EW185" s="207"/>
      <c r="EX185" s="207"/>
      <c r="EY185" s="207"/>
      <c r="EZ185" s="207"/>
      <c r="FA185" s="207"/>
      <c r="FB185" s="207"/>
      <c r="FC185" s="207"/>
      <c r="FD185" s="207"/>
      <c r="FE185" s="207"/>
      <c r="FF185" s="207"/>
      <c r="FG185" s="207"/>
      <c r="FH185" s="207"/>
      <c r="FI185" s="207"/>
      <c r="FJ185" s="207"/>
      <c r="FK185" s="207"/>
      <c r="FL185" s="207"/>
      <c r="FM185" s="207"/>
      <c r="FN185" s="207"/>
      <c r="FO185" s="207"/>
      <c r="FP185" s="207"/>
      <c r="FQ185" s="207"/>
      <c r="FR185" s="207"/>
      <c r="FS185" s="207"/>
      <c r="FT185" s="207"/>
      <c r="FU185" s="207"/>
      <c r="FV185" s="207"/>
      <c r="FW185" s="207"/>
      <c r="FX185" s="207"/>
      <c r="FY185" s="207"/>
      <c r="FZ185" s="207"/>
      <c r="GA185" s="207"/>
      <c r="GB185" s="207"/>
      <c r="GC185" s="207"/>
      <c r="GD185" s="207"/>
      <c r="GE185" s="207"/>
      <c r="GF185" s="207"/>
      <c r="GG185" s="207"/>
      <c r="GH185" s="207"/>
      <c r="GI185" s="207"/>
      <c r="GJ185" s="207"/>
      <c r="GK185" s="207"/>
      <c r="GL185" s="207"/>
      <c r="GM185" s="207"/>
      <c r="GN185" s="207"/>
      <c r="GO185" s="207"/>
      <c r="GP185" s="207"/>
      <c r="GQ185" s="207"/>
      <c r="GR185" s="207"/>
      <c r="GS185" s="207"/>
      <c r="GT185" s="207"/>
      <c r="GU185" s="207"/>
      <c r="GV185" s="207"/>
      <c r="GW185" s="207"/>
      <c r="GX185" s="207"/>
      <c r="GY185" s="207"/>
      <c r="GZ185" s="207"/>
      <c r="HA185" s="207"/>
      <c r="HB185" s="207"/>
      <c r="HC185" s="207"/>
      <c r="HD185" s="207"/>
      <c r="HE185" s="207"/>
      <c r="HF185" s="207"/>
      <c r="HG185" s="207"/>
      <c r="HH185" s="207"/>
      <c r="HI185" s="207"/>
      <c r="HJ185" s="207"/>
      <c r="HK185" s="207"/>
      <c r="HL185" s="207"/>
      <c r="HM185" s="207"/>
      <c r="HN185" s="207"/>
      <c r="HO185" s="207"/>
      <c r="HP185" s="207"/>
      <c r="HQ185" s="207"/>
      <c r="HR185" s="207"/>
      <c r="HS185" s="207"/>
      <c r="HT185" s="207"/>
      <c r="HU185" s="207"/>
      <c r="HV185" s="207"/>
      <c r="HW185" s="207"/>
      <c r="HX185" s="207"/>
      <c r="HY185" s="207"/>
      <c r="HZ185" s="207"/>
      <c r="IA185" s="207"/>
      <c r="IB185" s="207"/>
      <c r="IC185" s="207"/>
      <c r="ID185" s="207"/>
      <c r="IE185" s="207"/>
      <c r="IF185" s="207"/>
      <c r="IG185" s="207"/>
      <c r="IH185" s="207"/>
      <c r="II185" s="207"/>
      <c r="IJ185" s="207"/>
      <c r="IK185" s="207"/>
      <c r="IL185" s="207"/>
      <c r="IM185" s="207"/>
      <c r="IN185" s="207"/>
      <c r="IO185" s="207"/>
      <c r="IP185" s="207"/>
      <c r="IQ185" s="207"/>
      <c r="IR185" s="207"/>
      <c r="IS185" s="207"/>
      <c r="IT185" s="207"/>
      <c r="IU185" s="207"/>
      <c r="IV185" s="207"/>
      <c r="IW185" s="207"/>
      <c r="IX185" s="207"/>
      <c r="IY185" s="207"/>
      <c r="IZ185" s="207"/>
      <c r="JA185" s="207"/>
      <c r="JB185" s="207"/>
      <c r="JC185" s="207"/>
      <c r="JD185" s="207"/>
      <c r="JE185" s="207"/>
      <c r="JF185" s="207"/>
      <c r="JG185" s="207"/>
      <c r="JH185" s="207"/>
      <c r="JI185" s="207"/>
      <c r="JJ185" s="207"/>
      <c r="JK185" s="207"/>
      <c r="JL185" s="207"/>
      <c r="JM185" s="207"/>
      <c r="JN185" s="207"/>
      <c r="JO185" s="207"/>
      <c r="JP185" s="207"/>
      <c r="JQ185" s="207"/>
      <c r="JR185" s="207"/>
      <c r="JS185" s="207"/>
      <c r="JT185" s="207"/>
      <c r="JU185" s="207"/>
      <c r="JV185" s="207"/>
      <c r="JW185" s="207"/>
      <c r="JX185" s="207"/>
      <c r="JY185" s="207"/>
      <c r="JZ185" s="207"/>
      <c r="KA185" s="207"/>
      <c r="KB185" s="207"/>
      <c r="KC185" s="207"/>
      <c r="KD185" s="207"/>
      <c r="KE185" s="207"/>
      <c r="KF185" s="207"/>
      <c r="KG185" s="207"/>
      <c r="KH185" s="207"/>
      <c r="KI185" s="207"/>
      <c r="KJ185" s="207"/>
      <c r="KK185" s="207"/>
      <c r="KL185" s="207"/>
      <c r="KM185" s="207"/>
      <c r="KN185" s="207"/>
      <c r="KO185" s="207"/>
      <c r="KP185" s="207"/>
      <c r="KQ185" s="207"/>
      <c r="KR185" s="207"/>
      <c r="KS185" s="207"/>
      <c r="KT185" s="207"/>
      <c r="KU185" s="207"/>
      <c r="KV185" s="207"/>
      <c r="KW185" s="207"/>
      <c r="KX185" s="207"/>
      <c r="KY185" s="207"/>
      <c r="KZ185" s="207"/>
      <c r="LA185" s="207"/>
      <c r="LB185" s="207"/>
      <c r="LC185" s="207"/>
      <c r="LD185" s="207"/>
      <c r="LE185" s="207"/>
      <c r="LF185" s="207"/>
      <c r="LG185" s="207"/>
      <c r="LH185" s="207"/>
      <c r="LI185" s="207"/>
      <c r="LJ185" s="207"/>
      <c r="LK185" s="207"/>
      <c r="LL185" s="207"/>
      <c r="LM185" s="207"/>
      <c r="LN185" s="207"/>
      <c r="LO185" s="207"/>
      <c r="LP185" s="207"/>
      <c r="LQ185" s="207"/>
      <c r="LR185" s="207"/>
      <c r="LS185" s="207"/>
      <c r="LT185" s="207"/>
      <c r="LU185" s="207"/>
      <c r="LV185" s="207"/>
      <c r="LW185" s="207"/>
      <c r="LX185" s="207"/>
      <c r="LY185" s="207"/>
      <c r="LZ185" s="207"/>
      <c r="MA185" s="207"/>
      <c r="MB185" s="207"/>
      <c r="MC185" s="207"/>
      <c r="MD185" s="207"/>
      <c r="ME185" s="207"/>
      <c r="MF185" s="207"/>
      <c r="MG185" s="207"/>
      <c r="MH185" s="207"/>
      <c r="MI185" s="207"/>
      <c r="MJ185" s="207"/>
      <c r="MK185" s="207"/>
      <c r="ML185" s="207"/>
      <c r="MM185" s="207"/>
      <c r="MN185" s="207"/>
      <c r="MO185" s="207"/>
      <c r="MP185" s="207"/>
      <c r="MQ185" s="207"/>
      <c r="MR185" s="207"/>
      <c r="MS185" s="207"/>
      <c r="MT185" s="207"/>
      <c r="MU185" s="207"/>
      <c r="MV185" s="207"/>
      <c r="MW185" s="207"/>
      <c r="MX185" s="207"/>
      <c r="MY185" s="207"/>
      <c r="MZ185" s="207"/>
      <c r="NA185" s="207"/>
      <c r="NB185" s="207"/>
      <c r="NC185" s="207"/>
      <c r="ND185" s="207"/>
      <c r="NE185" s="207"/>
      <c r="NF185" s="207"/>
      <c r="NG185" s="207"/>
      <c r="NH185" s="207"/>
      <c r="NI185" s="207"/>
      <c r="NJ185" s="207"/>
      <c r="NK185" s="207"/>
      <c r="NL185" s="207"/>
      <c r="NM185" s="207"/>
      <c r="NN185" s="207"/>
      <c r="NO185" s="207"/>
      <c r="NP185" s="207"/>
      <c r="NQ185" s="207"/>
      <c r="NR185" s="207"/>
      <c r="NS185" s="207"/>
      <c r="NT185" s="207"/>
      <c r="NU185" s="207"/>
      <c r="NV185" s="207"/>
      <c r="NW185" s="207"/>
      <c r="NX185" s="207"/>
      <c r="NY185" s="207"/>
      <c r="NZ185" s="207"/>
      <c r="OA185" s="207"/>
      <c r="OB185" s="207"/>
      <c r="OC185" s="207"/>
      <c r="OD185" s="207"/>
      <c r="OE185" s="207"/>
      <c r="OF185" s="207"/>
      <c r="OG185" s="207"/>
      <c r="OH185" s="207"/>
      <c r="OI185" s="207"/>
      <c r="OJ185" s="207"/>
      <c r="OK185" s="207"/>
      <c r="OL185" s="207"/>
      <c r="OM185" s="207"/>
      <c r="ON185" s="207"/>
      <c r="OO185" s="207"/>
      <c r="OP185" s="207"/>
      <c r="OQ185" s="207"/>
      <c r="OR185" s="207"/>
      <c r="OS185" s="207"/>
      <c r="OT185" s="207"/>
      <c r="OU185" s="207"/>
      <c r="OV185" s="207"/>
      <c r="OW185" s="207"/>
      <c r="OX185" s="207"/>
      <c r="OY185" s="207"/>
      <c r="OZ185" s="207"/>
      <c r="PA185" s="207"/>
      <c r="PB185" s="207"/>
      <c r="PC185" s="207"/>
      <c r="PD185" s="207"/>
      <c r="PE185" s="207"/>
      <c r="PF185" s="207"/>
      <c r="PG185" s="207"/>
      <c r="PH185" s="207"/>
      <c r="PI185" s="207"/>
      <c r="PJ185" s="207"/>
      <c r="PK185" s="207"/>
      <c r="PL185" s="207"/>
      <c r="PM185" s="207"/>
      <c r="PN185" s="207"/>
      <c r="PO185" s="207"/>
      <c r="PP185" s="207"/>
      <c r="PQ185" s="207"/>
      <c r="PR185" s="207"/>
      <c r="PS185" s="207"/>
      <c r="PT185" s="207"/>
      <c r="PU185" s="207"/>
      <c r="PV185" s="207"/>
      <c r="PW185" s="207"/>
      <c r="PX185" s="207"/>
      <c r="PY185" s="207"/>
      <c r="PZ185" s="207"/>
      <c r="QA185" s="207"/>
      <c r="QB185" s="207"/>
      <c r="QC185" s="207"/>
      <c r="QD185" s="207"/>
      <c r="QE185" s="207"/>
      <c r="QF185" s="207"/>
      <c r="QG185" s="207"/>
      <c r="QH185" s="207"/>
      <c r="QI185" s="207"/>
      <c r="QJ185" s="207"/>
      <c r="QK185" s="207"/>
      <c r="QL185" s="207"/>
      <c r="QM185" s="207"/>
      <c r="QN185" s="207"/>
      <c r="QO185" s="207"/>
      <c r="QP185" s="207"/>
      <c r="QQ185" s="207"/>
      <c r="QR185" s="207"/>
      <c r="QS185" s="207"/>
      <c r="QT185" s="207"/>
      <c r="QU185" s="207"/>
      <c r="QV185" s="207"/>
      <c r="QW185" s="207"/>
      <c r="QX185" s="207"/>
      <c r="QY185" s="207"/>
      <c r="QZ185" s="207"/>
      <c r="RA185" s="207"/>
      <c r="RB185" s="207"/>
      <c r="RC185" s="207"/>
      <c r="RD185" s="207"/>
      <c r="RE185" s="207"/>
      <c r="RF185" s="207"/>
      <c r="RG185" s="207"/>
      <c r="RH185" s="207"/>
      <c r="RI185" s="207"/>
      <c r="RJ185" s="207"/>
      <c r="RK185" s="207"/>
      <c r="RL185" s="207"/>
      <c r="RM185" s="207"/>
      <c r="RN185" s="207"/>
      <c r="RO185" s="207"/>
      <c r="RP185" s="207"/>
      <c r="RQ185" s="207"/>
      <c r="RR185" s="207"/>
      <c r="RS185" s="207"/>
      <c r="RT185" s="207"/>
      <c r="RU185" s="207"/>
      <c r="RV185" s="207"/>
      <c r="RW185" s="207"/>
      <c r="RX185" s="207"/>
      <c r="RY185" s="207"/>
      <c r="RZ185" s="207"/>
      <c r="SA185" s="207"/>
      <c r="SB185" s="207"/>
      <c r="SC185" s="207"/>
      <c r="SD185" s="207"/>
      <c r="SE185" s="207"/>
      <c r="SF185" s="207"/>
      <c r="SG185" s="207"/>
      <c r="SH185" s="207"/>
      <c r="SI185" s="207"/>
      <c r="SJ185" s="207"/>
      <c r="SK185" s="207"/>
      <c r="SL185" s="207"/>
      <c r="SM185" s="207"/>
      <c r="SN185" s="207"/>
      <c r="SO185" s="207"/>
      <c r="SP185" s="207"/>
      <c r="SQ185" s="207"/>
      <c r="SR185" s="207"/>
      <c r="SS185" s="207"/>
      <c r="ST185" s="207"/>
      <c r="SU185" s="207"/>
      <c r="SV185" s="207"/>
      <c r="SW185" s="207"/>
      <c r="SX185" s="207"/>
      <c r="SY185" s="207"/>
      <c r="SZ185" s="207"/>
      <c r="TA185" s="207"/>
      <c r="TB185" s="207"/>
      <c r="TC185" s="207"/>
      <c r="TD185" s="207"/>
      <c r="TE185" s="207"/>
      <c r="TF185" s="207"/>
      <c r="TG185" s="207"/>
      <c r="TH185" s="207"/>
      <c r="TI185" s="207"/>
      <c r="TJ185" s="207"/>
      <c r="TK185" s="207"/>
      <c r="TL185" s="207"/>
      <c r="TM185" s="207"/>
      <c r="TN185" s="207"/>
      <c r="TO185" s="207"/>
      <c r="TP185" s="207"/>
      <c r="TQ185" s="207"/>
      <c r="TR185" s="207"/>
      <c r="TS185" s="207"/>
      <c r="TT185" s="207"/>
      <c r="TU185" s="207"/>
      <c r="TV185" s="207"/>
      <c r="TW185" s="207"/>
      <c r="TX185" s="207"/>
      <c r="TY185" s="207"/>
      <c r="TZ185" s="207"/>
      <c r="UA185" s="207"/>
      <c r="UB185" s="207"/>
      <c r="UC185" s="207"/>
      <c r="UD185" s="207"/>
      <c r="UE185" s="207"/>
      <c r="UF185" s="207"/>
      <c r="UG185" s="207"/>
      <c r="UH185" s="207"/>
      <c r="UI185" s="207"/>
      <c r="UJ185" s="207"/>
      <c r="UK185" s="207"/>
      <c r="UL185" s="207"/>
      <c r="UM185" s="207"/>
      <c r="UN185" s="207"/>
      <c r="UO185" s="207"/>
      <c r="UP185" s="207"/>
      <c r="UQ185" s="207"/>
      <c r="UR185" s="207"/>
      <c r="US185" s="207"/>
      <c r="UT185" s="207"/>
      <c r="UU185" s="207"/>
      <c r="UV185" s="207"/>
      <c r="UW185" s="207"/>
      <c r="UX185" s="207"/>
      <c r="UY185" s="207"/>
      <c r="UZ185" s="207"/>
      <c r="VA185" s="207"/>
      <c r="VB185" s="207"/>
      <c r="VC185" s="207"/>
      <c r="VD185" s="207"/>
      <c r="VE185" s="207"/>
      <c r="VF185" s="207"/>
      <c r="VG185" s="207"/>
      <c r="VH185" s="207"/>
      <c r="VI185" s="207"/>
      <c r="VJ185" s="207"/>
      <c r="VK185" s="207"/>
      <c r="VL185" s="207"/>
      <c r="VM185" s="207"/>
      <c r="VN185" s="207"/>
      <c r="VO185" s="207"/>
      <c r="VP185" s="207"/>
      <c r="VQ185" s="207"/>
      <c r="VR185" s="207"/>
      <c r="VS185" s="207"/>
      <c r="VT185" s="207"/>
      <c r="VU185" s="207"/>
      <c r="VV185" s="207"/>
      <c r="VW185" s="207"/>
      <c r="VX185" s="207"/>
      <c r="VY185" s="207"/>
      <c r="VZ185" s="207"/>
      <c r="WA185" s="207"/>
      <c r="WB185" s="207"/>
      <c r="WC185" s="207"/>
      <c r="WD185" s="207"/>
      <c r="WE185" s="207"/>
      <c r="WF185" s="207"/>
      <c r="WG185" s="207"/>
      <c r="WH185" s="207"/>
      <c r="WI185" s="207"/>
      <c r="WJ185" s="207"/>
      <c r="WK185" s="207"/>
      <c r="WL185" s="207"/>
      <c r="WM185" s="207"/>
      <c r="WN185" s="207"/>
      <c r="WO185" s="207"/>
      <c r="WP185" s="207"/>
      <c r="WQ185" s="207"/>
      <c r="WR185" s="207"/>
      <c r="WS185" s="207"/>
      <c r="WT185" s="207"/>
      <c r="WU185" s="207"/>
      <c r="WV185" s="207"/>
      <c r="WW185" s="207"/>
      <c r="WX185" s="207"/>
      <c r="WY185" s="207"/>
      <c r="WZ185" s="207"/>
      <c r="XA185" s="207"/>
      <c r="XB185" s="207"/>
      <c r="XC185" s="207"/>
      <c r="XD185" s="207"/>
      <c r="XE185" s="207"/>
      <c r="XF185" s="207"/>
      <c r="XG185" s="207"/>
      <c r="XH185" s="207"/>
      <c r="XI185" s="207"/>
      <c r="XJ185" s="207"/>
      <c r="XK185" s="207"/>
      <c r="XL185" s="207"/>
      <c r="XM185" s="207"/>
      <c r="XN185" s="207"/>
      <c r="XO185" s="207"/>
      <c r="XP185" s="207"/>
      <c r="XQ185" s="207"/>
      <c r="XR185" s="207"/>
      <c r="XS185" s="207"/>
      <c r="XT185" s="207"/>
      <c r="XU185" s="207"/>
      <c r="XV185" s="207"/>
      <c r="XW185" s="207"/>
      <c r="XX185" s="207"/>
      <c r="XY185" s="207"/>
      <c r="XZ185" s="207"/>
      <c r="YA185" s="207"/>
      <c r="YB185" s="207"/>
      <c r="YC185" s="207"/>
      <c r="YD185" s="207"/>
      <c r="YE185" s="207"/>
      <c r="YF185" s="207"/>
      <c r="YG185" s="207"/>
      <c r="YH185" s="207"/>
      <c r="YI185" s="207"/>
      <c r="YJ185" s="207"/>
      <c r="YK185" s="207"/>
      <c r="YL185" s="207"/>
      <c r="YM185" s="207"/>
      <c r="YN185" s="207"/>
      <c r="YO185" s="207"/>
      <c r="YP185" s="207"/>
      <c r="YQ185" s="207"/>
      <c r="YR185" s="207"/>
      <c r="YS185" s="207"/>
      <c r="YT185" s="207"/>
      <c r="YU185" s="207"/>
      <c r="YV185" s="207"/>
      <c r="YW185" s="207"/>
      <c r="YX185" s="207"/>
      <c r="YY185" s="207"/>
      <c r="YZ185" s="207"/>
      <c r="ZA185" s="207"/>
      <c r="ZB185" s="207"/>
      <c r="ZC185" s="207"/>
      <c r="ZD185" s="207"/>
      <c r="ZE185" s="207"/>
      <c r="ZF185" s="207"/>
      <c r="ZG185" s="207"/>
      <c r="ZH185" s="207"/>
      <c r="ZI185" s="207"/>
      <c r="ZJ185" s="207"/>
      <c r="ZK185" s="207"/>
      <c r="ZL185" s="207"/>
      <c r="ZM185" s="207"/>
      <c r="ZN185" s="207"/>
      <c r="ZO185" s="207"/>
      <c r="ZP185" s="207"/>
      <c r="ZQ185" s="207"/>
      <c r="ZR185" s="207"/>
      <c r="ZS185" s="207"/>
      <c r="ZT185" s="207"/>
      <c r="ZU185" s="207"/>
      <c r="ZV185" s="207"/>
      <c r="ZW185" s="207"/>
      <c r="ZX185" s="207"/>
      <c r="ZY185" s="207"/>
      <c r="ZZ185" s="207"/>
      <c r="AAA185" s="207"/>
      <c r="AAB185" s="207"/>
      <c r="AAC185" s="207"/>
      <c r="AAD185" s="207"/>
      <c r="AAE185" s="207"/>
      <c r="AAF185" s="207"/>
      <c r="AAG185" s="207"/>
      <c r="AAH185" s="207"/>
      <c r="AAI185" s="207"/>
      <c r="AAJ185" s="207"/>
      <c r="AAK185" s="207"/>
      <c r="AAL185" s="207"/>
      <c r="AAM185" s="207"/>
      <c r="AAN185" s="207"/>
      <c r="AAO185" s="207"/>
      <c r="AAP185" s="207"/>
      <c r="AAQ185" s="207"/>
      <c r="AAR185" s="207"/>
      <c r="AAS185" s="207"/>
      <c r="AAT185" s="207"/>
      <c r="AAU185" s="207"/>
      <c r="AAV185" s="207"/>
      <c r="AAW185" s="207"/>
      <c r="AAX185" s="207"/>
      <c r="AAY185" s="207"/>
      <c r="AAZ185" s="207"/>
      <c r="ABA185" s="207"/>
      <c r="ABB185" s="207"/>
      <c r="ABC185" s="207"/>
      <c r="ABD185" s="207"/>
      <c r="ABE185" s="207"/>
      <c r="ABF185" s="207"/>
      <c r="ABG185" s="207"/>
      <c r="ABH185" s="207"/>
      <c r="ABI185" s="207"/>
      <c r="ABJ185" s="207"/>
      <c r="ABK185" s="207"/>
      <c r="ABL185" s="207"/>
      <c r="ABM185" s="207"/>
      <c r="ABN185" s="207"/>
      <c r="ABO185" s="207"/>
      <c r="ABP185" s="207"/>
      <c r="ABQ185" s="207"/>
      <c r="ABR185" s="207"/>
      <c r="ABS185" s="207"/>
      <c r="ABT185" s="207"/>
      <c r="ABU185" s="207"/>
      <c r="ABV185" s="207"/>
      <c r="ABW185" s="207"/>
      <c r="ABX185" s="207"/>
      <c r="ABY185" s="207"/>
      <c r="ABZ185" s="207"/>
      <c r="ACA185" s="207"/>
      <c r="ACB185" s="207"/>
      <c r="ACC185" s="207"/>
      <c r="ACD185" s="207"/>
      <c r="ACE185" s="207"/>
      <c r="ACF185" s="207"/>
      <c r="ACG185" s="207"/>
      <c r="ACH185" s="207"/>
      <c r="ACI185" s="207"/>
      <c r="ACJ185" s="207"/>
      <c r="ACK185" s="207"/>
      <c r="ACL185" s="207"/>
      <c r="ACM185" s="207"/>
      <c r="ACN185" s="207"/>
      <c r="ACO185" s="207"/>
      <c r="ACP185" s="207"/>
      <c r="ACQ185" s="207"/>
      <c r="ACR185" s="207"/>
      <c r="ACS185" s="207"/>
      <c r="ACT185" s="207"/>
      <c r="ACU185" s="207"/>
      <c r="ACV185" s="207"/>
      <c r="ACW185" s="207"/>
      <c r="ACX185" s="207"/>
      <c r="ACY185" s="207"/>
      <c r="ACZ185" s="207"/>
      <c r="ADA185" s="207"/>
      <c r="ADB185" s="207"/>
      <c r="ADC185" s="207"/>
      <c r="ADD185" s="207"/>
      <c r="ADE185" s="207"/>
      <c r="ADF185" s="207"/>
      <c r="ADG185" s="207"/>
      <c r="ADH185" s="207"/>
      <c r="ADI185" s="207"/>
      <c r="ADJ185" s="207"/>
      <c r="ADK185" s="207"/>
      <c r="ADL185" s="207"/>
      <c r="ADM185" s="207"/>
      <c r="ADN185" s="207"/>
      <c r="ADO185" s="207"/>
      <c r="ADP185" s="207"/>
      <c r="ADQ185" s="207"/>
      <c r="ADR185" s="207"/>
      <c r="ADS185" s="207"/>
      <c r="ADT185" s="207"/>
      <c r="ADU185" s="207"/>
      <c r="ADV185" s="207"/>
      <c r="ADW185" s="207"/>
      <c r="ADX185" s="207"/>
      <c r="ADY185" s="207"/>
      <c r="ADZ185" s="207"/>
      <c r="AEA185" s="207"/>
      <c r="AEB185" s="207"/>
      <c r="AEC185" s="207"/>
      <c r="AED185" s="207"/>
      <c r="AEE185" s="207"/>
      <c r="AEF185" s="207"/>
      <c r="AEG185" s="207"/>
      <c r="AEH185" s="207"/>
      <c r="AEI185" s="207"/>
      <c r="AEJ185" s="207"/>
      <c r="AEK185" s="207"/>
      <c r="AEL185" s="207"/>
      <c r="AEM185" s="207"/>
      <c r="AEN185" s="207"/>
      <c r="AEO185" s="207"/>
      <c r="AEP185" s="207"/>
      <c r="AEQ185" s="207"/>
      <c r="AER185" s="207"/>
      <c r="AES185" s="207"/>
      <c r="AET185" s="207"/>
      <c r="AEU185" s="207"/>
      <c r="AEV185" s="207"/>
      <c r="AEW185" s="207"/>
      <c r="AEX185" s="207"/>
      <c r="AEY185" s="207"/>
      <c r="AEZ185" s="207"/>
      <c r="AFA185" s="207"/>
      <c r="AFB185" s="207"/>
      <c r="AFC185" s="207"/>
      <c r="AFD185" s="207"/>
      <c r="AFE185" s="207"/>
      <c r="AFF185" s="207"/>
      <c r="AFG185" s="207"/>
      <c r="AFH185" s="207"/>
      <c r="AFI185" s="207"/>
      <c r="AFJ185" s="207"/>
      <c r="AFK185" s="207"/>
      <c r="AFL185" s="207"/>
      <c r="AFM185" s="207"/>
      <c r="AFN185" s="207"/>
      <c r="AFO185" s="207"/>
      <c r="AFP185" s="207"/>
      <c r="AFQ185" s="207"/>
      <c r="AFR185" s="207"/>
      <c r="AFS185" s="207"/>
      <c r="AFT185" s="207"/>
      <c r="AFU185" s="207"/>
      <c r="AFV185" s="207"/>
      <c r="AFW185" s="207"/>
      <c r="AFX185" s="207"/>
      <c r="AFY185" s="207"/>
      <c r="AFZ185" s="207"/>
      <c r="AGA185" s="207"/>
      <c r="AGB185" s="207"/>
      <c r="AGC185" s="207"/>
      <c r="AGD185" s="207"/>
      <c r="AGE185" s="207"/>
      <c r="AGF185" s="207"/>
      <c r="AGG185" s="207"/>
      <c r="AGH185" s="207"/>
      <c r="AGI185" s="207"/>
      <c r="AGJ185" s="207"/>
      <c r="AGK185" s="207"/>
      <c r="AGL185" s="207"/>
      <c r="AGM185" s="207"/>
      <c r="AGN185" s="207"/>
      <c r="AGO185" s="207"/>
      <c r="AGP185" s="207"/>
      <c r="AGQ185" s="207"/>
      <c r="AGR185" s="207"/>
      <c r="AGS185" s="207"/>
      <c r="AGT185" s="207"/>
      <c r="AGU185" s="207"/>
      <c r="AGV185" s="207"/>
      <c r="AGW185" s="207"/>
      <c r="AGX185" s="207"/>
      <c r="AGY185" s="207"/>
      <c r="AGZ185" s="207"/>
      <c r="AHA185" s="207"/>
      <c r="AHB185" s="207"/>
      <c r="AHC185" s="207"/>
      <c r="AHD185" s="207"/>
      <c r="AHE185" s="207"/>
      <c r="AHF185" s="207"/>
      <c r="AHG185" s="207"/>
      <c r="AHH185" s="207"/>
      <c r="AHI185" s="207"/>
      <c r="AHJ185" s="207"/>
      <c r="AHK185" s="207"/>
      <c r="AHL185" s="207"/>
      <c r="AHM185" s="207"/>
      <c r="AHN185" s="207"/>
      <c r="AHO185" s="207"/>
      <c r="AHP185" s="207"/>
      <c r="AHQ185" s="207"/>
      <c r="AHR185" s="207"/>
      <c r="AHS185" s="207"/>
      <c r="AHT185" s="207"/>
      <c r="AHU185" s="207"/>
      <c r="AHV185" s="207"/>
      <c r="AHW185" s="207"/>
      <c r="AHX185" s="207"/>
      <c r="AHY185" s="207"/>
      <c r="AHZ185" s="207"/>
      <c r="AIA185" s="207"/>
      <c r="AIB185" s="207"/>
      <c r="AIC185" s="207"/>
      <c r="AID185" s="207"/>
      <c r="AIE185" s="207"/>
      <c r="AIF185" s="207"/>
      <c r="AIG185" s="207"/>
      <c r="AIH185" s="207"/>
      <c r="AII185" s="207"/>
      <c r="AIJ185" s="207"/>
      <c r="AIK185" s="207"/>
      <c r="AIL185" s="207"/>
      <c r="AIM185" s="207"/>
      <c r="AIN185" s="207"/>
      <c r="AIO185" s="207"/>
      <c r="AIP185" s="207"/>
      <c r="AIQ185" s="207"/>
      <c r="AIR185" s="207"/>
      <c r="AIS185" s="207"/>
      <c r="AIT185" s="207"/>
      <c r="AIU185" s="207"/>
      <c r="AIV185" s="207"/>
      <c r="AIW185" s="207"/>
      <c r="AIX185" s="207"/>
      <c r="AIY185" s="207"/>
      <c r="AIZ185" s="207"/>
      <c r="AJA185" s="207"/>
      <c r="AJB185" s="207"/>
      <c r="AJC185" s="207"/>
      <c r="AJD185" s="207"/>
      <c r="AJE185" s="207"/>
      <c r="AJF185" s="207"/>
      <c r="AJG185" s="207"/>
      <c r="AJH185" s="207"/>
      <c r="AJI185" s="207"/>
      <c r="AJJ185" s="207"/>
      <c r="AJK185" s="207"/>
      <c r="AJL185" s="207"/>
      <c r="AJM185" s="207"/>
      <c r="AJN185" s="207"/>
      <c r="AJO185" s="207"/>
      <c r="AJP185" s="207"/>
      <c r="AJQ185" s="207"/>
      <c r="AJR185" s="207"/>
      <c r="AJS185" s="207"/>
      <c r="AJT185" s="207"/>
      <c r="AJU185" s="207"/>
      <c r="AJV185" s="207"/>
      <c r="AJW185" s="207"/>
      <c r="AJX185" s="207"/>
      <c r="AJY185" s="207"/>
      <c r="AJZ185" s="207"/>
      <c r="AKA185" s="207"/>
      <c r="AKB185" s="207"/>
      <c r="AKC185" s="207"/>
      <c r="AKD185" s="207"/>
      <c r="AKE185" s="207"/>
      <c r="AKF185" s="207"/>
      <c r="AKG185" s="207"/>
      <c r="AKH185" s="207"/>
      <c r="AKI185" s="207"/>
      <c r="AKJ185" s="207"/>
      <c r="AKK185" s="207"/>
      <c r="AKL185" s="207"/>
      <c r="AKM185" s="207"/>
      <c r="AKN185" s="207"/>
      <c r="AKO185" s="207"/>
      <c r="AKP185" s="207"/>
      <c r="AKQ185" s="207"/>
      <c r="AKR185" s="207"/>
      <c r="AKS185" s="207"/>
      <c r="AKT185" s="207"/>
      <c r="AKU185" s="207"/>
      <c r="AKV185" s="207"/>
      <c r="AKW185" s="207"/>
      <c r="AKX185" s="207"/>
      <c r="AKY185" s="207"/>
      <c r="AKZ185" s="207"/>
      <c r="ALA185" s="207"/>
      <c r="ALB185" s="207"/>
      <c r="ALC185" s="207"/>
      <c r="ALD185" s="207"/>
      <c r="ALE185" s="207"/>
      <c r="ALF185" s="207"/>
      <c r="ALG185" s="207"/>
      <c r="ALH185" s="207"/>
      <c r="ALI185" s="207"/>
      <c r="ALJ185" s="207"/>
      <c r="ALK185" s="207"/>
      <c r="ALL185" s="207"/>
      <c r="ALM185" s="207"/>
      <c r="ALN185" s="207"/>
      <c r="ALO185" s="207"/>
      <c r="ALP185" s="207"/>
      <c r="ALQ185" s="207"/>
      <c r="ALR185" s="207"/>
      <c r="ALS185" s="207"/>
      <c r="ALT185" s="207"/>
      <c r="ALU185" s="207"/>
      <c r="ALV185" s="207"/>
      <c r="ALW185" s="207"/>
      <c r="ALX185" s="207"/>
      <c r="ALY185" s="207"/>
      <c r="ALZ185" s="207"/>
      <c r="AMA185" s="207"/>
      <c r="AMB185" s="207"/>
      <c r="AMC185" s="207"/>
      <c r="AMD185" s="207"/>
      <c r="AME185" s="207"/>
      <c r="AMF185" s="207"/>
      <c r="AMG185" s="207"/>
      <c r="AMH185" s="207"/>
      <c r="AMI185" s="207"/>
      <c r="AMJ185" s="207"/>
      <c r="AMK185" s="207"/>
      <c r="AML185" s="207"/>
    </row>
    <row r="186" spans="1:16384" s="181" customFormat="1">
      <c r="A186" s="207"/>
      <c r="B186" s="208" t="s">
        <v>691</v>
      </c>
      <c r="C186" s="209" t="s">
        <v>505</v>
      </c>
      <c r="D186" s="181" t="s">
        <v>531</v>
      </c>
      <c r="E186" s="181" t="s">
        <v>718</v>
      </c>
      <c r="F186" s="181" t="s">
        <v>720</v>
      </c>
      <c r="G186" s="210" t="s">
        <v>155</v>
      </c>
      <c r="H186" s="211" t="str">
        <f t="shared" si="13"/>
        <v>EXEC INS_fsm_state_transition @tx_fsm_type_name='LOAN', @tx_state_name='SENT_TO_CAD', @tx_action_name='CAD_QUERY_TO_CA', @tx_next_state_name='CAD_SENT_QUERY_TO_CA',  @tx_login_name='nazdaq_prod'</v>
      </c>
      <c r="X186" s="207"/>
      <c r="Y186" s="207"/>
      <c r="Z186" s="207"/>
      <c r="AA186" s="207"/>
      <c r="AB186" s="207"/>
      <c r="AC186" s="207"/>
      <c r="AD186" s="207"/>
      <c r="AE186" s="207"/>
      <c r="AF186" s="207"/>
      <c r="AG186" s="207"/>
      <c r="AH186" s="207"/>
      <c r="AI186" s="207"/>
      <c r="AJ186" s="207"/>
      <c r="AK186" s="207"/>
      <c r="AL186" s="207"/>
      <c r="AM186" s="207"/>
      <c r="AN186" s="207"/>
      <c r="AO186" s="207"/>
      <c r="AP186" s="207"/>
      <c r="AQ186" s="207"/>
      <c r="AR186" s="207"/>
      <c r="AS186" s="207"/>
      <c r="AT186" s="207"/>
      <c r="AU186" s="207"/>
      <c r="AV186" s="207"/>
      <c r="AW186" s="207"/>
      <c r="AX186" s="207"/>
      <c r="AY186" s="207"/>
      <c r="AZ186" s="207"/>
      <c r="BA186" s="207"/>
      <c r="BB186" s="207"/>
      <c r="BC186" s="207"/>
      <c r="BD186" s="207"/>
      <c r="BE186" s="207"/>
      <c r="BF186" s="207"/>
      <c r="BG186" s="207"/>
      <c r="BH186" s="207"/>
      <c r="BI186" s="207"/>
      <c r="BJ186" s="207"/>
      <c r="BK186" s="207"/>
      <c r="BL186" s="207"/>
      <c r="BM186" s="207"/>
      <c r="BN186" s="207"/>
      <c r="BO186" s="207"/>
      <c r="BP186" s="207"/>
      <c r="BQ186" s="207"/>
      <c r="BR186" s="207"/>
      <c r="BS186" s="207"/>
      <c r="BT186" s="207"/>
      <c r="BU186" s="207"/>
      <c r="BV186" s="207"/>
      <c r="BW186" s="207"/>
      <c r="BX186" s="207"/>
      <c r="BY186" s="207"/>
      <c r="BZ186" s="207"/>
      <c r="CA186" s="207"/>
      <c r="CB186" s="207"/>
      <c r="CC186" s="207"/>
      <c r="CD186" s="207"/>
      <c r="CE186" s="207"/>
      <c r="CF186" s="207"/>
      <c r="CG186" s="207"/>
      <c r="CH186" s="207"/>
      <c r="CI186" s="207"/>
      <c r="CJ186" s="207"/>
      <c r="CK186" s="207"/>
      <c r="CL186" s="207"/>
      <c r="CM186" s="207"/>
      <c r="CN186" s="207"/>
      <c r="CO186" s="207"/>
      <c r="CP186" s="207"/>
      <c r="CQ186" s="207"/>
      <c r="CR186" s="207"/>
      <c r="CS186" s="207"/>
      <c r="CT186" s="207"/>
      <c r="CU186" s="207"/>
      <c r="CV186" s="207"/>
      <c r="CW186" s="207"/>
      <c r="CX186" s="207"/>
      <c r="CY186" s="207"/>
      <c r="CZ186" s="207"/>
      <c r="DA186" s="207"/>
      <c r="DB186" s="207"/>
      <c r="DC186" s="207"/>
      <c r="DD186" s="207"/>
      <c r="DE186" s="207"/>
      <c r="DF186" s="207"/>
      <c r="DG186" s="207"/>
      <c r="DH186" s="207"/>
      <c r="DI186" s="207"/>
      <c r="DJ186" s="207"/>
      <c r="DK186" s="207"/>
      <c r="DL186" s="207"/>
      <c r="DM186" s="207"/>
      <c r="DN186" s="207"/>
      <c r="DO186" s="207"/>
      <c r="DP186" s="207"/>
      <c r="DQ186" s="207"/>
      <c r="DR186" s="207"/>
      <c r="DS186" s="207"/>
      <c r="DT186" s="207"/>
      <c r="DU186" s="207"/>
      <c r="DV186" s="207"/>
      <c r="DW186" s="207"/>
      <c r="DX186" s="207"/>
      <c r="DY186" s="207"/>
      <c r="DZ186" s="207"/>
      <c r="EA186" s="207"/>
      <c r="EB186" s="207"/>
      <c r="EC186" s="207"/>
      <c r="ED186" s="207"/>
      <c r="EE186" s="207"/>
      <c r="EF186" s="207"/>
      <c r="EG186" s="207"/>
      <c r="EH186" s="207"/>
      <c r="EI186" s="207"/>
      <c r="EJ186" s="207"/>
      <c r="EK186" s="207"/>
      <c r="EL186" s="207"/>
      <c r="EM186" s="207"/>
      <c r="EN186" s="207"/>
      <c r="EO186" s="207"/>
      <c r="EP186" s="207"/>
      <c r="EQ186" s="207"/>
      <c r="ER186" s="207"/>
      <c r="ES186" s="207"/>
      <c r="ET186" s="207"/>
      <c r="EU186" s="207"/>
      <c r="EV186" s="207"/>
      <c r="EW186" s="207"/>
      <c r="EX186" s="207"/>
      <c r="EY186" s="207"/>
      <c r="EZ186" s="207"/>
      <c r="FA186" s="207"/>
      <c r="FB186" s="207"/>
      <c r="FC186" s="207"/>
      <c r="FD186" s="207"/>
      <c r="FE186" s="207"/>
      <c r="FF186" s="207"/>
      <c r="FG186" s="207"/>
      <c r="FH186" s="207"/>
      <c r="FI186" s="207"/>
      <c r="FJ186" s="207"/>
      <c r="FK186" s="207"/>
      <c r="FL186" s="207"/>
      <c r="FM186" s="207"/>
      <c r="FN186" s="207"/>
      <c r="FO186" s="207"/>
      <c r="FP186" s="207"/>
      <c r="FQ186" s="207"/>
      <c r="FR186" s="207"/>
      <c r="FS186" s="207"/>
      <c r="FT186" s="207"/>
      <c r="FU186" s="207"/>
      <c r="FV186" s="207"/>
      <c r="FW186" s="207"/>
      <c r="FX186" s="207"/>
      <c r="FY186" s="207"/>
      <c r="FZ186" s="207"/>
      <c r="GA186" s="207"/>
      <c r="GB186" s="207"/>
      <c r="GC186" s="207"/>
      <c r="GD186" s="207"/>
      <c r="GE186" s="207"/>
      <c r="GF186" s="207"/>
      <c r="GG186" s="207"/>
      <c r="GH186" s="207"/>
      <c r="GI186" s="207"/>
      <c r="GJ186" s="207"/>
      <c r="GK186" s="207"/>
      <c r="GL186" s="207"/>
      <c r="GM186" s="207"/>
      <c r="GN186" s="207"/>
      <c r="GO186" s="207"/>
      <c r="GP186" s="207"/>
      <c r="GQ186" s="207"/>
      <c r="GR186" s="207"/>
      <c r="GS186" s="207"/>
      <c r="GT186" s="207"/>
      <c r="GU186" s="207"/>
      <c r="GV186" s="207"/>
      <c r="GW186" s="207"/>
      <c r="GX186" s="207"/>
      <c r="GY186" s="207"/>
      <c r="GZ186" s="207"/>
      <c r="HA186" s="207"/>
      <c r="HB186" s="207"/>
      <c r="HC186" s="207"/>
      <c r="HD186" s="207"/>
      <c r="HE186" s="207"/>
      <c r="HF186" s="207"/>
      <c r="HG186" s="207"/>
      <c r="HH186" s="207"/>
      <c r="HI186" s="207"/>
      <c r="HJ186" s="207"/>
      <c r="HK186" s="207"/>
      <c r="HL186" s="207"/>
      <c r="HM186" s="207"/>
      <c r="HN186" s="207"/>
      <c r="HO186" s="207"/>
      <c r="HP186" s="207"/>
      <c r="HQ186" s="207"/>
      <c r="HR186" s="207"/>
      <c r="HS186" s="207"/>
      <c r="HT186" s="207"/>
      <c r="HU186" s="207"/>
      <c r="HV186" s="207"/>
      <c r="HW186" s="207"/>
      <c r="HX186" s="207"/>
      <c r="HY186" s="207"/>
      <c r="HZ186" s="207"/>
      <c r="IA186" s="207"/>
      <c r="IB186" s="207"/>
      <c r="IC186" s="207"/>
      <c r="ID186" s="207"/>
      <c r="IE186" s="207"/>
      <c r="IF186" s="207"/>
      <c r="IG186" s="207"/>
      <c r="IH186" s="207"/>
      <c r="II186" s="207"/>
      <c r="IJ186" s="207"/>
      <c r="IK186" s="207"/>
      <c r="IL186" s="207"/>
      <c r="IM186" s="207"/>
      <c r="IN186" s="207"/>
      <c r="IO186" s="207"/>
      <c r="IP186" s="207"/>
      <c r="IQ186" s="207"/>
      <c r="IR186" s="207"/>
      <c r="IS186" s="207"/>
      <c r="IT186" s="207"/>
      <c r="IU186" s="207"/>
      <c r="IV186" s="207"/>
      <c r="IW186" s="207"/>
      <c r="IX186" s="207"/>
      <c r="IY186" s="207"/>
      <c r="IZ186" s="207"/>
      <c r="JA186" s="207"/>
      <c r="JB186" s="207"/>
      <c r="JC186" s="207"/>
      <c r="JD186" s="207"/>
      <c r="JE186" s="207"/>
      <c r="JF186" s="207"/>
      <c r="JG186" s="207"/>
      <c r="JH186" s="207"/>
      <c r="JI186" s="207"/>
      <c r="JJ186" s="207"/>
      <c r="JK186" s="207"/>
      <c r="JL186" s="207"/>
      <c r="JM186" s="207"/>
      <c r="JN186" s="207"/>
      <c r="JO186" s="207"/>
      <c r="JP186" s="207"/>
      <c r="JQ186" s="207"/>
      <c r="JR186" s="207"/>
      <c r="JS186" s="207"/>
      <c r="JT186" s="207"/>
      <c r="JU186" s="207"/>
      <c r="JV186" s="207"/>
      <c r="JW186" s="207"/>
      <c r="JX186" s="207"/>
      <c r="JY186" s="207"/>
      <c r="JZ186" s="207"/>
      <c r="KA186" s="207"/>
      <c r="KB186" s="207"/>
      <c r="KC186" s="207"/>
      <c r="KD186" s="207"/>
      <c r="KE186" s="207"/>
      <c r="KF186" s="207"/>
      <c r="KG186" s="207"/>
      <c r="KH186" s="207"/>
      <c r="KI186" s="207"/>
      <c r="KJ186" s="207"/>
      <c r="KK186" s="207"/>
      <c r="KL186" s="207"/>
      <c r="KM186" s="207"/>
      <c r="KN186" s="207"/>
      <c r="KO186" s="207"/>
      <c r="KP186" s="207"/>
      <c r="KQ186" s="207"/>
      <c r="KR186" s="207"/>
      <c r="KS186" s="207"/>
      <c r="KT186" s="207"/>
      <c r="KU186" s="207"/>
      <c r="KV186" s="207"/>
      <c r="KW186" s="207"/>
      <c r="KX186" s="207"/>
      <c r="KY186" s="207"/>
      <c r="KZ186" s="207"/>
      <c r="LA186" s="207"/>
      <c r="LB186" s="207"/>
      <c r="LC186" s="207"/>
      <c r="LD186" s="207"/>
      <c r="LE186" s="207"/>
      <c r="LF186" s="207"/>
      <c r="LG186" s="207"/>
      <c r="LH186" s="207"/>
      <c r="LI186" s="207"/>
      <c r="LJ186" s="207"/>
      <c r="LK186" s="207"/>
      <c r="LL186" s="207"/>
      <c r="LM186" s="207"/>
      <c r="LN186" s="207"/>
      <c r="LO186" s="207"/>
      <c r="LP186" s="207"/>
      <c r="LQ186" s="207"/>
      <c r="LR186" s="207"/>
      <c r="LS186" s="207"/>
      <c r="LT186" s="207"/>
      <c r="LU186" s="207"/>
      <c r="LV186" s="207"/>
      <c r="LW186" s="207"/>
      <c r="LX186" s="207"/>
      <c r="LY186" s="207"/>
      <c r="LZ186" s="207"/>
      <c r="MA186" s="207"/>
      <c r="MB186" s="207"/>
      <c r="MC186" s="207"/>
      <c r="MD186" s="207"/>
      <c r="ME186" s="207"/>
      <c r="MF186" s="207"/>
      <c r="MG186" s="207"/>
      <c r="MH186" s="207"/>
      <c r="MI186" s="207"/>
      <c r="MJ186" s="207"/>
      <c r="MK186" s="207"/>
      <c r="ML186" s="207"/>
      <c r="MM186" s="207"/>
      <c r="MN186" s="207"/>
      <c r="MO186" s="207"/>
      <c r="MP186" s="207"/>
      <c r="MQ186" s="207"/>
      <c r="MR186" s="207"/>
      <c r="MS186" s="207"/>
      <c r="MT186" s="207"/>
      <c r="MU186" s="207"/>
      <c r="MV186" s="207"/>
      <c r="MW186" s="207"/>
      <c r="MX186" s="207"/>
      <c r="MY186" s="207"/>
      <c r="MZ186" s="207"/>
      <c r="NA186" s="207"/>
      <c r="NB186" s="207"/>
      <c r="NC186" s="207"/>
      <c r="ND186" s="207"/>
      <c r="NE186" s="207"/>
      <c r="NF186" s="207"/>
      <c r="NG186" s="207"/>
      <c r="NH186" s="207"/>
      <c r="NI186" s="207"/>
      <c r="NJ186" s="207"/>
      <c r="NK186" s="207"/>
      <c r="NL186" s="207"/>
      <c r="NM186" s="207"/>
      <c r="NN186" s="207"/>
      <c r="NO186" s="207"/>
      <c r="NP186" s="207"/>
      <c r="NQ186" s="207"/>
      <c r="NR186" s="207"/>
      <c r="NS186" s="207"/>
      <c r="NT186" s="207"/>
      <c r="NU186" s="207"/>
      <c r="NV186" s="207"/>
      <c r="NW186" s="207"/>
      <c r="NX186" s="207"/>
      <c r="NY186" s="207"/>
      <c r="NZ186" s="207"/>
      <c r="OA186" s="207"/>
      <c r="OB186" s="207"/>
      <c r="OC186" s="207"/>
      <c r="OD186" s="207"/>
      <c r="OE186" s="207"/>
      <c r="OF186" s="207"/>
      <c r="OG186" s="207"/>
      <c r="OH186" s="207"/>
      <c r="OI186" s="207"/>
      <c r="OJ186" s="207"/>
      <c r="OK186" s="207"/>
      <c r="OL186" s="207"/>
      <c r="OM186" s="207"/>
      <c r="ON186" s="207"/>
      <c r="OO186" s="207"/>
      <c r="OP186" s="207"/>
      <c r="OQ186" s="207"/>
      <c r="OR186" s="207"/>
      <c r="OS186" s="207"/>
      <c r="OT186" s="207"/>
      <c r="OU186" s="207"/>
      <c r="OV186" s="207"/>
      <c r="OW186" s="207"/>
      <c r="OX186" s="207"/>
      <c r="OY186" s="207"/>
      <c r="OZ186" s="207"/>
      <c r="PA186" s="207"/>
      <c r="PB186" s="207"/>
      <c r="PC186" s="207"/>
      <c r="PD186" s="207"/>
      <c r="PE186" s="207"/>
      <c r="PF186" s="207"/>
      <c r="PG186" s="207"/>
      <c r="PH186" s="207"/>
      <c r="PI186" s="207"/>
      <c r="PJ186" s="207"/>
      <c r="PK186" s="207"/>
      <c r="PL186" s="207"/>
      <c r="PM186" s="207"/>
      <c r="PN186" s="207"/>
      <c r="PO186" s="207"/>
      <c r="PP186" s="207"/>
      <c r="PQ186" s="207"/>
      <c r="PR186" s="207"/>
      <c r="PS186" s="207"/>
      <c r="PT186" s="207"/>
      <c r="PU186" s="207"/>
      <c r="PV186" s="207"/>
      <c r="PW186" s="207"/>
      <c r="PX186" s="207"/>
      <c r="PY186" s="207"/>
      <c r="PZ186" s="207"/>
      <c r="QA186" s="207"/>
      <c r="QB186" s="207"/>
      <c r="QC186" s="207"/>
      <c r="QD186" s="207"/>
      <c r="QE186" s="207"/>
      <c r="QF186" s="207"/>
      <c r="QG186" s="207"/>
      <c r="QH186" s="207"/>
      <c r="QI186" s="207"/>
      <c r="QJ186" s="207"/>
      <c r="QK186" s="207"/>
      <c r="QL186" s="207"/>
      <c r="QM186" s="207"/>
      <c r="QN186" s="207"/>
      <c r="QO186" s="207"/>
      <c r="QP186" s="207"/>
      <c r="QQ186" s="207"/>
      <c r="QR186" s="207"/>
      <c r="QS186" s="207"/>
      <c r="QT186" s="207"/>
      <c r="QU186" s="207"/>
      <c r="QV186" s="207"/>
      <c r="QW186" s="207"/>
      <c r="QX186" s="207"/>
      <c r="QY186" s="207"/>
      <c r="QZ186" s="207"/>
      <c r="RA186" s="207"/>
      <c r="RB186" s="207"/>
      <c r="RC186" s="207"/>
      <c r="RD186" s="207"/>
      <c r="RE186" s="207"/>
      <c r="RF186" s="207"/>
      <c r="RG186" s="207"/>
      <c r="RH186" s="207"/>
      <c r="RI186" s="207"/>
      <c r="RJ186" s="207"/>
      <c r="RK186" s="207"/>
      <c r="RL186" s="207"/>
      <c r="RM186" s="207"/>
      <c r="RN186" s="207"/>
      <c r="RO186" s="207"/>
      <c r="RP186" s="207"/>
      <c r="RQ186" s="207"/>
      <c r="RR186" s="207"/>
      <c r="RS186" s="207"/>
      <c r="RT186" s="207"/>
      <c r="RU186" s="207"/>
      <c r="RV186" s="207"/>
      <c r="RW186" s="207"/>
      <c r="RX186" s="207"/>
      <c r="RY186" s="207"/>
      <c r="RZ186" s="207"/>
      <c r="SA186" s="207"/>
      <c r="SB186" s="207"/>
      <c r="SC186" s="207"/>
      <c r="SD186" s="207"/>
      <c r="SE186" s="207"/>
      <c r="SF186" s="207"/>
      <c r="SG186" s="207"/>
      <c r="SH186" s="207"/>
      <c r="SI186" s="207"/>
      <c r="SJ186" s="207"/>
      <c r="SK186" s="207"/>
      <c r="SL186" s="207"/>
      <c r="SM186" s="207"/>
      <c r="SN186" s="207"/>
      <c r="SO186" s="207"/>
      <c r="SP186" s="207"/>
      <c r="SQ186" s="207"/>
      <c r="SR186" s="207"/>
      <c r="SS186" s="207"/>
      <c r="ST186" s="207"/>
      <c r="SU186" s="207"/>
      <c r="SV186" s="207"/>
      <c r="SW186" s="207"/>
      <c r="SX186" s="207"/>
      <c r="SY186" s="207"/>
      <c r="SZ186" s="207"/>
      <c r="TA186" s="207"/>
      <c r="TB186" s="207"/>
      <c r="TC186" s="207"/>
      <c r="TD186" s="207"/>
      <c r="TE186" s="207"/>
      <c r="TF186" s="207"/>
      <c r="TG186" s="207"/>
      <c r="TH186" s="207"/>
      <c r="TI186" s="207"/>
      <c r="TJ186" s="207"/>
      <c r="TK186" s="207"/>
      <c r="TL186" s="207"/>
      <c r="TM186" s="207"/>
      <c r="TN186" s="207"/>
      <c r="TO186" s="207"/>
      <c r="TP186" s="207"/>
      <c r="TQ186" s="207"/>
      <c r="TR186" s="207"/>
      <c r="TS186" s="207"/>
      <c r="TT186" s="207"/>
      <c r="TU186" s="207"/>
      <c r="TV186" s="207"/>
      <c r="TW186" s="207"/>
      <c r="TX186" s="207"/>
      <c r="TY186" s="207"/>
      <c r="TZ186" s="207"/>
      <c r="UA186" s="207"/>
      <c r="UB186" s="207"/>
      <c r="UC186" s="207"/>
      <c r="UD186" s="207"/>
      <c r="UE186" s="207"/>
      <c r="UF186" s="207"/>
      <c r="UG186" s="207"/>
      <c r="UH186" s="207"/>
      <c r="UI186" s="207"/>
      <c r="UJ186" s="207"/>
      <c r="UK186" s="207"/>
      <c r="UL186" s="207"/>
      <c r="UM186" s="207"/>
      <c r="UN186" s="207"/>
      <c r="UO186" s="207"/>
      <c r="UP186" s="207"/>
      <c r="UQ186" s="207"/>
      <c r="UR186" s="207"/>
      <c r="US186" s="207"/>
      <c r="UT186" s="207"/>
      <c r="UU186" s="207"/>
      <c r="UV186" s="207"/>
      <c r="UW186" s="207"/>
      <c r="UX186" s="207"/>
      <c r="UY186" s="207"/>
      <c r="UZ186" s="207"/>
      <c r="VA186" s="207"/>
      <c r="VB186" s="207"/>
      <c r="VC186" s="207"/>
      <c r="VD186" s="207"/>
      <c r="VE186" s="207"/>
      <c r="VF186" s="207"/>
      <c r="VG186" s="207"/>
      <c r="VH186" s="207"/>
      <c r="VI186" s="207"/>
      <c r="VJ186" s="207"/>
      <c r="VK186" s="207"/>
      <c r="VL186" s="207"/>
      <c r="VM186" s="207"/>
      <c r="VN186" s="207"/>
      <c r="VO186" s="207"/>
      <c r="VP186" s="207"/>
      <c r="VQ186" s="207"/>
      <c r="VR186" s="207"/>
      <c r="VS186" s="207"/>
      <c r="VT186" s="207"/>
      <c r="VU186" s="207"/>
      <c r="VV186" s="207"/>
      <c r="VW186" s="207"/>
      <c r="VX186" s="207"/>
      <c r="VY186" s="207"/>
      <c r="VZ186" s="207"/>
      <c r="WA186" s="207"/>
      <c r="WB186" s="207"/>
      <c r="WC186" s="207"/>
      <c r="WD186" s="207"/>
      <c r="WE186" s="207"/>
      <c r="WF186" s="207"/>
      <c r="WG186" s="207"/>
      <c r="WH186" s="207"/>
      <c r="WI186" s="207"/>
      <c r="WJ186" s="207"/>
      <c r="WK186" s="207"/>
      <c r="WL186" s="207"/>
      <c r="WM186" s="207"/>
      <c r="WN186" s="207"/>
      <c r="WO186" s="207"/>
      <c r="WP186" s="207"/>
      <c r="WQ186" s="207"/>
      <c r="WR186" s="207"/>
      <c r="WS186" s="207"/>
      <c r="WT186" s="207"/>
      <c r="WU186" s="207"/>
      <c r="WV186" s="207"/>
      <c r="WW186" s="207"/>
      <c r="WX186" s="207"/>
      <c r="WY186" s="207"/>
      <c r="WZ186" s="207"/>
      <c r="XA186" s="207"/>
      <c r="XB186" s="207"/>
      <c r="XC186" s="207"/>
      <c r="XD186" s="207"/>
      <c r="XE186" s="207"/>
      <c r="XF186" s="207"/>
      <c r="XG186" s="207"/>
      <c r="XH186" s="207"/>
      <c r="XI186" s="207"/>
      <c r="XJ186" s="207"/>
      <c r="XK186" s="207"/>
      <c r="XL186" s="207"/>
      <c r="XM186" s="207"/>
      <c r="XN186" s="207"/>
      <c r="XO186" s="207"/>
      <c r="XP186" s="207"/>
      <c r="XQ186" s="207"/>
      <c r="XR186" s="207"/>
      <c r="XS186" s="207"/>
      <c r="XT186" s="207"/>
      <c r="XU186" s="207"/>
      <c r="XV186" s="207"/>
      <c r="XW186" s="207"/>
      <c r="XX186" s="207"/>
      <c r="XY186" s="207"/>
      <c r="XZ186" s="207"/>
      <c r="YA186" s="207"/>
      <c r="YB186" s="207"/>
      <c r="YC186" s="207"/>
      <c r="YD186" s="207"/>
      <c r="YE186" s="207"/>
      <c r="YF186" s="207"/>
      <c r="YG186" s="207"/>
      <c r="YH186" s="207"/>
      <c r="YI186" s="207"/>
      <c r="YJ186" s="207"/>
      <c r="YK186" s="207"/>
      <c r="YL186" s="207"/>
      <c r="YM186" s="207"/>
      <c r="YN186" s="207"/>
      <c r="YO186" s="207"/>
      <c r="YP186" s="207"/>
      <c r="YQ186" s="207"/>
      <c r="YR186" s="207"/>
      <c r="YS186" s="207"/>
      <c r="YT186" s="207"/>
      <c r="YU186" s="207"/>
      <c r="YV186" s="207"/>
      <c r="YW186" s="207"/>
      <c r="YX186" s="207"/>
      <c r="YY186" s="207"/>
      <c r="YZ186" s="207"/>
      <c r="ZA186" s="207"/>
      <c r="ZB186" s="207"/>
      <c r="ZC186" s="207"/>
      <c r="ZD186" s="207"/>
      <c r="ZE186" s="207"/>
      <c r="ZF186" s="207"/>
      <c r="ZG186" s="207"/>
      <c r="ZH186" s="207"/>
      <c r="ZI186" s="207"/>
      <c r="ZJ186" s="207"/>
      <c r="ZK186" s="207"/>
      <c r="ZL186" s="207"/>
      <c r="ZM186" s="207"/>
      <c r="ZN186" s="207"/>
      <c r="ZO186" s="207"/>
      <c r="ZP186" s="207"/>
      <c r="ZQ186" s="207"/>
      <c r="ZR186" s="207"/>
      <c r="ZS186" s="207"/>
      <c r="ZT186" s="207"/>
      <c r="ZU186" s="207"/>
      <c r="ZV186" s="207"/>
      <c r="ZW186" s="207"/>
      <c r="ZX186" s="207"/>
      <c r="ZY186" s="207"/>
      <c r="ZZ186" s="207"/>
      <c r="AAA186" s="207"/>
      <c r="AAB186" s="207"/>
      <c r="AAC186" s="207"/>
      <c r="AAD186" s="207"/>
      <c r="AAE186" s="207"/>
      <c r="AAF186" s="207"/>
      <c r="AAG186" s="207"/>
      <c r="AAH186" s="207"/>
      <c r="AAI186" s="207"/>
      <c r="AAJ186" s="207"/>
      <c r="AAK186" s="207"/>
      <c r="AAL186" s="207"/>
      <c r="AAM186" s="207"/>
      <c r="AAN186" s="207"/>
      <c r="AAO186" s="207"/>
      <c r="AAP186" s="207"/>
      <c r="AAQ186" s="207"/>
      <c r="AAR186" s="207"/>
      <c r="AAS186" s="207"/>
      <c r="AAT186" s="207"/>
      <c r="AAU186" s="207"/>
      <c r="AAV186" s="207"/>
      <c r="AAW186" s="207"/>
      <c r="AAX186" s="207"/>
      <c r="AAY186" s="207"/>
      <c r="AAZ186" s="207"/>
      <c r="ABA186" s="207"/>
      <c r="ABB186" s="207"/>
      <c r="ABC186" s="207"/>
      <c r="ABD186" s="207"/>
      <c r="ABE186" s="207"/>
      <c r="ABF186" s="207"/>
      <c r="ABG186" s="207"/>
      <c r="ABH186" s="207"/>
      <c r="ABI186" s="207"/>
      <c r="ABJ186" s="207"/>
      <c r="ABK186" s="207"/>
      <c r="ABL186" s="207"/>
      <c r="ABM186" s="207"/>
      <c r="ABN186" s="207"/>
      <c r="ABO186" s="207"/>
      <c r="ABP186" s="207"/>
      <c r="ABQ186" s="207"/>
      <c r="ABR186" s="207"/>
      <c r="ABS186" s="207"/>
      <c r="ABT186" s="207"/>
      <c r="ABU186" s="207"/>
      <c r="ABV186" s="207"/>
      <c r="ABW186" s="207"/>
      <c r="ABX186" s="207"/>
      <c r="ABY186" s="207"/>
      <c r="ABZ186" s="207"/>
      <c r="ACA186" s="207"/>
      <c r="ACB186" s="207"/>
      <c r="ACC186" s="207"/>
      <c r="ACD186" s="207"/>
      <c r="ACE186" s="207"/>
      <c r="ACF186" s="207"/>
      <c r="ACG186" s="207"/>
      <c r="ACH186" s="207"/>
      <c r="ACI186" s="207"/>
      <c r="ACJ186" s="207"/>
      <c r="ACK186" s="207"/>
      <c r="ACL186" s="207"/>
      <c r="ACM186" s="207"/>
      <c r="ACN186" s="207"/>
      <c r="ACO186" s="207"/>
      <c r="ACP186" s="207"/>
      <c r="ACQ186" s="207"/>
      <c r="ACR186" s="207"/>
      <c r="ACS186" s="207"/>
      <c r="ACT186" s="207"/>
      <c r="ACU186" s="207"/>
      <c r="ACV186" s="207"/>
      <c r="ACW186" s="207"/>
      <c r="ACX186" s="207"/>
      <c r="ACY186" s="207"/>
      <c r="ACZ186" s="207"/>
      <c r="ADA186" s="207"/>
      <c r="ADB186" s="207"/>
      <c r="ADC186" s="207"/>
      <c r="ADD186" s="207"/>
      <c r="ADE186" s="207"/>
      <c r="ADF186" s="207"/>
      <c r="ADG186" s="207"/>
      <c r="ADH186" s="207"/>
      <c r="ADI186" s="207"/>
      <c r="ADJ186" s="207"/>
      <c r="ADK186" s="207"/>
      <c r="ADL186" s="207"/>
      <c r="ADM186" s="207"/>
      <c r="ADN186" s="207"/>
      <c r="ADO186" s="207"/>
      <c r="ADP186" s="207"/>
      <c r="ADQ186" s="207"/>
      <c r="ADR186" s="207"/>
      <c r="ADS186" s="207"/>
      <c r="ADT186" s="207"/>
      <c r="ADU186" s="207"/>
      <c r="ADV186" s="207"/>
      <c r="ADW186" s="207"/>
      <c r="ADX186" s="207"/>
      <c r="ADY186" s="207"/>
      <c r="ADZ186" s="207"/>
      <c r="AEA186" s="207"/>
      <c r="AEB186" s="207"/>
      <c r="AEC186" s="207"/>
      <c r="AED186" s="207"/>
      <c r="AEE186" s="207"/>
      <c r="AEF186" s="207"/>
      <c r="AEG186" s="207"/>
      <c r="AEH186" s="207"/>
      <c r="AEI186" s="207"/>
      <c r="AEJ186" s="207"/>
      <c r="AEK186" s="207"/>
      <c r="AEL186" s="207"/>
      <c r="AEM186" s="207"/>
      <c r="AEN186" s="207"/>
      <c r="AEO186" s="207"/>
      <c r="AEP186" s="207"/>
      <c r="AEQ186" s="207"/>
      <c r="AER186" s="207"/>
      <c r="AES186" s="207"/>
      <c r="AET186" s="207"/>
      <c r="AEU186" s="207"/>
      <c r="AEV186" s="207"/>
      <c r="AEW186" s="207"/>
      <c r="AEX186" s="207"/>
      <c r="AEY186" s="207"/>
      <c r="AEZ186" s="207"/>
      <c r="AFA186" s="207"/>
      <c r="AFB186" s="207"/>
      <c r="AFC186" s="207"/>
      <c r="AFD186" s="207"/>
      <c r="AFE186" s="207"/>
      <c r="AFF186" s="207"/>
      <c r="AFG186" s="207"/>
      <c r="AFH186" s="207"/>
      <c r="AFI186" s="207"/>
      <c r="AFJ186" s="207"/>
      <c r="AFK186" s="207"/>
      <c r="AFL186" s="207"/>
      <c r="AFM186" s="207"/>
      <c r="AFN186" s="207"/>
      <c r="AFO186" s="207"/>
      <c r="AFP186" s="207"/>
      <c r="AFQ186" s="207"/>
      <c r="AFR186" s="207"/>
      <c r="AFS186" s="207"/>
      <c r="AFT186" s="207"/>
      <c r="AFU186" s="207"/>
      <c r="AFV186" s="207"/>
      <c r="AFW186" s="207"/>
      <c r="AFX186" s="207"/>
      <c r="AFY186" s="207"/>
      <c r="AFZ186" s="207"/>
      <c r="AGA186" s="207"/>
      <c r="AGB186" s="207"/>
      <c r="AGC186" s="207"/>
      <c r="AGD186" s="207"/>
      <c r="AGE186" s="207"/>
      <c r="AGF186" s="207"/>
      <c r="AGG186" s="207"/>
      <c r="AGH186" s="207"/>
      <c r="AGI186" s="207"/>
      <c r="AGJ186" s="207"/>
      <c r="AGK186" s="207"/>
      <c r="AGL186" s="207"/>
      <c r="AGM186" s="207"/>
      <c r="AGN186" s="207"/>
      <c r="AGO186" s="207"/>
      <c r="AGP186" s="207"/>
      <c r="AGQ186" s="207"/>
      <c r="AGR186" s="207"/>
      <c r="AGS186" s="207"/>
      <c r="AGT186" s="207"/>
      <c r="AGU186" s="207"/>
      <c r="AGV186" s="207"/>
      <c r="AGW186" s="207"/>
      <c r="AGX186" s="207"/>
      <c r="AGY186" s="207"/>
      <c r="AGZ186" s="207"/>
      <c r="AHA186" s="207"/>
      <c r="AHB186" s="207"/>
      <c r="AHC186" s="207"/>
      <c r="AHD186" s="207"/>
      <c r="AHE186" s="207"/>
      <c r="AHF186" s="207"/>
      <c r="AHG186" s="207"/>
      <c r="AHH186" s="207"/>
      <c r="AHI186" s="207"/>
      <c r="AHJ186" s="207"/>
      <c r="AHK186" s="207"/>
      <c r="AHL186" s="207"/>
      <c r="AHM186" s="207"/>
      <c r="AHN186" s="207"/>
      <c r="AHO186" s="207"/>
      <c r="AHP186" s="207"/>
      <c r="AHQ186" s="207"/>
      <c r="AHR186" s="207"/>
      <c r="AHS186" s="207"/>
      <c r="AHT186" s="207"/>
      <c r="AHU186" s="207"/>
      <c r="AHV186" s="207"/>
      <c r="AHW186" s="207"/>
      <c r="AHX186" s="207"/>
      <c r="AHY186" s="207"/>
      <c r="AHZ186" s="207"/>
      <c r="AIA186" s="207"/>
      <c r="AIB186" s="207"/>
      <c r="AIC186" s="207"/>
      <c r="AID186" s="207"/>
      <c r="AIE186" s="207"/>
      <c r="AIF186" s="207"/>
      <c r="AIG186" s="207"/>
      <c r="AIH186" s="207"/>
      <c r="AII186" s="207"/>
      <c r="AIJ186" s="207"/>
      <c r="AIK186" s="207"/>
      <c r="AIL186" s="207"/>
      <c r="AIM186" s="207"/>
      <c r="AIN186" s="207"/>
      <c r="AIO186" s="207"/>
      <c r="AIP186" s="207"/>
      <c r="AIQ186" s="207"/>
      <c r="AIR186" s="207"/>
      <c r="AIS186" s="207"/>
      <c r="AIT186" s="207"/>
      <c r="AIU186" s="207"/>
      <c r="AIV186" s="207"/>
      <c r="AIW186" s="207"/>
      <c r="AIX186" s="207"/>
      <c r="AIY186" s="207"/>
      <c r="AIZ186" s="207"/>
      <c r="AJA186" s="207"/>
      <c r="AJB186" s="207"/>
      <c r="AJC186" s="207"/>
      <c r="AJD186" s="207"/>
      <c r="AJE186" s="207"/>
      <c r="AJF186" s="207"/>
      <c r="AJG186" s="207"/>
      <c r="AJH186" s="207"/>
      <c r="AJI186" s="207"/>
      <c r="AJJ186" s="207"/>
      <c r="AJK186" s="207"/>
      <c r="AJL186" s="207"/>
      <c r="AJM186" s="207"/>
      <c r="AJN186" s="207"/>
      <c r="AJO186" s="207"/>
      <c r="AJP186" s="207"/>
      <c r="AJQ186" s="207"/>
      <c r="AJR186" s="207"/>
      <c r="AJS186" s="207"/>
      <c r="AJT186" s="207"/>
      <c r="AJU186" s="207"/>
      <c r="AJV186" s="207"/>
      <c r="AJW186" s="207"/>
      <c r="AJX186" s="207"/>
      <c r="AJY186" s="207"/>
      <c r="AJZ186" s="207"/>
      <c r="AKA186" s="207"/>
      <c r="AKB186" s="207"/>
      <c r="AKC186" s="207"/>
      <c r="AKD186" s="207"/>
      <c r="AKE186" s="207"/>
      <c r="AKF186" s="207"/>
      <c r="AKG186" s="207"/>
      <c r="AKH186" s="207"/>
      <c r="AKI186" s="207"/>
      <c r="AKJ186" s="207"/>
      <c r="AKK186" s="207"/>
      <c r="AKL186" s="207"/>
      <c r="AKM186" s="207"/>
      <c r="AKN186" s="207"/>
      <c r="AKO186" s="207"/>
      <c r="AKP186" s="207"/>
      <c r="AKQ186" s="207"/>
      <c r="AKR186" s="207"/>
      <c r="AKS186" s="207"/>
      <c r="AKT186" s="207"/>
      <c r="AKU186" s="207"/>
      <c r="AKV186" s="207"/>
      <c r="AKW186" s="207"/>
      <c r="AKX186" s="207"/>
      <c r="AKY186" s="207"/>
      <c r="AKZ186" s="207"/>
      <c r="ALA186" s="207"/>
      <c r="ALB186" s="207"/>
      <c r="ALC186" s="207"/>
      <c r="ALD186" s="207"/>
      <c r="ALE186" s="207"/>
      <c r="ALF186" s="207"/>
      <c r="ALG186" s="207"/>
      <c r="ALH186" s="207"/>
      <c r="ALI186" s="207"/>
      <c r="ALJ186" s="207"/>
      <c r="ALK186" s="207"/>
      <c r="ALL186" s="207"/>
      <c r="ALM186" s="207"/>
      <c r="ALN186" s="207"/>
      <c r="ALO186" s="207"/>
      <c r="ALP186" s="207"/>
      <c r="ALQ186" s="207"/>
      <c r="ALR186" s="207"/>
      <c r="ALS186" s="207"/>
      <c r="ALT186" s="207"/>
      <c r="ALU186" s="207"/>
      <c r="ALV186" s="207"/>
      <c r="ALW186" s="207"/>
      <c r="ALX186" s="207"/>
      <c r="ALY186" s="207"/>
      <c r="ALZ186" s="207"/>
      <c r="AMA186" s="207"/>
      <c r="AMB186" s="207"/>
      <c r="AMC186" s="207"/>
      <c r="AMD186" s="207"/>
      <c r="AME186" s="207"/>
      <c r="AMF186" s="207"/>
      <c r="AMG186" s="207"/>
      <c r="AMH186" s="207"/>
      <c r="AMI186" s="207"/>
      <c r="AMJ186" s="207"/>
      <c r="AMK186" s="207"/>
      <c r="AML186" s="207"/>
    </row>
    <row r="187" spans="1:16384" s="181" customFormat="1">
      <c r="A187" s="165"/>
      <c r="B187" s="208" t="s">
        <v>691</v>
      </c>
      <c r="C187" s="162" t="s">
        <v>505</v>
      </c>
      <c r="D187" s="165" t="s">
        <v>721</v>
      </c>
      <c r="E187" s="165" t="s">
        <v>690</v>
      </c>
      <c r="F187" s="165" t="s">
        <v>689</v>
      </c>
      <c r="G187" s="168" t="s">
        <v>155</v>
      </c>
      <c r="H187" s="211" t="str">
        <f t="shared" si="13"/>
        <v>EXEC INS_fsm_state_transition @tx_fsm_type_name='LOAN', @tx_state_name='SO_CAD_QUERY_UPDATED', @tx_action_name='GENERATE_SL', @tx_next_state_name='SL_GENERATED',  @tx_login_name='nazdaq_prod'</v>
      </c>
      <c r="I187" s="165"/>
      <c r="J187" s="165"/>
      <c r="K187" s="165"/>
      <c r="L187" s="168"/>
      <c r="M187" s="165"/>
      <c r="N187" s="165"/>
      <c r="O187" s="165"/>
      <c r="P187" s="168"/>
      <c r="Q187" s="165"/>
      <c r="R187" s="165"/>
      <c r="S187" s="165"/>
      <c r="T187" s="168"/>
      <c r="U187" s="165"/>
      <c r="V187" s="165"/>
      <c r="W187" s="165"/>
      <c r="X187" s="168"/>
      <c r="Y187" s="165"/>
      <c r="Z187" s="165"/>
      <c r="AA187" s="165"/>
      <c r="AB187" s="168"/>
      <c r="AC187" s="165"/>
      <c r="AD187" s="165"/>
      <c r="AE187" s="165"/>
      <c r="AF187" s="168"/>
      <c r="AG187" s="165"/>
      <c r="AH187" s="165"/>
      <c r="AI187" s="165"/>
      <c r="AJ187" s="168"/>
      <c r="AK187" s="165"/>
      <c r="AL187" s="165"/>
      <c r="AM187" s="165"/>
      <c r="AN187" s="168"/>
      <c r="AO187" s="165"/>
      <c r="AP187" s="165"/>
      <c r="AQ187" s="165"/>
      <c r="AR187" s="168"/>
      <c r="AS187" s="165"/>
      <c r="AT187" s="165"/>
      <c r="AU187" s="165"/>
      <c r="AV187" s="168"/>
      <c r="AW187" s="165"/>
      <c r="AX187" s="165"/>
      <c r="AY187" s="165"/>
      <c r="AZ187" s="168"/>
      <c r="BA187" s="165"/>
      <c r="BB187" s="165"/>
      <c r="BC187" s="165"/>
      <c r="BD187" s="168"/>
      <c r="BE187" s="165"/>
      <c r="BF187" s="165"/>
      <c r="BG187" s="165"/>
      <c r="BH187" s="168"/>
      <c r="BI187" s="165"/>
      <c r="BJ187" s="165"/>
      <c r="BK187" s="165"/>
      <c r="BL187" s="168"/>
      <c r="BM187" s="165"/>
      <c r="BN187" s="165"/>
      <c r="BO187" s="165"/>
      <c r="BP187" s="168"/>
      <c r="BQ187" s="165"/>
      <c r="BR187" s="165"/>
      <c r="BS187" s="165"/>
      <c r="BT187" s="168"/>
      <c r="BU187" s="165"/>
      <c r="BV187" s="165"/>
      <c r="BW187" s="165"/>
      <c r="BX187" s="168"/>
      <c r="BY187" s="165"/>
      <c r="BZ187" s="165"/>
      <c r="CA187" s="165"/>
      <c r="CB187" s="168"/>
      <c r="CC187" s="165"/>
      <c r="CD187" s="165"/>
      <c r="CE187" s="165"/>
      <c r="CF187" s="168"/>
      <c r="CG187" s="165"/>
      <c r="CH187" s="165"/>
      <c r="CI187" s="165"/>
      <c r="CJ187" s="168"/>
      <c r="CK187" s="165"/>
      <c r="CL187" s="165"/>
      <c r="CM187" s="165"/>
      <c r="CN187" s="168"/>
      <c r="CO187" s="165"/>
      <c r="CP187" s="165"/>
      <c r="CQ187" s="165"/>
      <c r="CR187" s="168"/>
      <c r="CS187" s="165"/>
      <c r="CT187" s="165"/>
      <c r="CU187" s="165"/>
      <c r="CV187" s="168"/>
      <c r="CW187" s="165"/>
      <c r="CX187" s="165"/>
      <c r="CY187" s="165"/>
      <c r="CZ187" s="168"/>
      <c r="DA187" s="165"/>
      <c r="DB187" s="165"/>
      <c r="DC187" s="165"/>
      <c r="DD187" s="168"/>
      <c r="DE187" s="165"/>
      <c r="DF187" s="165"/>
      <c r="DG187" s="165"/>
      <c r="DH187" s="168"/>
      <c r="DI187" s="165"/>
      <c r="DJ187" s="165"/>
      <c r="DK187" s="165"/>
      <c r="DL187" s="168"/>
      <c r="DM187" s="165"/>
      <c r="DN187" s="165"/>
      <c r="DO187" s="165"/>
      <c r="DP187" s="168"/>
      <c r="DQ187" s="165"/>
      <c r="DR187" s="165"/>
      <c r="DS187" s="165"/>
      <c r="DT187" s="168"/>
      <c r="DU187" s="165"/>
      <c r="DV187" s="165"/>
      <c r="DW187" s="165"/>
      <c r="DX187" s="168"/>
      <c r="DY187" s="165"/>
      <c r="DZ187" s="165"/>
      <c r="EA187" s="165"/>
      <c r="EB187" s="168"/>
      <c r="EC187" s="165"/>
      <c r="ED187" s="165"/>
      <c r="EE187" s="165"/>
      <c r="EF187" s="168"/>
      <c r="EG187" s="165"/>
      <c r="EH187" s="165"/>
      <c r="EI187" s="165"/>
      <c r="EJ187" s="168"/>
      <c r="EK187" s="165"/>
      <c r="EL187" s="165"/>
      <c r="EM187" s="165"/>
      <c r="EN187" s="168"/>
      <c r="EO187" s="165"/>
      <c r="EP187" s="165"/>
      <c r="EQ187" s="165"/>
      <c r="ER187" s="168"/>
      <c r="ES187" s="165"/>
      <c r="ET187" s="165"/>
      <c r="EU187" s="165"/>
      <c r="EV187" s="168"/>
      <c r="EW187" s="165"/>
      <c r="EX187" s="165"/>
      <c r="EY187" s="165"/>
      <c r="EZ187" s="168"/>
      <c r="FA187" s="165"/>
      <c r="FB187" s="165"/>
      <c r="FC187" s="165"/>
      <c r="FD187" s="168"/>
      <c r="FE187" s="165"/>
      <c r="FF187" s="165"/>
      <c r="FG187" s="165"/>
      <c r="FH187" s="168"/>
      <c r="FI187" s="165"/>
      <c r="FJ187" s="165"/>
      <c r="FK187" s="165"/>
      <c r="FL187" s="168"/>
      <c r="FM187" s="165"/>
      <c r="FN187" s="165"/>
      <c r="FO187" s="165"/>
      <c r="FP187" s="168"/>
      <c r="FQ187" s="165"/>
      <c r="FR187" s="165"/>
      <c r="FS187" s="165"/>
      <c r="FT187" s="168"/>
      <c r="FU187" s="165"/>
      <c r="FV187" s="165"/>
      <c r="FW187" s="165"/>
      <c r="FX187" s="168"/>
      <c r="FY187" s="165"/>
      <c r="FZ187" s="165"/>
      <c r="GA187" s="165"/>
      <c r="GB187" s="168"/>
      <c r="GC187" s="165"/>
      <c r="GD187" s="165"/>
      <c r="GE187" s="165"/>
      <c r="GF187" s="168"/>
      <c r="GG187" s="165"/>
      <c r="GH187" s="165"/>
      <c r="GI187" s="165"/>
      <c r="GJ187" s="168"/>
      <c r="GK187" s="165"/>
      <c r="GL187" s="165"/>
      <c r="GM187" s="165"/>
      <c r="GN187" s="168"/>
      <c r="GO187" s="165"/>
      <c r="GP187" s="165"/>
      <c r="GQ187" s="165"/>
      <c r="GR187" s="168"/>
      <c r="GS187" s="165"/>
      <c r="GT187" s="165"/>
      <c r="GU187" s="165"/>
      <c r="GV187" s="168"/>
      <c r="GW187" s="165"/>
      <c r="GX187" s="165"/>
      <c r="GY187" s="165"/>
      <c r="GZ187" s="168"/>
      <c r="HA187" s="165"/>
      <c r="HB187" s="165"/>
      <c r="HC187" s="165"/>
      <c r="HD187" s="168"/>
      <c r="HE187" s="165"/>
      <c r="HF187" s="165"/>
      <c r="HG187" s="165"/>
      <c r="HH187" s="168"/>
      <c r="HI187" s="165"/>
      <c r="HJ187" s="165"/>
      <c r="HK187" s="165"/>
      <c r="HL187" s="168"/>
      <c r="HM187" s="165"/>
      <c r="HN187" s="165"/>
      <c r="HO187" s="165"/>
      <c r="HP187" s="168"/>
      <c r="HQ187" s="165"/>
      <c r="HR187" s="165"/>
      <c r="HS187" s="165"/>
      <c r="HT187" s="168"/>
      <c r="HU187" s="165"/>
      <c r="HV187" s="165"/>
      <c r="HW187" s="165"/>
      <c r="HX187" s="168"/>
      <c r="HY187" s="165"/>
      <c r="HZ187" s="165"/>
      <c r="IA187" s="165"/>
      <c r="IB187" s="168"/>
      <c r="IC187" s="165"/>
      <c r="ID187" s="165"/>
      <c r="IE187" s="165"/>
      <c r="IF187" s="168"/>
      <c r="IG187" s="165"/>
      <c r="IH187" s="165"/>
      <c r="II187" s="165"/>
      <c r="IJ187" s="168"/>
      <c r="IK187" s="165"/>
      <c r="IL187" s="165"/>
      <c r="IM187" s="165"/>
      <c r="IN187" s="168"/>
      <c r="IO187" s="165"/>
      <c r="IP187" s="165"/>
      <c r="IQ187" s="165"/>
      <c r="IR187" s="168"/>
      <c r="IS187" s="165"/>
      <c r="IT187" s="165"/>
      <c r="IU187" s="165"/>
      <c r="IV187" s="168"/>
      <c r="IW187" s="165"/>
      <c r="IX187" s="165"/>
      <c r="IY187" s="165"/>
      <c r="IZ187" s="168"/>
      <c r="JA187" s="165"/>
      <c r="JB187" s="165"/>
      <c r="JC187" s="165"/>
      <c r="JD187" s="168"/>
      <c r="JE187" s="165"/>
      <c r="JF187" s="165"/>
      <c r="JG187" s="165"/>
      <c r="JH187" s="168"/>
      <c r="JI187" s="165"/>
      <c r="JJ187" s="165"/>
      <c r="JK187" s="165"/>
      <c r="JL187" s="168"/>
      <c r="JM187" s="165"/>
      <c r="JN187" s="165"/>
      <c r="JO187" s="165"/>
      <c r="JP187" s="168"/>
      <c r="JQ187" s="165"/>
      <c r="JR187" s="165"/>
      <c r="JS187" s="165"/>
      <c r="JT187" s="168"/>
      <c r="JU187" s="165"/>
      <c r="JV187" s="165"/>
      <c r="JW187" s="165"/>
      <c r="JX187" s="168"/>
      <c r="JY187" s="165"/>
      <c r="JZ187" s="165"/>
      <c r="KA187" s="165"/>
      <c r="KB187" s="168"/>
      <c r="KC187" s="165"/>
      <c r="KD187" s="165"/>
      <c r="KE187" s="165"/>
      <c r="KF187" s="168"/>
      <c r="KG187" s="165"/>
      <c r="KH187" s="165"/>
      <c r="KI187" s="165"/>
      <c r="KJ187" s="168"/>
      <c r="KK187" s="165"/>
      <c r="KL187" s="165"/>
      <c r="KM187" s="165"/>
      <c r="KN187" s="168"/>
      <c r="KO187" s="165"/>
      <c r="KP187" s="165"/>
      <c r="KQ187" s="165"/>
      <c r="KR187" s="168"/>
      <c r="KS187" s="165"/>
      <c r="KT187" s="165"/>
      <c r="KU187" s="165"/>
      <c r="KV187" s="168"/>
      <c r="KW187" s="165"/>
      <c r="KX187" s="165"/>
      <c r="KY187" s="165"/>
      <c r="KZ187" s="168"/>
      <c r="LA187" s="165"/>
      <c r="LB187" s="165"/>
      <c r="LC187" s="165"/>
      <c r="LD187" s="168"/>
      <c r="LE187" s="165"/>
      <c r="LF187" s="165"/>
      <c r="LG187" s="165"/>
      <c r="LH187" s="168"/>
      <c r="LI187" s="165"/>
      <c r="LJ187" s="165"/>
      <c r="LK187" s="165"/>
      <c r="LL187" s="168"/>
      <c r="LM187" s="165"/>
      <c r="LN187" s="165"/>
      <c r="LO187" s="165"/>
      <c r="LP187" s="168"/>
      <c r="LQ187" s="165"/>
      <c r="LR187" s="165"/>
      <c r="LS187" s="165"/>
      <c r="LT187" s="168"/>
      <c r="LU187" s="165"/>
      <c r="LV187" s="165"/>
      <c r="LW187" s="165"/>
      <c r="LX187" s="168"/>
      <c r="LY187" s="165"/>
      <c r="LZ187" s="165"/>
      <c r="MA187" s="165"/>
      <c r="MB187" s="168"/>
      <c r="MC187" s="165"/>
      <c r="MD187" s="165"/>
      <c r="ME187" s="165"/>
      <c r="MF187" s="168"/>
      <c r="MG187" s="165"/>
      <c r="MH187" s="165"/>
      <c r="MI187" s="165"/>
      <c r="MJ187" s="168"/>
      <c r="MK187" s="165"/>
      <c r="ML187" s="165"/>
      <c r="MM187" s="165"/>
      <c r="MN187" s="168"/>
      <c r="MO187" s="165"/>
      <c r="MP187" s="165"/>
      <c r="MQ187" s="165"/>
      <c r="MR187" s="168"/>
      <c r="MS187" s="165"/>
      <c r="MT187" s="165"/>
      <c r="MU187" s="165"/>
      <c r="MV187" s="168"/>
      <c r="MW187" s="165"/>
      <c r="MX187" s="165"/>
      <c r="MY187" s="165"/>
      <c r="MZ187" s="168"/>
      <c r="NA187" s="165"/>
      <c r="NB187" s="165"/>
      <c r="NC187" s="165"/>
      <c r="ND187" s="168"/>
      <c r="NE187" s="165"/>
      <c r="NF187" s="165"/>
      <c r="NG187" s="165"/>
      <c r="NH187" s="168"/>
      <c r="NI187" s="165"/>
      <c r="NJ187" s="165"/>
      <c r="NK187" s="165"/>
      <c r="NL187" s="168"/>
      <c r="NM187" s="165"/>
      <c r="NN187" s="165"/>
      <c r="NO187" s="165"/>
      <c r="NP187" s="168"/>
      <c r="NQ187" s="165"/>
      <c r="NR187" s="165"/>
      <c r="NS187" s="165"/>
      <c r="NT187" s="168"/>
      <c r="NU187" s="165"/>
      <c r="NV187" s="165"/>
      <c r="NW187" s="165"/>
      <c r="NX187" s="168"/>
      <c r="NY187" s="165"/>
      <c r="NZ187" s="165"/>
      <c r="OA187" s="165"/>
      <c r="OB187" s="168"/>
      <c r="OC187" s="165"/>
      <c r="OD187" s="165"/>
      <c r="OE187" s="165"/>
      <c r="OF187" s="168"/>
      <c r="OG187" s="165"/>
      <c r="OH187" s="165"/>
      <c r="OI187" s="165"/>
      <c r="OJ187" s="168"/>
      <c r="OK187" s="165"/>
      <c r="OL187" s="165"/>
      <c r="OM187" s="165"/>
      <c r="ON187" s="168"/>
      <c r="OO187" s="165"/>
      <c r="OP187" s="165"/>
      <c r="OQ187" s="165"/>
      <c r="OR187" s="168"/>
      <c r="OS187" s="165"/>
      <c r="OT187" s="165"/>
      <c r="OU187" s="165"/>
      <c r="OV187" s="168"/>
      <c r="OW187" s="165"/>
      <c r="OX187" s="165"/>
      <c r="OY187" s="165"/>
      <c r="OZ187" s="168"/>
      <c r="PA187" s="165"/>
      <c r="PB187" s="165"/>
      <c r="PC187" s="165"/>
      <c r="PD187" s="168"/>
      <c r="PE187" s="165"/>
      <c r="PF187" s="165"/>
      <c r="PG187" s="165"/>
      <c r="PH187" s="168"/>
      <c r="PI187" s="165"/>
      <c r="PJ187" s="165"/>
      <c r="PK187" s="165"/>
      <c r="PL187" s="168"/>
      <c r="PM187" s="165"/>
      <c r="PN187" s="165"/>
      <c r="PO187" s="165"/>
      <c r="PP187" s="168"/>
      <c r="PQ187" s="165"/>
      <c r="PR187" s="165"/>
      <c r="PS187" s="165"/>
      <c r="PT187" s="168"/>
      <c r="PU187" s="165"/>
      <c r="PV187" s="165"/>
      <c r="PW187" s="165"/>
      <c r="PX187" s="168"/>
      <c r="PY187" s="165"/>
      <c r="PZ187" s="165"/>
      <c r="QA187" s="165"/>
      <c r="QB187" s="168"/>
      <c r="QC187" s="165"/>
      <c r="QD187" s="165"/>
      <c r="QE187" s="165"/>
      <c r="QF187" s="168"/>
      <c r="QG187" s="165"/>
      <c r="QH187" s="165"/>
      <c r="QI187" s="165"/>
      <c r="QJ187" s="168"/>
      <c r="QK187" s="165"/>
      <c r="QL187" s="165"/>
      <c r="QM187" s="165"/>
      <c r="QN187" s="168"/>
      <c r="QO187" s="165"/>
      <c r="QP187" s="165"/>
      <c r="QQ187" s="165"/>
      <c r="QR187" s="168"/>
      <c r="QS187" s="165"/>
      <c r="QT187" s="165"/>
      <c r="QU187" s="165"/>
      <c r="QV187" s="168"/>
      <c r="QW187" s="165"/>
      <c r="QX187" s="165"/>
      <c r="QY187" s="165"/>
      <c r="QZ187" s="168"/>
      <c r="RA187" s="165"/>
      <c r="RB187" s="165"/>
      <c r="RC187" s="165"/>
      <c r="RD187" s="168"/>
      <c r="RE187" s="165"/>
      <c r="RF187" s="165"/>
      <c r="RG187" s="165"/>
      <c r="RH187" s="168"/>
      <c r="RI187" s="165"/>
      <c r="RJ187" s="165"/>
      <c r="RK187" s="165"/>
      <c r="RL187" s="168"/>
      <c r="RM187" s="165"/>
      <c r="RN187" s="165"/>
      <c r="RO187" s="165"/>
      <c r="RP187" s="168"/>
      <c r="RQ187" s="165"/>
      <c r="RR187" s="165"/>
      <c r="RS187" s="165"/>
      <c r="RT187" s="168"/>
      <c r="RU187" s="165"/>
      <c r="RV187" s="165"/>
      <c r="RW187" s="165"/>
      <c r="RX187" s="168"/>
      <c r="RY187" s="165"/>
      <c r="RZ187" s="165"/>
      <c r="SA187" s="165"/>
      <c r="SB187" s="168"/>
      <c r="SC187" s="165"/>
      <c r="SD187" s="165"/>
      <c r="SE187" s="165"/>
      <c r="SF187" s="168"/>
      <c r="SG187" s="165"/>
      <c r="SH187" s="165"/>
      <c r="SI187" s="165"/>
      <c r="SJ187" s="168"/>
      <c r="SK187" s="165"/>
      <c r="SL187" s="165"/>
      <c r="SM187" s="165"/>
      <c r="SN187" s="168"/>
      <c r="SO187" s="165"/>
      <c r="SP187" s="165"/>
      <c r="SQ187" s="165"/>
      <c r="SR187" s="168"/>
      <c r="SS187" s="165"/>
      <c r="ST187" s="165"/>
      <c r="SU187" s="165"/>
      <c r="SV187" s="168"/>
      <c r="SW187" s="165"/>
      <c r="SX187" s="165"/>
      <c r="SY187" s="165"/>
      <c r="SZ187" s="168"/>
      <c r="TA187" s="165"/>
      <c r="TB187" s="165"/>
      <c r="TC187" s="165"/>
      <c r="TD187" s="168"/>
      <c r="TE187" s="165"/>
      <c r="TF187" s="165"/>
      <c r="TG187" s="165"/>
      <c r="TH187" s="168"/>
      <c r="TI187" s="165"/>
      <c r="TJ187" s="165"/>
      <c r="TK187" s="165"/>
      <c r="TL187" s="168"/>
      <c r="TM187" s="165"/>
      <c r="TN187" s="165"/>
      <c r="TO187" s="165"/>
      <c r="TP187" s="168"/>
      <c r="TQ187" s="165"/>
      <c r="TR187" s="165"/>
      <c r="TS187" s="165"/>
      <c r="TT187" s="168"/>
      <c r="TU187" s="165"/>
      <c r="TV187" s="165"/>
      <c r="TW187" s="165"/>
      <c r="TX187" s="168"/>
      <c r="TY187" s="165"/>
      <c r="TZ187" s="165"/>
      <c r="UA187" s="165"/>
      <c r="UB187" s="168"/>
      <c r="UC187" s="165"/>
      <c r="UD187" s="165"/>
      <c r="UE187" s="165"/>
      <c r="UF187" s="168"/>
      <c r="UG187" s="165"/>
      <c r="UH187" s="165"/>
      <c r="UI187" s="165"/>
      <c r="UJ187" s="168"/>
      <c r="UK187" s="165"/>
      <c r="UL187" s="165"/>
      <c r="UM187" s="165"/>
      <c r="UN187" s="168"/>
      <c r="UO187" s="165"/>
      <c r="UP187" s="165"/>
      <c r="UQ187" s="165"/>
      <c r="UR187" s="168"/>
      <c r="US187" s="165"/>
      <c r="UT187" s="165"/>
      <c r="UU187" s="165"/>
      <c r="UV187" s="168"/>
      <c r="UW187" s="165"/>
      <c r="UX187" s="165"/>
      <c r="UY187" s="165"/>
      <c r="UZ187" s="168"/>
      <c r="VA187" s="165"/>
      <c r="VB187" s="165"/>
      <c r="VC187" s="165"/>
      <c r="VD187" s="168"/>
      <c r="VE187" s="165"/>
      <c r="VF187" s="165"/>
      <c r="VG187" s="165"/>
      <c r="VH187" s="168"/>
      <c r="VI187" s="165"/>
      <c r="VJ187" s="165"/>
      <c r="VK187" s="165"/>
      <c r="VL187" s="168"/>
      <c r="VM187" s="165"/>
      <c r="VN187" s="165"/>
      <c r="VO187" s="165"/>
      <c r="VP187" s="168"/>
      <c r="VQ187" s="165"/>
      <c r="VR187" s="165"/>
      <c r="VS187" s="165"/>
      <c r="VT187" s="168"/>
      <c r="VU187" s="165"/>
      <c r="VV187" s="165"/>
      <c r="VW187" s="165"/>
      <c r="VX187" s="168"/>
      <c r="VY187" s="165"/>
      <c r="VZ187" s="165"/>
      <c r="WA187" s="165"/>
      <c r="WB187" s="168"/>
      <c r="WC187" s="165"/>
      <c r="WD187" s="165"/>
      <c r="WE187" s="165"/>
      <c r="WF187" s="168"/>
      <c r="WG187" s="165"/>
      <c r="WH187" s="165"/>
      <c r="WI187" s="165"/>
      <c r="WJ187" s="168"/>
      <c r="WK187" s="165"/>
      <c r="WL187" s="165"/>
      <c r="WM187" s="165"/>
      <c r="WN187" s="168"/>
      <c r="WO187" s="165"/>
      <c r="WP187" s="165"/>
      <c r="WQ187" s="165"/>
      <c r="WR187" s="168"/>
      <c r="WS187" s="165"/>
      <c r="WT187" s="165"/>
      <c r="WU187" s="165"/>
      <c r="WV187" s="168"/>
      <c r="WW187" s="165"/>
      <c r="WX187" s="165"/>
      <c r="WY187" s="165"/>
      <c r="WZ187" s="168"/>
      <c r="XA187" s="165"/>
      <c r="XB187" s="165"/>
      <c r="XC187" s="165"/>
      <c r="XD187" s="168"/>
      <c r="XE187" s="165"/>
      <c r="XF187" s="165"/>
      <c r="XG187" s="165"/>
      <c r="XH187" s="168"/>
      <c r="XI187" s="165"/>
      <c r="XJ187" s="165"/>
      <c r="XK187" s="165"/>
      <c r="XL187" s="168"/>
      <c r="XM187" s="165"/>
      <c r="XN187" s="165"/>
      <c r="XO187" s="165"/>
      <c r="XP187" s="168"/>
      <c r="XQ187" s="165"/>
      <c r="XR187" s="165"/>
      <c r="XS187" s="165"/>
      <c r="XT187" s="168"/>
      <c r="XU187" s="165"/>
      <c r="XV187" s="165"/>
      <c r="XW187" s="165"/>
      <c r="XX187" s="168"/>
      <c r="XY187" s="165"/>
      <c r="XZ187" s="165"/>
      <c r="YA187" s="165"/>
      <c r="YB187" s="168"/>
      <c r="YC187" s="165"/>
      <c r="YD187" s="165"/>
      <c r="YE187" s="165"/>
      <c r="YF187" s="168"/>
      <c r="YG187" s="165"/>
      <c r="YH187" s="165"/>
      <c r="YI187" s="165"/>
      <c r="YJ187" s="168"/>
      <c r="YK187" s="165"/>
      <c r="YL187" s="165"/>
      <c r="YM187" s="165"/>
      <c r="YN187" s="168"/>
      <c r="YO187" s="165"/>
      <c r="YP187" s="165"/>
      <c r="YQ187" s="165"/>
      <c r="YR187" s="168"/>
      <c r="YS187" s="165"/>
      <c r="YT187" s="165"/>
      <c r="YU187" s="165"/>
      <c r="YV187" s="168"/>
      <c r="YW187" s="165"/>
      <c r="YX187" s="165"/>
      <c r="YY187" s="165"/>
      <c r="YZ187" s="168"/>
      <c r="ZA187" s="165"/>
      <c r="ZB187" s="165"/>
      <c r="ZC187" s="165"/>
      <c r="ZD187" s="168"/>
      <c r="ZE187" s="165"/>
      <c r="ZF187" s="165"/>
      <c r="ZG187" s="165"/>
      <c r="ZH187" s="168"/>
      <c r="ZI187" s="165"/>
      <c r="ZJ187" s="165"/>
      <c r="ZK187" s="165"/>
      <c r="ZL187" s="168"/>
      <c r="ZM187" s="165"/>
      <c r="ZN187" s="165"/>
      <c r="ZO187" s="165"/>
      <c r="ZP187" s="168"/>
      <c r="ZQ187" s="165"/>
      <c r="ZR187" s="165"/>
      <c r="ZS187" s="165"/>
      <c r="ZT187" s="168"/>
      <c r="ZU187" s="165"/>
      <c r="ZV187" s="165"/>
      <c r="ZW187" s="165"/>
      <c r="ZX187" s="168"/>
      <c r="ZY187" s="165"/>
      <c r="ZZ187" s="165"/>
      <c r="AAA187" s="165"/>
      <c r="AAB187" s="168"/>
      <c r="AAC187" s="165"/>
      <c r="AAD187" s="165"/>
      <c r="AAE187" s="165"/>
      <c r="AAF187" s="168"/>
      <c r="AAG187" s="165"/>
      <c r="AAH187" s="165"/>
      <c r="AAI187" s="165"/>
      <c r="AAJ187" s="168"/>
      <c r="AAK187" s="165"/>
      <c r="AAL187" s="165"/>
      <c r="AAM187" s="165"/>
      <c r="AAN187" s="168"/>
      <c r="AAO187" s="165"/>
      <c r="AAP187" s="165"/>
      <c r="AAQ187" s="165"/>
      <c r="AAR187" s="168"/>
      <c r="AAS187" s="165"/>
      <c r="AAT187" s="165"/>
      <c r="AAU187" s="165"/>
      <c r="AAV187" s="168"/>
      <c r="AAW187" s="165"/>
      <c r="AAX187" s="165"/>
      <c r="AAY187" s="165"/>
      <c r="AAZ187" s="168"/>
      <c r="ABA187" s="165"/>
      <c r="ABB187" s="165"/>
      <c r="ABC187" s="165"/>
      <c r="ABD187" s="168"/>
      <c r="ABE187" s="165"/>
      <c r="ABF187" s="165"/>
      <c r="ABG187" s="165"/>
      <c r="ABH187" s="168"/>
      <c r="ABI187" s="165"/>
      <c r="ABJ187" s="165"/>
      <c r="ABK187" s="165"/>
      <c r="ABL187" s="168"/>
      <c r="ABM187" s="165"/>
      <c r="ABN187" s="165"/>
      <c r="ABO187" s="165"/>
      <c r="ABP187" s="168"/>
      <c r="ABQ187" s="165"/>
      <c r="ABR187" s="165"/>
      <c r="ABS187" s="165"/>
      <c r="ABT187" s="168"/>
      <c r="ABU187" s="165"/>
      <c r="ABV187" s="165"/>
      <c r="ABW187" s="165"/>
      <c r="ABX187" s="168"/>
      <c r="ABY187" s="165"/>
      <c r="ABZ187" s="165"/>
      <c r="ACA187" s="165"/>
      <c r="ACB187" s="168"/>
      <c r="ACC187" s="165"/>
      <c r="ACD187" s="165"/>
      <c r="ACE187" s="165"/>
      <c r="ACF187" s="168"/>
      <c r="ACG187" s="165"/>
      <c r="ACH187" s="165"/>
      <c r="ACI187" s="165"/>
      <c r="ACJ187" s="168"/>
      <c r="ACK187" s="165"/>
      <c r="ACL187" s="165"/>
      <c r="ACM187" s="165"/>
      <c r="ACN187" s="168"/>
      <c r="ACO187" s="165"/>
      <c r="ACP187" s="165"/>
      <c r="ACQ187" s="165"/>
      <c r="ACR187" s="168"/>
      <c r="ACS187" s="165"/>
      <c r="ACT187" s="165"/>
      <c r="ACU187" s="165"/>
      <c r="ACV187" s="168"/>
      <c r="ACW187" s="165"/>
      <c r="ACX187" s="165"/>
      <c r="ACY187" s="165"/>
      <c r="ACZ187" s="168"/>
      <c r="ADA187" s="165"/>
      <c r="ADB187" s="165"/>
      <c r="ADC187" s="165"/>
      <c r="ADD187" s="168"/>
      <c r="ADE187" s="165"/>
      <c r="ADF187" s="165"/>
      <c r="ADG187" s="165"/>
      <c r="ADH187" s="168"/>
      <c r="ADI187" s="165"/>
      <c r="ADJ187" s="165"/>
      <c r="ADK187" s="165"/>
      <c r="ADL187" s="168"/>
      <c r="ADM187" s="165"/>
      <c r="ADN187" s="165"/>
      <c r="ADO187" s="165"/>
      <c r="ADP187" s="168"/>
      <c r="ADQ187" s="165"/>
      <c r="ADR187" s="165"/>
      <c r="ADS187" s="165"/>
      <c r="ADT187" s="168"/>
      <c r="ADU187" s="165"/>
      <c r="ADV187" s="165"/>
      <c r="ADW187" s="165"/>
      <c r="ADX187" s="168"/>
      <c r="ADY187" s="165"/>
      <c r="ADZ187" s="165"/>
      <c r="AEA187" s="165"/>
      <c r="AEB187" s="168"/>
      <c r="AEC187" s="165"/>
      <c r="AED187" s="165"/>
      <c r="AEE187" s="165"/>
      <c r="AEF187" s="168"/>
      <c r="AEG187" s="165"/>
      <c r="AEH187" s="165"/>
      <c r="AEI187" s="165"/>
      <c r="AEJ187" s="168"/>
      <c r="AEK187" s="165"/>
      <c r="AEL187" s="165"/>
      <c r="AEM187" s="165"/>
      <c r="AEN187" s="168"/>
      <c r="AEO187" s="165"/>
      <c r="AEP187" s="165"/>
      <c r="AEQ187" s="165"/>
      <c r="AER187" s="168"/>
      <c r="AES187" s="165"/>
      <c r="AET187" s="165"/>
      <c r="AEU187" s="165"/>
      <c r="AEV187" s="168"/>
      <c r="AEW187" s="165"/>
      <c r="AEX187" s="165"/>
      <c r="AEY187" s="165"/>
      <c r="AEZ187" s="168"/>
      <c r="AFA187" s="165"/>
      <c r="AFB187" s="165"/>
      <c r="AFC187" s="165"/>
      <c r="AFD187" s="168"/>
      <c r="AFE187" s="165"/>
      <c r="AFF187" s="165"/>
      <c r="AFG187" s="165"/>
      <c r="AFH187" s="168"/>
      <c r="AFI187" s="165"/>
      <c r="AFJ187" s="165"/>
      <c r="AFK187" s="165"/>
      <c r="AFL187" s="168"/>
      <c r="AFM187" s="165"/>
      <c r="AFN187" s="165"/>
      <c r="AFO187" s="165"/>
      <c r="AFP187" s="168"/>
      <c r="AFQ187" s="165"/>
      <c r="AFR187" s="165"/>
      <c r="AFS187" s="165"/>
      <c r="AFT187" s="168"/>
      <c r="AFU187" s="165"/>
      <c r="AFV187" s="165"/>
      <c r="AFW187" s="165"/>
      <c r="AFX187" s="168"/>
      <c r="AFY187" s="165"/>
      <c r="AFZ187" s="165"/>
      <c r="AGA187" s="165"/>
      <c r="AGB187" s="168"/>
      <c r="AGC187" s="165"/>
      <c r="AGD187" s="165"/>
      <c r="AGE187" s="165"/>
      <c r="AGF187" s="168"/>
      <c r="AGG187" s="165"/>
      <c r="AGH187" s="165"/>
      <c r="AGI187" s="165"/>
      <c r="AGJ187" s="168"/>
      <c r="AGK187" s="165"/>
      <c r="AGL187" s="165"/>
      <c r="AGM187" s="165"/>
      <c r="AGN187" s="168"/>
      <c r="AGO187" s="165"/>
      <c r="AGP187" s="165"/>
      <c r="AGQ187" s="165"/>
      <c r="AGR187" s="168"/>
      <c r="AGS187" s="165"/>
      <c r="AGT187" s="165"/>
      <c r="AGU187" s="165"/>
      <c r="AGV187" s="168"/>
      <c r="AGW187" s="165"/>
      <c r="AGX187" s="165"/>
      <c r="AGY187" s="165"/>
      <c r="AGZ187" s="168"/>
      <c r="AHA187" s="165"/>
      <c r="AHB187" s="165"/>
      <c r="AHC187" s="165"/>
      <c r="AHD187" s="168"/>
      <c r="AHE187" s="165"/>
      <c r="AHF187" s="165"/>
      <c r="AHG187" s="165"/>
      <c r="AHH187" s="168"/>
      <c r="AHI187" s="165"/>
      <c r="AHJ187" s="165"/>
      <c r="AHK187" s="165"/>
      <c r="AHL187" s="168"/>
      <c r="AHM187" s="165"/>
      <c r="AHN187" s="165"/>
      <c r="AHO187" s="165"/>
      <c r="AHP187" s="168"/>
      <c r="AHQ187" s="165"/>
      <c r="AHR187" s="165"/>
      <c r="AHS187" s="165"/>
      <c r="AHT187" s="168"/>
      <c r="AHU187" s="165"/>
      <c r="AHV187" s="165"/>
      <c r="AHW187" s="165"/>
      <c r="AHX187" s="168"/>
      <c r="AHY187" s="165"/>
      <c r="AHZ187" s="165"/>
      <c r="AIA187" s="165"/>
      <c r="AIB187" s="168"/>
      <c r="AIC187" s="165"/>
      <c r="AID187" s="165"/>
      <c r="AIE187" s="165"/>
      <c r="AIF187" s="168"/>
      <c r="AIG187" s="165"/>
      <c r="AIH187" s="165"/>
      <c r="AII187" s="165"/>
      <c r="AIJ187" s="168"/>
      <c r="AIK187" s="165"/>
      <c r="AIL187" s="165"/>
      <c r="AIM187" s="165"/>
      <c r="AIN187" s="168"/>
      <c r="AIO187" s="165"/>
      <c r="AIP187" s="165"/>
      <c r="AIQ187" s="165"/>
      <c r="AIR187" s="168"/>
      <c r="AIS187" s="165"/>
      <c r="AIT187" s="165"/>
      <c r="AIU187" s="165"/>
      <c r="AIV187" s="168"/>
      <c r="AIW187" s="165"/>
      <c r="AIX187" s="165"/>
      <c r="AIY187" s="165"/>
      <c r="AIZ187" s="168"/>
      <c r="AJA187" s="165"/>
      <c r="AJB187" s="165"/>
      <c r="AJC187" s="165"/>
      <c r="AJD187" s="168"/>
      <c r="AJE187" s="165"/>
      <c r="AJF187" s="165"/>
      <c r="AJG187" s="165"/>
      <c r="AJH187" s="168"/>
      <c r="AJI187" s="165"/>
      <c r="AJJ187" s="165"/>
      <c r="AJK187" s="165"/>
      <c r="AJL187" s="168"/>
      <c r="AJM187" s="165"/>
      <c r="AJN187" s="165"/>
      <c r="AJO187" s="165"/>
      <c r="AJP187" s="168"/>
      <c r="AJQ187" s="165"/>
      <c r="AJR187" s="165"/>
      <c r="AJS187" s="165"/>
      <c r="AJT187" s="168"/>
      <c r="AJU187" s="165"/>
      <c r="AJV187" s="165"/>
      <c r="AJW187" s="165"/>
      <c r="AJX187" s="168"/>
      <c r="AJY187" s="165"/>
      <c r="AJZ187" s="165"/>
      <c r="AKA187" s="165"/>
      <c r="AKB187" s="168"/>
      <c r="AKC187" s="165"/>
      <c r="AKD187" s="165"/>
      <c r="AKE187" s="165"/>
      <c r="AKF187" s="168"/>
      <c r="AKG187" s="165"/>
      <c r="AKH187" s="165"/>
      <c r="AKI187" s="165"/>
      <c r="AKJ187" s="168"/>
      <c r="AKK187" s="165"/>
      <c r="AKL187" s="165"/>
      <c r="AKM187" s="165"/>
      <c r="AKN187" s="168"/>
      <c r="AKO187" s="165"/>
      <c r="AKP187" s="165"/>
      <c r="AKQ187" s="165"/>
      <c r="AKR187" s="168"/>
      <c r="AKS187" s="165"/>
      <c r="AKT187" s="165"/>
      <c r="AKU187" s="165"/>
      <c r="AKV187" s="168"/>
      <c r="AKW187" s="165"/>
      <c r="AKX187" s="165"/>
      <c r="AKY187" s="165"/>
      <c r="AKZ187" s="168"/>
      <c r="ALA187" s="165"/>
      <c r="ALB187" s="165"/>
      <c r="ALC187" s="165"/>
      <c r="ALD187" s="168"/>
      <c r="ALE187" s="165"/>
      <c r="ALF187" s="165"/>
      <c r="ALG187" s="165"/>
      <c r="ALH187" s="168"/>
      <c r="ALI187" s="165"/>
      <c r="ALJ187" s="165"/>
      <c r="ALK187" s="165"/>
      <c r="ALL187" s="168"/>
      <c r="ALM187" s="165"/>
      <c r="ALN187" s="165"/>
      <c r="ALO187" s="165"/>
      <c r="ALP187" s="168"/>
      <c r="ALQ187" s="165"/>
      <c r="ALR187" s="165"/>
      <c r="ALS187" s="165"/>
      <c r="ALT187" s="168"/>
      <c r="ALU187" s="165"/>
      <c r="ALV187" s="165"/>
      <c r="ALW187" s="165"/>
      <c r="ALX187" s="168"/>
      <c r="ALY187" s="165"/>
      <c r="ALZ187" s="165"/>
      <c r="AMA187" s="165"/>
      <c r="AMB187" s="168"/>
      <c r="AMC187" s="165"/>
      <c r="AMD187" s="165"/>
      <c r="AME187" s="165"/>
      <c r="AMF187" s="168"/>
      <c r="AMG187" s="165"/>
      <c r="AMH187" s="165"/>
      <c r="AMI187" s="165"/>
      <c r="AMJ187" s="168"/>
      <c r="AMK187" s="165"/>
      <c r="AML187" s="165"/>
      <c r="AMM187" s="165"/>
      <c r="AMN187" s="168"/>
      <c r="AMO187" s="165"/>
      <c r="AMP187" s="165"/>
      <c r="AMQ187" s="165"/>
      <c r="AMR187" s="168"/>
      <c r="AMS187" s="165"/>
      <c r="AMT187" s="165"/>
      <c r="AMU187" s="165"/>
      <c r="AMV187" s="168"/>
      <c r="AMW187" s="165"/>
      <c r="AMX187" s="165"/>
      <c r="AMY187" s="165"/>
      <c r="AMZ187" s="168"/>
      <c r="ANA187" s="165"/>
      <c r="ANB187" s="165"/>
      <c r="ANC187" s="165"/>
      <c r="AND187" s="168"/>
      <c r="ANE187" s="165"/>
      <c r="ANF187" s="165"/>
      <c r="ANG187" s="165"/>
      <c r="ANH187" s="168"/>
      <c r="ANI187" s="165"/>
      <c r="ANJ187" s="165"/>
      <c r="ANK187" s="165"/>
      <c r="ANL187" s="168"/>
      <c r="ANM187" s="165"/>
      <c r="ANN187" s="165"/>
      <c r="ANO187" s="165"/>
      <c r="ANP187" s="168"/>
      <c r="ANQ187" s="165"/>
      <c r="ANR187" s="165"/>
      <c r="ANS187" s="165"/>
      <c r="ANT187" s="168"/>
      <c r="ANU187" s="165"/>
      <c r="ANV187" s="165"/>
      <c r="ANW187" s="165"/>
      <c r="ANX187" s="168"/>
      <c r="ANY187" s="165"/>
      <c r="ANZ187" s="165"/>
      <c r="AOA187" s="165"/>
      <c r="AOB187" s="168"/>
      <c r="AOC187" s="165"/>
      <c r="AOD187" s="165"/>
      <c r="AOE187" s="165"/>
      <c r="AOF187" s="168"/>
      <c r="AOG187" s="165"/>
      <c r="AOH187" s="165"/>
      <c r="AOI187" s="165"/>
      <c r="AOJ187" s="168"/>
      <c r="AOK187" s="165"/>
      <c r="AOL187" s="165"/>
      <c r="AOM187" s="165"/>
      <c r="AON187" s="168"/>
      <c r="AOO187" s="165"/>
      <c r="AOP187" s="165"/>
      <c r="AOQ187" s="165"/>
      <c r="AOR187" s="168"/>
      <c r="AOS187" s="165"/>
      <c r="AOT187" s="165"/>
      <c r="AOU187" s="165"/>
      <c r="AOV187" s="168"/>
      <c r="AOW187" s="165"/>
      <c r="AOX187" s="165"/>
      <c r="AOY187" s="165"/>
      <c r="AOZ187" s="168"/>
      <c r="APA187" s="165"/>
      <c r="APB187" s="165"/>
      <c r="APC187" s="165"/>
      <c r="APD187" s="168"/>
      <c r="APE187" s="165"/>
      <c r="APF187" s="165"/>
      <c r="APG187" s="165"/>
      <c r="APH187" s="168"/>
      <c r="API187" s="165"/>
      <c r="APJ187" s="165"/>
      <c r="APK187" s="165"/>
      <c r="APL187" s="168"/>
      <c r="APM187" s="165"/>
      <c r="APN187" s="165"/>
      <c r="APO187" s="165"/>
      <c r="APP187" s="168"/>
      <c r="APQ187" s="165"/>
      <c r="APR187" s="165"/>
      <c r="APS187" s="165"/>
      <c r="APT187" s="168"/>
      <c r="APU187" s="165"/>
      <c r="APV187" s="165"/>
      <c r="APW187" s="165"/>
      <c r="APX187" s="168"/>
      <c r="APY187" s="165"/>
      <c r="APZ187" s="165"/>
      <c r="AQA187" s="165"/>
      <c r="AQB187" s="168"/>
      <c r="AQC187" s="165"/>
      <c r="AQD187" s="165"/>
      <c r="AQE187" s="165"/>
      <c r="AQF187" s="168"/>
      <c r="AQG187" s="165"/>
      <c r="AQH187" s="165"/>
      <c r="AQI187" s="165"/>
      <c r="AQJ187" s="168"/>
      <c r="AQK187" s="165"/>
      <c r="AQL187" s="165"/>
      <c r="AQM187" s="165"/>
      <c r="AQN187" s="168"/>
      <c r="AQO187" s="165"/>
      <c r="AQP187" s="165"/>
      <c r="AQQ187" s="165"/>
      <c r="AQR187" s="168"/>
      <c r="AQS187" s="165"/>
      <c r="AQT187" s="165"/>
      <c r="AQU187" s="165"/>
      <c r="AQV187" s="168"/>
      <c r="AQW187" s="165"/>
      <c r="AQX187" s="165"/>
      <c r="AQY187" s="165"/>
      <c r="AQZ187" s="168"/>
      <c r="ARA187" s="165"/>
      <c r="ARB187" s="165"/>
      <c r="ARC187" s="165"/>
      <c r="ARD187" s="168"/>
      <c r="ARE187" s="165"/>
      <c r="ARF187" s="165"/>
      <c r="ARG187" s="165"/>
      <c r="ARH187" s="168"/>
      <c r="ARI187" s="165"/>
      <c r="ARJ187" s="165"/>
      <c r="ARK187" s="165"/>
      <c r="ARL187" s="168"/>
      <c r="ARM187" s="165"/>
      <c r="ARN187" s="165"/>
      <c r="ARO187" s="165"/>
      <c r="ARP187" s="168"/>
      <c r="ARQ187" s="165"/>
      <c r="ARR187" s="165"/>
      <c r="ARS187" s="165"/>
      <c r="ART187" s="168"/>
      <c r="ARU187" s="165"/>
      <c r="ARV187" s="165"/>
      <c r="ARW187" s="165"/>
      <c r="ARX187" s="168"/>
      <c r="ARY187" s="165"/>
      <c r="ARZ187" s="165"/>
      <c r="ASA187" s="165"/>
      <c r="ASB187" s="168"/>
      <c r="ASC187" s="165"/>
      <c r="ASD187" s="165"/>
      <c r="ASE187" s="165"/>
      <c r="ASF187" s="168"/>
      <c r="ASG187" s="165"/>
      <c r="ASH187" s="165"/>
      <c r="ASI187" s="165"/>
      <c r="ASJ187" s="168"/>
      <c r="ASK187" s="165"/>
      <c r="ASL187" s="165"/>
      <c r="ASM187" s="165"/>
      <c r="ASN187" s="168"/>
      <c r="ASO187" s="165"/>
      <c r="ASP187" s="165"/>
      <c r="ASQ187" s="165"/>
      <c r="ASR187" s="168"/>
      <c r="ASS187" s="165"/>
      <c r="AST187" s="165"/>
      <c r="ASU187" s="165"/>
      <c r="ASV187" s="168"/>
      <c r="ASW187" s="165"/>
      <c r="ASX187" s="165"/>
      <c r="ASY187" s="165"/>
      <c r="ASZ187" s="168"/>
      <c r="ATA187" s="165"/>
      <c r="ATB187" s="165"/>
      <c r="ATC187" s="165"/>
      <c r="ATD187" s="168"/>
      <c r="ATE187" s="165"/>
      <c r="ATF187" s="165"/>
      <c r="ATG187" s="165"/>
      <c r="ATH187" s="168"/>
      <c r="ATI187" s="165"/>
      <c r="ATJ187" s="165"/>
      <c r="ATK187" s="165"/>
      <c r="ATL187" s="168"/>
      <c r="ATM187" s="165"/>
      <c r="ATN187" s="165"/>
      <c r="ATO187" s="165"/>
      <c r="ATP187" s="168"/>
      <c r="ATQ187" s="165"/>
      <c r="ATR187" s="165"/>
      <c r="ATS187" s="165"/>
      <c r="ATT187" s="168"/>
      <c r="ATU187" s="165"/>
      <c r="ATV187" s="165"/>
      <c r="ATW187" s="165"/>
      <c r="ATX187" s="168"/>
      <c r="ATY187" s="165"/>
      <c r="ATZ187" s="165"/>
      <c r="AUA187" s="165"/>
      <c r="AUB187" s="168"/>
      <c r="AUC187" s="165"/>
      <c r="AUD187" s="165"/>
      <c r="AUE187" s="165"/>
      <c r="AUF187" s="168"/>
      <c r="AUG187" s="165"/>
      <c r="AUH187" s="165"/>
      <c r="AUI187" s="165"/>
      <c r="AUJ187" s="168"/>
      <c r="AUK187" s="165"/>
      <c r="AUL187" s="165"/>
      <c r="AUM187" s="165"/>
      <c r="AUN187" s="168"/>
      <c r="AUO187" s="165"/>
      <c r="AUP187" s="165"/>
      <c r="AUQ187" s="165"/>
      <c r="AUR187" s="168"/>
      <c r="AUS187" s="165"/>
      <c r="AUT187" s="165"/>
      <c r="AUU187" s="165"/>
      <c r="AUV187" s="168"/>
      <c r="AUW187" s="165"/>
      <c r="AUX187" s="165"/>
      <c r="AUY187" s="165"/>
      <c r="AUZ187" s="168"/>
      <c r="AVA187" s="165"/>
      <c r="AVB187" s="165"/>
      <c r="AVC187" s="165"/>
      <c r="AVD187" s="168"/>
      <c r="AVE187" s="165"/>
      <c r="AVF187" s="165"/>
      <c r="AVG187" s="165"/>
      <c r="AVH187" s="168"/>
      <c r="AVI187" s="165"/>
      <c r="AVJ187" s="165"/>
      <c r="AVK187" s="165"/>
      <c r="AVL187" s="168"/>
      <c r="AVM187" s="165"/>
      <c r="AVN187" s="165"/>
      <c r="AVO187" s="165"/>
      <c r="AVP187" s="168"/>
      <c r="AVQ187" s="165"/>
      <c r="AVR187" s="165"/>
      <c r="AVS187" s="165"/>
      <c r="AVT187" s="168"/>
      <c r="AVU187" s="165"/>
      <c r="AVV187" s="165"/>
      <c r="AVW187" s="165"/>
      <c r="AVX187" s="168"/>
      <c r="AVY187" s="165"/>
      <c r="AVZ187" s="165"/>
      <c r="AWA187" s="165"/>
      <c r="AWB187" s="168"/>
      <c r="AWC187" s="165"/>
      <c r="AWD187" s="165"/>
      <c r="AWE187" s="165"/>
      <c r="AWF187" s="168"/>
      <c r="AWG187" s="165"/>
      <c r="AWH187" s="165"/>
      <c r="AWI187" s="165"/>
      <c r="AWJ187" s="168"/>
      <c r="AWK187" s="165"/>
      <c r="AWL187" s="165"/>
      <c r="AWM187" s="165"/>
      <c r="AWN187" s="168"/>
      <c r="AWO187" s="165"/>
      <c r="AWP187" s="165"/>
      <c r="AWQ187" s="165"/>
      <c r="AWR187" s="168"/>
      <c r="AWS187" s="165"/>
      <c r="AWT187" s="165"/>
      <c r="AWU187" s="165"/>
      <c r="AWV187" s="168"/>
      <c r="AWW187" s="165"/>
      <c r="AWX187" s="165"/>
      <c r="AWY187" s="165"/>
      <c r="AWZ187" s="168"/>
      <c r="AXA187" s="165"/>
      <c r="AXB187" s="165"/>
      <c r="AXC187" s="165"/>
      <c r="AXD187" s="168"/>
      <c r="AXE187" s="165"/>
      <c r="AXF187" s="165"/>
      <c r="AXG187" s="165"/>
      <c r="AXH187" s="168"/>
      <c r="AXI187" s="165"/>
      <c r="AXJ187" s="165"/>
      <c r="AXK187" s="165"/>
      <c r="AXL187" s="168"/>
      <c r="AXM187" s="165"/>
      <c r="AXN187" s="165"/>
      <c r="AXO187" s="165"/>
      <c r="AXP187" s="168"/>
      <c r="AXQ187" s="165"/>
      <c r="AXR187" s="165"/>
      <c r="AXS187" s="165"/>
      <c r="AXT187" s="168"/>
      <c r="AXU187" s="165"/>
      <c r="AXV187" s="165"/>
      <c r="AXW187" s="165"/>
      <c r="AXX187" s="168"/>
      <c r="AXY187" s="165"/>
      <c r="AXZ187" s="165"/>
      <c r="AYA187" s="165"/>
      <c r="AYB187" s="168"/>
      <c r="AYC187" s="165"/>
      <c r="AYD187" s="165"/>
      <c r="AYE187" s="165"/>
      <c r="AYF187" s="168"/>
      <c r="AYG187" s="165"/>
      <c r="AYH187" s="165"/>
      <c r="AYI187" s="165"/>
      <c r="AYJ187" s="168"/>
      <c r="AYK187" s="165"/>
      <c r="AYL187" s="165"/>
      <c r="AYM187" s="165"/>
      <c r="AYN187" s="168"/>
      <c r="AYO187" s="165"/>
      <c r="AYP187" s="165"/>
      <c r="AYQ187" s="165"/>
      <c r="AYR187" s="168"/>
      <c r="AYS187" s="165"/>
      <c r="AYT187" s="165"/>
      <c r="AYU187" s="165"/>
      <c r="AYV187" s="168"/>
      <c r="AYW187" s="165"/>
      <c r="AYX187" s="165"/>
      <c r="AYY187" s="165"/>
      <c r="AYZ187" s="168"/>
      <c r="AZA187" s="165"/>
      <c r="AZB187" s="165"/>
      <c r="AZC187" s="165"/>
      <c r="AZD187" s="168"/>
      <c r="AZE187" s="165"/>
      <c r="AZF187" s="165"/>
      <c r="AZG187" s="165"/>
      <c r="AZH187" s="168"/>
      <c r="AZI187" s="165"/>
      <c r="AZJ187" s="165"/>
      <c r="AZK187" s="165"/>
      <c r="AZL187" s="168"/>
      <c r="AZM187" s="165"/>
      <c r="AZN187" s="165"/>
      <c r="AZO187" s="165"/>
      <c r="AZP187" s="168"/>
      <c r="AZQ187" s="165"/>
      <c r="AZR187" s="165"/>
      <c r="AZS187" s="165"/>
      <c r="AZT187" s="168"/>
      <c r="AZU187" s="165"/>
      <c r="AZV187" s="165"/>
      <c r="AZW187" s="165"/>
      <c r="AZX187" s="168"/>
      <c r="AZY187" s="165"/>
      <c r="AZZ187" s="165"/>
      <c r="BAA187" s="165"/>
      <c r="BAB187" s="168"/>
      <c r="BAC187" s="165"/>
      <c r="BAD187" s="165"/>
      <c r="BAE187" s="165"/>
      <c r="BAF187" s="168"/>
      <c r="BAG187" s="165"/>
      <c r="BAH187" s="165"/>
      <c r="BAI187" s="165"/>
      <c r="BAJ187" s="168"/>
      <c r="BAK187" s="165"/>
      <c r="BAL187" s="165"/>
      <c r="BAM187" s="165"/>
      <c r="BAN187" s="168"/>
      <c r="BAO187" s="165"/>
      <c r="BAP187" s="165"/>
      <c r="BAQ187" s="165"/>
      <c r="BAR187" s="168"/>
      <c r="BAS187" s="165"/>
      <c r="BAT187" s="165"/>
      <c r="BAU187" s="165"/>
      <c r="BAV187" s="168"/>
      <c r="BAW187" s="165"/>
      <c r="BAX187" s="165"/>
      <c r="BAY187" s="165"/>
      <c r="BAZ187" s="168"/>
      <c r="BBA187" s="165"/>
      <c r="BBB187" s="165"/>
      <c r="BBC187" s="165"/>
      <c r="BBD187" s="168"/>
      <c r="BBE187" s="165"/>
      <c r="BBF187" s="165"/>
      <c r="BBG187" s="165"/>
      <c r="BBH187" s="168"/>
      <c r="BBI187" s="165"/>
      <c r="BBJ187" s="165"/>
      <c r="BBK187" s="165"/>
      <c r="BBL187" s="168"/>
      <c r="BBM187" s="165"/>
      <c r="BBN187" s="165"/>
      <c r="BBO187" s="165"/>
      <c r="BBP187" s="168"/>
      <c r="BBQ187" s="165"/>
      <c r="BBR187" s="165"/>
      <c r="BBS187" s="165"/>
      <c r="BBT187" s="168"/>
      <c r="BBU187" s="165"/>
      <c r="BBV187" s="165"/>
      <c r="BBW187" s="165"/>
      <c r="BBX187" s="168"/>
      <c r="BBY187" s="165"/>
      <c r="BBZ187" s="165"/>
      <c r="BCA187" s="165"/>
      <c r="BCB187" s="168"/>
      <c r="BCC187" s="165"/>
      <c r="BCD187" s="165"/>
      <c r="BCE187" s="165"/>
      <c r="BCF187" s="168"/>
      <c r="BCG187" s="165"/>
      <c r="BCH187" s="165"/>
      <c r="BCI187" s="165"/>
      <c r="BCJ187" s="168"/>
      <c r="BCK187" s="165"/>
      <c r="BCL187" s="165"/>
      <c r="BCM187" s="165"/>
      <c r="BCN187" s="168"/>
      <c r="BCO187" s="165"/>
      <c r="BCP187" s="165"/>
      <c r="BCQ187" s="165"/>
      <c r="BCR187" s="168"/>
      <c r="BCS187" s="165"/>
      <c r="BCT187" s="165"/>
      <c r="BCU187" s="165"/>
      <c r="BCV187" s="168"/>
      <c r="BCW187" s="165"/>
      <c r="BCX187" s="165"/>
      <c r="BCY187" s="165"/>
      <c r="BCZ187" s="168"/>
      <c r="BDA187" s="165"/>
      <c r="BDB187" s="165"/>
      <c r="BDC187" s="165"/>
      <c r="BDD187" s="168"/>
      <c r="BDE187" s="165"/>
      <c r="BDF187" s="165"/>
      <c r="BDG187" s="165"/>
      <c r="BDH187" s="168"/>
      <c r="BDI187" s="165"/>
      <c r="BDJ187" s="165"/>
      <c r="BDK187" s="165"/>
      <c r="BDL187" s="168"/>
      <c r="BDM187" s="165"/>
      <c r="BDN187" s="165"/>
      <c r="BDO187" s="165"/>
      <c r="BDP187" s="168"/>
      <c r="BDQ187" s="165"/>
      <c r="BDR187" s="165"/>
      <c r="BDS187" s="165"/>
      <c r="BDT187" s="168"/>
      <c r="BDU187" s="165"/>
      <c r="BDV187" s="165"/>
      <c r="BDW187" s="165"/>
      <c r="BDX187" s="168"/>
      <c r="BDY187" s="165"/>
      <c r="BDZ187" s="165"/>
      <c r="BEA187" s="165"/>
      <c r="BEB187" s="168"/>
      <c r="BEC187" s="165"/>
      <c r="BED187" s="165"/>
      <c r="BEE187" s="165"/>
      <c r="BEF187" s="168"/>
      <c r="BEG187" s="165"/>
      <c r="BEH187" s="165"/>
      <c r="BEI187" s="165"/>
      <c r="BEJ187" s="168"/>
      <c r="BEK187" s="165"/>
      <c r="BEL187" s="165"/>
      <c r="BEM187" s="165"/>
      <c r="BEN187" s="168"/>
      <c r="BEO187" s="165"/>
      <c r="BEP187" s="165"/>
      <c r="BEQ187" s="165"/>
      <c r="BER187" s="168"/>
      <c r="BES187" s="165"/>
      <c r="BET187" s="165"/>
      <c r="BEU187" s="165"/>
      <c r="BEV187" s="168"/>
      <c r="BEW187" s="165"/>
      <c r="BEX187" s="165"/>
      <c r="BEY187" s="165"/>
      <c r="BEZ187" s="168"/>
      <c r="BFA187" s="165"/>
      <c r="BFB187" s="165"/>
      <c r="BFC187" s="165"/>
      <c r="BFD187" s="168"/>
      <c r="BFE187" s="165"/>
      <c r="BFF187" s="165"/>
      <c r="BFG187" s="165"/>
      <c r="BFH187" s="168"/>
      <c r="BFI187" s="165"/>
      <c r="BFJ187" s="165"/>
      <c r="BFK187" s="165"/>
      <c r="BFL187" s="168"/>
      <c r="BFM187" s="165"/>
      <c r="BFN187" s="165"/>
      <c r="BFO187" s="165"/>
      <c r="BFP187" s="168"/>
      <c r="BFQ187" s="165"/>
      <c r="BFR187" s="165"/>
      <c r="BFS187" s="165"/>
      <c r="BFT187" s="168"/>
      <c r="BFU187" s="165"/>
      <c r="BFV187" s="165"/>
      <c r="BFW187" s="165"/>
      <c r="BFX187" s="168"/>
      <c r="BFY187" s="165"/>
      <c r="BFZ187" s="165"/>
      <c r="BGA187" s="165"/>
      <c r="BGB187" s="168"/>
      <c r="BGC187" s="165"/>
      <c r="BGD187" s="165"/>
      <c r="BGE187" s="165"/>
      <c r="BGF187" s="168"/>
      <c r="BGG187" s="165"/>
      <c r="BGH187" s="165"/>
      <c r="BGI187" s="165"/>
      <c r="BGJ187" s="168"/>
      <c r="BGK187" s="165"/>
      <c r="BGL187" s="165"/>
      <c r="BGM187" s="165"/>
      <c r="BGN187" s="168"/>
      <c r="BGO187" s="165"/>
      <c r="BGP187" s="165"/>
      <c r="BGQ187" s="165"/>
      <c r="BGR187" s="168"/>
      <c r="BGS187" s="165"/>
      <c r="BGT187" s="165"/>
      <c r="BGU187" s="165"/>
      <c r="BGV187" s="168"/>
      <c r="BGW187" s="165"/>
      <c r="BGX187" s="165"/>
      <c r="BGY187" s="165"/>
      <c r="BGZ187" s="168"/>
      <c r="BHA187" s="165"/>
      <c r="BHB187" s="165"/>
      <c r="BHC187" s="165"/>
      <c r="BHD187" s="168"/>
      <c r="BHE187" s="165"/>
      <c r="BHF187" s="165"/>
      <c r="BHG187" s="165"/>
      <c r="BHH187" s="168"/>
      <c r="BHI187" s="165"/>
      <c r="BHJ187" s="165"/>
      <c r="BHK187" s="165"/>
      <c r="BHL187" s="168"/>
      <c r="BHM187" s="165"/>
      <c r="BHN187" s="165"/>
      <c r="BHO187" s="165"/>
      <c r="BHP187" s="168"/>
      <c r="BHQ187" s="165"/>
      <c r="BHR187" s="165"/>
      <c r="BHS187" s="165"/>
      <c r="BHT187" s="168"/>
      <c r="BHU187" s="165"/>
      <c r="BHV187" s="165"/>
      <c r="BHW187" s="165"/>
      <c r="BHX187" s="168"/>
      <c r="BHY187" s="165"/>
      <c r="BHZ187" s="165"/>
      <c r="BIA187" s="165"/>
      <c r="BIB187" s="168"/>
      <c r="BIC187" s="165"/>
      <c r="BID187" s="165"/>
      <c r="BIE187" s="165"/>
      <c r="BIF187" s="168"/>
      <c r="BIG187" s="165"/>
      <c r="BIH187" s="165"/>
      <c r="BII187" s="165"/>
      <c r="BIJ187" s="168"/>
      <c r="BIK187" s="165"/>
      <c r="BIL187" s="165"/>
      <c r="BIM187" s="165"/>
      <c r="BIN187" s="168"/>
      <c r="BIO187" s="165"/>
      <c r="BIP187" s="165"/>
      <c r="BIQ187" s="165"/>
      <c r="BIR187" s="168"/>
      <c r="BIS187" s="165"/>
      <c r="BIT187" s="165"/>
      <c r="BIU187" s="165"/>
      <c r="BIV187" s="168"/>
      <c r="BIW187" s="165"/>
      <c r="BIX187" s="165"/>
      <c r="BIY187" s="165"/>
      <c r="BIZ187" s="168"/>
      <c r="BJA187" s="165"/>
      <c r="BJB187" s="165"/>
      <c r="BJC187" s="165"/>
      <c r="BJD187" s="168"/>
      <c r="BJE187" s="165"/>
      <c r="BJF187" s="165"/>
      <c r="BJG187" s="165"/>
      <c r="BJH187" s="168"/>
      <c r="BJI187" s="165"/>
      <c r="BJJ187" s="165"/>
      <c r="BJK187" s="165"/>
      <c r="BJL187" s="168"/>
      <c r="BJM187" s="165"/>
      <c r="BJN187" s="165"/>
      <c r="BJO187" s="165"/>
      <c r="BJP187" s="168"/>
      <c r="BJQ187" s="165"/>
      <c r="BJR187" s="165"/>
      <c r="BJS187" s="165"/>
      <c r="BJT187" s="168"/>
      <c r="BJU187" s="165"/>
      <c r="BJV187" s="165"/>
      <c r="BJW187" s="165"/>
      <c r="BJX187" s="168"/>
      <c r="BJY187" s="165"/>
      <c r="BJZ187" s="165"/>
      <c r="BKA187" s="165"/>
      <c r="BKB187" s="168"/>
      <c r="BKC187" s="165"/>
      <c r="BKD187" s="165"/>
      <c r="BKE187" s="165"/>
      <c r="BKF187" s="168"/>
      <c r="BKG187" s="165"/>
      <c r="BKH187" s="165"/>
      <c r="BKI187" s="165"/>
      <c r="BKJ187" s="168"/>
      <c r="BKK187" s="165"/>
      <c r="BKL187" s="165"/>
      <c r="BKM187" s="165"/>
      <c r="BKN187" s="168"/>
      <c r="BKO187" s="165"/>
      <c r="BKP187" s="165"/>
      <c r="BKQ187" s="165"/>
      <c r="BKR187" s="168"/>
      <c r="BKS187" s="165"/>
      <c r="BKT187" s="165"/>
      <c r="BKU187" s="165"/>
      <c r="BKV187" s="168"/>
      <c r="BKW187" s="165"/>
      <c r="BKX187" s="165"/>
      <c r="BKY187" s="165"/>
      <c r="BKZ187" s="168"/>
      <c r="BLA187" s="165"/>
      <c r="BLB187" s="165"/>
      <c r="BLC187" s="165"/>
      <c r="BLD187" s="168"/>
      <c r="BLE187" s="165"/>
      <c r="BLF187" s="165"/>
      <c r="BLG187" s="165"/>
      <c r="BLH187" s="168"/>
      <c r="BLI187" s="165"/>
      <c r="BLJ187" s="165"/>
      <c r="BLK187" s="165"/>
      <c r="BLL187" s="168"/>
      <c r="BLM187" s="165"/>
      <c r="BLN187" s="165"/>
      <c r="BLO187" s="165"/>
      <c r="BLP187" s="168"/>
      <c r="BLQ187" s="165"/>
      <c r="BLR187" s="165"/>
      <c r="BLS187" s="165"/>
      <c r="BLT187" s="168"/>
      <c r="BLU187" s="165"/>
      <c r="BLV187" s="165"/>
      <c r="BLW187" s="165"/>
      <c r="BLX187" s="168"/>
      <c r="BLY187" s="165"/>
      <c r="BLZ187" s="165"/>
      <c r="BMA187" s="165"/>
      <c r="BMB187" s="168"/>
      <c r="BMC187" s="165"/>
      <c r="BMD187" s="165"/>
      <c r="BME187" s="165"/>
      <c r="BMF187" s="168"/>
      <c r="BMG187" s="165"/>
      <c r="BMH187" s="165"/>
      <c r="BMI187" s="165"/>
      <c r="BMJ187" s="168"/>
      <c r="BMK187" s="165"/>
      <c r="BML187" s="165"/>
      <c r="BMM187" s="165"/>
      <c r="BMN187" s="168"/>
      <c r="BMO187" s="165"/>
      <c r="BMP187" s="165"/>
      <c r="BMQ187" s="165"/>
      <c r="BMR187" s="168"/>
      <c r="BMS187" s="165"/>
      <c r="BMT187" s="165"/>
      <c r="BMU187" s="165"/>
      <c r="BMV187" s="168"/>
      <c r="BMW187" s="165"/>
      <c r="BMX187" s="165"/>
      <c r="BMY187" s="165"/>
      <c r="BMZ187" s="168"/>
      <c r="BNA187" s="165"/>
      <c r="BNB187" s="165"/>
      <c r="BNC187" s="165"/>
      <c r="BND187" s="168"/>
      <c r="BNE187" s="165"/>
      <c r="BNF187" s="165"/>
      <c r="BNG187" s="165"/>
      <c r="BNH187" s="168"/>
      <c r="BNI187" s="165"/>
      <c r="BNJ187" s="165"/>
      <c r="BNK187" s="165"/>
      <c r="BNL187" s="168"/>
      <c r="BNM187" s="165"/>
      <c r="BNN187" s="165"/>
      <c r="BNO187" s="165"/>
      <c r="BNP187" s="168"/>
      <c r="BNQ187" s="165"/>
      <c r="BNR187" s="165"/>
      <c r="BNS187" s="165"/>
      <c r="BNT187" s="168"/>
      <c r="BNU187" s="165"/>
      <c r="BNV187" s="165"/>
      <c r="BNW187" s="165"/>
      <c r="BNX187" s="168"/>
      <c r="BNY187" s="165"/>
      <c r="BNZ187" s="165"/>
      <c r="BOA187" s="165"/>
      <c r="BOB187" s="168"/>
      <c r="BOC187" s="165"/>
      <c r="BOD187" s="165"/>
      <c r="BOE187" s="165"/>
      <c r="BOF187" s="168"/>
      <c r="BOG187" s="165"/>
      <c r="BOH187" s="165"/>
      <c r="BOI187" s="165"/>
      <c r="BOJ187" s="168"/>
      <c r="BOK187" s="165"/>
      <c r="BOL187" s="165"/>
      <c r="BOM187" s="165"/>
      <c r="BON187" s="168"/>
      <c r="BOO187" s="165"/>
      <c r="BOP187" s="165"/>
      <c r="BOQ187" s="165"/>
      <c r="BOR187" s="168"/>
      <c r="BOS187" s="165"/>
      <c r="BOT187" s="165"/>
      <c r="BOU187" s="165"/>
      <c r="BOV187" s="168"/>
      <c r="BOW187" s="165"/>
      <c r="BOX187" s="165"/>
      <c r="BOY187" s="165"/>
      <c r="BOZ187" s="168"/>
      <c r="BPA187" s="165"/>
      <c r="BPB187" s="165"/>
      <c r="BPC187" s="165"/>
      <c r="BPD187" s="168"/>
      <c r="BPE187" s="165"/>
      <c r="BPF187" s="165"/>
      <c r="BPG187" s="165"/>
      <c r="BPH187" s="168"/>
      <c r="BPI187" s="165"/>
      <c r="BPJ187" s="165"/>
      <c r="BPK187" s="165"/>
      <c r="BPL187" s="168"/>
      <c r="BPM187" s="165"/>
      <c r="BPN187" s="165"/>
      <c r="BPO187" s="165"/>
      <c r="BPP187" s="168"/>
      <c r="BPQ187" s="165"/>
      <c r="BPR187" s="165"/>
      <c r="BPS187" s="165"/>
      <c r="BPT187" s="168"/>
      <c r="BPU187" s="165"/>
      <c r="BPV187" s="165"/>
      <c r="BPW187" s="165"/>
      <c r="BPX187" s="168"/>
      <c r="BPY187" s="165"/>
      <c r="BPZ187" s="165"/>
      <c r="BQA187" s="165"/>
      <c r="BQB187" s="168"/>
      <c r="BQC187" s="165"/>
      <c r="BQD187" s="165"/>
      <c r="BQE187" s="165"/>
      <c r="BQF187" s="168"/>
      <c r="BQG187" s="165"/>
      <c r="BQH187" s="165"/>
      <c r="BQI187" s="165"/>
      <c r="BQJ187" s="168"/>
      <c r="BQK187" s="165"/>
      <c r="BQL187" s="165"/>
      <c r="BQM187" s="165"/>
      <c r="BQN187" s="168"/>
      <c r="BQO187" s="165"/>
      <c r="BQP187" s="165"/>
      <c r="BQQ187" s="165"/>
      <c r="BQR187" s="168"/>
      <c r="BQS187" s="165"/>
      <c r="BQT187" s="165"/>
      <c r="BQU187" s="165"/>
      <c r="BQV187" s="168"/>
      <c r="BQW187" s="165"/>
      <c r="BQX187" s="165"/>
      <c r="BQY187" s="165"/>
      <c r="BQZ187" s="168"/>
      <c r="BRA187" s="165"/>
      <c r="BRB187" s="165"/>
      <c r="BRC187" s="165"/>
      <c r="BRD187" s="168"/>
      <c r="BRE187" s="165"/>
      <c r="BRF187" s="165"/>
      <c r="BRG187" s="165"/>
      <c r="BRH187" s="168"/>
      <c r="BRI187" s="165"/>
      <c r="BRJ187" s="165"/>
      <c r="BRK187" s="165"/>
      <c r="BRL187" s="168"/>
      <c r="BRM187" s="165"/>
      <c r="BRN187" s="165"/>
      <c r="BRO187" s="165"/>
      <c r="BRP187" s="168"/>
      <c r="BRQ187" s="165"/>
      <c r="BRR187" s="165"/>
      <c r="BRS187" s="165"/>
      <c r="BRT187" s="168"/>
      <c r="BRU187" s="165"/>
      <c r="BRV187" s="165"/>
      <c r="BRW187" s="165"/>
      <c r="BRX187" s="168"/>
      <c r="BRY187" s="165"/>
      <c r="BRZ187" s="165"/>
      <c r="BSA187" s="165"/>
      <c r="BSB187" s="168"/>
      <c r="BSC187" s="165"/>
      <c r="BSD187" s="165"/>
      <c r="BSE187" s="165"/>
      <c r="BSF187" s="168"/>
      <c r="BSG187" s="165"/>
      <c r="BSH187" s="165"/>
      <c r="BSI187" s="165"/>
      <c r="BSJ187" s="168"/>
      <c r="BSK187" s="165"/>
      <c r="BSL187" s="165"/>
      <c r="BSM187" s="165"/>
      <c r="BSN187" s="168"/>
      <c r="BSO187" s="165"/>
      <c r="BSP187" s="165"/>
      <c r="BSQ187" s="165"/>
      <c r="BSR187" s="168"/>
      <c r="BSS187" s="165"/>
      <c r="BST187" s="165"/>
      <c r="BSU187" s="165"/>
      <c r="BSV187" s="168"/>
      <c r="BSW187" s="165"/>
      <c r="BSX187" s="165"/>
      <c r="BSY187" s="165"/>
      <c r="BSZ187" s="168"/>
      <c r="BTA187" s="165"/>
      <c r="BTB187" s="165"/>
      <c r="BTC187" s="165"/>
      <c r="BTD187" s="168"/>
      <c r="BTE187" s="165"/>
      <c r="BTF187" s="165"/>
      <c r="BTG187" s="165"/>
      <c r="BTH187" s="168"/>
      <c r="BTI187" s="165"/>
      <c r="BTJ187" s="165"/>
      <c r="BTK187" s="165"/>
      <c r="BTL187" s="168"/>
      <c r="BTM187" s="165"/>
      <c r="BTN187" s="165"/>
      <c r="BTO187" s="165"/>
      <c r="BTP187" s="168"/>
      <c r="BTQ187" s="165"/>
      <c r="BTR187" s="165"/>
      <c r="BTS187" s="165"/>
      <c r="BTT187" s="168"/>
      <c r="BTU187" s="165"/>
      <c r="BTV187" s="165"/>
      <c r="BTW187" s="165"/>
      <c r="BTX187" s="168"/>
      <c r="BTY187" s="165"/>
      <c r="BTZ187" s="165"/>
      <c r="BUA187" s="165"/>
      <c r="BUB187" s="168"/>
      <c r="BUC187" s="165"/>
      <c r="BUD187" s="165"/>
      <c r="BUE187" s="165"/>
      <c r="BUF187" s="168"/>
      <c r="BUG187" s="165"/>
      <c r="BUH187" s="165"/>
      <c r="BUI187" s="165"/>
      <c r="BUJ187" s="168"/>
      <c r="BUK187" s="165"/>
      <c r="BUL187" s="165"/>
      <c r="BUM187" s="165"/>
      <c r="BUN187" s="168"/>
      <c r="BUO187" s="165"/>
      <c r="BUP187" s="165"/>
      <c r="BUQ187" s="165"/>
      <c r="BUR187" s="168"/>
      <c r="BUS187" s="165"/>
      <c r="BUT187" s="165"/>
      <c r="BUU187" s="165"/>
      <c r="BUV187" s="168"/>
      <c r="BUW187" s="165"/>
      <c r="BUX187" s="165"/>
      <c r="BUY187" s="165"/>
      <c r="BUZ187" s="168"/>
      <c r="BVA187" s="165"/>
      <c r="BVB187" s="165"/>
      <c r="BVC187" s="165"/>
      <c r="BVD187" s="168"/>
      <c r="BVE187" s="165"/>
      <c r="BVF187" s="165"/>
      <c r="BVG187" s="165"/>
      <c r="BVH187" s="168"/>
      <c r="BVI187" s="165"/>
      <c r="BVJ187" s="165"/>
      <c r="BVK187" s="165"/>
      <c r="BVL187" s="168"/>
      <c r="BVM187" s="165"/>
      <c r="BVN187" s="165"/>
      <c r="BVO187" s="165"/>
      <c r="BVP187" s="168"/>
      <c r="BVQ187" s="165"/>
      <c r="BVR187" s="165"/>
      <c r="BVS187" s="165"/>
      <c r="BVT187" s="168"/>
      <c r="BVU187" s="165"/>
      <c r="BVV187" s="165"/>
      <c r="BVW187" s="165"/>
      <c r="BVX187" s="168"/>
      <c r="BVY187" s="165"/>
      <c r="BVZ187" s="165"/>
      <c r="BWA187" s="165"/>
      <c r="BWB187" s="168"/>
      <c r="BWC187" s="165"/>
      <c r="BWD187" s="165"/>
      <c r="BWE187" s="165"/>
      <c r="BWF187" s="168"/>
      <c r="BWG187" s="165"/>
      <c r="BWH187" s="165"/>
      <c r="BWI187" s="165"/>
      <c r="BWJ187" s="168"/>
      <c r="BWK187" s="165"/>
      <c r="BWL187" s="165"/>
      <c r="BWM187" s="165"/>
      <c r="BWN187" s="168"/>
      <c r="BWO187" s="165"/>
      <c r="BWP187" s="165"/>
      <c r="BWQ187" s="165"/>
      <c r="BWR187" s="168"/>
      <c r="BWS187" s="165"/>
      <c r="BWT187" s="165"/>
      <c r="BWU187" s="165"/>
      <c r="BWV187" s="168"/>
      <c r="BWW187" s="165"/>
      <c r="BWX187" s="165"/>
      <c r="BWY187" s="165"/>
      <c r="BWZ187" s="168"/>
      <c r="BXA187" s="165"/>
      <c r="BXB187" s="165"/>
      <c r="BXC187" s="165"/>
      <c r="BXD187" s="168"/>
      <c r="BXE187" s="165"/>
      <c r="BXF187" s="165"/>
      <c r="BXG187" s="165"/>
      <c r="BXH187" s="168"/>
      <c r="BXI187" s="165"/>
      <c r="BXJ187" s="165"/>
      <c r="BXK187" s="165"/>
      <c r="BXL187" s="168"/>
      <c r="BXM187" s="165"/>
      <c r="BXN187" s="165"/>
      <c r="BXO187" s="165"/>
      <c r="BXP187" s="168"/>
      <c r="BXQ187" s="165"/>
      <c r="BXR187" s="165"/>
      <c r="BXS187" s="165"/>
      <c r="BXT187" s="168"/>
      <c r="BXU187" s="165"/>
      <c r="BXV187" s="165"/>
      <c r="BXW187" s="165"/>
      <c r="BXX187" s="168"/>
      <c r="BXY187" s="165"/>
      <c r="BXZ187" s="165"/>
      <c r="BYA187" s="165"/>
      <c r="BYB187" s="168"/>
      <c r="BYC187" s="165"/>
      <c r="BYD187" s="165"/>
      <c r="BYE187" s="165"/>
      <c r="BYF187" s="168"/>
      <c r="BYG187" s="165"/>
      <c r="BYH187" s="165"/>
      <c r="BYI187" s="165"/>
      <c r="BYJ187" s="168"/>
      <c r="BYK187" s="165"/>
      <c r="BYL187" s="165"/>
      <c r="BYM187" s="165"/>
      <c r="BYN187" s="168"/>
      <c r="BYO187" s="165"/>
      <c r="BYP187" s="165"/>
      <c r="BYQ187" s="165"/>
      <c r="BYR187" s="168"/>
      <c r="BYS187" s="165"/>
      <c r="BYT187" s="165"/>
      <c r="BYU187" s="165"/>
      <c r="BYV187" s="168"/>
      <c r="BYW187" s="165"/>
      <c r="BYX187" s="165"/>
      <c r="BYY187" s="165"/>
      <c r="BYZ187" s="168"/>
      <c r="BZA187" s="165"/>
      <c r="BZB187" s="165"/>
      <c r="BZC187" s="165"/>
      <c r="BZD187" s="168"/>
      <c r="BZE187" s="165"/>
      <c r="BZF187" s="165"/>
      <c r="BZG187" s="165"/>
      <c r="BZH187" s="168"/>
      <c r="BZI187" s="165"/>
      <c r="BZJ187" s="165"/>
      <c r="BZK187" s="165"/>
      <c r="BZL187" s="168"/>
      <c r="BZM187" s="165"/>
      <c r="BZN187" s="165"/>
      <c r="BZO187" s="165"/>
      <c r="BZP187" s="168"/>
      <c r="BZQ187" s="165"/>
      <c r="BZR187" s="165"/>
      <c r="BZS187" s="165"/>
      <c r="BZT187" s="168"/>
      <c r="BZU187" s="165"/>
      <c r="BZV187" s="165"/>
      <c r="BZW187" s="165"/>
      <c r="BZX187" s="168"/>
      <c r="BZY187" s="165"/>
      <c r="BZZ187" s="165"/>
      <c r="CAA187" s="165"/>
      <c r="CAB187" s="168"/>
      <c r="CAC187" s="165"/>
      <c r="CAD187" s="165"/>
      <c r="CAE187" s="165"/>
      <c r="CAF187" s="168"/>
      <c r="CAG187" s="165"/>
      <c r="CAH187" s="165"/>
      <c r="CAI187" s="165"/>
      <c r="CAJ187" s="168"/>
      <c r="CAK187" s="165"/>
      <c r="CAL187" s="165"/>
      <c r="CAM187" s="165"/>
      <c r="CAN187" s="168"/>
      <c r="CAO187" s="165"/>
      <c r="CAP187" s="165"/>
      <c r="CAQ187" s="165"/>
      <c r="CAR187" s="168"/>
      <c r="CAS187" s="165"/>
      <c r="CAT187" s="165"/>
      <c r="CAU187" s="165"/>
      <c r="CAV187" s="168"/>
      <c r="CAW187" s="165"/>
      <c r="CAX187" s="165"/>
      <c r="CAY187" s="165"/>
      <c r="CAZ187" s="168"/>
      <c r="CBA187" s="165"/>
      <c r="CBB187" s="165"/>
      <c r="CBC187" s="165"/>
      <c r="CBD187" s="168"/>
      <c r="CBE187" s="165"/>
      <c r="CBF187" s="165"/>
      <c r="CBG187" s="165"/>
      <c r="CBH187" s="168"/>
      <c r="CBI187" s="165"/>
      <c r="CBJ187" s="165"/>
      <c r="CBK187" s="165"/>
      <c r="CBL187" s="168"/>
      <c r="CBM187" s="165"/>
      <c r="CBN187" s="165"/>
      <c r="CBO187" s="165"/>
      <c r="CBP187" s="168"/>
      <c r="CBQ187" s="165"/>
      <c r="CBR187" s="165"/>
      <c r="CBS187" s="165"/>
      <c r="CBT187" s="168"/>
      <c r="CBU187" s="165"/>
      <c r="CBV187" s="165"/>
      <c r="CBW187" s="165"/>
      <c r="CBX187" s="168"/>
      <c r="CBY187" s="165"/>
      <c r="CBZ187" s="165"/>
      <c r="CCA187" s="165"/>
      <c r="CCB187" s="168"/>
      <c r="CCC187" s="165"/>
      <c r="CCD187" s="165"/>
      <c r="CCE187" s="165"/>
      <c r="CCF187" s="168"/>
      <c r="CCG187" s="165"/>
      <c r="CCH187" s="165"/>
      <c r="CCI187" s="165"/>
      <c r="CCJ187" s="168"/>
      <c r="CCK187" s="165"/>
      <c r="CCL187" s="165"/>
      <c r="CCM187" s="165"/>
      <c r="CCN187" s="168"/>
      <c r="CCO187" s="165"/>
      <c r="CCP187" s="165"/>
      <c r="CCQ187" s="165"/>
      <c r="CCR187" s="168"/>
      <c r="CCS187" s="165"/>
      <c r="CCT187" s="165"/>
      <c r="CCU187" s="165"/>
      <c r="CCV187" s="168"/>
      <c r="CCW187" s="165"/>
      <c r="CCX187" s="165"/>
      <c r="CCY187" s="165"/>
      <c r="CCZ187" s="168"/>
      <c r="CDA187" s="165"/>
      <c r="CDB187" s="165"/>
      <c r="CDC187" s="165"/>
      <c r="CDD187" s="168"/>
      <c r="CDE187" s="165"/>
      <c r="CDF187" s="165"/>
      <c r="CDG187" s="165"/>
      <c r="CDH187" s="168"/>
      <c r="CDI187" s="165"/>
      <c r="CDJ187" s="165"/>
      <c r="CDK187" s="165"/>
      <c r="CDL187" s="168"/>
      <c r="CDM187" s="165"/>
      <c r="CDN187" s="165"/>
      <c r="CDO187" s="165"/>
      <c r="CDP187" s="168"/>
      <c r="CDQ187" s="165"/>
      <c r="CDR187" s="165"/>
      <c r="CDS187" s="165"/>
      <c r="CDT187" s="168"/>
      <c r="CDU187" s="165"/>
      <c r="CDV187" s="165"/>
      <c r="CDW187" s="165"/>
      <c r="CDX187" s="168"/>
      <c r="CDY187" s="165"/>
      <c r="CDZ187" s="165"/>
      <c r="CEA187" s="165"/>
      <c r="CEB187" s="168"/>
      <c r="CEC187" s="165"/>
      <c r="CED187" s="165"/>
      <c r="CEE187" s="165"/>
      <c r="CEF187" s="168"/>
      <c r="CEG187" s="165"/>
      <c r="CEH187" s="165"/>
      <c r="CEI187" s="165"/>
      <c r="CEJ187" s="168"/>
      <c r="CEK187" s="165"/>
      <c r="CEL187" s="165"/>
      <c r="CEM187" s="165"/>
      <c r="CEN187" s="168"/>
      <c r="CEO187" s="165"/>
      <c r="CEP187" s="165"/>
      <c r="CEQ187" s="165"/>
      <c r="CER187" s="168"/>
      <c r="CES187" s="165"/>
      <c r="CET187" s="165"/>
      <c r="CEU187" s="165"/>
      <c r="CEV187" s="168"/>
      <c r="CEW187" s="165"/>
      <c r="CEX187" s="165"/>
      <c r="CEY187" s="165"/>
      <c r="CEZ187" s="168"/>
      <c r="CFA187" s="165"/>
      <c r="CFB187" s="165"/>
      <c r="CFC187" s="165"/>
      <c r="CFD187" s="168"/>
      <c r="CFE187" s="165"/>
      <c r="CFF187" s="165"/>
      <c r="CFG187" s="165"/>
      <c r="CFH187" s="168"/>
      <c r="CFI187" s="165"/>
      <c r="CFJ187" s="165"/>
      <c r="CFK187" s="165"/>
      <c r="CFL187" s="168"/>
      <c r="CFM187" s="165"/>
      <c r="CFN187" s="165"/>
      <c r="CFO187" s="165"/>
      <c r="CFP187" s="168"/>
      <c r="CFQ187" s="165"/>
      <c r="CFR187" s="165"/>
      <c r="CFS187" s="165"/>
      <c r="CFT187" s="168"/>
      <c r="CFU187" s="165"/>
      <c r="CFV187" s="165"/>
      <c r="CFW187" s="165"/>
      <c r="CFX187" s="168"/>
      <c r="CFY187" s="165"/>
      <c r="CFZ187" s="165"/>
      <c r="CGA187" s="165"/>
      <c r="CGB187" s="168"/>
      <c r="CGC187" s="165"/>
      <c r="CGD187" s="165"/>
      <c r="CGE187" s="165"/>
      <c r="CGF187" s="168"/>
      <c r="CGG187" s="165"/>
      <c r="CGH187" s="165"/>
      <c r="CGI187" s="165"/>
      <c r="CGJ187" s="168"/>
      <c r="CGK187" s="165"/>
      <c r="CGL187" s="165"/>
      <c r="CGM187" s="165"/>
      <c r="CGN187" s="168"/>
      <c r="CGO187" s="165"/>
      <c r="CGP187" s="165"/>
      <c r="CGQ187" s="165"/>
      <c r="CGR187" s="168"/>
      <c r="CGS187" s="165"/>
      <c r="CGT187" s="165"/>
      <c r="CGU187" s="165"/>
      <c r="CGV187" s="168"/>
      <c r="CGW187" s="165"/>
      <c r="CGX187" s="165"/>
      <c r="CGY187" s="165"/>
      <c r="CGZ187" s="168"/>
      <c r="CHA187" s="165"/>
      <c r="CHB187" s="165"/>
      <c r="CHC187" s="165"/>
      <c r="CHD187" s="168"/>
      <c r="CHE187" s="165"/>
      <c r="CHF187" s="165"/>
      <c r="CHG187" s="165"/>
      <c r="CHH187" s="168"/>
      <c r="CHI187" s="165"/>
      <c r="CHJ187" s="165"/>
      <c r="CHK187" s="165"/>
      <c r="CHL187" s="168"/>
      <c r="CHM187" s="165"/>
      <c r="CHN187" s="165"/>
      <c r="CHO187" s="165"/>
      <c r="CHP187" s="168"/>
      <c r="CHQ187" s="165"/>
      <c r="CHR187" s="165"/>
      <c r="CHS187" s="165"/>
      <c r="CHT187" s="168"/>
      <c r="CHU187" s="165"/>
      <c r="CHV187" s="165"/>
      <c r="CHW187" s="165"/>
      <c r="CHX187" s="168"/>
      <c r="CHY187" s="165"/>
      <c r="CHZ187" s="165"/>
      <c r="CIA187" s="165"/>
      <c r="CIB187" s="168"/>
      <c r="CIC187" s="165"/>
      <c r="CID187" s="165"/>
      <c r="CIE187" s="165"/>
      <c r="CIF187" s="168"/>
      <c r="CIG187" s="165"/>
      <c r="CIH187" s="165"/>
      <c r="CII187" s="165"/>
      <c r="CIJ187" s="168"/>
      <c r="CIK187" s="165"/>
      <c r="CIL187" s="165"/>
      <c r="CIM187" s="165"/>
      <c r="CIN187" s="168"/>
      <c r="CIO187" s="165"/>
      <c r="CIP187" s="165"/>
      <c r="CIQ187" s="165"/>
      <c r="CIR187" s="168"/>
      <c r="CIS187" s="165"/>
      <c r="CIT187" s="165"/>
      <c r="CIU187" s="165"/>
      <c r="CIV187" s="168"/>
      <c r="CIW187" s="165"/>
      <c r="CIX187" s="165"/>
      <c r="CIY187" s="165"/>
      <c r="CIZ187" s="168"/>
      <c r="CJA187" s="165"/>
      <c r="CJB187" s="165"/>
      <c r="CJC187" s="165"/>
      <c r="CJD187" s="168"/>
      <c r="CJE187" s="165"/>
      <c r="CJF187" s="165"/>
      <c r="CJG187" s="165"/>
      <c r="CJH187" s="168"/>
      <c r="CJI187" s="165"/>
      <c r="CJJ187" s="165"/>
      <c r="CJK187" s="165"/>
      <c r="CJL187" s="168"/>
      <c r="CJM187" s="165"/>
      <c r="CJN187" s="165"/>
      <c r="CJO187" s="165"/>
      <c r="CJP187" s="168"/>
      <c r="CJQ187" s="165"/>
      <c r="CJR187" s="165"/>
      <c r="CJS187" s="165"/>
      <c r="CJT187" s="168"/>
      <c r="CJU187" s="165"/>
      <c r="CJV187" s="165"/>
      <c r="CJW187" s="165"/>
      <c r="CJX187" s="168"/>
      <c r="CJY187" s="165"/>
      <c r="CJZ187" s="165"/>
      <c r="CKA187" s="165"/>
      <c r="CKB187" s="168"/>
      <c r="CKC187" s="165"/>
      <c r="CKD187" s="165"/>
      <c r="CKE187" s="165"/>
      <c r="CKF187" s="168"/>
      <c r="CKG187" s="165"/>
      <c r="CKH187" s="165"/>
      <c r="CKI187" s="165"/>
      <c r="CKJ187" s="168"/>
      <c r="CKK187" s="165"/>
      <c r="CKL187" s="165"/>
      <c r="CKM187" s="165"/>
      <c r="CKN187" s="168"/>
      <c r="CKO187" s="165"/>
      <c r="CKP187" s="165"/>
      <c r="CKQ187" s="165"/>
      <c r="CKR187" s="168"/>
      <c r="CKS187" s="165"/>
      <c r="CKT187" s="165"/>
      <c r="CKU187" s="165"/>
      <c r="CKV187" s="168"/>
      <c r="CKW187" s="165"/>
      <c r="CKX187" s="165"/>
      <c r="CKY187" s="165"/>
      <c r="CKZ187" s="168"/>
      <c r="CLA187" s="165"/>
      <c r="CLB187" s="165"/>
      <c r="CLC187" s="165"/>
      <c r="CLD187" s="168"/>
      <c r="CLE187" s="165"/>
      <c r="CLF187" s="165"/>
      <c r="CLG187" s="165"/>
      <c r="CLH187" s="168"/>
      <c r="CLI187" s="165"/>
      <c r="CLJ187" s="165"/>
      <c r="CLK187" s="165"/>
      <c r="CLL187" s="168"/>
      <c r="CLM187" s="165"/>
      <c r="CLN187" s="165"/>
      <c r="CLO187" s="165"/>
      <c r="CLP187" s="168"/>
      <c r="CLQ187" s="165"/>
      <c r="CLR187" s="165"/>
      <c r="CLS187" s="165"/>
      <c r="CLT187" s="168"/>
      <c r="CLU187" s="165"/>
      <c r="CLV187" s="165"/>
      <c r="CLW187" s="165"/>
      <c r="CLX187" s="168"/>
      <c r="CLY187" s="165"/>
      <c r="CLZ187" s="165"/>
      <c r="CMA187" s="165"/>
      <c r="CMB187" s="168"/>
      <c r="CMC187" s="165"/>
      <c r="CMD187" s="165"/>
      <c r="CME187" s="165"/>
      <c r="CMF187" s="168"/>
      <c r="CMG187" s="165"/>
      <c r="CMH187" s="165"/>
      <c r="CMI187" s="165"/>
      <c r="CMJ187" s="168"/>
      <c r="CMK187" s="165"/>
      <c r="CML187" s="165"/>
      <c r="CMM187" s="165"/>
      <c r="CMN187" s="168"/>
      <c r="CMO187" s="165"/>
      <c r="CMP187" s="165"/>
      <c r="CMQ187" s="165"/>
      <c r="CMR187" s="168"/>
      <c r="CMS187" s="165"/>
      <c r="CMT187" s="165"/>
      <c r="CMU187" s="165"/>
      <c r="CMV187" s="168"/>
      <c r="CMW187" s="165"/>
      <c r="CMX187" s="165"/>
      <c r="CMY187" s="165"/>
      <c r="CMZ187" s="168"/>
      <c r="CNA187" s="165"/>
      <c r="CNB187" s="165"/>
      <c r="CNC187" s="165"/>
      <c r="CND187" s="168"/>
      <c r="CNE187" s="165"/>
      <c r="CNF187" s="165"/>
      <c r="CNG187" s="165"/>
      <c r="CNH187" s="168"/>
      <c r="CNI187" s="165"/>
      <c r="CNJ187" s="165"/>
      <c r="CNK187" s="165"/>
      <c r="CNL187" s="168"/>
      <c r="CNM187" s="165"/>
      <c r="CNN187" s="165"/>
      <c r="CNO187" s="165"/>
      <c r="CNP187" s="168"/>
      <c r="CNQ187" s="165"/>
      <c r="CNR187" s="165"/>
      <c r="CNS187" s="165"/>
      <c r="CNT187" s="168"/>
      <c r="CNU187" s="165"/>
      <c r="CNV187" s="165"/>
      <c r="CNW187" s="165"/>
      <c r="CNX187" s="168"/>
      <c r="CNY187" s="165"/>
      <c r="CNZ187" s="165"/>
      <c r="COA187" s="165"/>
      <c r="COB187" s="168"/>
      <c r="COC187" s="165"/>
      <c r="COD187" s="165"/>
      <c r="COE187" s="165"/>
      <c r="COF187" s="168"/>
      <c r="COG187" s="165"/>
      <c r="COH187" s="165"/>
      <c r="COI187" s="165"/>
      <c r="COJ187" s="168"/>
      <c r="COK187" s="165"/>
      <c r="COL187" s="165"/>
      <c r="COM187" s="165"/>
      <c r="CON187" s="168"/>
      <c r="COO187" s="165"/>
      <c r="COP187" s="165"/>
      <c r="COQ187" s="165"/>
      <c r="COR187" s="168"/>
      <c r="COS187" s="165"/>
      <c r="COT187" s="165"/>
      <c r="COU187" s="165"/>
      <c r="COV187" s="168"/>
      <c r="COW187" s="165"/>
      <c r="COX187" s="165"/>
      <c r="COY187" s="165"/>
      <c r="COZ187" s="168"/>
      <c r="CPA187" s="165"/>
      <c r="CPB187" s="165"/>
      <c r="CPC187" s="165"/>
      <c r="CPD187" s="168"/>
      <c r="CPE187" s="165"/>
      <c r="CPF187" s="165"/>
      <c r="CPG187" s="165"/>
      <c r="CPH187" s="168"/>
      <c r="CPI187" s="165"/>
      <c r="CPJ187" s="165"/>
      <c r="CPK187" s="165"/>
      <c r="CPL187" s="168"/>
      <c r="CPM187" s="165"/>
      <c r="CPN187" s="165"/>
      <c r="CPO187" s="165"/>
      <c r="CPP187" s="168"/>
      <c r="CPQ187" s="165"/>
      <c r="CPR187" s="165"/>
      <c r="CPS187" s="165"/>
      <c r="CPT187" s="168"/>
      <c r="CPU187" s="165"/>
      <c r="CPV187" s="165"/>
      <c r="CPW187" s="165"/>
      <c r="CPX187" s="168"/>
      <c r="CPY187" s="165"/>
      <c r="CPZ187" s="165"/>
      <c r="CQA187" s="165"/>
      <c r="CQB187" s="168"/>
      <c r="CQC187" s="165"/>
      <c r="CQD187" s="165"/>
      <c r="CQE187" s="165"/>
      <c r="CQF187" s="168"/>
      <c r="CQG187" s="165"/>
      <c r="CQH187" s="165"/>
      <c r="CQI187" s="165"/>
      <c r="CQJ187" s="168"/>
      <c r="CQK187" s="165"/>
      <c r="CQL187" s="165"/>
      <c r="CQM187" s="165"/>
      <c r="CQN187" s="168"/>
      <c r="CQO187" s="165"/>
      <c r="CQP187" s="165"/>
      <c r="CQQ187" s="165"/>
      <c r="CQR187" s="168"/>
      <c r="CQS187" s="165"/>
      <c r="CQT187" s="165"/>
      <c r="CQU187" s="165"/>
      <c r="CQV187" s="168"/>
      <c r="CQW187" s="165"/>
      <c r="CQX187" s="165"/>
      <c r="CQY187" s="165"/>
      <c r="CQZ187" s="168"/>
      <c r="CRA187" s="165"/>
      <c r="CRB187" s="165"/>
      <c r="CRC187" s="165"/>
      <c r="CRD187" s="168"/>
      <c r="CRE187" s="165"/>
      <c r="CRF187" s="165"/>
      <c r="CRG187" s="165"/>
      <c r="CRH187" s="168"/>
      <c r="CRI187" s="165"/>
      <c r="CRJ187" s="165"/>
      <c r="CRK187" s="165"/>
      <c r="CRL187" s="168"/>
      <c r="CRM187" s="165"/>
      <c r="CRN187" s="165"/>
      <c r="CRO187" s="165"/>
      <c r="CRP187" s="168"/>
      <c r="CRQ187" s="165"/>
      <c r="CRR187" s="165"/>
      <c r="CRS187" s="165"/>
      <c r="CRT187" s="168"/>
      <c r="CRU187" s="165"/>
      <c r="CRV187" s="165"/>
      <c r="CRW187" s="165"/>
      <c r="CRX187" s="168"/>
      <c r="CRY187" s="165"/>
      <c r="CRZ187" s="165"/>
      <c r="CSA187" s="165"/>
      <c r="CSB187" s="168"/>
      <c r="CSC187" s="165"/>
      <c r="CSD187" s="165"/>
      <c r="CSE187" s="165"/>
      <c r="CSF187" s="168"/>
      <c r="CSG187" s="165"/>
      <c r="CSH187" s="165"/>
      <c r="CSI187" s="165"/>
      <c r="CSJ187" s="168"/>
      <c r="CSK187" s="165"/>
      <c r="CSL187" s="165"/>
      <c r="CSM187" s="165"/>
      <c r="CSN187" s="168"/>
      <c r="CSO187" s="165"/>
      <c r="CSP187" s="165"/>
      <c r="CSQ187" s="165"/>
      <c r="CSR187" s="168"/>
      <c r="CSS187" s="165"/>
      <c r="CST187" s="165"/>
      <c r="CSU187" s="165"/>
      <c r="CSV187" s="168"/>
      <c r="CSW187" s="165"/>
      <c r="CSX187" s="165"/>
      <c r="CSY187" s="165"/>
      <c r="CSZ187" s="168"/>
      <c r="CTA187" s="165"/>
      <c r="CTB187" s="165"/>
      <c r="CTC187" s="165"/>
      <c r="CTD187" s="168"/>
      <c r="CTE187" s="165"/>
      <c r="CTF187" s="165"/>
      <c r="CTG187" s="165"/>
      <c r="CTH187" s="168"/>
      <c r="CTI187" s="165"/>
      <c r="CTJ187" s="165"/>
      <c r="CTK187" s="165"/>
      <c r="CTL187" s="168"/>
      <c r="CTM187" s="165"/>
      <c r="CTN187" s="165"/>
      <c r="CTO187" s="165"/>
      <c r="CTP187" s="168"/>
      <c r="CTQ187" s="165"/>
      <c r="CTR187" s="165"/>
      <c r="CTS187" s="165"/>
      <c r="CTT187" s="168"/>
      <c r="CTU187" s="165"/>
      <c r="CTV187" s="165"/>
      <c r="CTW187" s="165"/>
      <c r="CTX187" s="168"/>
      <c r="CTY187" s="165"/>
      <c r="CTZ187" s="165"/>
      <c r="CUA187" s="165"/>
      <c r="CUB187" s="168"/>
      <c r="CUC187" s="165"/>
      <c r="CUD187" s="165"/>
      <c r="CUE187" s="165"/>
      <c r="CUF187" s="168"/>
      <c r="CUG187" s="165"/>
      <c r="CUH187" s="165"/>
      <c r="CUI187" s="165"/>
      <c r="CUJ187" s="168"/>
      <c r="CUK187" s="165"/>
      <c r="CUL187" s="165"/>
      <c r="CUM187" s="165"/>
      <c r="CUN187" s="168"/>
      <c r="CUO187" s="165"/>
      <c r="CUP187" s="165"/>
      <c r="CUQ187" s="165"/>
      <c r="CUR187" s="168"/>
      <c r="CUS187" s="165"/>
      <c r="CUT187" s="165"/>
      <c r="CUU187" s="165"/>
      <c r="CUV187" s="168"/>
      <c r="CUW187" s="165"/>
      <c r="CUX187" s="165"/>
      <c r="CUY187" s="165"/>
      <c r="CUZ187" s="168"/>
      <c r="CVA187" s="165"/>
      <c r="CVB187" s="165"/>
      <c r="CVC187" s="165"/>
      <c r="CVD187" s="168"/>
      <c r="CVE187" s="165"/>
      <c r="CVF187" s="165"/>
      <c r="CVG187" s="165"/>
      <c r="CVH187" s="168"/>
      <c r="CVI187" s="165"/>
      <c r="CVJ187" s="165"/>
      <c r="CVK187" s="165"/>
      <c r="CVL187" s="168"/>
      <c r="CVM187" s="165"/>
      <c r="CVN187" s="165"/>
      <c r="CVO187" s="165"/>
      <c r="CVP187" s="168"/>
      <c r="CVQ187" s="165"/>
      <c r="CVR187" s="165"/>
      <c r="CVS187" s="165"/>
      <c r="CVT187" s="168"/>
      <c r="CVU187" s="165"/>
      <c r="CVV187" s="165"/>
      <c r="CVW187" s="165"/>
      <c r="CVX187" s="168"/>
      <c r="CVY187" s="165"/>
      <c r="CVZ187" s="165"/>
      <c r="CWA187" s="165"/>
      <c r="CWB187" s="168"/>
      <c r="CWC187" s="165"/>
      <c r="CWD187" s="165"/>
      <c r="CWE187" s="165"/>
      <c r="CWF187" s="168"/>
      <c r="CWG187" s="165"/>
      <c r="CWH187" s="165"/>
      <c r="CWI187" s="165"/>
      <c r="CWJ187" s="168"/>
      <c r="CWK187" s="165"/>
      <c r="CWL187" s="165"/>
      <c r="CWM187" s="165"/>
      <c r="CWN187" s="168"/>
      <c r="CWO187" s="165"/>
      <c r="CWP187" s="165"/>
      <c r="CWQ187" s="165"/>
      <c r="CWR187" s="168"/>
      <c r="CWS187" s="165"/>
      <c r="CWT187" s="165"/>
      <c r="CWU187" s="165"/>
      <c r="CWV187" s="168"/>
      <c r="CWW187" s="165"/>
      <c r="CWX187" s="165"/>
      <c r="CWY187" s="165"/>
      <c r="CWZ187" s="168"/>
      <c r="CXA187" s="165"/>
      <c r="CXB187" s="165"/>
      <c r="CXC187" s="165"/>
      <c r="CXD187" s="168"/>
      <c r="CXE187" s="165"/>
      <c r="CXF187" s="165"/>
      <c r="CXG187" s="165"/>
      <c r="CXH187" s="168"/>
      <c r="CXI187" s="165"/>
      <c r="CXJ187" s="165"/>
      <c r="CXK187" s="165"/>
      <c r="CXL187" s="168"/>
      <c r="CXM187" s="165"/>
      <c r="CXN187" s="165"/>
      <c r="CXO187" s="165"/>
      <c r="CXP187" s="168"/>
      <c r="CXQ187" s="165"/>
      <c r="CXR187" s="165"/>
      <c r="CXS187" s="165"/>
      <c r="CXT187" s="168"/>
      <c r="CXU187" s="165"/>
      <c r="CXV187" s="165"/>
      <c r="CXW187" s="165"/>
      <c r="CXX187" s="168"/>
      <c r="CXY187" s="165"/>
      <c r="CXZ187" s="165"/>
      <c r="CYA187" s="165"/>
      <c r="CYB187" s="168"/>
      <c r="CYC187" s="165"/>
      <c r="CYD187" s="165"/>
      <c r="CYE187" s="165"/>
      <c r="CYF187" s="168"/>
      <c r="CYG187" s="165"/>
      <c r="CYH187" s="165"/>
      <c r="CYI187" s="165"/>
      <c r="CYJ187" s="168"/>
      <c r="CYK187" s="165"/>
      <c r="CYL187" s="165"/>
      <c r="CYM187" s="165"/>
      <c r="CYN187" s="168"/>
      <c r="CYO187" s="165"/>
      <c r="CYP187" s="165"/>
      <c r="CYQ187" s="165"/>
      <c r="CYR187" s="168"/>
      <c r="CYS187" s="165"/>
      <c r="CYT187" s="165"/>
      <c r="CYU187" s="165"/>
      <c r="CYV187" s="168"/>
      <c r="CYW187" s="165"/>
      <c r="CYX187" s="165"/>
      <c r="CYY187" s="165"/>
      <c r="CYZ187" s="168"/>
      <c r="CZA187" s="165"/>
      <c r="CZB187" s="165"/>
      <c r="CZC187" s="165"/>
      <c r="CZD187" s="168"/>
      <c r="CZE187" s="165"/>
      <c r="CZF187" s="165"/>
      <c r="CZG187" s="165"/>
      <c r="CZH187" s="168"/>
      <c r="CZI187" s="165"/>
      <c r="CZJ187" s="165"/>
      <c r="CZK187" s="165"/>
      <c r="CZL187" s="168"/>
      <c r="CZM187" s="165"/>
      <c r="CZN187" s="165"/>
      <c r="CZO187" s="165"/>
      <c r="CZP187" s="168"/>
      <c r="CZQ187" s="165"/>
      <c r="CZR187" s="165"/>
      <c r="CZS187" s="165"/>
      <c r="CZT187" s="168"/>
      <c r="CZU187" s="165"/>
      <c r="CZV187" s="165"/>
      <c r="CZW187" s="165"/>
      <c r="CZX187" s="168"/>
      <c r="CZY187" s="165"/>
      <c r="CZZ187" s="165"/>
      <c r="DAA187" s="165"/>
      <c r="DAB187" s="168"/>
      <c r="DAC187" s="165"/>
      <c r="DAD187" s="165"/>
      <c r="DAE187" s="165"/>
      <c r="DAF187" s="168"/>
      <c r="DAG187" s="165"/>
      <c r="DAH187" s="165"/>
      <c r="DAI187" s="165"/>
      <c r="DAJ187" s="168"/>
      <c r="DAK187" s="165"/>
      <c r="DAL187" s="165"/>
      <c r="DAM187" s="165"/>
      <c r="DAN187" s="168"/>
      <c r="DAO187" s="165"/>
      <c r="DAP187" s="165"/>
      <c r="DAQ187" s="165"/>
      <c r="DAR187" s="168"/>
      <c r="DAS187" s="165"/>
      <c r="DAT187" s="165"/>
      <c r="DAU187" s="165"/>
      <c r="DAV187" s="168"/>
      <c r="DAW187" s="165"/>
      <c r="DAX187" s="165"/>
      <c r="DAY187" s="165"/>
      <c r="DAZ187" s="168"/>
      <c r="DBA187" s="165"/>
      <c r="DBB187" s="165"/>
      <c r="DBC187" s="165"/>
      <c r="DBD187" s="168"/>
      <c r="DBE187" s="165"/>
      <c r="DBF187" s="165"/>
      <c r="DBG187" s="165"/>
      <c r="DBH187" s="168"/>
      <c r="DBI187" s="165"/>
      <c r="DBJ187" s="165"/>
      <c r="DBK187" s="165"/>
      <c r="DBL187" s="168"/>
      <c r="DBM187" s="165"/>
      <c r="DBN187" s="165"/>
      <c r="DBO187" s="165"/>
      <c r="DBP187" s="168"/>
      <c r="DBQ187" s="165"/>
      <c r="DBR187" s="165"/>
      <c r="DBS187" s="165"/>
      <c r="DBT187" s="168"/>
      <c r="DBU187" s="165"/>
      <c r="DBV187" s="165"/>
      <c r="DBW187" s="165"/>
      <c r="DBX187" s="168"/>
      <c r="DBY187" s="165"/>
      <c r="DBZ187" s="165"/>
      <c r="DCA187" s="165"/>
      <c r="DCB187" s="168"/>
      <c r="DCC187" s="165"/>
      <c r="DCD187" s="165"/>
      <c r="DCE187" s="165"/>
      <c r="DCF187" s="168"/>
      <c r="DCG187" s="165"/>
      <c r="DCH187" s="165"/>
      <c r="DCI187" s="165"/>
      <c r="DCJ187" s="168"/>
      <c r="DCK187" s="165"/>
      <c r="DCL187" s="165"/>
      <c r="DCM187" s="165"/>
      <c r="DCN187" s="168"/>
      <c r="DCO187" s="165"/>
      <c r="DCP187" s="165"/>
      <c r="DCQ187" s="165"/>
      <c r="DCR187" s="168"/>
      <c r="DCS187" s="165"/>
      <c r="DCT187" s="165"/>
      <c r="DCU187" s="165"/>
      <c r="DCV187" s="168"/>
      <c r="DCW187" s="165"/>
      <c r="DCX187" s="165"/>
      <c r="DCY187" s="165"/>
      <c r="DCZ187" s="168"/>
      <c r="DDA187" s="165"/>
      <c r="DDB187" s="165"/>
      <c r="DDC187" s="165"/>
      <c r="DDD187" s="168"/>
      <c r="DDE187" s="165"/>
      <c r="DDF187" s="165"/>
      <c r="DDG187" s="165"/>
      <c r="DDH187" s="168"/>
      <c r="DDI187" s="165"/>
      <c r="DDJ187" s="165"/>
      <c r="DDK187" s="165"/>
      <c r="DDL187" s="168"/>
      <c r="DDM187" s="165"/>
      <c r="DDN187" s="165"/>
      <c r="DDO187" s="165"/>
      <c r="DDP187" s="168"/>
      <c r="DDQ187" s="165"/>
      <c r="DDR187" s="165"/>
      <c r="DDS187" s="165"/>
      <c r="DDT187" s="168"/>
      <c r="DDU187" s="165"/>
      <c r="DDV187" s="165"/>
      <c r="DDW187" s="165"/>
      <c r="DDX187" s="168"/>
      <c r="DDY187" s="165"/>
      <c r="DDZ187" s="165"/>
      <c r="DEA187" s="165"/>
      <c r="DEB187" s="168"/>
      <c r="DEC187" s="165"/>
      <c r="DED187" s="165"/>
      <c r="DEE187" s="165"/>
      <c r="DEF187" s="168"/>
      <c r="DEG187" s="165"/>
      <c r="DEH187" s="165"/>
      <c r="DEI187" s="165"/>
      <c r="DEJ187" s="168"/>
      <c r="DEK187" s="165"/>
      <c r="DEL187" s="165"/>
      <c r="DEM187" s="165"/>
      <c r="DEN187" s="168"/>
      <c r="DEO187" s="165"/>
      <c r="DEP187" s="165"/>
      <c r="DEQ187" s="165"/>
      <c r="DER187" s="168"/>
      <c r="DES187" s="165"/>
      <c r="DET187" s="165"/>
      <c r="DEU187" s="165"/>
      <c r="DEV187" s="168"/>
      <c r="DEW187" s="165"/>
      <c r="DEX187" s="165"/>
      <c r="DEY187" s="165"/>
      <c r="DEZ187" s="168"/>
      <c r="DFA187" s="165"/>
      <c r="DFB187" s="165"/>
      <c r="DFC187" s="165"/>
      <c r="DFD187" s="168"/>
      <c r="DFE187" s="165"/>
      <c r="DFF187" s="165"/>
      <c r="DFG187" s="165"/>
      <c r="DFH187" s="168"/>
      <c r="DFI187" s="165"/>
      <c r="DFJ187" s="165"/>
      <c r="DFK187" s="165"/>
      <c r="DFL187" s="168"/>
      <c r="DFM187" s="165"/>
      <c r="DFN187" s="165"/>
      <c r="DFO187" s="165"/>
      <c r="DFP187" s="168"/>
      <c r="DFQ187" s="165"/>
      <c r="DFR187" s="165"/>
      <c r="DFS187" s="165"/>
      <c r="DFT187" s="168"/>
      <c r="DFU187" s="165"/>
      <c r="DFV187" s="165"/>
      <c r="DFW187" s="165"/>
      <c r="DFX187" s="168"/>
      <c r="DFY187" s="165"/>
      <c r="DFZ187" s="165"/>
      <c r="DGA187" s="165"/>
      <c r="DGB187" s="168"/>
      <c r="DGC187" s="165"/>
      <c r="DGD187" s="165"/>
      <c r="DGE187" s="165"/>
      <c r="DGF187" s="168"/>
      <c r="DGG187" s="165"/>
      <c r="DGH187" s="165"/>
      <c r="DGI187" s="165"/>
      <c r="DGJ187" s="168"/>
      <c r="DGK187" s="165"/>
      <c r="DGL187" s="165"/>
      <c r="DGM187" s="165"/>
      <c r="DGN187" s="168"/>
      <c r="DGO187" s="165"/>
      <c r="DGP187" s="165"/>
      <c r="DGQ187" s="165"/>
      <c r="DGR187" s="168"/>
      <c r="DGS187" s="165"/>
      <c r="DGT187" s="165"/>
      <c r="DGU187" s="165"/>
      <c r="DGV187" s="168"/>
      <c r="DGW187" s="165"/>
      <c r="DGX187" s="165"/>
      <c r="DGY187" s="165"/>
      <c r="DGZ187" s="168"/>
      <c r="DHA187" s="165"/>
      <c r="DHB187" s="165"/>
      <c r="DHC187" s="165"/>
      <c r="DHD187" s="168"/>
      <c r="DHE187" s="165"/>
      <c r="DHF187" s="165"/>
      <c r="DHG187" s="165"/>
      <c r="DHH187" s="168"/>
      <c r="DHI187" s="165"/>
      <c r="DHJ187" s="165"/>
      <c r="DHK187" s="165"/>
      <c r="DHL187" s="168"/>
      <c r="DHM187" s="165"/>
      <c r="DHN187" s="165"/>
      <c r="DHO187" s="165"/>
      <c r="DHP187" s="168"/>
      <c r="DHQ187" s="165"/>
      <c r="DHR187" s="165"/>
      <c r="DHS187" s="165"/>
      <c r="DHT187" s="168"/>
      <c r="DHU187" s="165"/>
      <c r="DHV187" s="165"/>
      <c r="DHW187" s="165"/>
      <c r="DHX187" s="168"/>
      <c r="DHY187" s="165"/>
      <c r="DHZ187" s="165"/>
      <c r="DIA187" s="165"/>
      <c r="DIB187" s="168"/>
      <c r="DIC187" s="165"/>
      <c r="DID187" s="165"/>
      <c r="DIE187" s="165"/>
      <c r="DIF187" s="168"/>
      <c r="DIG187" s="165"/>
      <c r="DIH187" s="165"/>
      <c r="DII187" s="165"/>
      <c r="DIJ187" s="168"/>
      <c r="DIK187" s="165"/>
      <c r="DIL187" s="165"/>
      <c r="DIM187" s="165"/>
      <c r="DIN187" s="168"/>
      <c r="DIO187" s="165"/>
      <c r="DIP187" s="165"/>
      <c r="DIQ187" s="165"/>
      <c r="DIR187" s="168"/>
      <c r="DIS187" s="165"/>
      <c r="DIT187" s="165"/>
      <c r="DIU187" s="165"/>
      <c r="DIV187" s="168"/>
      <c r="DIW187" s="165"/>
      <c r="DIX187" s="165"/>
      <c r="DIY187" s="165"/>
      <c r="DIZ187" s="168"/>
      <c r="DJA187" s="165"/>
      <c r="DJB187" s="165"/>
      <c r="DJC187" s="165"/>
      <c r="DJD187" s="168"/>
      <c r="DJE187" s="165"/>
      <c r="DJF187" s="165"/>
      <c r="DJG187" s="165"/>
      <c r="DJH187" s="168"/>
      <c r="DJI187" s="165"/>
      <c r="DJJ187" s="165"/>
      <c r="DJK187" s="165"/>
      <c r="DJL187" s="168"/>
      <c r="DJM187" s="165"/>
      <c r="DJN187" s="165"/>
      <c r="DJO187" s="165"/>
      <c r="DJP187" s="168"/>
      <c r="DJQ187" s="165"/>
      <c r="DJR187" s="165"/>
      <c r="DJS187" s="165"/>
      <c r="DJT187" s="168"/>
      <c r="DJU187" s="165"/>
      <c r="DJV187" s="165"/>
      <c r="DJW187" s="165"/>
      <c r="DJX187" s="168"/>
      <c r="DJY187" s="165"/>
      <c r="DJZ187" s="165"/>
      <c r="DKA187" s="165"/>
      <c r="DKB187" s="168"/>
      <c r="DKC187" s="165"/>
      <c r="DKD187" s="165"/>
      <c r="DKE187" s="165"/>
      <c r="DKF187" s="168"/>
      <c r="DKG187" s="165"/>
      <c r="DKH187" s="165"/>
      <c r="DKI187" s="165"/>
      <c r="DKJ187" s="168"/>
      <c r="DKK187" s="165"/>
      <c r="DKL187" s="165"/>
      <c r="DKM187" s="165"/>
      <c r="DKN187" s="168"/>
      <c r="DKO187" s="165"/>
      <c r="DKP187" s="165"/>
      <c r="DKQ187" s="165"/>
      <c r="DKR187" s="168"/>
      <c r="DKS187" s="165"/>
      <c r="DKT187" s="165"/>
      <c r="DKU187" s="165"/>
      <c r="DKV187" s="168"/>
      <c r="DKW187" s="165"/>
      <c r="DKX187" s="165"/>
      <c r="DKY187" s="165"/>
      <c r="DKZ187" s="168"/>
      <c r="DLA187" s="165"/>
      <c r="DLB187" s="165"/>
      <c r="DLC187" s="165"/>
      <c r="DLD187" s="168"/>
      <c r="DLE187" s="165"/>
      <c r="DLF187" s="165"/>
      <c r="DLG187" s="165"/>
      <c r="DLH187" s="168"/>
      <c r="DLI187" s="165"/>
      <c r="DLJ187" s="165"/>
      <c r="DLK187" s="165"/>
      <c r="DLL187" s="168"/>
      <c r="DLM187" s="165"/>
      <c r="DLN187" s="165"/>
      <c r="DLO187" s="165"/>
      <c r="DLP187" s="168"/>
      <c r="DLQ187" s="165"/>
      <c r="DLR187" s="165"/>
      <c r="DLS187" s="165"/>
      <c r="DLT187" s="168"/>
      <c r="DLU187" s="165"/>
      <c r="DLV187" s="165"/>
      <c r="DLW187" s="165"/>
      <c r="DLX187" s="168"/>
      <c r="DLY187" s="165"/>
      <c r="DLZ187" s="165"/>
      <c r="DMA187" s="165"/>
      <c r="DMB187" s="168"/>
      <c r="DMC187" s="165"/>
      <c r="DMD187" s="165"/>
      <c r="DME187" s="165"/>
      <c r="DMF187" s="168"/>
      <c r="DMG187" s="165"/>
      <c r="DMH187" s="165"/>
      <c r="DMI187" s="165"/>
      <c r="DMJ187" s="168"/>
      <c r="DMK187" s="165"/>
      <c r="DML187" s="165"/>
      <c r="DMM187" s="165"/>
      <c r="DMN187" s="168"/>
      <c r="DMO187" s="165"/>
      <c r="DMP187" s="165"/>
      <c r="DMQ187" s="165"/>
      <c r="DMR187" s="168"/>
      <c r="DMS187" s="165"/>
      <c r="DMT187" s="165"/>
      <c r="DMU187" s="165"/>
      <c r="DMV187" s="168"/>
      <c r="DMW187" s="165"/>
      <c r="DMX187" s="165"/>
      <c r="DMY187" s="165"/>
      <c r="DMZ187" s="168"/>
      <c r="DNA187" s="165"/>
      <c r="DNB187" s="165"/>
      <c r="DNC187" s="165"/>
      <c r="DND187" s="168"/>
      <c r="DNE187" s="165"/>
      <c r="DNF187" s="165"/>
      <c r="DNG187" s="165"/>
      <c r="DNH187" s="168"/>
      <c r="DNI187" s="165"/>
      <c r="DNJ187" s="165"/>
      <c r="DNK187" s="165"/>
      <c r="DNL187" s="168"/>
      <c r="DNM187" s="165"/>
      <c r="DNN187" s="165"/>
      <c r="DNO187" s="165"/>
      <c r="DNP187" s="168"/>
      <c r="DNQ187" s="165"/>
      <c r="DNR187" s="165"/>
      <c r="DNS187" s="165"/>
      <c r="DNT187" s="168"/>
      <c r="DNU187" s="165"/>
      <c r="DNV187" s="165"/>
      <c r="DNW187" s="165"/>
      <c r="DNX187" s="168"/>
      <c r="DNY187" s="165"/>
      <c r="DNZ187" s="165"/>
      <c r="DOA187" s="165"/>
      <c r="DOB187" s="168"/>
      <c r="DOC187" s="165"/>
      <c r="DOD187" s="165"/>
      <c r="DOE187" s="165"/>
      <c r="DOF187" s="168"/>
      <c r="DOG187" s="165"/>
      <c r="DOH187" s="165"/>
      <c r="DOI187" s="165"/>
      <c r="DOJ187" s="168"/>
      <c r="DOK187" s="165"/>
      <c r="DOL187" s="165"/>
      <c r="DOM187" s="165"/>
      <c r="DON187" s="168"/>
      <c r="DOO187" s="165"/>
      <c r="DOP187" s="165"/>
      <c r="DOQ187" s="165"/>
      <c r="DOR187" s="168"/>
      <c r="DOS187" s="165"/>
      <c r="DOT187" s="165"/>
      <c r="DOU187" s="165"/>
      <c r="DOV187" s="168"/>
      <c r="DOW187" s="165"/>
      <c r="DOX187" s="165"/>
      <c r="DOY187" s="165"/>
      <c r="DOZ187" s="168"/>
      <c r="DPA187" s="165"/>
      <c r="DPB187" s="165"/>
      <c r="DPC187" s="165"/>
      <c r="DPD187" s="168"/>
      <c r="DPE187" s="165"/>
      <c r="DPF187" s="165"/>
      <c r="DPG187" s="165"/>
      <c r="DPH187" s="168"/>
      <c r="DPI187" s="165"/>
      <c r="DPJ187" s="165"/>
      <c r="DPK187" s="165"/>
      <c r="DPL187" s="168"/>
      <c r="DPM187" s="165"/>
      <c r="DPN187" s="165"/>
      <c r="DPO187" s="165"/>
      <c r="DPP187" s="168"/>
      <c r="DPQ187" s="165"/>
      <c r="DPR187" s="165"/>
      <c r="DPS187" s="165"/>
      <c r="DPT187" s="168"/>
      <c r="DPU187" s="165"/>
      <c r="DPV187" s="165"/>
      <c r="DPW187" s="165"/>
      <c r="DPX187" s="168"/>
      <c r="DPY187" s="165"/>
      <c r="DPZ187" s="165"/>
      <c r="DQA187" s="165"/>
      <c r="DQB187" s="168"/>
      <c r="DQC187" s="165"/>
      <c r="DQD187" s="165"/>
      <c r="DQE187" s="165"/>
      <c r="DQF187" s="168"/>
      <c r="DQG187" s="165"/>
      <c r="DQH187" s="165"/>
      <c r="DQI187" s="165"/>
      <c r="DQJ187" s="168"/>
      <c r="DQK187" s="165"/>
      <c r="DQL187" s="165"/>
      <c r="DQM187" s="165"/>
      <c r="DQN187" s="168"/>
      <c r="DQO187" s="165"/>
      <c r="DQP187" s="165"/>
      <c r="DQQ187" s="165"/>
      <c r="DQR187" s="168"/>
      <c r="DQS187" s="165"/>
      <c r="DQT187" s="165"/>
      <c r="DQU187" s="165"/>
      <c r="DQV187" s="168"/>
      <c r="DQW187" s="165"/>
      <c r="DQX187" s="165"/>
      <c r="DQY187" s="165"/>
      <c r="DQZ187" s="168"/>
      <c r="DRA187" s="165"/>
      <c r="DRB187" s="165"/>
      <c r="DRC187" s="165"/>
      <c r="DRD187" s="168"/>
      <c r="DRE187" s="165"/>
      <c r="DRF187" s="165"/>
      <c r="DRG187" s="165"/>
      <c r="DRH187" s="168"/>
      <c r="DRI187" s="165"/>
      <c r="DRJ187" s="165"/>
      <c r="DRK187" s="165"/>
      <c r="DRL187" s="168"/>
      <c r="DRM187" s="165"/>
      <c r="DRN187" s="165"/>
      <c r="DRO187" s="165"/>
      <c r="DRP187" s="168"/>
      <c r="DRQ187" s="165"/>
      <c r="DRR187" s="165"/>
      <c r="DRS187" s="165"/>
      <c r="DRT187" s="168"/>
      <c r="DRU187" s="165"/>
      <c r="DRV187" s="165"/>
      <c r="DRW187" s="165"/>
      <c r="DRX187" s="168"/>
      <c r="DRY187" s="165"/>
      <c r="DRZ187" s="165"/>
      <c r="DSA187" s="165"/>
      <c r="DSB187" s="168"/>
      <c r="DSC187" s="165"/>
      <c r="DSD187" s="165"/>
      <c r="DSE187" s="165"/>
      <c r="DSF187" s="168"/>
      <c r="DSG187" s="165"/>
      <c r="DSH187" s="165"/>
      <c r="DSI187" s="165"/>
      <c r="DSJ187" s="168"/>
      <c r="DSK187" s="165"/>
      <c r="DSL187" s="165"/>
      <c r="DSM187" s="165"/>
      <c r="DSN187" s="168"/>
      <c r="DSO187" s="165"/>
      <c r="DSP187" s="165"/>
      <c r="DSQ187" s="165"/>
      <c r="DSR187" s="168"/>
      <c r="DSS187" s="165"/>
      <c r="DST187" s="165"/>
      <c r="DSU187" s="165"/>
      <c r="DSV187" s="168"/>
      <c r="DSW187" s="165"/>
      <c r="DSX187" s="165"/>
      <c r="DSY187" s="165"/>
      <c r="DSZ187" s="168"/>
      <c r="DTA187" s="165"/>
      <c r="DTB187" s="165"/>
      <c r="DTC187" s="165"/>
      <c r="DTD187" s="168"/>
      <c r="DTE187" s="165"/>
      <c r="DTF187" s="165"/>
      <c r="DTG187" s="165"/>
      <c r="DTH187" s="168"/>
      <c r="DTI187" s="165"/>
      <c r="DTJ187" s="165"/>
      <c r="DTK187" s="165"/>
      <c r="DTL187" s="168"/>
      <c r="DTM187" s="165"/>
      <c r="DTN187" s="165"/>
      <c r="DTO187" s="165"/>
      <c r="DTP187" s="168"/>
      <c r="DTQ187" s="165"/>
      <c r="DTR187" s="165"/>
      <c r="DTS187" s="165"/>
      <c r="DTT187" s="168"/>
      <c r="DTU187" s="165"/>
      <c r="DTV187" s="165"/>
      <c r="DTW187" s="165"/>
      <c r="DTX187" s="168"/>
      <c r="DTY187" s="165"/>
      <c r="DTZ187" s="165"/>
      <c r="DUA187" s="165"/>
      <c r="DUB187" s="168"/>
      <c r="DUC187" s="165"/>
      <c r="DUD187" s="165"/>
      <c r="DUE187" s="165"/>
      <c r="DUF187" s="168"/>
      <c r="DUG187" s="165"/>
      <c r="DUH187" s="165"/>
      <c r="DUI187" s="165"/>
      <c r="DUJ187" s="168"/>
      <c r="DUK187" s="165"/>
      <c r="DUL187" s="165"/>
      <c r="DUM187" s="165"/>
      <c r="DUN187" s="168"/>
      <c r="DUO187" s="165"/>
      <c r="DUP187" s="165"/>
      <c r="DUQ187" s="165"/>
      <c r="DUR187" s="168"/>
      <c r="DUS187" s="165"/>
      <c r="DUT187" s="165"/>
      <c r="DUU187" s="165"/>
      <c r="DUV187" s="168"/>
      <c r="DUW187" s="165"/>
      <c r="DUX187" s="165"/>
      <c r="DUY187" s="165"/>
      <c r="DUZ187" s="168"/>
      <c r="DVA187" s="165"/>
      <c r="DVB187" s="165"/>
      <c r="DVC187" s="165"/>
      <c r="DVD187" s="168"/>
      <c r="DVE187" s="165"/>
      <c r="DVF187" s="165"/>
      <c r="DVG187" s="165"/>
      <c r="DVH187" s="168"/>
      <c r="DVI187" s="165"/>
      <c r="DVJ187" s="165"/>
      <c r="DVK187" s="165"/>
      <c r="DVL187" s="168"/>
      <c r="DVM187" s="165"/>
      <c r="DVN187" s="165"/>
      <c r="DVO187" s="165"/>
      <c r="DVP187" s="168"/>
      <c r="DVQ187" s="165"/>
      <c r="DVR187" s="165"/>
      <c r="DVS187" s="165"/>
      <c r="DVT187" s="168"/>
      <c r="DVU187" s="165"/>
      <c r="DVV187" s="165"/>
      <c r="DVW187" s="165"/>
      <c r="DVX187" s="168"/>
      <c r="DVY187" s="165"/>
      <c r="DVZ187" s="165"/>
      <c r="DWA187" s="165"/>
      <c r="DWB187" s="168"/>
      <c r="DWC187" s="165"/>
      <c r="DWD187" s="165"/>
      <c r="DWE187" s="165"/>
      <c r="DWF187" s="168"/>
      <c r="DWG187" s="165"/>
      <c r="DWH187" s="165"/>
      <c r="DWI187" s="165"/>
      <c r="DWJ187" s="168"/>
      <c r="DWK187" s="165"/>
      <c r="DWL187" s="165"/>
      <c r="DWM187" s="165"/>
      <c r="DWN187" s="168"/>
      <c r="DWO187" s="165"/>
      <c r="DWP187" s="165"/>
      <c r="DWQ187" s="165"/>
      <c r="DWR187" s="168"/>
      <c r="DWS187" s="165"/>
      <c r="DWT187" s="165"/>
      <c r="DWU187" s="165"/>
      <c r="DWV187" s="168"/>
      <c r="DWW187" s="165"/>
      <c r="DWX187" s="165"/>
      <c r="DWY187" s="165"/>
      <c r="DWZ187" s="168"/>
      <c r="DXA187" s="165"/>
      <c r="DXB187" s="165"/>
      <c r="DXC187" s="165"/>
      <c r="DXD187" s="168"/>
      <c r="DXE187" s="165"/>
      <c r="DXF187" s="165"/>
      <c r="DXG187" s="165"/>
      <c r="DXH187" s="168"/>
      <c r="DXI187" s="165"/>
      <c r="DXJ187" s="165"/>
      <c r="DXK187" s="165"/>
      <c r="DXL187" s="168"/>
      <c r="DXM187" s="165"/>
      <c r="DXN187" s="165"/>
      <c r="DXO187" s="165"/>
      <c r="DXP187" s="168"/>
      <c r="DXQ187" s="165"/>
      <c r="DXR187" s="165"/>
      <c r="DXS187" s="165"/>
      <c r="DXT187" s="168"/>
      <c r="DXU187" s="165"/>
      <c r="DXV187" s="165"/>
      <c r="DXW187" s="165"/>
      <c r="DXX187" s="168"/>
      <c r="DXY187" s="165"/>
      <c r="DXZ187" s="165"/>
      <c r="DYA187" s="165"/>
      <c r="DYB187" s="168"/>
      <c r="DYC187" s="165"/>
      <c r="DYD187" s="165"/>
      <c r="DYE187" s="165"/>
      <c r="DYF187" s="168"/>
      <c r="DYG187" s="165"/>
      <c r="DYH187" s="165"/>
      <c r="DYI187" s="165"/>
      <c r="DYJ187" s="168"/>
      <c r="DYK187" s="165"/>
      <c r="DYL187" s="165"/>
      <c r="DYM187" s="165"/>
      <c r="DYN187" s="168"/>
      <c r="DYO187" s="165"/>
      <c r="DYP187" s="165"/>
      <c r="DYQ187" s="165"/>
      <c r="DYR187" s="168"/>
      <c r="DYS187" s="165"/>
      <c r="DYT187" s="165"/>
      <c r="DYU187" s="165"/>
      <c r="DYV187" s="168"/>
      <c r="DYW187" s="165"/>
      <c r="DYX187" s="165"/>
      <c r="DYY187" s="165"/>
      <c r="DYZ187" s="168"/>
      <c r="DZA187" s="165"/>
      <c r="DZB187" s="165"/>
      <c r="DZC187" s="165"/>
      <c r="DZD187" s="168"/>
      <c r="DZE187" s="165"/>
      <c r="DZF187" s="165"/>
      <c r="DZG187" s="165"/>
      <c r="DZH187" s="168"/>
      <c r="DZI187" s="165"/>
      <c r="DZJ187" s="165"/>
      <c r="DZK187" s="165"/>
      <c r="DZL187" s="168"/>
      <c r="DZM187" s="165"/>
      <c r="DZN187" s="165"/>
      <c r="DZO187" s="165"/>
      <c r="DZP187" s="168"/>
      <c r="DZQ187" s="165"/>
      <c r="DZR187" s="165"/>
      <c r="DZS187" s="165"/>
      <c r="DZT187" s="168"/>
      <c r="DZU187" s="165"/>
      <c r="DZV187" s="165"/>
      <c r="DZW187" s="165"/>
      <c r="DZX187" s="168"/>
      <c r="DZY187" s="165"/>
      <c r="DZZ187" s="165"/>
      <c r="EAA187" s="165"/>
      <c r="EAB187" s="168"/>
      <c r="EAC187" s="165"/>
      <c r="EAD187" s="165"/>
      <c r="EAE187" s="165"/>
      <c r="EAF187" s="168"/>
      <c r="EAG187" s="165"/>
      <c r="EAH187" s="165"/>
      <c r="EAI187" s="165"/>
      <c r="EAJ187" s="168"/>
      <c r="EAK187" s="165"/>
      <c r="EAL187" s="165"/>
      <c r="EAM187" s="165"/>
      <c r="EAN187" s="168"/>
      <c r="EAO187" s="165"/>
      <c r="EAP187" s="165"/>
      <c r="EAQ187" s="165"/>
      <c r="EAR187" s="168"/>
      <c r="EAS187" s="165"/>
      <c r="EAT187" s="165"/>
      <c r="EAU187" s="165"/>
      <c r="EAV187" s="168"/>
      <c r="EAW187" s="165"/>
      <c r="EAX187" s="165"/>
      <c r="EAY187" s="165"/>
      <c r="EAZ187" s="168"/>
      <c r="EBA187" s="165"/>
      <c r="EBB187" s="165"/>
      <c r="EBC187" s="165"/>
      <c r="EBD187" s="168"/>
      <c r="EBE187" s="165"/>
      <c r="EBF187" s="165"/>
      <c r="EBG187" s="165"/>
      <c r="EBH187" s="168"/>
      <c r="EBI187" s="165"/>
      <c r="EBJ187" s="165"/>
      <c r="EBK187" s="165"/>
      <c r="EBL187" s="168"/>
      <c r="EBM187" s="165"/>
      <c r="EBN187" s="165"/>
      <c r="EBO187" s="165"/>
      <c r="EBP187" s="168"/>
      <c r="EBQ187" s="165"/>
      <c r="EBR187" s="165"/>
      <c r="EBS187" s="165"/>
      <c r="EBT187" s="168"/>
      <c r="EBU187" s="165"/>
      <c r="EBV187" s="165"/>
      <c r="EBW187" s="165"/>
      <c r="EBX187" s="168"/>
      <c r="EBY187" s="165"/>
      <c r="EBZ187" s="165"/>
      <c r="ECA187" s="165"/>
      <c r="ECB187" s="168"/>
      <c r="ECC187" s="165"/>
      <c r="ECD187" s="165"/>
      <c r="ECE187" s="165"/>
      <c r="ECF187" s="168"/>
      <c r="ECG187" s="165"/>
      <c r="ECH187" s="165"/>
      <c r="ECI187" s="165"/>
      <c r="ECJ187" s="168"/>
      <c r="ECK187" s="165"/>
      <c r="ECL187" s="165"/>
      <c r="ECM187" s="165"/>
      <c r="ECN187" s="168"/>
      <c r="ECO187" s="165"/>
      <c r="ECP187" s="165"/>
      <c r="ECQ187" s="165"/>
      <c r="ECR187" s="168"/>
      <c r="ECS187" s="165"/>
      <c r="ECT187" s="165"/>
      <c r="ECU187" s="165"/>
      <c r="ECV187" s="168"/>
      <c r="ECW187" s="165"/>
      <c r="ECX187" s="165"/>
      <c r="ECY187" s="165"/>
      <c r="ECZ187" s="168"/>
      <c r="EDA187" s="165"/>
      <c r="EDB187" s="165"/>
      <c r="EDC187" s="165"/>
      <c r="EDD187" s="168"/>
      <c r="EDE187" s="165"/>
      <c r="EDF187" s="165"/>
      <c r="EDG187" s="165"/>
      <c r="EDH187" s="168"/>
      <c r="EDI187" s="165"/>
      <c r="EDJ187" s="165"/>
      <c r="EDK187" s="165"/>
      <c r="EDL187" s="168"/>
      <c r="EDM187" s="165"/>
      <c r="EDN187" s="165"/>
      <c r="EDO187" s="165"/>
      <c r="EDP187" s="168"/>
      <c r="EDQ187" s="165"/>
      <c r="EDR187" s="165"/>
      <c r="EDS187" s="165"/>
      <c r="EDT187" s="168"/>
      <c r="EDU187" s="165"/>
      <c r="EDV187" s="165"/>
      <c r="EDW187" s="165"/>
      <c r="EDX187" s="168"/>
      <c r="EDY187" s="165"/>
      <c r="EDZ187" s="165"/>
      <c r="EEA187" s="165"/>
      <c r="EEB187" s="168"/>
      <c r="EEC187" s="165"/>
      <c r="EED187" s="165"/>
      <c r="EEE187" s="165"/>
      <c r="EEF187" s="168"/>
      <c r="EEG187" s="165"/>
      <c r="EEH187" s="165"/>
      <c r="EEI187" s="165"/>
      <c r="EEJ187" s="168"/>
      <c r="EEK187" s="165"/>
      <c r="EEL187" s="165"/>
      <c r="EEM187" s="165"/>
      <c r="EEN187" s="168"/>
      <c r="EEO187" s="165"/>
      <c r="EEP187" s="165"/>
      <c r="EEQ187" s="165"/>
      <c r="EER187" s="168"/>
      <c r="EES187" s="165"/>
      <c r="EET187" s="165"/>
      <c r="EEU187" s="165"/>
      <c r="EEV187" s="168"/>
      <c r="EEW187" s="165"/>
      <c r="EEX187" s="165"/>
      <c r="EEY187" s="165"/>
      <c r="EEZ187" s="168"/>
      <c r="EFA187" s="165"/>
      <c r="EFB187" s="165"/>
      <c r="EFC187" s="165"/>
      <c r="EFD187" s="168"/>
      <c r="EFE187" s="165"/>
      <c r="EFF187" s="165"/>
      <c r="EFG187" s="165"/>
      <c r="EFH187" s="168"/>
      <c r="EFI187" s="165"/>
      <c r="EFJ187" s="165"/>
      <c r="EFK187" s="165"/>
      <c r="EFL187" s="168"/>
      <c r="EFM187" s="165"/>
      <c r="EFN187" s="165"/>
      <c r="EFO187" s="165"/>
      <c r="EFP187" s="168"/>
      <c r="EFQ187" s="165"/>
      <c r="EFR187" s="165"/>
      <c r="EFS187" s="165"/>
      <c r="EFT187" s="168"/>
      <c r="EFU187" s="165"/>
      <c r="EFV187" s="165"/>
      <c r="EFW187" s="165"/>
      <c r="EFX187" s="168"/>
      <c r="EFY187" s="165"/>
      <c r="EFZ187" s="165"/>
      <c r="EGA187" s="165"/>
      <c r="EGB187" s="168"/>
      <c r="EGC187" s="165"/>
      <c r="EGD187" s="165"/>
      <c r="EGE187" s="165"/>
      <c r="EGF187" s="168"/>
      <c r="EGG187" s="165"/>
      <c r="EGH187" s="165"/>
      <c r="EGI187" s="165"/>
      <c r="EGJ187" s="168"/>
      <c r="EGK187" s="165"/>
      <c r="EGL187" s="165"/>
      <c r="EGM187" s="165"/>
      <c r="EGN187" s="168"/>
      <c r="EGO187" s="165"/>
      <c r="EGP187" s="165"/>
      <c r="EGQ187" s="165"/>
      <c r="EGR187" s="168"/>
      <c r="EGS187" s="165"/>
      <c r="EGT187" s="165"/>
      <c r="EGU187" s="165"/>
      <c r="EGV187" s="168"/>
      <c r="EGW187" s="165"/>
      <c r="EGX187" s="165"/>
      <c r="EGY187" s="165"/>
      <c r="EGZ187" s="168"/>
      <c r="EHA187" s="165"/>
      <c r="EHB187" s="165"/>
      <c r="EHC187" s="165"/>
      <c r="EHD187" s="168"/>
      <c r="EHE187" s="165"/>
      <c r="EHF187" s="165"/>
      <c r="EHG187" s="165"/>
      <c r="EHH187" s="168"/>
      <c r="EHI187" s="165"/>
      <c r="EHJ187" s="165"/>
      <c r="EHK187" s="165"/>
      <c r="EHL187" s="168"/>
      <c r="EHM187" s="165"/>
      <c r="EHN187" s="165"/>
      <c r="EHO187" s="165"/>
      <c r="EHP187" s="168"/>
      <c r="EHQ187" s="165"/>
      <c r="EHR187" s="165"/>
      <c r="EHS187" s="165"/>
      <c r="EHT187" s="168"/>
      <c r="EHU187" s="165"/>
      <c r="EHV187" s="165"/>
      <c r="EHW187" s="165"/>
      <c r="EHX187" s="168"/>
      <c r="EHY187" s="165"/>
      <c r="EHZ187" s="165"/>
      <c r="EIA187" s="165"/>
      <c r="EIB187" s="168"/>
      <c r="EIC187" s="165"/>
      <c r="EID187" s="165"/>
      <c r="EIE187" s="165"/>
      <c r="EIF187" s="168"/>
      <c r="EIG187" s="165"/>
      <c r="EIH187" s="165"/>
      <c r="EII187" s="165"/>
      <c r="EIJ187" s="168"/>
      <c r="EIK187" s="165"/>
      <c r="EIL187" s="165"/>
      <c r="EIM187" s="165"/>
      <c r="EIN187" s="168"/>
      <c r="EIO187" s="165"/>
      <c r="EIP187" s="165"/>
      <c r="EIQ187" s="165"/>
      <c r="EIR187" s="168"/>
      <c r="EIS187" s="165"/>
      <c r="EIT187" s="165"/>
      <c r="EIU187" s="165"/>
      <c r="EIV187" s="168"/>
      <c r="EIW187" s="165"/>
      <c r="EIX187" s="165"/>
      <c r="EIY187" s="165"/>
      <c r="EIZ187" s="168"/>
      <c r="EJA187" s="165"/>
      <c r="EJB187" s="165"/>
      <c r="EJC187" s="165"/>
      <c r="EJD187" s="168"/>
      <c r="EJE187" s="165"/>
      <c r="EJF187" s="165"/>
      <c r="EJG187" s="165"/>
      <c r="EJH187" s="168"/>
      <c r="EJI187" s="165"/>
      <c r="EJJ187" s="165"/>
      <c r="EJK187" s="165"/>
      <c r="EJL187" s="168"/>
      <c r="EJM187" s="165"/>
      <c r="EJN187" s="165"/>
      <c r="EJO187" s="165"/>
      <c r="EJP187" s="168"/>
      <c r="EJQ187" s="165"/>
      <c r="EJR187" s="165"/>
      <c r="EJS187" s="165"/>
      <c r="EJT187" s="168"/>
      <c r="EJU187" s="165"/>
      <c r="EJV187" s="165"/>
      <c r="EJW187" s="165"/>
      <c r="EJX187" s="168"/>
      <c r="EJY187" s="165"/>
      <c r="EJZ187" s="165"/>
      <c r="EKA187" s="165"/>
      <c r="EKB187" s="168"/>
      <c r="EKC187" s="165"/>
      <c r="EKD187" s="165"/>
      <c r="EKE187" s="165"/>
      <c r="EKF187" s="168"/>
      <c r="EKG187" s="165"/>
      <c r="EKH187" s="165"/>
      <c r="EKI187" s="165"/>
      <c r="EKJ187" s="168"/>
      <c r="EKK187" s="165"/>
      <c r="EKL187" s="165"/>
      <c r="EKM187" s="165"/>
      <c r="EKN187" s="168"/>
      <c r="EKO187" s="165"/>
      <c r="EKP187" s="165"/>
      <c r="EKQ187" s="165"/>
      <c r="EKR187" s="168"/>
      <c r="EKS187" s="165"/>
      <c r="EKT187" s="165"/>
      <c r="EKU187" s="165"/>
      <c r="EKV187" s="168"/>
      <c r="EKW187" s="165"/>
      <c r="EKX187" s="165"/>
      <c r="EKY187" s="165"/>
      <c r="EKZ187" s="168"/>
      <c r="ELA187" s="165"/>
      <c r="ELB187" s="165"/>
      <c r="ELC187" s="165"/>
      <c r="ELD187" s="168"/>
      <c r="ELE187" s="165"/>
      <c r="ELF187" s="165"/>
      <c r="ELG187" s="165"/>
      <c r="ELH187" s="168"/>
      <c r="ELI187" s="165"/>
      <c r="ELJ187" s="165"/>
      <c r="ELK187" s="165"/>
      <c r="ELL187" s="168"/>
      <c r="ELM187" s="165"/>
      <c r="ELN187" s="165"/>
      <c r="ELO187" s="165"/>
      <c r="ELP187" s="168"/>
      <c r="ELQ187" s="165"/>
      <c r="ELR187" s="165"/>
      <c r="ELS187" s="165"/>
      <c r="ELT187" s="168"/>
      <c r="ELU187" s="165"/>
      <c r="ELV187" s="165"/>
      <c r="ELW187" s="165"/>
      <c r="ELX187" s="168"/>
      <c r="ELY187" s="165"/>
      <c r="ELZ187" s="165"/>
      <c r="EMA187" s="165"/>
      <c r="EMB187" s="168"/>
      <c r="EMC187" s="165"/>
      <c r="EMD187" s="165"/>
      <c r="EME187" s="165"/>
      <c r="EMF187" s="168"/>
      <c r="EMG187" s="165"/>
      <c r="EMH187" s="165"/>
      <c r="EMI187" s="165"/>
      <c r="EMJ187" s="168"/>
      <c r="EMK187" s="165"/>
      <c r="EML187" s="165"/>
      <c r="EMM187" s="165"/>
      <c r="EMN187" s="168"/>
      <c r="EMO187" s="165"/>
      <c r="EMP187" s="165"/>
      <c r="EMQ187" s="165"/>
      <c r="EMR187" s="168"/>
      <c r="EMS187" s="165"/>
      <c r="EMT187" s="165"/>
      <c r="EMU187" s="165"/>
      <c r="EMV187" s="168"/>
      <c r="EMW187" s="165"/>
      <c r="EMX187" s="165"/>
      <c r="EMY187" s="165"/>
      <c r="EMZ187" s="168"/>
      <c r="ENA187" s="165"/>
      <c r="ENB187" s="165"/>
      <c r="ENC187" s="165"/>
      <c r="END187" s="168"/>
      <c r="ENE187" s="165"/>
      <c r="ENF187" s="165"/>
      <c r="ENG187" s="165"/>
      <c r="ENH187" s="168"/>
      <c r="ENI187" s="165"/>
      <c r="ENJ187" s="165"/>
      <c r="ENK187" s="165"/>
      <c r="ENL187" s="168"/>
      <c r="ENM187" s="165"/>
      <c r="ENN187" s="165"/>
      <c r="ENO187" s="165"/>
      <c r="ENP187" s="168"/>
      <c r="ENQ187" s="165"/>
      <c r="ENR187" s="165"/>
      <c r="ENS187" s="165"/>
      <c r="ENT187" s="168"/>
      <c r="ENU187" s="165"/>
      <c r="ENV187" s="165"/>
      <c r="ENW187" s="165"/>
      <c r="ENX187" s="168"/>
      <c r="ENY187" s="165"/>
      <c r="ENZ187" s="165"/>
      <c r="EOA187" s="165"/>
      <c r="EOB187" s="168"/>
      <c r="EOC187" s="165"/>
      <c r="EOD187" s="165"/>
      <c r="EOE187" s="165"/>
      <c r="EOF187" s="168"/>
      <c r="EOG187" s="165"/>
      <c r="EOH187" s="165"/>
      <c r="EOI187" s="165"/>
      <c r="EOJ187" s="168"/>
      <c r="EOK187" s="165"/>
      <c r="EOL187" s="165"/>
      <c r="EOM187" s="165"/>
      <c r="EON187" s="168"/>
      <c r="EOO187" s="165"/>
      <c r="EOP187" s="165"/>
      <c r="EOQ187" s="165"/>
      <c r="EOR187" s="168"/>
      <c r="EOS187" s="165"/>
      <c r="EOT187" s="165"/>
      <c r="EOU187" s="165"/>
      <c r="EOV187" s="168"/>
      <c r="EOW187" s="165"/>
      <c r="EOX187" s="165"/>
      <c r="EOY187" s="165"/>
      <c r="EOZ187" s="168"/>
      <c r="EPA187" s="165"/>
      <c r="EPB187" s="165"/>
      <c r="EPC187" s="165"/>
      <c r="EPD187" s="168"/>
      <c r="EPE187" s="165"/>
      <c r="EPF187" s="165"/>
      <c r="EPG187" s="165"/>
      <c r="EPH187" s="168"/>
      <c r="EPI187" s="165"/>
      <c r="EPJ187" s="165"/>
      <c r="EPK187" s="165"/>
      <c r="EPL187" s="168"/>
      <c r="EPM187" s="165"/>
      <c r="EPN187" s="165"/>
      <c r="EPO187" s="165"/>
      <c r="EPP187" s="168"/>
      <c r="EPQ187" s="165"/>
      <c r="EPR187" s="165"/>
      <c r="EPS187" s="165"/>
      <c r="EPT187" s="168"/>
      <c r="EPU187" s="165"/>
      <c r="EPV187" s="165"/>
      <c r="EPW187" s="165"/>
      <c r="EPX187" s="168"/>
      <c r="EPY187" s="165"/>
      <c r="EPZ187" s="165"/>
      <c r="EQA187" s="165"/>
      <c r="EQB187" s="168"/>
      <c r="EQC187" s="165"/>
      <c r="EQD187" s="165"/>
      <c r="EQE187" s="165"/>
      <c r="EQF187" s="168"/>
      <c r="EQG187" s="165"/>
      <c r="EQH187" s="165"/>
      <c r="EQI187" s="165"/>
      <c r="EQJ187" s="168"/>
      <c r="EQK187" s="165"/>
      <c r="EQL187" s="165"/>
      <c r="EQM187" s="165"/>
      <c r="EQN187" s="168"/>
      <c r="EQO187" s="165"/>
      <c r="EQP187" s="165"/>
      <c r="EQQ187" s="165"/>
      <c r="EQR187" s="168"/>
      <c r="EQS187" s="165"/>
      <c r="EQT187" s="165"/>
      <c r="EQU187" s="165"/>
      <c r="EQV187" s="168"/>
      <c r="EQW187" s="165"/>
      <c r="EQX187" s="165"/>
      <c r="EQY187" s="165"/>
      <c r="EQZ187" s="168"/>
      <c r="ERA187" s="165"/>
      <c r="ERB187" s="165"/>
      <c r="ERC187" s="165"/>
      <c r="ERD187" s="168"/>
      <c r="ERE187" s="165"/>
      <c r="ERF187" s="165"/>
      <c r="ERG187" s="165"/>
      <c r="ERH187" s="168"/>
      <c r="ERI187" s="165"/>
      <c r="ERJ187" s="165"/>
      <c r="ERK187" s="165"/>
      <c r="ERL187" s="168"/>
      <c r="ERM187" s="165"/>
      <c r="ERN187" s="165"/>
      <c r="ERO187" s="165"/>
      <c r="ERP187" s="168"/>
      <c r="ERQ187" s="165"/>
      <c r="ERR187" s="165"/>
      <c r="ERS187" s="165"/>
      <c r="ERT187" s="168"/>
      <c r="ERU187" s="165"/>
      <c r="ERV187" s="165"/>
      <c r="ERW187" s="165"/>
      <c r="ERX187" s="168"/>
      <c r="ERY187" s="165"/>
      <c r="ERZ187" s="165"/>
      <c r="ESA187" s="165"/>
      <c r="ESB187" s="168"/>
      <c r="ESC187" s="165"/>
      <c r="ESD187" s="165"/>
      <c r="ESE187" s="165"/>
      <c r="ESF187" s="168"/>
      <c r="ESG187" s="165"/>
      <c r="ESH187" s="165"/>
      <c r="ESI187" s="165"/>
      <c r="ESJ187" s="168"/>
      <c r="ESK187" s="165"/>
      <c r="ESL187" s="165"/>
      <c r="ESM187" s="165"/>
      <c r="ESN187" s="168"/>
      <c r="ESO187" s="165"/>
      <c r="ESP187" s="165"/>
      <c r="ESQ187" s="165"/>
      <c r="ESR187" s="168"/>
      <c r="ESS187" s="165"/>
      <c r="EST187" s="165"/>
      <c r="ESU187" s="165"/>
      <c r="ESV187" s="168"/>
      <c r="ESW187" s="165"/>
      <c r="ESX187" s="165"/>
      <c r="ESY187" s="165"/>
      <c r="ESZ187" s="168"/>
      <c r="ETA187" s="165"/>
      <c r="ETB187" s="165"/>
      <c r="ETC187" s="165"/>
      <c r="ETD187" s="168"/>
      <c r="ETE187" s="165"/>
      <c r="ETF187" s="165"/>
      <c r="ETG187" s="165"/>
      <c r="ETH187" s="168"/>
      <c r="ETI187" s="165"/>
      <c r="ETJ187" s="165"/>
      <c r="ETK187" s="165"/>
      <c r="ETL187" s="168"/>
      <c r="ETM187" s="165"/>
      <c r="ETN187" s="165"/>
      <c r="ETO187" s="165"/>
      <c r="ETP187" s="168"/>
      <c r="ETQ187" s="165"/>
      <c r="ETR187" s="165"/>
      <c r="ETS187" s="165"/>
      <c r="ETT187" s="168"/>
      <c r="ETU187" s="165"/>
      <c r="ETV187" s="165"/>
      <c r="ETW187" s="165"/>
      <c r="ETX187" s="168"/>
      <c r="ETY187" s="165"/>
      <c r="ETZ187" s="165"/>
      <c r="EUA187" s="165"/>
      <c r="EUB187" s="168"/>
      <c r="EUC187" s="165"/>
      <c r="EUD187" s="165"/>
      <c r="EUE187" s="165"/>
      <c r="EUF187" s="168"/>
      <c r="EUG187" s="165"/>
      <c r="EUH187" s="165"/>
      <c r="EUI187" s="165"/>
      <c r="EUJ187" s="168"/>
      <c r="EUK187" s="165"/>
      <c r="EUL187" s="165"/>
      <c r="EUM187" s="165"/>
      <c r="EUN187" s="168"/>
      <c r="EUO187" s="165"/>
      <c r="EUP187" s="165"/>
      <c r="EUQ187" s="165"/>
      <c r="EUR187" s="168"/>
      <c r="EUS187" s="165"/>
      <c r="EUT187" s="165"/>
      <c r="EUU187" s="165"/>
      <c r="EUV187" s="168"/>
      <c r="EUW187" s="165"/>
      <c r="EUX187" s="165"/>
      <c r="EUY187" s="165"/>
      <c r="EUZ187" s="168"/>
      <c r="EVA187" s="165"/>
      <c r="EVB187" s="165"/>
      <c r="EVC187" s="165"/>
      <c r="EVD187" s="168"/>
      <c r="EVE187" s="165"/>
      <c r="EVF187" s="165"/>
      <c r="EVG187" s="165"/>
      <c r="EVH187" s="168"/>
      <c r="EVI187" s="165"/>
      <c r="EVJ187" s="165"/>
      <c r="EVK187" s="165"/>
      <c r="EVL187" s="168"/>
      <c r="EVM187" s="165"/>
      <c r="EVN187" s="165"/>
      <c r="EVO187" s="165"/>
      <c r="EVP187" s="168"/>
      <c r="EVQ187" s="165"/>
      <c r="EVR187" s="165"/>
      <c r="EVS187" s="165"/>
      <c r="EVT187" s="168"/>
      <c r="EVU187" s="165"/>
      <c r="EVV187" s="165"/>
      <c r="EVW187" s="165"/>
      <c r="EVX187" s="168"/>
      <c r="EVY187" s="165"/>
      <c r="EVZ187" s="165"/>
      <c r="EWA187" s="165"/>
      <c r="EWB187" s="168"/>
      <c r="EWC187" s="165"/>
      <c r="EWD187" s="165"/>
      <c r="EWE187" s="165"/>
      <c r="EWF187" s="168"/>
      <c r="EWG187" s="165"/>
      <c r="EWH187" s="165"/>
      <c r="EWI187" s="165"/>
      <c r="EWJ187" s="168"/>
      <c r="EWK187" s="165"/>
      <c r="EWL187" s="165"/>
      <c r="EWM187" s="165"/>
      <c r="EWN187" s="168"/>
      <c r="EWO187" s="165"/>
      <c r="EWP187" s="165"/>
      <c r="EWQ187" s="165"/>
      <c r="EWR187" s="168"/>
      <c r="EWS187" s="165"/>
      <c r="EWT187" s="165"/>
      <c r="EWU187" s="165"/>
      <c r="EWV187" s="168"/>
      <c r="EWW187" s="165"/>
      <c r="EWX187" s="165"/>
      <c r="EWY187" s="165"/>
      <c r="EWZ187" s="168"/>
      <c r="EXA187" s="165"/>
      <c r="EXB187" s="165"/>
      <c r="EXC187" s="165"/>
      <c r="EXD187" s="168"/>
      <c r="EXE187" s="165"/>
      <c r="EXF187" s="165"/>
      <c r="EXG187" s="165"/>
      <c r="EXH187" s="168"/>
      <c r="EXI187" s="165"/>
      <c r="EXJ187" s="165"/>
      <c r="EXK187" s="165"/>
      <c r="EXL187" s="168"/>
      <c r="EXM187" s="165"/>
      <c r="EXN187" s="165"/>
      <c r="EXO187" s="165"/>
      <c r="EXP187" s="168"/>
      <c r="EXQ187" s="165"/>
      <c r="EXR187" s="165"/>
      <c r="EXS187" s="165"/>
      <c r="EXT187" s="168"/>
      <c r="EXU187" s="165"/>
      <c r="EXV187" s="165"/>
      <c r="EXW187" s="165"/>
      <c r="EXX187" s="168"/>
      <c r="EXY187" s="165"/>
      <c r="EXZ187" s="165"/>
      <c r="EYA187" s="165"/>
      <c r="EYB187" s="168"/>
      <c r="EYC187" s="165"/>
      <c r="EYD187" s="165"/>
      <c r="EYE187" s="165"/>
      <c r="EYF187" s="168"/>
      <c r="EYG187" s="165"/>
      <c r="EYH187" s="165"/>
      <c r="EYI187" s="165"/>
      <c r="EYJ187" s="168"/>
      <c r="EYK187" s="165"/>
      <c r="EYL187" s="165"/>
      <c r="EYM187" s="165"/>
      <c r="EYN187" s="168"/>
      <c r="EYO187" s="165"/>
      <c r="EYP187" s="165"/>
      <c r="EYQ187" s="165"/>
      <c r="EYR187" s="168"/>
      <c r="EYS187" s="165"/>
      <c r="EYT187" s="165"/>
      <c r="EYU187" s="165"/>
      <c r="EYV187" s="168"/>
      <c r="EYW187" s="165"/>
      <c r="EYX187" s="165"/>
      <c r="EYY187" s="165"/>
      <c r="EYZ187" s="168"/>
      <c r="EZA187" s="165"/>
      <c r="EZB187" s="165"/>
      <c r="EZC187" s="165"/>
      <c r="EZD187" s="168"/>
      <c r="EZE187" s="165"/>
      <c r="EZF187" s="165"/>
      <c r="EZG187" s="165"/>
      <c r="EZH187" s="168"/>
      <c r="EZI187" s="165"/>
      <c r="EZJ187" s="165"/>
      <c r="EZK187" s="165"/>
      <c r="EZL187" s="168"/>
      <c r="EZM187" s="165"/>
      <c r="EZN187" s="165"/>
      <c r="EZO187" s="165"/>
      <c r="EZP187" s="168"/>
      <c r="EZQ187" s="165"/>
      <c r="EZR187" s="165"/>
      <c r="EZS187" s="165"/>
      <c r="EZT187" s="168"/>
      <c r="EZU187" s="165"/>
      <c r="EZV187" s="165"/>
      <c r="EZW187" s="165"/>
      <c r="EZX187" s="168"/>
      <c r="EZY187" s="165"/>
      <c r="EZZ187" s="165"/>
      <c r="FAA187" s="165"/>
      <c r="FAB187" s="168"/>
      <c r="FAC187" s="165"/>
      <c r="FAD187" s="165"/>
      <c r="FAE187" s="165"/>
      <c r="FAF187" s="168"/>
      <c r="FAG187" s="165"/>
      <c r="FAH187" s="165"/>
      <c r="FAI187" s="165"/>
      <c r="FAJ187" s="168"/>
      <c r="FAK187" s="165"/>
      <c r="FAL187" s="165"/>
      <c r="FAM187" s="165"/>
      <c r="FAN187" s="168"/>
      <c r="FAO187" s="165"/>
      <c r="FAP187" s="165"/>
      <c r="FAQ187" s="165"/>
      <c r="FAR187" s="168"/>
      <c r="FAS187" s="165"/>
      <c r="FAT187" s="165"/>
      <c r="FAU187" s="165"/>
      <c r="FAV187" s="168"/>
      <c r="FAW187" s="165"/>
      <c r="FAX187" s="165"/>
      <c r="FAY187" s="165"/>
      <c r="FAZ187" s="168"/>
      <c r="FBA187" s="165"/>
      <c r="FBB187" s="165"/>
      <c r="FBC187" s="165"/>
      <c r="FBD187" s="168"/>
      <c r="FBE187" s="165"/>
      <c r="FBF187" s="165"/>
      <c r="FBG187" s="165"/>
      <c r="FBH187" s="168"/>
      <c r="FBI187" s="165"/>
      <c r="FBJ187" s="165"/>
      <c r="FBK187" s="165"/>
      <c r="FBL187" s="168"/>
      <c r="FBM187" s="165"/>
      <c r="FBN187" s="165"/>
      <c r="FBO187" s="165"/>
      <c r="FBP187" s="168"/>
      <c r="FBQ187" s="165"/>
      <c r="FBR187" s="165"/>
      <c r="FBS187" s="165"/>
      <c r="FBT187" s="168"/>
      <c r="FBU187" s="165"/>
      <c r="FBV187" s="165"/>
      <c r="FBW187" s="165"/>
      <c r="FBX187" s="168"/>
      <c r="FBY187" s="165"/>
      <c r="FBZ187" s="165"/>
      <c r="FCA187" s="165"/>
      <c r="FCB187" s="168"/>
      <c r="FCC187" s="165"/>
      <c r="FCD187" s="165"/>
      <c r="FCE187" s="165"/>
      <c r="FCF187" s="168"/>
      <c r="FCG187" s="165"/>
      <c r="FCH187" s="165"/>
      <c r="FCI187" s="165"/>
      <c r="FCJ187" s="168"/>
      <c r="FCK187" s="165"/>
      <c r="FCL187" s="165"/>
      <c r="FCM187" s="165"/>
      <c r="FCN187" s="168"/>
      <c r="FCO187" s="165"/>
      <c r="FCP187" s="165"/>
      <c r="FCQ187" s="165"/>
      <c r="FCR187" s="168"/>
      <c r="FCS187" s="165"/>
      <c r="FCT187" s="165"/>
      <c r="FCU187" s="165"/>
      <c r="FCV187" s="168"/>
      <c r="FCW187" s="165"/>
      <c r="FCX187" s="165"/>
      <c r="FCY187" s="165"/>
      <c r="FCZ187" s="168"/>
      <c r="FDA187" s="165"/>
      <c r="FDB187" s="165"/>
      <c r="FDC187" s="165"/>
      <c r="FDD187" s="168"/>
      <c r="FDE187" s="165"/>
      <c r="FDF187" s="165"/>
      <c r="FDG187" s="165"/>
      <c r="FDH187" s="168"/>
      <c r="FDI187" s="165"/>
      <c r="FDJ187" s="165"/>
      <c r="FDK187" s="165"/>
      <c r="FDL187" s="168"/>
      <c r="FDM187" s="165"/>
      <c r="FDN187" s="165"/>
      <c r="FDO187" s="165"/>
      <c r="FDP187" s="168"/>
      <c r="FDQ187" s="165"/>
      <c r="FDR187" s="165"/>
      <c r="FDS187" s="165"/>
      <c r="FDT187" s="168"/>
      <c r="FDU187" s="165"/>
      <c r="FDV187" s="165"/>
      <c r="FDW187" s="165"/>
      <c r="FDX187" s="168"/>
      <c r="FDY187" s="165"/>
      <c r="FDZ187" s="165"/>
      <c r="FEA187" s="165"/>
      <c r="FEB187" s="168"/>
      <c r="FEC187" s="165"/>
      <c r="FED187" s="165"/>
      <c r="FEE187" s="165"/>
      <c r="FEF187" s="168"/>
      <c r="FEG187" s="165"/>
      <c r="FEH187" s="165"/>
      <c r="FEI187" s="165"/>
      <c r="FEJ187" s="168"/>
      <c r="FEK187" s="165"/>
      <c r="FEL187" s="165"/>
      <c r="FEM187" s="165"/>
      <c r="FEN187" s="168"/>
      <c r="FEO187" s="165"/>
      <c r="FEP187" s="165"/>
      <c r="FEQ187" s="165"/>
      <c r="FER187" s="168"/>
      <c r="FES187" s="165"/>
      <c r="FET187" s="165"/>
      <c r="FEU187" s="165"/>
      <c r="FEV187" s="168"/>
      <c r="FEW187" s="165"/>
      <c r="FEX187" s="165"/>
      <c r="FEY187" s="165"/>
      <c r="FEZ187" s="168"/>
      <c r="FFA187" s="165"/>
      <c r="FFB187" s="165"/>
      <c r="FFC187" s="165"/>
      <c r="FFD187" s="168"/>
      <c r="FFE187" s="165"/>
      <c r="FFF187" s="165"/>
      <c r="FFG187" s="165"/>
      <c r="FFH187" s="168"/>
      <c r="FFI187" s="165"/>
      <c r="FFJ187" s="165"/>
      <c r="FFK187" s="165"/>
      <c r="FFL187" s="168"/>
      <c r="FFM187" s="165"/>
      <c r="FFN187" s="165"/>
      <c r="FFO187" s="165"/>
      <c r="FFP187" s="168"/>
      <c r="FFQ187" s="165"/>
      <c r="FFR187" s="165"/>
      <c r="FFS187" s="165"/>
      <c r="FFT187" s="168"/>
      <c r="FFU187" s="165"/>
      <c r="FFV187" s="165"/>
      <c r="FFW187" s="165"/>
      <c r="FFX187" s="168"/>
      <c r="FFY187" s="165"/>
      <c r="FFZ187" s="165"/>
      <c r="FGA187" s="165"/>
      <c r="FGB187" s="168"/>
      <c r="FGC187" s="165"/>
      <c r="FGD187" s="165"/>
      <c r="FGE187" s="165"/>
      <c r="FGF187" s="168"/>
      <c r="FGG187" s="165"/>
      <c r="FGH187" s="165"/>
      <c r="FGI187" s="165"/>
      <c r="FGJ187" s="168"/>
      <c r="FGK187" s="165"/>
      <c r="FGL187" s="165"/>
      <c r="FGM187" s="165"/>
      <c r="FGN187" s="168"/>
      <c r="FGO187" s="165"/>
      <c r="FGP187" s="165"/>
      <c r="FGQ187" s="165"/>
      <c r="FGR187" s="168"/>
      <c r="FGS187" s="165"/>
      <c r="FGT187" s="165"/>
      <c r="FGU187" s="165"/>
      <c r="FGV187" s="168"/>
      <c r="FGW187" s="165"/>
      <c r="FGX187" s="165"/>
      <c r="FGY187" s="165"/>
      <c r="FGZ187" s="168"/>
      <c r="FHA187" s="165"/>
      <c r="FHB187" s="165"/>
      <c r="FHC187" s="165"/>
      <c r="FHD187" s="168"/>
      <c r="FHE187" s="165"/>
      <c r="FHF187" s="165"/>
      <c r="FHG187" s="165"/>
      <c r="FHH187" s="168"/>
      <c r="FHI187" s="165"/>
      <c r="FHJ187" s="165"/>
      <c r="FHK187" s="165"/>
      <c r="FHL187" s="168"/>
      <c r="FHM187" s="165"/>
      <c r="FHN187" s="165"/>
      <c r="FHO187" s="165"/>
      <c r="FHP187" s="168"/>
      <c r="FHQ187" s="165"/>
      <c r="FHR187" s="165"/>
      <c r="FHS187" s="165"/>
      <c r="FHT187" s="168"/>
      <c r="FHU187" s="165"/>
      <c r="FHV187" s="165"/>
      <c r="FHW187" s="165"/>
      <c r="FHX187" s="168"/>
      <c r="FHY187" s="165"/>
      <c r="FHZ187" s="165"/>
      <c r="FIA187" s="165"/>
      <c r="FIB187" s="168"/>
      <c r="FIC187" s="165"/>
      <c r="FID187" s="165"/>
      <c r="FIE187" s="165"/>
      <c r="FIF187" s="168"/>
      <c r="FIG187" s="165"/>
      <c r="FIH187" s="165"/>
      <c r="FII187" s="165"/>
      <c r="FIJ187" s="168"/>
      <c r="FIK187" s="165"/>
      <c r="FIL187" s="165"/>
      <c r="FIM187" s="165"/>
      <c r="FIN187" s="168"/>
      <c r="FIO187" s="165"/>
      <c r="FIP187" s="165"/>
      <c r="FIQ187" s="165"/>
      <c r="FIR187" s="168"/>
      <c r="FIS187" s="165"/>
      <c r="FIT187" s="165"/>
      <c r="FIU187" s="165"/>
      <c r="FIV187" s="168"/>
      <c r="FIW187" s="165"/>
      <c r="FIX187" s="165"/>
      <c r="FIY187" s="165"/>
      <c r="FIZ187" s="168"/>
      <c r="FJA187" s="165"/>
      <c r="FJB187" s="165"/>
      <c r="FJC187" s="165"/>
      <c r="FJD187" s="168"/>
      <c r="FJE187" s="165"/>
      <c r="FJF187" s="165"/>
      <c r="FJG187" s="165"/>
      <c r="FJH187" s="168"/>
      <c r="FJI187" s="165"/>
      <c r="FJJ187" s="165"/>
      <c r="FJK187" s="165"/>
      <c r="FJL187" s="168"/>
      <c r="FJM187" s="165"/>
      <c r="FJN187" s="165"/>
      <c r="FJO187" s="165"/>
      <c r="FJP187" s="168"/>
      <c r="FJQ187" s="165"/>
      <c r="FJR187" s="165"/>
      <c r="FJS187" s="165"/>
      <c r="FJT187" s="168"/>
      <c r="FJU187" s="165"/>
      <c r="FJV187" s="165"/>
      <c r="FJW187" s="165"/>
      <c r="FJX187" s="168"/>
      <c r="FJY187" s="165"/>
      <c r="FJZ187" s="165"/>
      <c r="FKA187" s="165"/>
      <c r="FKB187" s="168"/>
      <c r="FKC187" s="165"/>
      <c r="FKD187" s="165"/>
      <c r="FKE187" s="165"/>
      <c r="FKF187" s="168"/>
      <c r="FKG187" s="165"/>
      <c r="FKH187" s="165"/>
      <c r="FKI187" s="165"/>
      <c r="FKJ187" s="168"/>
      <c r="FKK187" s="165"/>
      <c r="FKL187" s="165"/>
      <c r="FKM187" s="165"/>
      <c r="FKN187" s="168"/>
      <c r="FKO187" s="165"/>
      <c r="FKP187" s="165"/>
      <c r="FKQ187" s="165"/>
      <c r="FKR187" s="168"/>
      <c r="FKS187" s="165"/>
      <c r="FKT187" s="165"/>
      <c r="FKU187" s="165"/>
      <c r="FKV187" s="168"/>
      <c r="FKW187" s="165"/>
      <c r="FKX187" s="165"/>
      <c r="FKY187" s="165"/>
      <c r="FKZ187" s="168"/>
      <c r="FLA187" s="165"/>
      <c r="FLB187" s="165"/>
      <c r="FLC187" s="165"/>
      <c r="FLD187" s="168"/>
      <c r="FLE187" s="165"/>
      <c r="FLF187" s="165"/>
      <c r="FLG187" s="165"/>
      <c r="FLH187" s="168"/>
      <c r="FLI187" s="165"/>
      <c r="FLJ187" s="165"/>
      <c r="FLK187" s="165"/>
      <c r="FLL187" s="168"/>
      <c r="FLM187" s="165"/>
      <c r="FLN187" s="165"/>
      <c r="FLO187" s="165"/>
      <c r="FLP187" s="168"/>
      <c r="FLQ187" s="165"/>
      <c r="FLR187" s="165"/>
      <c r="FLS187" s="165"/>
      <c r="FLT187" s="168"/>
      <c r="FLU187" s="165"/>
      <c r="FLV187" s="165"/>
      <c r="FLW187" s="165"/>
      <c r="FLX187" s="168"/>
      <c r="FLY187" s="165"/>
      <c r="FLZ187" s="165"/>
      <c r="FMA187" s="165"/>
      <c r="FMB187" s="168"/>
      <c r="FMC187" s="165"/>
      <c r="FMD187" s="165"/>
      <c r="FME187" s="165"/>
      <c r="FMF187" s="168"/>
      <c r="FMG187" s="165"/>
      <c r="FMH187" s="165"/>
      <c r="FMI187" s="165"/>
      <c r="FMJ187" s="168"/>
      <c r="FMK187" s="165"/>
      <c r="FML187" s="165"/>
      <c r="FMM187" s="165"/>
      <c r="FMN187" s="168"/>
      <c r="FMO187" s="165"/>
      <c r="FMP187" s="165"/>
      <c r="FMQ187" s="165"/>
      <c r="FMR187" s="168"/>
      <c r="FMS187" s="165"/>
      <c r="FMT187" s="165"/>
      <c r="FMU187" s="165"/>
      <c r="FMV187" s="168"/>
      <c r="FMW187" s="165"/>
      <c r="FMX187" s="165"/>
      <c r="FMY187" s="165"/>
      <c r="FMZ187" s="168"/>
      <c r="FNA187" s="165"/>
      <c r="FNB187" s="165"/>
      <c r="FNC187" s="165"/>
      <c r="FND187" s="168"/>
      <c r="FNE187" s="165"/>
      <c r="FNF187" s="165"/>
      <c r="FNG187" s="165"/>
      <c r="FNH187" s="168"/>
      <c r="FNI187" s="165"/>
      <c r="FNJ187" s="165"/>
      <c r="FNK187" s="165"/>
      <c r="FNL187" s="168"/>
      <c r="FNM187" s="165"/>
      <c r="FNN187" s="165"/>
      <c r="FNO187" s="165"/>
      <c r="FNP187" s="168"/>
      <c r="FNQ187" s="165"/>
      <c r="FNR187" s="165"/>
      <c r="FNS187" s="165"/>
      <c r="FNT187" s="168"/>
      <c r="FNU187" s="165"/>
      <c r="FNV187" s="165"/>
      <c r="FNW187" s="165"/>
      <c r="FNX187" s="168"/>
      <c r="FNY187" s="165"/>
      <c r="FNZ187" s="165"/>
      <c r="FOA187" s="165"/>
      <c r="FOB187" s="168"/>
      <c r="FOC187" s="165"/>
      <c r="FOD187" s="165"/>
      <c r="FOE187" s="165"/>
      <c r="FOF187" s="168"/>
      <c r="FOG187" s="165"/>
      <c r="FOH187" s="165"/>
      <c r="FOI187" s="165"/>
      <c r="FOJ187" s="168"/>
      <c r="FOK187" s="165"/>
      <c r="FOL187" s="165"/>
      <c r="FOM187" s="165"/>
      <c r="FON187" s="168"/>
      <c r="FOO187" s="165"/>
      <c r="FOP187" s="165"/>
      <c r="FOQ187" s="165"/>
      <c r="FOR187" s="168"/>
      <c r="FOS187" s="165"/>
      <c r="FOT187" s="165"/>
      <c r="FOU187" s="165"/>
      <c r="FOV187" s="168"/>
      <c r="FOW187" s="165"/>
      <c r="FOX187" s="165"/>
      <c r="FOY187" s="165"/>
      <c r="FOZ187" s="168"/>
      <c r="FPA187" s="165"/>
      <c r="FPB187" s="165"/>
      <c r="FPC187" s="165"/>
      <c r="FPD187" s="168"/>
      <c r="FPE187" s="165"/>
      <c r="FPF187" s="165"/>
      <c r="FPG187" s="165"/>
      <c r="FPH187" s="168"/>
      <c r="FPI187" s="165"/>
      <c r="FPJ187" s="165"/>
      <c r="FPK187" s="165"/>
      <c r="FPL187" s="168"/>
      <c r="FPM187" s="165"/>
      <c r="FPN187" s="165"/>
      <c r="FPO187" s="165"/>
      <c r="FPP187" s="168"/>
      <c r="FPQ187" s="165"/>
      <c r="FPR187" s="165"/>
      <c r="FPS187" s="165"/>
      <c r="FPT187" s="168"/>
      <c r="FPU187" s="165"/>
      <c r="FPV187" s="165"/>
      <c r="FPW187" s="165"/>
      <c r="FPX187" s="168"/>
      <c r="FPY187" s="165"/>
      <c r="FPZ187" s="165"/>
      <c r="FQA187" s="165"/>
      <c r="FQB187" s="168"/>
      <c r="FQC187" s="165"/>
      <c r="FQD187" s="165"/>
      <c r="FQE187" s="165"/>
      <c r="FQF187" s="168"/>
      <c r="FQG187" s="165"/>
      <c r="FQH187" s="165"/>
      <c r="FQI187" s="165"/>
      <c r="FQJ187" s="168"/>
      <c r="FQK187" s="165"/>
      <c r="FQL187" s="165"/>
      <c r="FQM187" s="165"/>
      <c r="FQN187" s="168"/>
      <c r="FQO187" s="165"/>
      <c r="FQP187" s="165"/>
      <c r="FQQ187" s="165"/>
      <c r="FQR187" s="168"/>
      <c r="FQS187" s="165"/>
      <c r="FQT187" s="165"/>
      <c r="FQU187" s="165"/>
      <c r="FQV187" s="168"/>
      <c r="FQW187" s="165"/>
      <c r="FQX187" s="165"/>
      <c r="FQY187" s="165"/>
      <c r="FQZ187" s="168"/>
      <c r="FRA187" s="165"/>
      <c r="FRB187" s="165"/>
      <c r="FRC187" s="165"/>
      <c r="FRD187" s="168"/>
      <c r="FRE187" s="165"/>
      <c r="FRF187" s="165"/>
      <c r="FRG187" s="165"/>
      <c r="FRH187" s="168"/>
      <c r="FRI187" s="165"/>
      <c r="FRJ187" s="165"/>
      <c r="FRK187" s="165"/>
      <c r="FRL187" s="168"/>
      <c r="FRM187" s="165"/>
      <c r="FRN187" s="165"/>
      <c r="FRO187" s="165"/>
      <c r="FRP187" s="168"/>
      <c r="FRQ187" s="165"/>
      <c r="FRR187" s="165"/>
      <c r="FRS187" s="165"/>
      <c r="FRT187" s="168"/>
      <c r="FRU187" s="165"/>
      <c r="FRV187" s="165"/>
      <c r="FRW187" s="165"/>
      <c r="FRX187" s="168"/>
      <c r="FRY187" s="165"/>
      <c r="FRZ187" s="165"/>
      <c r="FSA187" s="165"/>
      <c r="FSB187" s="168"/>
      <c r="FSC187" s="165"/>
      <c r="FSD187" s="165"/>
      <c r="FSE187" s="165"/>
      <c r="FSF187" s="168"/>
      <c r="FSG187" s="165"/>
      <c r="FSH187" s="165"/>
      <c r="FSI187" s="165"/>
      <c r="FSJ187" s="168"/>
      <c r="FSK187" s="165"/>
      <c r="FSL187" s="165"/>
      <c r="FSM187" s="165"/>
      <c r="FSN187" s="168"/>
      <c r="FSO187" s="165"/>
      <c r="FSP187" s="165"/>
      <c r="FSQ187" s="165"/>
      <c r="FSR187" s="168"/>
      <c r="FSS187" s="165"/>
      <c r="FST187" s="165"/>
      <c r="FSU187" s="165"/>
      <c r="FSV187" s="168"/>
      <c r="FSW187" s="165"/>
      <c r="FSX187" s="165"/>
      <c r="FSY187" s="165"/>
      <c r="FSZ187" s="168"/>
      <c r="FTA187" s="165"/>
      <c r="FTB187" s="165"/>
      <c r="FTC187" s="165"/>
      <c r="FTD187" s="168"/>
      <c r="FTE187" s="165"/>
      <c r="FTF187" s="165"/>
      <c r="FTG187" s="165"/>
      <c r="FTH187" s="168"/>
      <c r="FTI187" s="165"/>
      <c r="FTJ187" s="165"/>
      <c r="FTK187" s="165"/>
      <c r="FTL187" s="168"/>
      <c r="FTM187" s="165"/>
      <c r="FTN187" s="165"/>
      <c r="FTO187" s="165"/>
      <c r="FTP187" s="168"/>
      <c r="FTQ187" s="165"/>
      <c r="FTR187" s="165"/>
      <c r="FTS187" s="165"/>
      <c r="FTT187" s="168"/>
      <c r="FTU187" s="165"/>
      <c r="FTV187" s="165"/>
      <c r="FTW187" s="165"/>
      <c r="FTX187" s="168"/>
      <c r="FTY187" s="165"/>
      <c r="FTZ187" s="165"/>
      <c r="FUA187" s="165"/>
      <c r="FUB187" s="168"/>
      <c r="FUC187" s="165"/>
      <c r="FUD187" s="165"/>
      <c r="FUE187" s="165"/>
      <c r="FUF187" s="168"/>
      <c r="FUG187" s="165"/>
      <c r="FUH187" s="165"/>
      <c r="FUI187" s="165"/>
      <c r="FUJ187" s="168"/>
      <c r="FUK187" s="165"/>
      <c r="FUL187" s="165"/>
      <c r="FUM187" s="165"/>
      <c r="FUN187" s="168"/>
      <c r="FUO187" s="165"/>
      <c r="FUP187" s="165"/>
      <c r="FUQ187" s="165"/>
      <c r="FUR187" s="168"/>
      <c r="FUS187" s="165"/>
      <c r="FUT187" s="165"/>
      <c r="FUU187" s="165"/>
      <c r="FUV187" s="168"/>
      <c r="FUW187" s="165"/>
      <c r="FUX187" s="165"/>
      <c r="FUY187" s="165"/>
      <c r="FUZ187" s="168"/>
      <c r="FVA187" s="165"/>
      <c r="FVB187" s="165"/>
      <c r="FVC187" s="165"/>
      <c r="FVD187" s="168"/>
      <c r="FVE187" s="165"/>
      <c r="FVF187" s="165"/>
      <c r="FVG187" s="165"/>
      <c r="FVH187" s="168"/>
      <c r="FVI187" s="165"/>
      <c r="FVJ187" s="165"/>
      <c r="FVK187" s="165"/>
      <c r="FVL187" s="168"/>
      <c r="FVM187" s="165"/>
      <c r="FVN187" s="165"/>
      <c r="FVO187" s="165"/>
      <c r="FVP187" s="168"/>
      <c r="FVQ187" s="165"/>
      <c r="FVR187" s="165"/>
      <c r="FVS187" s="165"/>
      <c r="FVT187" s="168"/>
      <c r="FVU187" s="165"/>
      <c r="FVV187" s="165"/>
      <c r="FVW187" s="165"/>
      <c r="FVX187" s="168"/>
      <c r="FVY187" s="165"/>
      <c r="FVZ187" s="165"/>
      <c r="FWA187" s="165"/>
      <c r="FWB187" s="168"/>
      <c r="FWC187" s="165"/>
      <c r="FWD187" s="165"/>
      <c r="FWE187" s="165"/>
      <c r="FWF187" s="168"/>
      <c r="FWG187" s="165"/>
      <c r="FWH187" s="165"/>
      <c r="FWI187" s="165"/>
      <c r="FWJ187" s="168"/>
      <c r="FWK187" s="165"/>
      <c r="FWL187" s="165"/>
      <c r="FWM187" s="165"/>
      <c r="FWN187" s="168"/>
      <c r="FWO187" s="165"/>
      <c r="FWP187" s="165"/>
      <c r="FWQ187" s="165"/>
      <c r="FWR187" s="168"/>
      <c r="FWS187" s="165"/>
      <c r="FWT187" s="165"/>
      <c r="FWU187" s="165"/>
      <c r="FWV187" s="168"/>
      <c r="FWW187" s="165"/>
      <c r="FWX187" s="165"/>
      <c r="FWY187" s="165"/>
      <c r="FWZ187" s="168"/>
      <c r="FXA187" s="165"/>
      <c r="FXB187" s="165"/>
      <c r="FXC187" s="165"/>
      <c r="FXD187" s="168"/>
      <c r="FXE187" s="165"/>
      <c r="FXF187" s="165"/>
      <c r="FXG187" s="165"/>
      <c r="FXH187" s="168"/>
      <c r="FXI187" s="165"/>
      <c r="FXJ187" s="165"/>
      <c r="FXK187" s="165"/>
      <c r="FXL187" s="168"/>
      <c r="FXM187" s="165"/>
      <c r="FXN187" s="165"/>
      <c r="FXO187" s="165"/>
      <c r="FXP187" s="168"/>
      <c r="FXQ187" s="165"/>
      <c r="FXR187" s="165"/>
      <c r="FXS187" s="165"/>
      <c r="FXT187" s="168"/>
      <c r="FXU187" s="165"/>
      <c r="FXV187" s="165"/>
      <c r="FXW187" s="165"/>
      <c r="FXX187" s="168"/>
      <c r="FXY187" s="165"/>
      <c r="FXZ187" s="165"/>
      <c r="FYA187" s="165"/>
      <c r="FYB187" s="168"/>
      <c r="FYC187" s="165"/>
      <c r="FYD187" s="165"/>
      <c r="FYE187" s="165"/>
      <c r="FYF187" s="168"/>
      <c r="FYG187" s="165"/>
      <c r="FYH187" s="165"/>
      <c r="FYI187" s="165"/>
      <c r="FYJ187" s="168"/>
      <c r="FYK187" s="165"/>
      <c r="FYL187" s="165"/>
      <c r="FYM187" s="165"/>
      <c r="FYN187" s="168"/>
      <c r="FYO187" s="165"/>
      <c r="FYP187" s="165"/>
      <c r="FYQ187" s="165"/>
      <c r="FYR187" s="168"/>
      <c r="FYS187" s="165"/>
      <c r="FYT187" s="165"/>
      <c r="FYU187" s="165"/>
      <c r="FYV187" s="168"/>
      <c r="FYW187" s="165"/>
      <c r="FYX187" s="165"/>
      <c r="FYY187" s="165"/>
      <c r="FYZ187" s="168"/>
      <c r="FZA187" s="165"/>
      <c r="FZB187" s="165"/>
      <c r="FZC187" s="165"/>
      <c r="FZD187" s="168"/>
      <c r="FZE187" s="165"/>
      <c r="FZF187" s="165"/>
      <c r="FZG187" s="165"/>
      <c r="FZH187" s="168"/>
      <c r="FZI187" s="165"/>
      <c r="FZJ187" s="165"/>
      <c r="FZK187" s="165"/>
      <c r="FZL187" s="168"/>
      <c r="FZM187" s="165"/>
      <c r="FZN187" s="165"/>
      <c r="FZO187" s="165"/>
      <c r="FZP187" s="168"/>
      <c r="FZQ187" s="165"/>
      <c r="FZR187" s="165"/>
      <c r="FZS187" s="165"/>
      <c r="FZT187" s="168"/>
      <c r="FZU187" s="165"/>
      <c r="FZV187" s="165"/>
      <c r="FZW187" s="165"/>
      <c r="FZX187" s="168"/>
      <c r="FZY187" s="165"/>
      <c r="FZZ187" s="165"/>
      <c r="GAA187" s="165"/>
      <c r="GAB187" s="168"/>
      <c r="GAC187" s="165"/>
      <c r="GAD187" s="165"/>
      <c r="GAE187" s="165"/>
      <c r="GAF187" s="168"/>
      <c r="GAG187" s="165"/>
      <c r="GAH187" s="165"/>
      <c r="GAI187" s="165"/>
      <c r="GAJ187" s="168"/>
      <c r="GAK187" s="165"/>
      <c r="GAL187" s="165"/>
      <c r="GAM187" s="165"/>
      <c r="GAN187" s="168"/>
      <c r="GAO187" s="165"/>
      <c r="GAP187" s="165"/>
      <c r="GAQ187" s="165"/>
      <c r="GAR187" s="168"/>
      <c r="GAS187" s="165"/>
      <c r="GAT187" s="165"/>
      <c r="GAU187" s="165"/>
      <c r="GAV187" s="168"/>
      <c r="GAW187" s="165"/>
      <c r="GAX187" s="165"/>
      <c r="GAY187" s="165"/>
      <c r="GAZ187" s="168"/>
      <c r="GBA187" s="165"/>
      <c r="GBB187" s="165"/>
      <c r="GBC187" s="165"/>
      <c r="GBD187" s="168"/>
      <c r="GBE187" s="165"/>
      <c r="GBF187" s="165"/>
      <c r="GBG187" s="165"/>
      <c r="GBH187" s="168"/>
      <c r="GBI187" s="165"/>
      <c r="GBJ187" s="165"/>
      <c r="GBK187" s="165"/>
      <c r="GBL187" s="168"/>
      <c r="GBM187" s="165"/>
      <c r="GBN187" s="165"/>
      <c r="GBO187" s="165"/>
      <c r="GBP187" s="168"/>
      <c r="GBQ187" s="165"/>
      <c r="GBR187" s="165"/>
      <c r="GBS187" s="165"/>
      <c r="GBT187" s="168"/>
      <c r="GBU187" s="165"/>
      <c r="GBV187" s="165"/>
      <c r="GBW187" s="165"/>
      <c r="GBX187" s="168"/>
      <c r="GBY187" s="165"/>
      <c r="GBZ187" s="165"/>
      <c r="GCA187" s="165"/>
      <c r="GCB187" s="168"/>
      <c r="GCC187" s="165"/>
      <c r="GCD187" s="165"/>
      <c r="GCE187" s="165"/>
      <c r="GCF187" s="168"/>
      <c r="GCG187" s="165"/>
      <c r="GCH187" s="165"/>
      <c r="GCI187" s="165"/>
      <c r="GCJ187" s="168"/>
      <c r="GCK187" s="165"/>
      <c r="GCL187" s="165"/>
      <c r="GCM187" s="165"/>
      <c r="GCN187" s="168"/>
      <c r="GCO187" s="165"/>
      <c r="GCP187" s="165"/>
      <c r="GCQ187" s="165"/>
      <c r="GCR187" s="168"/>
      <c r="GCS187" s="165"/>
      <c r="GCT187" s="165"/>
      <c r="GCU187" s="165"/>
      <c r="GCV187" s="168"/>
      <c r="GCW187" s="165"/>
      <c r="GCX187" s="165"/>
      <c r="GCY187" s="165"/>
      <c r="GCZ187" s="168"/>
      <c r="GDA187" s="165"/>
      <c r="GDB187" s="165"/>
      <c r="GDC187" s="165"/>
      <c r="GDD187" s="168"/>
      <c r="GDE187" s="165"/>
      <c r="GDF187" s="165"/>
      <c r="GDG187" s="165"/>
      <c r="GDH187" s="168"/>
      <c r="GDI187" s="165"/>
      <c r="GDJ187" s="165"/>
      <c r="GDK187" s="165"/>
      <c r="GDL187" s="168"/>
      <c r="GDM187" s="165"/>
      <c r="GDN187" s="165"/>
      <c r="GDO187" s="165"/>
      <c r="GDP187" s="168"/>
      <c r="GDQ187" s="165"/>
      <c r="GDR187" s="165"/>
      <c r="GDS187" s="165"/>
      <c r="GDT187" s="168"/>
      <c r="GDU187" s="165"/>
      <c r="GDV187" s="165"/>
      <c r="GDW187" s="165"/>
      <c r="GDX187" s="168"/>
      <c r="GDY187" s="165"/>
      <c r="GDZ187" s="165"/>
      <c r="GEA187" s="165"/>
      <c r="GEB187" s="168"/>
      <c r="GEC187" s="165"/>
      <c r="GED187" s="165"/>
      <c r="GEE187" s="165"/>
      <c r="GEF187" s="168"/>
      <c r="GEG187" s="165"/>
      <c r="GEH187" s="165"/>
      <c r="GEI187" s="165"/>
      <c r="GEJ187" s="168"/>
      <c r="GEK187" s="165"/>
      <c r="GEL187" s="165"/>
      <c r="GEM187" s="165"/>
      <c r="GEN187" s="168"/>
      <c r="GEO187" s="165"/>
      <c r="GEP187" s="165"/>
      <c r="GEQ187" s="165"/>
      <c r="GER187" s="168"/>
      <c r="GES187" s="165"/>
      <c r="GET187" s="165"/>
      <c r="GEU187" s="165"/>
      <c r="GEV187" s="168"/>
      <c r="GEW187" s="165"/>
      <c r="GEX187" s="165"/>
      <c r="GEY187" s="165"/>
      <c r="GEZ187" s="168"/>
      <c r="GFA187" s="165"/>
      <c r="GFB187" s="165"/>
      <c r="GFC187" s="165"/>
      <c r="GFD187" s="168"/>
      <c r="GFE187" s="165"/>
      <c r="GFF187" s="165"/>
      <c r="GFG187" s="165"/>
      <c r="GFH187" s="168"/>
      <c r="GFI187" s="165"/>
      <c r="GFJ187" s="165"/>
      <c r="GFK187" s="165"/>
      <c r="GFL187" s="168"/>
      <c r="GFM187" s="165"/>
      <c r="GFN187" s="165"/>
      <c r="GFO187" s="165"/>
      <c r="GFP187" s="168"/>
      <c r="GFQ187" s="165"/>
      <c r="GFR187" s="165"/>
      <c r="GFS187" s="165"/>
      <c r="GFT187" s="168"/>
      <c r="GFU187" s="165"/>
      <c r="GFV187" s="165"/>
      <c r="GFW187" s="165"/>
      <c r="GFX187" s="168"/>
      <c r="GFY187" s="165"/>
      <c r="GFZ187" s="165"/>
      <c r="GGA187" s="165"/>
      <c r="GGB187" s="168"/>
      <c r="GGC187" s="165"/>
      <c r="GGD187" s="165"/>
      <c r="GGE187" s="165"/>
      <c r="GGF187" s="168"/>
      <c r="GGG187" s="165"/>
      <c r="GGH187" s="165"/>
      <c r="GGI187" s="165"/>
      <c r="GGJ187" s="168"/>
      <c r="GGK187" s="165"/>
      <c r="GGL187" s="165"/>
      <c r="GGM187" s="165"/>
      <c r="GGN187" s="168"/>
      <c r="GGO187" s="165"/>
      <c r="GGP187" s="165"/>
      <c r="GGQ187" s="165"/>
      <c r="GGR187" s="168"/>
      <c r="GGS187" s="165"/>
      <c r="GGT187" s="165"/>
      <c r="GGU187" s="165"/>
      <c r="GGV187" s="168"/>
      <c r="GGW187" s="165"/>
      <c r="GGX187" s="165"/>
      <c r="GGY187" s="165"/>
      <c r="GGZ187" s="168"/>
      <c r="GHA187" s="165"/>
      <c r="GHB187" s="165"/>
      <c r="GHC187" s="165"/>
      <c r="GHD187" s="168"/>
      <c r="GHE187" s="165"/>
      <c r="GHF187" s="165"/>
      <c r="GHG187" s="165"/>
      <c r="GHH187" s="168"/>
      <c r="GHI187" s="165"/>
      <c r="GHJ187" s="165"/>
      <c r="GHK187" s="165"/>
      <c r="GHL187" s="168"/>
      <c r="GHM187" s="165"/>
      <c r="GHN187" s="165"/>
      <c r="GHO187" s="165"/>
      <c r="GHP187" s="168"/>
      <c r="GHQ187" s="165"/>
      <c r="GHR187" s="165"/>
      <c r="GHS187" s="165"/>
      <c r="GHT187" s="168"/>
      <c r="GHU187" s="165"/>
      <c r="GHV187" s="165"/>
      <c r="GHW187" s="165"/>
      <c r="GHX187" s="168"/>
      <c r="GHY187" s="165"/>
      <c r="GHZ187" s="165"/>
      <c r="GIA187" s="165"/>
      <c r="GIB187" s="168"/>
      <c r="GIC187" s="165"/>
      <c r="GID187" s="165"/>
      <c r="GIE187" s="165"/>
      <c r="GIF187" s="168"/>
      <c r="GIG187" s="165"/>
      <c r="GIH187" s="165"/>
      <c r="GII187" s="165"/>
      <c r="GIJ187" s="168"/>
      <c r="GIK187" s="165"/>
      <c r="GIL187" s="165"/>
      <c r="GIM187" s="165"/>
      <c r="GIN187" s="168"/>
      <c r="GIO187" s="165"/>
      <c r="GIP187" s="165"/>
      <c r="GIQ187" s="165"/>
      <c r="GIR187" s="168"/>
      <c r="GIS187" s="165"/>
      <c r="GIT187" s="165"/>
      <c r="GIU187" s="165"/>
      <c r="GIV187" s="168"/>
      <c r="GIW187" s="165"/>
      <c r="GIX187" s="165"/>
      <c r="GIY187" s="165"/>
      <c r="GIZ187" s="168"/>
      <c r="GJA187" s="165"/>
      <c r="GJB187" s="165"/>
      <c r="GJC187" s="165"/>
      <c r="GJD187" s="168"/>
      <c r="GJE187" s="165"/>
      <c r="GJF187" s="165"/>
      <c r="GJG187" s="165"/>
      <c r="GJH187" s="168"/>
      <c r="GJI187" s="165"/>
      <c r="GJJ187" s="165"/>
      <c r="GJK187" s="165"/>
      <c r="GJL187" s="168"/>
      <c r="GJM187" s="165"/>
      <c r="GJN187" s="165"/>
      <c r="GJO187" s="165"/>
      <c r="GJP187" s="168"/>
      <c r="GJQ187" s="165"/>
      <c r="GJR187" s="165"/>
      <c r="GJS187" s="165"/>
      <c r="GJT187" s="168"/>
      <c r="GJU187" s="165"/>
      <c r="GJV187" s="165"/>
      <c r="GJW187" s="165"/>
      <c r="GJX187" s="168"/>
      <c r="GJY187" s="165"/>
      <c r="GJZ187" s="165"/>
      <c r="GKA187" s="165"/>
      <c r="GKB187" s="168"/>
      <c r="GKC187" s="165"/>
      <c r="GKD187" s="165"/>
      <c r="GKE187" s="165"/>
      <c r="GKF187" s="168"/>
      <c r="GKG187" s="165"/>
      <c r="GKH187" s="165"/>
      <c r="GKI187" s="165"/>
      <c r="GKJ187" s="168"/>
      <c r="GKK187" s="165"/>
      <c r="GKL187" s="165"/>
      <c r="GKM187" s="165"/>
      <c r="GKN187" s="168"/>
      <c r="GKO187" s="165"/>
      <c r="GKP187" s="165"/>
      <c r="GKQ187" s="165"/>
      <c r="GKR187" s="168"/>
      <c r="GKS187" s="165"/>
      <c r="GKT187" s="165"/>
      <c r="GKU187" s="165"/>
      <c r="GKV187" s="168"/>
      <c r="GKW187" s="165"/>
      <c r="GKX187" s="165"/>
      <c r="GKY187" s="165"/>
      <c r="GKZ187" s="168"/>
      <c r="GLA187" s="165"/>
      <c r="GLB187" s="165"/>
      <c r="GLC187" s="165"/>
      <c r="GLD187" s="168"/>
      <c r="GLE187" s="165"/>
      <c r="GLF187" s="165"/>
      <c r="GLG187" s="165"/>
      <c r="GLH187" s="168"/>
      <c r="GLI187" s="165"/>
      <c r="GLJ187" s="165"/>
      <c r="GLK187" s="165"/>
      <c r="GLL187" s="168"/>
      <c r="GLM187" s="165"/>
      <c r="GLN187" s="165"/>
      <c r="GLO187" s="165"/>
      <c r="GLP187" s="168"/>
      <c r="GLQ187" s="165"/>
      <c r="GLR187" s="165"/>
      <c r="GLS187" s="165"/>
      <c r="GLT187" s="168"/>
      <c r="GLU187" s="165"/>
      <c r="GLV187" s="165"/>
      <c r="GLW187" s="165"/>
      <c r="GLX187" s="168"/>
      <c r="GLY187" s="165"/>
      <c r="GLZ187" s="165"/>
      <c r="GMA187" s="165"/>
      <c r="GMB187" s="168"/>
      <c r="GMC187" s="165"/>
      <c r="GMD187" s="165"/>
      <c r="GME187" s="165"/>
      <c r="GMF187" s="168"/>
      <c r="GMG187" s="165"/>
      <c r="GMH187" s="165"/>
      <c r="GMI187" s="165"/>
      <c r="GMJ187" s="168"/>
      <c r="GMK187" s="165"/>
      <c r="GML187" s="165"/>
      <c r="GMM187" s="165"/>
      <c r="GMN187" s="168"/>
      <c r="GMO187" s="165"/>
      <c r="GMP187" s="165"/>
      <c r="GMQ187" s="165"/>
      <c r="GMR187" s="168"/>
      <c r="GMS187" s="165"/>
      <c r="GMT187" s="165"/>
      <c r="GMU187" s="165"/>
      <c r="GMV187" s="168"/>
      <c r="GMW187" s="165"/>
      <c r="GMX187" s="165"/>
      <c r="GMY187" s="165"/>
      <c r="GMZ187" s="168"/>
      <c r="GNA187" s="165"/>
      <c r="GNB187" s="165"/>
      <c r="GNC187" s="165"/>
      <c r="GND187" s="168"/>
      <c r="GNE187" s="165"/>
      <c r="GNF187" s="165"/>
      <c r="GNG187" s="165"/>
      <c r="GNH187" s="168"/>
      <c r="GNI187" s="165"/>
      <c r="GNJ187" s="165"/>
      <c r="GNK187" s="165"/>
      <c r="GNL187" s="168"/>
      <c r="GNM187" s="165"/>
      <c r="GNN187" s="165"/>
      <c r="GNO187" s="165"/>
      <c r="GNP187" s="168"/>
      <c r="GNQ187" s="165"/>
      <c r="GNR187" s="165"/>
      <c r="GNS187" s="165"/>
      <c r="GNT187" s="168"/>
      <c r="GNU187" s="165"/>
      <c r="GNV187" s="165"/>
      <c r="GNW187" s="165"/>
      <c r="GNX187" s="168"/>
      <c r="GNY187" s="165"/>
      <c r="GNZ187" s="165"/>
      <c r="GOA187" s="165"/>
      <c r="GOB187" s="168"/>
      <c r="GOC187" s="165"/>
      <c r="GOD187" s="165"/>
      <c r="GOE187" s="165"/>
      <c r="GOF187" s="168"/>
      <c r="GOG187" s="165"/>
      <c r="GOH187" s="165"/>
      <c r="GOI187" s="165"/>
      <c r="GOJ187" s="168"/>
      <c r="GOK187" s="165"/>
      <c r="GOL187" s="165"/>
      <c r="GOM187" s="165"/>
      <c r="GON187" s="168"/>
      <c r="GOO187" s="165"/>
      <c r="GOP187" s="165"/>
      <c r="GOQ187" s="165"/>
      <c r="GOR187" s="168"/>
      <c r="GOS187" s="165"/>
      <c r="GOT187" s="165"/>
      <c r="GOU187" s="165"/>
      <c r="GOV187" s="168"/>
      <c r="GOW187" s="165"/>
      <c r="GOX187" s="165"/>
      <c r="GOY187" s="165"/>
      <c r="GOZ187" s="168"/>
      <c r="GPA187" s="165"/>
      <c r="GPB187" s="165"/>
      <c r="GPC187" s="165"/>
      <c r="GPD187" s="168"/>
      <c r="GPE187" s="165"/>
      <c r="GPF187" s="165"/>
      <c r="GPG187" s="165"/>
      <c r="GPH187" s="168"/>
      <c r="GPI187" s="165"/>
      <c r="GPJ187" s="165"/>
      <c r="GPK187" s="165"/>
      <c r="GPL187" s="168"/>
      <c r="GPM187" s="165"/>
      <c r="GPN187" s="165"/>
      <c r="GPO187" s="165"/>
      <c r="GPP187" s="168"/>
      <c r="GPQ187" s="165"/>
      <c r="GPR187" s="165"/>
      <c r="GPS187" s="165"/>
      <c r="GPT187" s="168"/>
      <c r="GPU187" s="165"/>
      <c r="GPV187" s="165"/>
      <c r="GPW187" s="165"/>
      <c r="GPX187" s="168"/>
      <c r="GPY187" s="165"/>
      <c r="GPZ187" s="165"/>
      <c r="GQA187" s="165"/>
      <c r="GQB187" s="168"/>
      <c r="GQC187" s="165"/>
      <c r="GQD187" s="165"/>
      <c r="GQE187" s="165"/>
      <c r="GQF187" s="168"/>
      <c r="GQG187" s="165"/>
      <c r="GQH187" s="165"/>
      <c r="GQI187" s="165"/>
      <c r="GQJ187" s="168"/>
      <c r="GQK187" s="165"/>
      <c r="GQL187" s="165"/>
      <c r="GQM187" s="165"/>
      <c r="GQN187" s="168"/>
      <c r="GQO187" s="165"/>
      <c r="GQP187" s="165"/>
      <c r="GQQ187" s="165"/>
      <c r="GQR187" s="168"/>
      <c r="GQS187" s="165"/>
      <c r="GQT187" s="165"/>
      <c r="GQU187" s="165"/>
      <c r="GQV187" s="168"/>
      <c r="GQW187" s="165"/>
      <c r="GQX187" s="165"/>
      <c r="GQY187" s="165"/>
      <c r="GQZ187" s="168"/>
      <c r="GRA187" s="165"/>
      <c r="GRB187" s="165"/>
      <c r="GRC187" s="165"/>
      <c r="GRD187" s="168"/>
      <c r="GRE187" s="165"/>
      <c r="GRF187" s="165"/>
      <c r="GRG187" s="165"/>
      <c r="GRH187" s="168"/>
      <c r="GRI187" s="165"/>
      <c r="GRJ187" s="165"/>
      <c r="GRK187" s="165"/>
      <c r="GRL187" s="168"/>
      <c r="GRM187" s="165"/>
      <c r="GRN187" s="165"/>
      <c r="GRO187" s="165"/>
      <c r="GRP187" s="168"/>
      <c r="GRQ187" s="165"/>
      <c r="GRR187" s="165"/>
      <c r="GRS187" s="165"/>
      <c r="GRT187" s="168"/>
      <c r="GRU187" s="165"/>
      <c r="GRV187" s="165"/>
      <c r="GRW187" s="165"/>
      <c r="GRX187" s="168"/>
      <c r="GRY187" s="165"/>
      <c r="GRZ187" s="165"/>
      <c r="GSA187" s="165"/>
      <c r="GSB187" s="168"/>
      <c r="GSC187" s="165"/>
      <c r="GSD187" s="165"/>
      <c r="GSE187" s="165"/>
      <c r="GSF187" s="168"/>
      <c r="GSG187" s="165"/>
      <c r="GSH187" s="165"/>
      <c r="GSI187" s="165"/>
      <c r="GSJ187" s="168"/>
      <c r="GSK187" s="165"/>
      <c r="GSL187" s="165"/>
      <c r="GSM187" s="165"/>
      <c r="GSN187" s="168"/>
      <c r="GSO187" s="165"/>
      <c r="GSP187" s="165"/>
      <c r="GSQ187" s="165"/>
      <c r="GSR187" s="168"/>
      <c r="GSS187" s="165"/>
      <c r="GST187" s="165"/>
      <c r="GSU187" s="165"/>
      <c r="GSV187" s="168"/>
      <c r="GSW187" s="165"/>
      <c r="GSX187" s="165"/>
      <c r="GSY187" s="165"/>
      <c r="GSZ187" s="168"/>
      <c r="GTA187" s="165"/>
      <c r="GTB187" s="165"/>
      <c r="GTC187" s="165"/>
      <c r="GTD187" s="168"/>
      <c r="GTE187" s="165"/>
      <c r="GTF187" s="165"/>
      <c r="GTG187" s="165"/>
      <c r="GTH187" s="168"/>
      <c r="GTI187" s="165"/>
      <c r="GTJ187" s="165"/>
      <c r="GTK187" s="165"/>
      <c r="GTL187" s="168"/>
      <c r="GTM187" s="165"/>
      <c r="GTN187" s="165"/>
      <c r="GTO187" s="165"/>
      <c r="GTP187" s="168"/>
      <c r="GTQ187" s="165"/>
      <c r="GTR187" s="165"/>
      <c r="GTS187" s="165"/>
      <c r="GTT187" s="168"/>
      <c r="GTU187" s="165"/>
      <c r="GTV187" s="165"/>
      <c r="GTW187" s="165"/>
      <c r="GTX187" s="168"/>
      <c r="GTY187" s="165"/>
      <c r="GTZ187" s="165"/>
      <c r="GUA187" s="165"/>
      <c r="GUB187" s="168"/>
      <c r="GUC187" s="165"/>
      <c r="GUD187" s="165"/>
      <c r="GUE187" s="165"/>
      <c r="GUF187" s="168"/>
      <c r="GUG187" s="165"/>
      <c r="GUH187" s="165"/>
      <c r="GUI187" s="165"/>
      <c r="GUJ187" s="168"/>
      <c r="GUK187" s="165"/>
      <c r="GUL187" s="165"/>
      <c r="GUM187" s="165"/>
      <c r="GUN187" s="168"/>
      <c r="GUO187" s="165"/>
      <c r="GUP187" s="165"/>
      <c r="GUQ187" s="165"/>
      <c r="GUR187" s="168"/>
      <c r="GUS187" s="165"/>
      <c r="GUT187" s="165"/>
      <c r="GUU187" s="165"/>
      <c r="GUV187" s="168"/>
      <c r="GUW187" s="165"/>
      <c r="GUX187" s="165"/>
      <c r="GUY187" s="165"/>
      <c r="GUZ187" s="168"/>
      <c r="GVA187" s="165"/>
      <c r="GVB187" s="165"/>
      <c r="GVC187" s="165"/>
      <c r="GVD187" s="168"/>
      <c r="GVE187" s="165"/>
      <c r="GVF187" s="165"/>
      <c r="GVG187" s="165"/>
      <c r="GVH187" s="168"/>
      <c r="GVI187" s="165"/>
      <c r="GVJ187" s="165"/>
      <c r="GVK187" s="165"/>
      <c r="GVL187" s="168"/>
      <c r="GVM187" s="165"/>
      <c r="GVN187" s="165"/>
      <c r="GVO187" s="165"/>
      <c r="GVP187" s="168"/>
      <c r="GVQ187" s="165"/>
      <c r="GVR187" s="165"/>
      <c r="GVS187" s="165"/>
      <c r="GVT187" s="168"/>
      <c r="GVU187" s="165"/>
      <c r="GVV187" s="165"/>
      <c r="GVW187" s="165"/>
      <c r="GVX187" s="168"/>
      <c r="GVY187" s="165"/>
      <c r="GVZ187" s="165"/>
      <c r="GWA187" s="165"/>
      <c r="GWB187" s="168"/>
      <c r="GWC187" s="165"/>
      <c r="GWD187" s="165"/>
      <c r="GWE187" s="165"/>
      <c r="GWF187" s="168"/>
      <c r="GWG187" s="165"/>
      <c r="GWH187" s="165"/>
      <c r="GWI187" s="165"/>
      <c r="GWJ187" s="168"/>
      <c r="GWK187" s="165"/>
      <c r="GWL187" s="165"/>
      <c r="GWM187" s="165"/>
      <c r="GWN187" s="168"/>
      <c r="GWO187" s="165"/>
      <c r="GWP187" s="165"/>
      <c r="GWQ187" s="165"/>
      <c r="GWR187" s="168"/>
      <c r="GWS187" s="165"/>
      <c r="GWT187" s="165"/>
      <c r="GWU187" s="165"/>
      <c r="GWV187" s="168"/>
      <c r="GWW187" s="165"/>
      <c r="GWX187" s="165"/>
      <c r="GWY187" s="165"/>
      <c r="GWZ187" s="168"/>
      <c r="GXA187" s="165"/>
      <c r="GXB187" s="165"/>
      <c r="GXC187" s="165"/>
      <c r="GXD187" s="168"/>
      <c r="GXE187" s="165"/>
      <c r="GXF187" s="165"/>
      <c r="GXG187" s="165"/>
      <c r="GXH187" s="168"/>
      <c r="GXI187" s="165"/>
      <c r="GXJ187" s="165"/>
      <c r="GXK187" s="165"/>
      <c r="GXL187" s="168"/>
      <c r="GXM187" s="165"/>
      <c r="GXN187" s="165"/>
      <c r="GXO187" s="165"/>
      <c r="GXP187" s="168"/>
      <c r="GXQ187" s="165"/>
      <c r="GXR187" s="165"/>
      <c r="GXS187" s="165"/>
      <c r="GXT187" s="168"/>
      <c r="GXU187" s="165"/>
      <c r="GXV187" s="165"/>
      <c r="GXW187" s="165"/>
      <c r="GXX187" s="168"/>
      <c r="GXY187" s="165"/>
      <c r="GXZ187" s="165"/>
      <c r="GYA187" s="165"/>
      <c r="GYB187" s="168"/>
      <c r="GYC187" s="165"/>
      <c r="GYD187" s="165"/>
      <c r="GYE187" s="165"/>
      <c r="GYF187" s="168"/>
      <c r="GYG187" s="165"/>
      <c r="GYH187" s="165"/>
      <c r="GYI187" s="165"/>
      <c r="GYJ187" s="168"/>
      <c r="GYK187" s="165"/>
      <c r="GYL187" s="165"/>
      <c r="GYM187" s="165"/>
      <c r="GYN187" s="168"/>
      <c r="GYO187" s="165"/>
      <c r="GYP187" s="165"/>
      <c r="GYQ187" s="165"/>
      <c r="GYR187" s="168"/>
      <c r="GYS187" s="165"/>
      <c r="GYT187" s="165"/>
      <c r="GYU187" s="165"/>
      <c r="GYV187" s="168"/>
      <c r="GYW187" s="165"/>
      <c r="GYX187" s="165"/>
      <c r="GYY187" s="165"/>
      <c r="GYZ187" s="168"/>
      <c r="GZA187" s="165"/>
      <c r="GZB187" s="165"/>
      <c r="GZC187" s="165"/>
      <c r="GZD187" s="168"/>
      <c r="GZE187" s="165"/>
      <c r="GZF187" s="165"/>
      <c r="GZG187" s="165"/>
      <c r="GZH187" s="168"/>
      <c r="GZI187" s="165"/>
      <c r="GZJ187" s="165"/>
      <c r="GZK187" s="165"/>
      <c r="GZL187" s="168"/>
      <c r="GZM187" s="165"/>
      <c r="GZN187" s="165"/>
      <c r="GZO187" s="165"/>
      <c r="GZP187" s="168"/>
      <c r="GZQ187" s="165"/>
      <c r="GZR187" s="165"/>
      <c r="GZS187" s="165"/>
      <c r="GZT187" s="168"/>
      <c r="GZU187" s="165"/>
      <c r="GZV187" s="165"/>
      <c r="GZW187" s="165"/>
      <c r="GZX187" s="168"/>
      <c r="GZY187" s="165"/>
      <c r="GZZ187" s="165"/>
      <c r="HAA187" s="165"/>
      <c r="HAB187" s="168"/>
      <c r="HAC187" s="165"/>
      <c r="HAD187" s="165"/>
      <c r="HAE187" s="165"/>
      <c r="HAF187" s="168"/>
      <c r="HAG187" s="165"/>
      <c r="HAH187" s="165"/>
      <c r="HAI187" s="165"/>
      <c r="HAJ187" s="168"/>
      <c r="HAK187" s="165"/>
      <c r="HAL187" s="165"/>
      <c r="HAM187" s="165"/>
      <c r="HAN187" s="168"/>
      <c r="HAO187" s="165"/>
      <c r="HAP187" s="165"/>
      <c r="HAQ187" s="165"/>
      <c r="HAR187" s="168"/>
      <c r="HAS187" s="165"/>
      <c r="HAT187" s="165"/>
      <c r="HAU187" s="165"/>
      <c r="HAV187" s="168"/>
      <c r="HAW187" s="165"/>
      <c r="HAX187" s="165"/>
      <c r="HAY187" s="165"/>
      <c r="HAZ187" s="168"/>
      <c r="HBA187" s="165"/>
      <c r="HBB187" s="165"/>
      <c r="HBC187" s="165"/>
      <c r="HBD187" s="168"/>
      <c r="HBE187" s="165"/>
      <c r="HBF187" s="165"/>
      <c r="HBG187" s="165"/>
      <c r="HBH187" s="168"/>
      <c r="HBI187" s="165"/>
      <c r="HBJ187" s="165"/>
      <c r="HBK187" s="165"/>
      <c r="HBL187" s="168"/>
      <c r="HBM187" s="165"/>
      <c r="HBN187" s="165"/>
      <c r="HBO187" s="165"/>
      <c r="HBP187" s="168"/>
      <c r="HBQ187" s="165"/>
      <c r="HBR187" s="165"/>
      <c r="HBS187" s="165"/>
      <c r="HBT187" s="168"/>
      <c r="HBU187" s="165"/>
      <c r="HBV187" s="165"/>
      <c r="HBW187" s="165"/>
      <c r="HBX187" s="168"/>
      <c r="HBY187" s="165"/>
      <c r="HBZ187" s="165"/>
      <c r="HCA187" s="165"/>
      <c r="HCB187" s="168"/>
      <c r="HCC187" s="165"/>
      <c r="HCD187" s="165"/>
      <c r="HCE187" s="165"/>
      <c r="HCF187" s="168"/>
      <c r="HCG187" s="165"/>
      <c r="HCH187" s="165"/>
      <c r="HCI187" s="165"/>
      <c r="HCJ187" s="168"/>
      <c r="HCK187" s="165"/>
      <c r="HCL187" s="165"/>
      <c r="HCM187" s="165"/>
      <c r="HCN187" s="168"/>
      <c r="HCO187" s="165"/>
      <c r="HCP187" s="165"/>
      <c r="HCQ187" s="165"/>
      <c r="HCR187" s="168"/>
      <c r="HCS187" s="165"/>
      <c r="HCT187" s="165"/>
      <c r="HCU187" s="165"/>
      <c r="HCV187" s="168"/>
      <c r="HCW187" s="165"/>
      <c r="HCX187" s="165"/>
      <c r="HCY187" s="165"/>
      <c r="HCZ187" s="168"/>
      <c r="HDA187" s="165"/>
      <c r="HDB187" s="165"/>
      <c r="HDC187" s="165"/>
      <c r="HDD187" s="168"/>
      <c r="HDE187" s="165"/>
      <c r="HDF187" s="165"/>
      <c r="HDG187" s="165"/>
      <c r="HDH187" s="168"/>
      <c r="HDI187" s="165"/>
      <c r="HDJ187" s="165"/>
      <c r="HDK187" s="165"/>
      <c r="HDL187" s="168"/>
      <c r="HDM187" s="165"/>
      <c r="HDN187" s="165"/>
      <c r="HDO187" s="165"/>
      <c r="HDP187" s="168"/>
      <c r="HDQ187" s="165"/>
      <c r="HDR187" s="165"/>
      <c r="HDS187" s="165"/>
      <c r="HDT187" s="168"/>
      <c r="HDU187" s="165"/>
      <c r="HDV187" s="165"/>
      <c r="HDW187" s="165"/>
      <c r="HDX187" s="168"/>
      <c r="HDY187" s="165"/>
      <c r="HDZ187" s="165"/>
      <c r="HEA187" s="165"/>
      <c r="HEB187" s="168"/>
      <c r="HEC187" s="165"/>
      <c r="HED187" s="165"/>
      <c r="HEE187" s="165"/>
      <c r="HEF187" s="168"/>
      <c r="HEG187" s="165"/>
      <c r="HEH187" s="165"/>
      <c r="HEI187" s="165"/>
      <c r="HEJ187" s="168"/>
      <c r="HEK187" s="165"/>
      <c r="HEL187" s="165"/>
      <c r="HEM187" s="165"/>
      <c r="HEN187" s="168"/>
      <c r="HEO187" s="165"/>
      <c r="HEP187" s="165"/>
      <c r="HEQ187" s="165"/>
      <c r="HER187" s="168"/>
      <c r="HES187" s="165"/>
      <c r="HET187" s="165"/>
      <c r="HEU187" s="165"/>
      <c r="HEV187" s="168"/>
      <c r="HEW187" s="165"/>
      <c r="HEX187" s="165"/>
      <c r="HEY187" s="165"/>
      <c r="HEZ187" s="168"/>
      <c r="HFA187" s="165"/>
      <c r="HFB187" s="165"/>
      <c r="HFC187" s="165"/>
      <c r="HFD187" s="168"/>
      <c r="HFE187" s="165"/>
      <c r="HFF187" s="165"/>
      <c r="HFG187" s="165"/>
      <c r="HFH187" s="168"/>
      <c r="HFI187" s="165"/>
      <c r="HFJ187" s="165"/>
      <c r="HFK187" s="165"/>
      <c r="HFL187" s="168"/>
      <c r="HFM187" s="165"/>
      <c r="HFN187" s="165"/>
      <c r="HFO187" s="165"/>
      <c r="HFP187" s="168"/>
      <c r="HFQ187" s="165"/>
      <c r="HFR187" s="165"/>
      <c r="HFS187" s="165"/>
      <c r="HFT187" s="168"/>
      <c r="HFU187" s="165"/>
      <c r="HFV187" s="165"/>
      <c r="HFW187" s="165"/>
      <c r="HFX187" s="168"/>
      <c r="HFY187" s="165"/>
      <c r="HFZ187" s="165"/>
      <c r="HGA187" s="165"/>
      <c r="HGB187" s="168"/>
      <c r="HGC187" s="165"/>
      <c r="HGD187" s="165"/>
      <c r="HGE187" s="165"/>
      <c r="HGF187" s="168"/>
      <c r="HGG187" s="165"/>
      <c r="HGH187" s="165"/>
      <c r="HGI187" s="165"/>
      <c r="HGJ187" s="168"/>
      <c r="HGK187" s="165"/>
      <c r="HGL187" s="165"/>
      <c r="HGM187" s="165"/>
      <c r="HGN187" s="168"/>
      <c r="HGO187" s="165"/>
      <c r="HGP187" s="165"/>
      <c r="HGQ187" s="165"/>
      <c r="HGR187" s="168"/>
      <c r="HGS187" s="165"/>
      <c r="HGT187" s="165"/>
      <c r="HGU187" s="165"/>
      <c r="HGV187" s="168"/>
      <c r="HGW187" s="165"/>
      <c r="HGX187" s="165"/>
      <c r="HGY187" s="165"/>
      <c r="HGZ187" s="168"/>
      <c r="HHA187" s="165"/>
      <c r="HHB187" s="165"/>
      <c r="HHC187" s="165"/>
      <c r="HHD187" s="168"/>
      <c r="HHE187" s="165"/>
      <c r="HHF187" s="165"/>
      <c r="HHG187" s="165"/>
      <c r="HHH187" s="168"/>
      <c r="HHI187" s="165"/>
      <c r="HHJ187" s="165"/>
      <c r="HHK187" s="165"/>
      <c r="HHL187" s="168"/>
      <c r="HHM187" s="165"/>
      <c r="HHN187" s="165"/>
      <c r="HHO187" s="165"/>
      <c r="HHP187" s="168"/>
      <c r="HHQ187" s="165"/>
      <c r="HHR187" s="165"/>
      <c r="HHS187" s="165"/>
      <c r="HHT187" s="168"/>
      <c r="HHU187" s="165"/>
      <c r="HHV187" s="165"/>
      <c r="HHW187" s="165"/>
      <c r="HHX187" s="168"/>
      <c r="HHY187" s="165"/>
      <c r="HHZ187" s="165"/>
      <c r="HIA187" s="165"/>
      <c r="HIB187" s="168"/>
      <c r="HIC187" s="165"/>
      <c r="HID187" s="165"/>
      <c r="HIE187" s="165"/>
      <c r="HIF187" s="168"/>
      <c r="HIG187" s="165"/>
      <c r="HIH187" s="165"/>
      <c r="HII187" s="165"/>
      <c r="HIJ187" s="168"/>
      <c r="HIK187" s="165"/>
      <c r="HIL187" s="165"/>
      <c r="HIM187" s="165"/>
      <c r="HIN187" s="168"/>
      <c r="HIO187" s="165"/>
      <c r="HIP187" s="165"/>
      <c r="HIQ187" s="165"/>
      <c r="HIR187" s="168"/>
      <c r="HIS187" s="165"/>
      <c r="HIT187" s="165"/>
      <c r="HIU187" s="165"/>
      <c r="HIV187" s="168"/>
      <c r="HIW187" s="165"/>
      <c r="HIX187" s="165"/>
      <c r="HIY187" s="165"/>
      <c r="HIZ187" s="168"/>
      <c r="HJA187" s="165"/>
      <c r="HJB187" s="165"/>
      <c r="HJC187" s="165"/>
      <c r="HJD187" s="168"/>
      <c r="HJE187" s="165"/>
      <c r="HJF187" s="165"/>
      <c r="HJG187" s="165"/>
      <c r="HJH187" s="168"/>
      <c r="HJI187" s="165"/>
      <c r="HJJ187" s="165"/>
      <c r="HJK187" s="165"/>
      <c r="HJL187" s="168"/>
      <c r="HJM187" s="165"/>
      <c r="HJN187" s="165"/>
      <c r="HJO187" s="165"/>
      <c r="HJP187" s="168"/>
      <c r="HJQ187" s="165"/>
      <c r="HJR187" s="165"/>
      <c r="HJS187" s="165"/>
      <c r="HJT187" s="168"/>
      <c r="HJU187" s="165"/>
      <c r="HJV187" s="165"/>
      <c r="HJW187" s="165"/>
      <c r="HJX187" s="168"/>
      <c r="HJY187" s="165"/>
      <c r="HJZ187" s="165"/>
      <c r="HKA187" s="165"/>
      <c r="HKB187" s="168"/>
      <c r="HKC187" s="165"/>
      <c r="HKD187" s="165"/>
      <c r="HKE187" s="165"/>
      <c r="HKF187" s="168"/>
      <c r="HKG187" s="165"/>
      <c r="HKH187" s="165"/>
      <c r="HKI187" s="165"/>
      <c r="HKJ187" s="168"/>
      <c r="HKK187" s="165"/>
      <c r="HKL187" s="165"/>
      <c r="HKM187" s="165"/>
      <c r="HKN187" s="168"/>
      <c r="HKO187" s="165"/>
      <c r="HKP187" s="165"/>
      <c r="HKQ187" s="165"/>
      <c r="HKR187" s="168"/>
      <c r="HKS187" s="165"/>
      <c r="HKT187" s="165"/>
      <c r="HKU187" s="165"/>
      <c r="HKV187" s="168"/>
      <c r="HKW187" s="165"/>
      <c r="HKX187" s="165"/>
      <c r="HKY187" s="165"/>
      <c r="HKZ187" s="168"/>
      <c r="HLA187" s="165"/>
      <c r="HLB187" s="165"/>
      <c r="HLC187" s="165"/>
      <c r="HLD187" s="168"/>
      <c r="HLE187" s="165"/>
      <c r="HLF187" s="165"/>
      <c r="HLG187" s="165"/>
      <c r="HLH187" s="168"/>
      <c r="HLI187" s="165"/>
      <c r="HLJ187" s="165"/>
      <c r="HLK187" s="165"/>
      <c r="HLL187" s="168"/>
      <c r="HLM187" s="165"/>
      <c r="HLN187" s="165"/>
      <c r="HLO187" s="165"/>
      <c r="HLP187" s="168"/>
      <c r="HLQ187" s="165"/>
      <c r="HLR187" s="165"/>
      <c r="HLS187" s="165"/>
      <c r="HLT187" s="168"/>
      <c r="HLU187" s="165"/>
      <c r="HLV187" s="165"/>
      <c r="HLW187" s="165"/>
      <c r="HLX187" s="168"/>
      <c r="HLY187" s="165"/>
      <c r="HLZ187" s="165"/>
      <c r="HMA187" s="165"/>
      <c r="HMB187" s="168"/>
      <c r="HMC187" s="165"/>
      <c r="HMD187" s="165"/>
      <c r="HME187" s="165"/>
      <c r="HMF187" s="168"/>
      <c r="HMG187" s="165"/>
      <c r="HMH187" s="165"/>
      <c r="HMI187" s="165"/>
      <c r="HMJ187" s="168"/>
      <c r="HMK187" s="165"/>
      <c r="HML187" s="165"/>
      <c r="HMM187" s="165"/>
      <c r="HMN187" s="168"/>
      <c r="HMO187" s="165"/>
      <c r="HMP187" s="165"/>
      <c r="HMQ187" s="165"/>
      <c r="HMR187" s="168"/>
      <c r="HMS187" s="165"/>
      <c r="HMT187" s="165"/>
      <c r="HMU187" s="165"/>
      <c r="HMV187" s="168"/>
      <c r="HMW187" s="165"/>
      <c r="HMX187" s="165"/>
      <c r="HMY187" s="165"/>
      <c r="HMZ187" s="168"/>
      <c r="HNA187" s="165"/>
      <c r="HNB187" s="165"/>
      <c r="HNC187" s="165"/>
      <c r="HND187" s="168"/>
      <c r="HNE187" s="165"/>
      <c r="HNF187" s="165"/>
      <c r="HNG187" s="165"/>
      <c r="HNH187" s="168"/>
      <c r="HNI187" s="165"/>
      <c r="HNJ187" s="165"/>
      <c r="HNK187" s="165"/>
      <c r="HNL187" s="168"/>
      <c r="HNM187" s="165"/>
      <c r="HNN187" s="165"/>
      <c r="HNO187" s="165"/>
      <c r="HNP187" s="168"/>
      <c r="HNQ187" s="165"/>
      <c r="HNR187" s="165"/>
      <c r="HNS187" s="165"/>
      <c r="HNT187" s="168"/>
      <c r="HNU187" s="165"/>
      <c r="HNV187" s="165"/>
      <c r="HNW187" s="165"/>
      <c r="HNX187" s="168"/>
      <c r="HNY187" s="165"/>
      <c r="HNZ187" s="165"/>
      <c r="HOA187" s="165"/>
      <c r="HOB187" s="168"/>
      <c r="HOC187" s="165"/>
      <c r="HOD187" s="165"/>
      <c r="HOE187" s="165"/>
      <c r="HOF187" s="168"/>
      <c r="HOG187" s="165"/>
      <c r="HOH187" s="165"/>
      <c r="HOI187" s="165"/>
      <c r="HOJ187" s="168"/>
      <c r="HOK187" s="165"/>
      <c r="HOL187" s="165"/>
      <c r="HOM187" s="165"/>
      <c r="HON187" s="168"/>
      <c r="HOO187" s="165"/>
      <c r="HOP187" s="165"/>
      <c r="HOQ187" s="165"/>
      <c r="HOR187" s="168"/>
      <c r="HOS187" s="165"/>
      <c r="HOT187" s="165"/>
      <c r="HOU187" s="165"/>
      <c r="HOV187" s="168"/>
      <c r="HOW187" s="165"/>
      <c r="HOX187" s="165"/>
      <c r="HOY187" s="165"/>
      <c r="HOZ187" s="168"/>
      <c r="HPA187" s="165"/>
      <c r="HPB187" s="165"/>
      <c r="HPC187" s="165"/>
      <c r="HPD187" s="168"/>
      <c r="HPE187" s="165"/>
      <c r="HPF187" s="165"/>
      <c r="HPG187" s="165"/>
      <c r="HPH187" s="168"/>
      <c r="HPI187" s="165"/>
      <c r="HPJ187" s="165"/>
      <c r="HPK187" s="165"/>
      <c r="HPL187" s="168"/>
      <c r="HPM187" s="165"/>
      <c r="HPN187" s="165"/>
      <c r="HPO187" s="165"/>
      <c r="HPP187" s="168"/>
      <c r="HPQ187" s="165"/>
      <c r="HPR187" s="165"/>
      <c r="HPS187" s="165"/>
      <c r="HPT187" s="168"/>
      <c r="HPU187" s="165"/>
      <c r="HPV187" s="165"/>
      <c r="HPW187" s="165"/>
      <c r="HPX187" s="168"/>
      <c r="HPY187" s="165"/>
      <c r="HPZ187" s="165"/>
      <c r="HQA187" s="165"/>
      <c r="HQB187" s="168"/>
      <c r="HQC187" s="165"/>
      <c r="HQD187" s="165"/>
      <c r="HQE187" s="165"/>
      <c r="HQF187" s="168"/>
      <c r="HQG187" s="165"/>
      <c r="HQH187" s="165"/>
      <c r="HQI187" s="165"/>
      <c r="HQJ187" s="168"/>
      <c r="HQK187" s="165"/>
      <c r="HQL187" s="165"/>
      <c r="HQM187" s="165"/>
      <c r="HQN187" s="168"/>
      <c r="HQO187" s="165"/>
      <c r="HQP187" s="165"/>
      <c r="HQQ187" s="165"/>
      <c r="HQR187" s="168"/>
      <c r="HQS187" s="165"/>
      <c r="HQT187" s="165"/>
      <c r="HQU187" s="165"/>
      <c r="HQV187" s="168"/>
      <c r="HQW187" s="165"/>
      <c r="HQX187" s="165"/>
      <c r="HQY187" s="165"/>
      <c r="HQZ187" s="168"/>
      <c r="HRA187" s="165"/>
      <c r="HRB187" s="165"/>
      <c r="HRC187" s="165"/>
      <c r="HRD187" s="168"/>
      <c r="HRE187" s="165"/>
      <c r="HRF187" s="165"/>
      <c r="HRG187" s="165"/>
      <c r="HRH187" s="168"/>
      <c r="HRI187" s="165"/>
      <c r="HRJ187" s="165"/>
      <c r="HRK187" s="165"/>
      <c r="HRL187" s="168"/>
      <c r="HRM187" s="165"/>
      <c r="HRN187" s="165"/>
      <c r="HRO187" s="165"/>
      <c r="HRP187" s="168"/>
      <c r="HRQ187" s="165"/>
      <c r="HRR187" s="165"/>
      <c r="HRS187" s="165"/>
      <c r="HRT187" s="168"/>
      <c r="HRU187" s="165"/>
      <c r="HRV187" s="165"/>
      <c r="HRW187" s="165"/>
      <c r="HRX187" s="168"/>
      <c r="HRY187" s="165"/>
      <c r="HRZ187" s="165"/>
      <c r="HSA187" s="165"/>
      <c r="HSB187" s="168"/>
      <c r="HSC187" s="165"/>
      <c r="HSD187" s="165"/>
      <c r="HSE187" s="165"/>
      <c r="HSF187" s="168"/>
      <c r="HSG187" s="165"/>
      <c r="HSH187" s="165"/>
      <c r="HSI187" s="165"/>
      <c r="HSJ187" s="168"/>
      <c r="HSK187" s="165"/>
      <c r="HSL187" s="165"/>
      <c r="HSM187" s="165"/>
      <c r="HSN187" s="168"/>
      <c r="HSO187" s="165"/>
      <c r="HSP187" s="165"/>
      <c r="HSQ187" s="165"/>
      <c r="HSR187" s="168"/>
      <c r="HSS187" s="165"/>
      <c r="HST187" s="165"/>
      <c r="HSU187" s="165"/>
      <c r="HSV187" s="168"/>
      <c r="HSW187" s="165"/>
      <c r="HSX187" s="165"/>
      <c r="HSY187" s="165"/>
      <c r="HSZ187" s="168"/>
      <c r="HTA187" s="165"/>
      <c r="HTB187" s="165"/>
      <c r="HTC187" s="165"/>
      <c r="HTD187" s="168"/>
      <c r="HTE187" s="165"/>
      <c r="HTF187" s="165"/>
      <c r="HTG187" s="165"/>
      <c r="HTH187" s="168"/>
      <c r="HTI187" s="165"/>
      <c r="HTJ187" s="165"/>
      <c r="HTK187" s="165"/>
      <c r="HTL187" s="168"/>
      <c r="HTM187" s="165"/>
      <c r="HTN187" s="165"/>
      <c r="HTO187" s="165"/>
      <c r="HTP187" s="168"/>
      <c r="HTQ187" s="165"/>
      <c r="HTR187" s="165"/>
      <c r="HTS187" s="165"/>
      <c r="HTT187" s="168"/>
      <c r="HTU187" s="165"/>
      <c r="HTV187" s="165"/>
      <c r="HTW187" s="165"/>
      <c r="HTX187" s="168"/>
      <c r="HTY187" s="165"/>
      <c r="HTZ187" s="165"/>
      <c r="HUA187" s="165"/>
      <c r="HUB187" s="168"/>
      <c r="HUC187" s="165"/>
      <c r="HUD187" s="165"/>
      <c r="HUE187" s="165"/>
      <c r="HUF187" s="168"/>
      <c r="HUG187" s="165"/>
      <c r="HUH187" s="165"/>
      <c r="HUI187" s="165"/>
      <c r="HUJ187" s="168"/>
      <c r="HUK187" s="165"/>
      <c r="HUL187" s="165"/>
      <c r="HUM187" s="165"/>
      <c r="HUN187" s="168"/>
      <c r="HUO187" s="165"/>
      <c r="HUP187" s="165"/>
      <c r="HUQ187" s="165"/>
      <c r="HUR187" s="168"/>
      <c r="HUS187" s="165"/>
      <c r="HUT187" s="165"/>
      <c r="HUU187" s="165"/>
      <c r="HUV187" s="168"/>
      <c r="HUW187" s="165"/>
      <c r="HUX187" s="165"/>
      <c r="HUY187" s="165"/>
      <c r="HUZ187" s="168"/>
      <c r="HVA187" s="165"/>
      <c r="HVB187" s="165"/>
      <c r="HVC187" s="165"/>
      <c r="HVD187" s="168"/>
      <c r="HVE187" s="165"/>
      <c r="HVF187" s="165"/>
      <c r="HVG187" s="165"/>
      <c r="HVH187" s="168"/>
      <c r="HVI187" s="165"/>
      <c r="HVJ187" s="165"/>
      <c r="HVK187" s="165"/>
      <c r="HVL187" s="168"/>
      <c r="HVM187" s="165"/>
      <c r="HVN187" s="165"/>
      <c r="HVO187" s="165"/>
      <c r="HVP187" s="168"/>
      <c r="HVQ187" s="165"/>
      <c r="HVR187" s="165"/>
      <c r="HVS187" s="165"/>
      <c r="HVT187" s="168"/>
      <c r="HVU187" s="165"/>
      <c r="HVV187" s="165"/>
      <c r="HVW187" s="165"/>
      <c r="HVX187" s="168"/>
      <c r="HVY187" s="165"/>
      <c r="HVZ187" s="165"/>
      <c r="HWA187" s="165"/>
      <c r="HWB187" s="168"/>
      <c r="HWC187" s="165"/>
      <c r="HWD187" s="165"/>
      <c r="HWE187" s="165"/>
      <c r="HWF187" s="168"/>
      <c r="HWG187" s="165"/>
      <c r="HWH187" s="165"/>
      <c r="HWI187" s="165"/>
      <c r="HWJ187" s="168"/>
      <c r="HWK187" s="165"/>
      <c r="HWL187" s="165"/>
      <c r="HWM187" s="165"/>
      <c r="HWN187" s="168"/>
      <c r="HWO187" s="165"/>
      <c r="HWP187" s="165"/>
      <c r="HWQ187" s="165"/>
      <c r="HWR187" s="168"/>
      <c r="HWS187" s="165"/>
      <c r="HWT187" s="165"/>
      <c r="HWU187" s="165"/>
      <c r="HWV187" s="168"/>
      <c r="HWW187" s="165"/>
      <c r="HWX187" s="165"/>
      <c r="HWY187" s="165"/>
      <c r="HWZ187" s="168"/>
      <c r="HXA187" s="165"/>
      <c r="HXB187" s="165"/>
      <c r="HXC187" s="165"/>
      <c r="HXD187" s="168"/>
      <c r="HXE187" s="165"/>
      <c r="HXF187" s="165"/>
      <c r="HXG187" s="165"/>
      <c r="HXH187" s="168"/>
      <c r="HXI187" s="165"/>
      <c r="HXJ187" s="165"/>
      <c r="HXK187" s="165"/>
      <c r="HXL187" s="168"/>
      <c r="HXM187" s="165"/>
      <c r="HXN187" s="165"/>
      <c r="HXO187" s="165"/>
      <c r="HXP187" s="168"/>
      <c r="HXQ187" s="165"/>
      <c r="HXR187" s="165"/>
      <c r="HXS187" s="165"/>
      <c r="HXT187" s="168"/>
      <c r="HXU187" s="165"/>
      <c r="HXV187" s="165"/>
      <c r="HXW187" s="165"/>
      <c r="HXX187" s="168"/>
      <c r="HXY187" s="165"/>
      <c r="HXZ187" s="165"/>
      <c r="HYA187" s="165"/>
      <c r="HYB187" s="168"/>
      <c r="HYC187" s="165"/>
      <c r="HYD187" s="165"/>
      <c r="HYE187" s="165"/>
      <c r="HYF187" s="168"/>
      <c r="HYG187" s="165"/>
      <c r="HYH187" s="165"/>
      <c r="HYI187" s="165"/>
      <c r="HYJ187" s="168"/>
      <c r="HYK187" s="165"/>
      <c r="HYL187" s="165"/>
      <c r="HYM187" s="165"/>
      <c r="HYN187" s="168"/>
      <c r="HYO187" s="165"/>
      <c r="HYP187" s="165"/>
      <c r="HYQ187" s="165"/>
      <c r="HYR187" s="168"/>
      <c r="HYS187" s="165"/>
      <c r="HYT187" s="165"/>
      <c r="HYU187" s="165"/>
      <c r="HYV187" s="168"/>
      <c r="HYW187" s="165"/>
      <c r="HYX187" s="165"/>
      <c r="HYY187" s="165"/>
      <c r="HYZ187" s="168"/>
      <c r="HZA187" s="165"/>
      <c r="HZB187" s="165"/>
      <c r="HZC187" s="165"/>
      <c r="HZD187" s="168"/>
      <c r="HZE187" s="165"/>
      <c r="HZF187" s="165"/>
      <c r="HZG187" s="165"/>
      <c r="HZH187" s="168"/>
      <c r="HZI187" s="165"/>
      <c r="HZJ187" s="165"/>
      <c r="HZK187" s="165"/>
      <c r="HZL187" s="168"/>
      <c r="HZM187" s="165"/>
      <c r="HZN187" s="165"/>
      <c r="HZO187" s="165"/>
      <c r="HZP187" s="168"/>
      <c r="HZQ187" s="165"/>
      <c r="HZR187" s="165"/>
      <c r="HZS187" s="165"/>
      <c r="HZT187" s="168"/>
      <c r="HZU187" s="165"/>
      <c r="HZV187" s="165"/>
      <c r="HZW187" s="165"/>
      <c r="HZX187" s="168"/>
      <c r="HZY187" s="165"/>
      <c r="HZZ187" s="165"/>
      <c r="IAA187" s="165"/>
      <c r="IAB187" s="168"/>
      <c r="IAC187" s="165"/>
      <c r="IAD187" s="165"/>
      <c r="IAE187" s="165"/>
      <c r="IAF187" s="168"/>
      <c r="IAG187" s="165"/>
      <c r="IAH187" s="165"/>
      <c r="IAI187" s="165"/>
      <c r="IAJ187" s="168"/>
      <c r="IAK187" s="165"/>
      <c r="IAL187" s="165"/>
      <c r="IAM187" s="165"/>
      <c r="IAN187" s="168"/>
      <c r="IAO187" s="165"/>
      <c r="IAP187" s="165"/>
      <c r="IAQ187" s="165"/>
      <c r="IAR187" s="168"/>
      <c r="IAS187" s="165"/>
      <c r="IAT187" s="165"/>
      <c r="IAU187" s="165"/>
      <c r="IAV187" s="168"/>
      <c r="IAW187" s="165"/>
      <c r="IAX187" s="165"/>
      <c r="IAY187" s="165"/>
      <c r="IAZ187" s="168"/>
      <c r="IBA187" s="165"/>
      <c r="IBB187" s="165"/>
      <c r="IBC187" s="165"/>
      <c r="IBD187" s="168"/>
      <c r="IBE187" s="165"/>
      <c r="IBF187" s="165"/>
      <c r="IBG187" s="165"/>
      <c r="IBH187" s="168"/>
      <c r="IBI187" s="165"/>
      <c r="IBJ187" s="165"/>
      <c r="IBK187" s="165"/>
      <c r="IBL187" s="168"/>
      <c r="IBM187" s="165"/>
      <c r="IBN187" s="165"/>
      <c r="IBO187" s="165"/>
      <c r="IBP187" s="168"/>
      <c r="IBQ187" s="165"/>
      <c r="IBR187" s="165"/>
      <c r="IBS187" s="165"/>
      <c r="IBT187" s="168"/>
      <c r="IBU187" s="165"/>
      <c r="IBV187" s="165"/>
      <c r="IBW187" s="165"/>
      <c r="IBX187" s="168"/>
      <c r="IBY187" s="165"/>
      <c r="IBZ187" s="165"/>
      <c r="ICA187" s="165"/>
      <c r="ICB187" s="168"/>
      <c r="ICC187" s="165"/>
      <c r="ICD187" s="165"/>
      <c r="ICE187" s="165"/>
      <c r="ICF187" s="168"/>
      <c r="ICG187" s="165"/>
      <c r="ICH187" s="165"/>
      <c r="ICI187" s="165"/>
      <c r="ICJ187" s="168"/>
      <c r="ICK187" s="165"/>
      <c r="ICL187" s="165"/>
      <c r="ICM187" s="165"/>
      <c r="ICN187" s="168"/>
      <c r="ICO187" s="165"/>
      <c r="ICP187" s="165"/>
      <c r="ICQ187" s="165"/>
      <c r="ICR187" s="168"/>
      <c r="ICS187" s="165"/>
      <c r="ICT187" s="165"/>
      <c r="ICU187" s="165"/>
      <c r="ICV187" s="168"/>
      <c r="ICW187" s="165"/>
      <c r="ICX187" s="165"/>
      <c r="ICY187" s="165"/>
      <c r="ICZ187" s="168"/>
      <c r="IDA187" s="165"/>
      <c r="IDB187" s="165"/>
      <c r="IDC187" s="165"/>
      <c r="IDD187" s="168"/>
      <c r="IDE187" s="165"/>
      <c r="IDF187" s="165"/>
      <c r="IDG187" s="165"/>
      <c r="IDH187" s="168"/>
      <c r="IDI187" s="165"/>
      <c r="IDJ187" s="165"/>
      <c r="IDK187" s="165"/>
      <c r="IDL187" s="168"/>
      <c r="IDM187" s="165"/>
      <c r="IDN187" s="165"/>
      <c r="IDO187" s="165"/>
      <c r="IDP187" s="168"/>
      <c r="IDQ187" s="165"/>
      <c r="IDR187" s="165"/>
      <c r="IDS187" s="165"/>
      <c r="IDT187" s="168"/>
      <c r="IDU187" s="165"/>
      <c r="IDV187" s="165"/>
      <c r="IDW187" s="165"/>
      <c r="IDX187" s="168"/>
      <c r="IDY187" s="165"/>
      <c r="IDZ187" s="165"/>
      <c r="IEA187" s="165"/>
      <c r="IEB187" s="168"/>
      <c r="IEC187" s="165"/>
      <c r="IED187" s="165"/>
      <c r="IEE187" s="165"/>
      <c r="IEF187" s="168"/>
      <c r="IEG187" s="165"/>
      <c r="IEH187" s="165"/>
      <c r="IEI187" s="165"/>
      <c r="IEJ187" s="168"/>
      <c r="IEK187" s="165"/>
      <c r="IEL187" s="165"/>
      <c r="IEM187" s="165"/>
      <c r="IEN187" s="168"/>
      <c r="IEO187" s="165"/>
      <c r="IEP187" s="165"/>
      <c r="IEQ187" s="165"/>
      <c r="IER187" s="168"/>
      <c r="IES187" s="165"/>
      <c r="IET187" s="165"/>
      <c r="IEU187" s="165"/>
      <c r="IEV187" s="168"/>
      <c r="IEW187" s="165"/>
      <c r="IEX187" s="165"/>
      <c r="IEY187" s="165"/>
      <c r="IEZ187" s="168"/>
      <c r="IFA187" s="165"/>
      <c r="IFB187" s="165"/>
      <c r="IFC187" s="165"/>
      <c r="IFD187" s="168"/>
      <c r="IFE187" s="165"/>
      <c r="IFF187" s="165"/>
      <c r="IFG187" s="165"/>
      <c r="IFH187" s="168"/>
      <c r="IFI187" s="165"/>
      <c r="IFJ187" s="165"/>
      <c r="IFK187" s="165"/>
      <c r="IFL187" s="168"/>
      <c r="IFM187" s="165"/>
      <c r="IFN187" s="165"/>
      <c r="IFO187" s="165"/>
      <c r="IFP187" s="168"/>
      <c r="IFQ187" s="165"/>
      <c r="IFR187" s="165"/>
      <c r="IFS187" s="165"/>
      <c r="IFT187" s="168"/>
      <c r="IFU187" s="165"/>
      <c r="IFV187" s="165"/>
      <c r="IFW187" s="165"/>
      <c r="IFX187" s="168"/>
      <c r="IFY187" s="165"/>
      <c r="IFZ187" s="165"/>
      <c r="IGA187" s="165"/>
      <c r="IGB187" s="168"/>
      <c r="IGC187" s="165"/>
      <c r="IGD187" s="165"/>
      <c r="IGE187" s="165"/>
      <c r="IGF187" s="168"/>
      <c r="IGG187" s="165"/>
      <c r="IGH187" s="165"/>
      <c r="IGI187" s="165"/>
      <c r="IGJ187" s="168"/>
      <c r="IGK187" s="165"/>
      <c r="IGL187" s="165"/>
      <c r="IGM187" s="165"/>
      <c r="IGN187" s="168"/>
      <c r="IGO187" s="165"/>
      <c r="IGP187" s="165"/>
      <c r="IGQ187" s="165"/>
      <c r="IGR187" s="168"/>
      <c r="IGS187" s="165"/>
      <c r="IGT187" s="165"/>
      <c r="IGU187" s="165"/>
      <c r="IGV187" s="168"/>
      <c r="IGW187" s="165"/>
      <c r="IGX187" s="165"/>
      <c r="IGY187" s="165"/>
      <c r="IGZ187" s="168"/>
      <c r="IHA187" s="165"/>
      <c r="IHB187" s="165"/>
      <c r="IHC187" s="165"/>
      <c r="IHD187" s="168"/>
      <c r="IHE187" s="165"/>
      <c r="IHF187" s="165"/>
      <c r="IHG187" s="165"/>
      <c r="IHH187" s="168"/>
      <c r="IHI187" s="165"/>
      <c r="IHJ187" s="165"/>
      <c r="IHK187" s="165"/>
      <c r="IHL187" s="168"/>
      <c r="IHM187" s="165"/>
      <c r="IHN187" s="165"/>
      <c r="IHO187" s="165"/>
      <c r="IHP187" s="168"/>
      <c r="IHQ187" s="165"/>
      <c r="IHR187" s="165"/>
      <c r="IHS187" s="165"/>
      <c r="IHT187" s="168"/>
      <c r="IHU187" s="165"/>
      <c r="IHV187" s="165"/>
      <c r="IHW187" s="165"/>
      <c r="IHX187" s="168"/>
      <c r="IHY187" s="165"/>
      <c r="IHZ187" s="165"/>
      <c r="IIA187" s="165"/>
      <c r="IIB187" s="168"/>
      <c r="IIC187" s="165"/>
      <c r="IID187" s="165"/>
      <c r="IIE187" s="165"/>
      <c r="IIF187" s="168"/>
      <c r="IIG187" s="165"/>
      <c r="IIH187" s="165"/>
      <c r="III187" s="165"/>
      <c r="IIJ187" s="168"/>
      <c r="IIK187" s="165"/>
      <c r="IIL187" s="165"/>
      <c r="IIM187" s="165"/>
      <c r="IIN187" s="168"/>
      <c r="IIO187" s="165"/>
      <c r="IIP187" s="165"/>
      <c r="IIQ187" s="165"/>
      <c r="IIR187" s="168"/>
      <c r="IIS187" s="165"/>
      <c r="IIT187" s="165"/>
      <c r="IIU187" s="165"/>
      <c r="IIV187" s="168"/>
      <c r="IIW187" s="165"/>
      <c r="IIX187" s="165"/>
      <c r="IIY187" s="165"/>
      <c r="IIZ187" s="168"/>
      <c r="IJA187" s="165"/>
      <c r="IJB187" s="165"/>
      <c r="IJC187" s="165"/>
      <c r="IJD187" s="168"/>
      <c r="IJE187" s="165"/>
      <c r="IJF187" s="165"/>
      <c r="IJG187" s="165"/>
      <c r="IJH187" s="168"/>
      <c r="IJI187" s="165"/>
      <c r="IJJ187" s="165"/>
      <c r="IJK187" s="165"/>
      <c r="IJL187" s="168"/>
      <c r="IJM187" s="165"/>
      <c r="IJN187" s="165"/>
      <c r="IJO187" s="165"/>
      <c r="IJP187" s="168"/>
      <c r="IJQ187" s="165"/>
      <c r="IJR187" s="165"/>
      <c r="IJS187" s="165"/>
      <c r="IJT187" s="168"/>
      <c r="IJU187" s="165"/>
      <c r="IJV187" s="165"/>
      <c r="IJW187" s="165"/>
      <c r="IJX187" s="168"/>
      <c r="IJY187" s="165"/>
      <c r="IJZ187" s="165"/>
      <c r="IKA187" s="165"/>
      <c r="IKB187" s="168"/>
      <c r="IKC187" s="165"/>
      <c r="IKD187" s="165"/>
      <c r="IKE187" s="165"/>
      <c r="IKF187" s="168"/>
      <c r="IKG187" s="165"/>
      <c r="IKH187" s="165"/>
      <c r="IKI187" s="165"/>
      <c r="IKJ187" s="168"/>
      <c r="IKK187" s="165"/>
      <c r="IKL187" s="165"/>
      <c r="IKM187" s="165"/>
      <c r="IKN187" s="168"/>
      <c r="IKO187" s="165"/>
      <c r="IKP187" s="165"/>
      <c r="IKQ187" s="165"/>
      <c r="IKR187" s="168"/>
      <c r="IKS187" s="165"/>
      <c r="IKT187" s="165"/>
      <c r="IKU187" s="165"/>
      <c r="IKV187" s="168"/>
      <c r="IKW187" s="165"/>
      <c r="IKX187" s="165"/>
      <c r="IKY187" s="165"/>
      <c r="IKZ187" s="168"/>
      <c r="ILA187" s="165"/>
      <c r="ILB187" s="165"/>
      <c r="ILC187" s="165"/>
      <c r="ILD187" s="168"/>
      <c r="ILE187" s="165"/>
      <c r="ILF187" s="165"/>
      <c r="ILG187" s="165"/>
      <c r="ILH187" s="168"/>
      <c r="ILI187" s="165"/>
      <c r="ILJ187" s="165"/>
      <c r="ILK187" s="165"/>
      <c r="ILL187" s="168"/>
      <c r="ILM187" s="165"/>
      <c r="ILN187" s="165"/>
      <c r="ILO187" s="165"/>
      <c r="ILP187" s="168"/>
      <c r="ILQ187" s="165"/>
      <c r="ILR187" s="165"/>
      <c r="ILS187" s="165"/>
      <c r="ILT187" s="168"/>
      <c r="ILU187" s="165"/>
      <c r="ILV187" s="165"/>
      <c r="ILW187" s="165"/>
      <c r="ILX187" s="168"/>
      <c r="ILY187" s="165"/>
      <c r="ILZ187" s="165"/>
      <c r="IMA187" s="165"/>
      <c r="IMB187" s="168"/>
      <c r="IMC187" s="165"/>
      <c r="IMD187" s="165"/>
      <c r="IME187" s="165"/>
      <c r="IMF187" s="168"/>
      <c r="IMG187" s="165"/>
      <c r="IMH187" s="165"/>
      <c r="IMI187" s="165"/>
      <c r="IMJ187" s="168"/>
      <c r="IMK187" s="165"/>
      <c r="IML187" s="165"/>
      <c r="IMM187" s="165"/>
      <c r="IMN187" s="168"/>
      <c r="IMO187" s="165"/>
      <c r="IMP187" s="165"/>
      <c r="IMQ187" s="165"/>
      <c r="IMR187" s="168"/>
      <c r="IMS187" s="165"/>
      <c r="IMT187" s="165"/>
      <c r="IMU187" s="165"/>
      <c r="IMV187" s="168"/>
      <c r="IMW187" s="165"/>
      <c r="IMX187" s="165"/>
      <c r="IMY187" s="165"/>
      <c r="IMZ187" s="168"/>
      <c r="INA187" s="165"/>
      <c r="INB187" s="165"/>
      <c r="INC187" s="165"/>
      <c r="IND187" s="168"/>
      <c r="INE187" s="165"/>
      <c r="INF187" s="165"/>
      <c r="ING187" s="165"/>
      <c r="INH187" s="168"/>
      <c r="INI187" s="165"/>
      <c r="INJ187" s="165"/>
      <c r="INK187" s="165"/>
      <c r="INL187" s="168"/>
      <c r="INM187" s="165"/>
      <c r="INN187" s="165"/>
      <c r="INO187" s="165"/>
      <c r="INP187" s="168"/>
      <c r="INQ187" s="165"/>
      <c r="INR187" s="165"/>
      <c r="INS187" s="165"/>
      <c r="INT187" s="168"/>
      <c r="INU187" s="165"/>
      <c r="INV187" s="165"/>
      <c r="INW187" s="165"/>
      <c r="INX187" s="168"/>
      <c r="INY187" s="165"/>
      <c r="INZ187" s="165"/>
      <c r="IOA187" s="165"/>
      <c r="IOB187" s="168"/>
      <c r="IOC187" s="165"/>
      <c r="IOD187" s="165"/>
      <c r="IOE187" s="165"/>
      <c r="IOF187" s="168"/>
      <c r="IOG187" s="165"/>
      <c r="IOH187" s="165"/>
      <c r="IOI187" s="165"/>
      <c r="IOJ187" s="168"/>
      <c r="IOK187" s="165"/>
      <c r="IOL187" s="165"/>
      <c r="IOM187" s="165"/>
      <c r="ION187" s="168"/>
      <c r="IOO187" s="165"/>
      <c r="IOP187" s="165"/>
      <c r="IOQ187" s="165"/>
      <c r="IOR187" s="168"/>
      <c r="IOS187" s="165"/>
      <c r="IOT187" s="165"/>
      <c r="IOU187" s="165"/>
      <c r="IOV187" s="168"/>
      <c r="IOW187" s="165"/>
      <c r="IOX187" s="165"/>
      <c r="IOY187" s="165"/>
      <c r="IOZ187" s="168"/>
      <c r="IPA187" s="165"/>
      <c r="IPB187" s="165"/>
      <c r="IPC187" s="165"/>
      <c r="IPD187" s="168"/>
      <c r="IPE187" s="165"/>
      <c r="IPF187" s="165"/>
      <c r="IPG187" s="165"/>
      <c r="IPH187" s="168"/>
      <c r="IPI187" s="165"/>
      <c r="IPJ187" s="165"/>
      <c r="IPK187" s="165"/>
      <c r="IPL187" s="168"/>
      <c r="IPM187" s="165"/>
      <c r="IPN187" s="165"/>
      <c r="IPO187" s="165"/>
      <c r="IPP187" s="168"/>
      <c r="IPQ187" s="165"/>
      <c r="IPR187" s="165"/>
      <c r="IPS187" s="165"/>
      <c r="IPT187" s="168"/>
      <c r="IPU187" s="165"/>
      <c r="IPV187" s="165"/>
      <c r="IPW187" s="165"/>
      <c r="IPX187" s="168"/>
      <c r="IPY187" s="165"/>
      <c r="IPZ187" s="165"/>
      <c r="IQA187" s="165"/>
      <c r="IQB187" s="168"/>
      <c r="IQC187" s="165"/>
      <c r="IQD187" s="165"/>
      <c r="IQE187" s="165"/>
      <c r="IQF187" s="168"/>
      <c r="IQG187" s="165"/>
      <c r="IQH187" s="165"/>
      <c r="IQI187" s="165"/>
      <c r="IQJ187" s="168"/>
      <c r="IQK187" s="165"/>
      <c r="IQL187" s="165"/>
      <c r="IQM187" s="165"/>
      <c r="IQN187" s="168"/>
      <c r="IQO187" s="165"/>
      <c r="IQP187" s="165"/>
      <c r="IQQ187" s="165"/>
      <c r="IQR187" s="168"/>
      <c r="IQS187" s="165"/>
      <c r="IQT187" s="165"/>
      <c r="IQU187" s="165"/>
      <c r="IQV187" s="168"/>
      <c r="IQW187" s="165"/>
      <c r="IQX187" s="165"/>
      <c r="IQY187" s="165"/>
      <c r="IQZ187" s="168"/>
      <c r="IRA187" s="165"/>
      <c r="IRB187" s="165"/>
      <c r="IRC187" s="165"/>
      <c r="IRD187" s="168"/>
      <c r="IRE187" s="165"/>
      <c r="IRF187" s="165"/>
      <c r="IRG187" s="165"/>
      <c r="IRH187" s="168"/>
      <c r="IRI187" s="165"/>
      <c r="IRJ187" s="165"/>
      <c r="IRK187" s="165"/>
      <c r="IRL187" s="168"/>
      <c r="IRM187" s="165"/>
      <c r="IRN187" s="165"/>
      <c r="IRO187" s="165"/>
      <c r="IRP187" s="168"/>
      <c r="IRQ187" s="165"/>
      <c r="IRR187" s="165"/>
      <c r="IRS187" s="165"/>
      <c r="IRT187" s="168"/>
      <c r="IRU187" s="165"/>
      <c r="IRV187" s="165"/>
      <c r="IRW187" s="165"/>
      <c r="IRX187" s="168"/>
      <c r="IRY187" s="165"/>
      <c r="IRZ187" s="165"/>
      <c r="ISA187" s="165"/>
      <c r="ISB187" s="168"/>
      <c r="ISC187" s="165"/>
      <c r="ISD187" s="165"/>
      <c r="ISE187" s="165"/>
      <c r="ISF187" s="168"/>
      <c r="ISG187" s="165"/>
      <c r="ISH187" s="165"/>
      <c r="ISI187" s="165"/>
      <c r="ISJ187" s="168"/>
      <c r="ISK187" s="165"/>
      <c r="ISL187" s="165"/>
      <c r="ISM187" s="165"/>
      <c r="ISN187" s="168"/>
      <c r="ISO187" s="165"/>
      <c r="ISP187" s="165"/>
      <c r="ISQ187" s="165"/>
      <c r="ISR187" s="168"/>
      <c r="ISS187" s="165"/>
      <c r="IST187" s="165"/>
      <c r="ISU187" s="165"/>
      <c r="ISV187" s="168"/>
      <c r="ISW187" s="165"/>
      <c r="ISX187" s="165"/>
      <c r="ISY187" s="165"/>
      <c r="ISZ187" s="168"/>
      <c r="ITA187" s="165"/>
      <c r="ITB187" s="165"/>
      <c r="ITC187" s="165"/>
      <c r="ITD187" s="168"/>
      <c r="ITE187" s="165"/>
      <c r="ITF187" s="165"/>
      <c r="ITG187" s="165"/>
      <c r="ITH187" s="168"/>
      <c r="ITI187" s="165"/>
      <c r="ITJ187" s="165"/>
      <c r="ITK187" s="165"/>
      <c r="ITL187" s="168"/>
      <c r="ITM187" s="165"/>
      <c r="ITN187" s="165"/>
      <c r="ITO187" s="165"/>
      <c r="ITP187" s="168"/>
      <c r="ITQ187" s="165"/>
      <c r="ITR187" s="165"/>
      <c r="ITS187" s="165"/>
      <c r="ITT187" s="168"/>
      <c r="ITU187" s="165"/>
      <c r="ITV187" s="165"/>
      <c r="ITW187" s="165"/>
      <c r="ITX187" s="168"/>
      <c r="ITY187" s="165"/>
      <c r="ITZ187" s="165"/>
      <c r="IUA187" s="165"/>
      <c r="IUB187" s="168"/>
      <c r="IUC187" s="165"/>
      <c r="IUD187" s="165"/>
      <c r="IUE187" s="165"/>
      <c r="IUF187" s="168"/>
      <c r="IUG187" s="165"/>
      <c r="IUH187" s="165"/>
      <c r="IUI187" s="165"/>
      <c r="IUJ187" s="168"/>
      <c r="IUK187" s="165"/>
      <c r="IUL187" s="165"/>
      <c r="IUM187" s="165"/>
      <c r="IUN187" s="168"/>
      <c r="IUO187" s="165"/>
      <c r="IUP187" s="165"/>
      <c r="IUQ187" s="165"/>
      <c r="IUR187" s="168"/>
      <c r="IUS187" s="165"/>
      <c r="IUT187" s="165"/>
      <c r="IUU187" s="165"/>
      <c r="IUV187" s="168"/>
      <c r="IUW187" s="165"/>
      <c r="IUX187" s="165"/>
      <c r="IUY187" s="165"/>
      <c r="IUZ187" s="168"/>
      <c r="IVA187" s="165"/>
      <c r="IVB187" s="165"/>
      <c r="IVC187" s="165"/>
      <c r="IVD187" s="168"/>
      <c r="IVE187" s="165"/>
      <c r="IVF187" s="165"/>
      <c r="IVG187" s="165"/>
      <c r="IVH187" s="168"/>
      <c r="IVI187" s="165"/>
      <c r="IVJ187" s="165"/>
      <c r="IVK187" s="165"/>
      <c r="IVL187" s="168"/>
      <c r="IVM187" s="165"/>
      <c r="IVN187" s="165"/>
      <c r="IVO187" s="165"/>
      <c r="IVP187" s="168"/>
      <c r="IVQ187" s="165"/>
      <c r="IVR187" s="165"/>
      <c r="IVS187" s="165"/>
      <c r="IVT187" s="168"/>
      <c r="IVU187" s="165"/>
      <c r="IVV187" s="165"/>
      <c r="IVW187" s="165"/>
      <c r="IVX187" s="168"/>
      <c r="IVY187" s="165"/>
      <c r="IVZ187" s="165"/>
      <c r="IWA187" s="165"/>
      <c r="IWB187" s="168"/>
      <c r="IWC187" s="165"/>
      <c r="IWD187" s="165"/>
      <c r="IWE187" s="165"/>
      <c r="IWF187" s="168"/>
      <c r="IWG187" s="165"/>
      <c r="IWH187" s="165"/>
      <c r="IWI187" s="165"/>
      <c r="IWJ187" s="168"/>
      <c r="IWK187" s="165"/>
      <c r="IWL187" s="165"/>
      <c r="IWM187" s="165"/>
      <c r="IWN187" s="168"/>
      <c r="IWO187" s="165"/>
      <c r="IWP187" s="165"/>
      <c r="IWQ187" s="165"/>
      <c r="IWR187" s="168"/>
      <c r="IWS187" s="165"/>
      <c r="IWT187" s="165"/>
      <c r="IWU187" s="165"/>
      <c r="IWV187" s="168"/>
      <c r="IWW187" s="165"/>
      <c r="IWX187" s="165"/>
      <c r="IWY187" s="165"/>
      <c r="IWZ187" s="168"/>
      <c r="IXA187" s="165"/>
      <c r="IXB187" s="165"/>
      <c r="IXC187" s="165"/>
      <c r="IXD187" s="168"/>
      <c r="IXE187" s="165"/>
      <c r="IXF187" s="165"/>
      <c r="IXG187" s="165"/>
      <c r="IXH187" s="168"/>
      <c r="IXI187" s="165"/>
      <c r="IXJ187" s="165"/>
      <c r="IXK187" s="165"/>
      <c r="IXL187" s="168"/>
      <c r="IXM187" s="165"/>
      <c r="IXN187" s="165"/>
      <c r="IXO187" s="165"/>
      <c r="IXP187" s="168"/>
      <c r="IXQ187" s="165"/>
      <c r="IXR187" s="165"/>
      <c r="IXS187" s="165"/>
      <c r="IXT187" s="168"/>
      <c r="IXU187" s="165"/>
      <c r="IXV187" s="165"/>
      <c r="IXW187" s="165"/>
      <c r="IXX187" s="168"/>
      <c r="IXY187" s="165"/>
      <c r="IXZ187" s="165"/>
      <c r="IYA187" s="165"/>
      <c r="IYB187" s="168"/>
      <c r="IYC187" s="165"/>
      <c r="IYD187" s="165"/>
      <c r="IYE187" s="165"/>
      <c r="IYF187" s="168"/>
      <c r="IYG187" s="165"/>
      <c r="IYH187" s="165"/>
      <c r="IYI187" s="165"/>
      <c r="IYJ187" s="168"/>
      <c r="IYK187" s="165"/>
      <c r="IYL187" s="165"/>
      <c r="IYM187" s="165"/>
      <c r="IYN187" s="168"/>
      <c r="IYO187" s="165"/>
      <c r="IYP187" s="165"/>
      <c r="IYQ187" s="165"/>
      <c r="IYR187" s="168"/>
      <c r="IYS187" s="165"/>
      <c r="IYT187" s="165"/>
      <c r="IYU187" s="165"/>
      <c r="IYV187" s="168"/>
      <c r="IYW187" s="165"/>
      <c r="IYX187" s="165"/>
      <c r="IYY187" s="165"/>
      <c r="IYZ187" s="168"/>
      <c r="IZA187" s="165"/>
      <c r="IZB187" s="165"/>
      <c r="IZC187" s="165"/>
      <c r="IZD187" s="168"/>
      <c r="IZE187" s="165"/>
      <c r="IZF187" s="165"/>
      <c r="IZG187" s="165"/>
      <c r="IZH187" s="168"/>
      <c r="IZI187" s="165"/>
      <c r="IZJ187" s="165"/>
      <c r="IZK187" s="165"/>
      <c r="IZL187" s="168"/>
      <c r="IZM187" s="165"/>
      <c r="IZN187" s="165"/>
      <c r="IZO187" s="165"/>
      <c r="IZP187" s="168"/>
      <c r="IZQ187" s="165"/>
      <c r="IZR187" s="165"/>
      <c r="IZS187" s="165"/>
      <c r="IZT187" s="168"/>
      <c r="IZU187" s="165"/>
      <c r="IZV187" s="165"/>
      <c r="IZW187" s="165"/>
      <c r="IZX187" s="168"/>
      <c r="IZY187" s="165"/>
      <c r="IZZ187" s="165"/>
      <c r="JAA187" s="165"/>
      <c r="JAB187" s="168"/>
      <c r="JAC187" s="165"/>
      <c r="JAD187" s="165"/>
      <c r="JAE187" s="165"/>
      <c r="JAF187" s="168"/>
      <c r="JAG187" s="165"/>
      <c r="JAH187" s="165"/>
      <c r="JAI187" s="165"/>
      <c r="JAJ187" s="168"/>
      <c r="JAK187" s="165"/>
      <c r="JAL187" s="165"/>
      <c r="JAM187" s="165"/>
      <c r="JAN187" s="168"/>
      <c r="JAO187" s="165"/>
      <c r="JAP187" s="165"/>
      <c r="JAQ187" s="165"/>
      <c r="JAR187" s="168"/>
      <c r="JAS187" s="165"/>
      <c r="JAT187" s="165"/>
      <c r="JAU187" s="165"/>
      <c r="JAV187" s="168"/>
      <c r="JAW187" s="165"/>
      <c r="JAX187" s="165"/>
      <c r="JAY187" s="165"/>
      <c r="JAZ187" s="168"/>
      <c r="JBA187" s="165"/>
      <c r="JBB187" s="165"/>
      <c r="JBC187" s="165"/>
      <c r="JBD187" s="168"/>
      <c r="JBE187" s="165"/>
      <c r="JBF187" s="165"/>
      <c r="JBG187" s="165"/>
      <c r="JBH187" s="168"/>
      <c r="JBI187" s="165"/>
      <c r="JBJ187" s="165"/>
      <c r="JBK187" s="165"/>
      <c r="JBL187" s="168"/>
      <c r="JBM187" s="165"/>
      <c r="JBN187" s="165"/>
      <c r="JBO187" s="165"/>
      <c r="JBP187" s="168"/>
      <c r="JBQ187" s="165"/>
      <c r="JBR187" s="165"/>
      <c r="JBS187" s="165"/>
      <c r="JBT187" s="168"/>
      <c r="JBU187" s="165"/>
      <c r="JBV187" s="165"/>
      <c r="JBW187" s="165"/>
      <c r="JBX187" s="168"/>
      <c r="JBY187" s="165"/>
      <c r="JBZ187" s="165"/>
      <c r="JCA187" s="165"/>
      <c r="JCB187" s="168"/>
      <c r="JCC187" s="165"/>
      <c r="JCD187" s="165"/>
      <c r="JCE187" s="165"/>
      <c r="JCF187" s="168"/>
      <c r="JCG187" s="165"/>
      <c r="JCH187" s="165"/>
      <c r="JCI187" s="165"/>
      <c r="JCJ187" s="168"/>
      <c r="JCK187" s="165"/>
      <c r="JCL187" s="165"/>
      <c r="JCM187" s="165"/>
      <c r="JCN187" s="168"/>
      <c r="JCO187" s="165"/>
      <c r="JCP187" s="165"/>
      <c r="JCQ187" s="165"/>
      <c r="JCR187" s="168"/>
      <c r="JCS187" s="165"/>
      <c r="JCT187" s="165"/>
      <c r="JCU187" s="165"/>
      <c r="JCV187" s="168"/>
      <c r="JCW187" s="165"/>
      <c r="JCX187" s="165"/>
      <c r="JCY187" s="165"/>
      <c r="JCZ187" s="168"/>
      <c r="JDA187" s="165"/>
      <c r="JDB187" s="165"/>
      <c r="JDC187" s="165"/>
      <c r="JDD187" s="168"/>
      <c r="JDE187" s="165"/>
      <c r="JDF187" s="165"/>
      <c r="JDG187" s="165"/>
      <c r="JDH187" s="168"/>
      <c r="JDI187" s="165"/>
      <c r="JDJ187" s="165"/>
      <c r="JDK187" s="165"/>
      <c r="JDL187" s="168"/>
      <c r="JDM187" s="165"/>
      <c r="JDN187" s="165"/>
      <c r="JDO187" s="165"/>
      <c r="JDP187" s="168"/>
      <c r="JDQ187" s="165"/>
      <c r="JDR187" s="165"/>
      <c r="JDS187" s="165"/>
      <c r="JDT187" s="168"/>
      <c r="JDU187" s="165"/>
      <c r="JDV187" s="165"/>
      <c r="JDW187" s="165"/>
      <c r="JDX187" s="168"/>
      <c r="JDY187" s="165"/>
      <c r="JDZ187" s="165"/>
      <c r="JEA187" s="165"/>
      <c r="JEB187" s="168"/>
      <c r="JEC187" s="165"/>
      <c r="JED187" s="165"/>
      <c r="JEE187" s="165"/>
      <c r="JEF187" s="168"/>
      <c r="JEG187" s="165"/>
      <c r="JEH187" s="165"/>
      <c r="JEI187" s="165"/>
      <c r="JEJ187" s="168"/>
      <c r="JEK187" s="165"/>
      <c r="JEL187" s="165"/>
      <c r="JEM187" s="165"/>
      <c r="JEN187" s="168"/>
      <c r="JEO187" s="165"/>
      <c r="JEP187" s="165"/>
      <c r="JEQ187" s="165"/>
      <c r="JER187" s="168"/>
      <c r="JES187" s="165"/>
      <c r="JET187" s="165"/>
      <c r="JEU187" s="165"/>
      <c r="JEV187" s="168"/>
      <c r="JEW187" s="165"/>
      <c r="JEX187" s="165"/>
      <c r="JEY187" s="165"/>
      <c r="JEZ187" s="168"/>
      <c r="JFA187" s="165"/>
      <c r="JFB187" s="165"/>
      <c r="JFC187" s="165"/>
      <c r="JFD187" s="168"/>
      <c r="JFE187" s="165"/>
      <c r="JFF187" s="165"/>
      <c r="JFG187" s="165"/>
      <c r="JFH187" s="168"/>
      <c r="JFI187" s="165"/>
      <c r="JFJ187" s="165"/>
      <c r="JFK187" s="165"/>
      <c r="JFL187" s="168"/>
      <c r="JFM187" s="165"/>
      <c r="JFN187" s="165"/>
      <c r="JFO187" s="165"/>
      <c r="JFP187" s="168"/>
      <c r="JFQ187" s="165"/>
      <c r="JFR187" s="165"/>
      <c r="JFS187" s="165"/>
      <c r="JFT187" s="168"/>
      <c r="JFU187" s="165"/>
      <c r="JFV187" s="165"/>
      <c r="JFW187" s="165"/>
      <c r="JFX187" s="168"/>
      <c r="JFY187" s="165"/>
      <c r="JFZ187" s="165"/>
      <c r="JGA187" s="165"/>
      <c r="JGB187" s="168"/>
      <c r="JGC187" s="165"/>
      <c r="JGD187" s="165"/>
      <c r="JGE187" s="165"/>
      <c r="JGF187" s="168"/>
      <c r="JGG187" s="165"/>
      <c r="JGH187" s="165"/>
      <c r="JGI187" s="165"/>
      <c r="JGJ187" s="168"/>
      <c r="JGK187" s="165"/>
      <c r="JGL187" s="165"/>
      <c r="JGM187" s="165"/>
      <c r="JGN187" s="168"/>
      <c r="JGO187" s="165"/>
      <c r="JGP187" s="165"/>
      <c r="JGQ187" s="165"/>
      <c r="JGR187" s="168"/>
      <c r="JGS187" s="165"/>
      <c r="JGT187" s="165"/>
      <c r="JGU187" s="165"/>
      <c r="JGV187" s="168"/>
      <c r="JGW187" s="165"/>
      <c r="JGX187" s="165"/>
      <c r="JGY187" s="165"/>
      <c r="JGZ187" s="168"/>
      <c r="JHA187" s="165"/>
      <c r="JHB187" s="165"/>
      <c r="JHC187" s="165"/>
      <c r="JHD187" s="168"/>
      <c r="JHE187" s="165"/>
      <c r="JHF187" s="165"/>
      <c r="JHG187" s="165"/>
      <c r="JHH187" s="168"/>
      <c r="JHI187" s="165"/>
      <c r="JHJ187" s="165"/>
      <c r="JHK187" s="165"/>
      <c r="JHL187" s="168"/>
      <c r="JHM187" s="165"/>
      <c r="JHN187" s="165"/>
      <c r="JHO187" s="165"/>
      <c r="JHP187" s="168"/>
      <c r="JHQ187" s="165"/>
      <c r="JHR187" s="165"/>
      <c r="JHS187" s="165"/>
      <c r="JHT187" s="168"/>
      <c r="JHU187" s="165"/>
      <c r="JHV187" s="165"/>
      <c r="JHW187" s="165"/>
      <c r="JHX187" s="168"/>
      <c r="JHY187" s="165"/>
      <c r="JHZ187" s="165"/>
      <c r="JIA187" s="165"/>
      <c r="JIB187" s="168"/>
      <c r="JIC187" s="165"/>
      <c r="JID187" s="165"/>
      <c r="JIE187" s="165"/>
      <c r="JIF187" s="168"/>
      <c r="JIG187" s="165"/>
      <c r="JIH187" s="165"/>
      <c r="JII187" s="165"/>
      <c r="JIJ187" s="168"/>
      <c r="JIK187" s="165"/>
      <c r="JIL187" s="165"/>
      <c r="JIM187" s="165"/>
      <c r="JIN187" s="168"/>
      <c r="JIO187" s="165"/>
      <c r="JIP187" s="165"/>
      <c r="JIQ187" s="165"/>
      <c r="JIR187" s="168"/>
      <c r="JIS187" s="165"/>
      <c r="JIT187" s="165"/>
      <c r="JIU187" s="165"/>
      <c r="JIV187" s="168"/>
      <c r="JIW187" s="165"/>
      <c r="JIX187" s="165"/>
      <c r="JIY187" s="165"/>
      <c r="JIZ187" s="168"/>
      <c r="JJA187" s="165"/>
      <c r="JJB187" s="165"/>
      <c r="JJC187" s="165"/>
      <c r="JJD187" s="168"/>
      <c r="JJE187" s="165"/>
      <c r="JJF187" s="165"/>
      <c r="JJG187" s="165"/>
      <c r="JJH187" s="168"/>
      <c r="JJI187" s="165"/>
      <c r="JJJ187" s="165"/>
      <c r="JJK187" s="165"/>
      <c r="JJL187" s="168"/>
      <c r="JJM187" s="165"/>
      <c r="JJN187" s="165"/>
      <c r="JJO187" s="165"/>
      <c r="JJP187" s="168"/>
      <c r="JJQ187" s="165"/>
      <c r="JJR187" s="165"/>
      <c r="JJS187" s="165"/>
      <c r="JJT187" s="168"/>
      <c r="JJU187" s="165"/>
      <c r="JJV187" s="165"/>
      <c r="JJW187" s="165"/>
      <c r="JJX187" s="168"/>
      <c r="JJY187" s="165"/>
      <c r="JJZ187" s="165"/>
      <c r="JKA187" s="165"/>
      <c r="JKB187" s="168"/>
      <c r="JKC187" s="165"/>
      <c r="JKD187" s="165"/>
      <c r="JKE187" s="165"/>
      <c r="JKF187" s="168"/>
      <c r="JKG187" s="165"/>
      <c r="JKH187" s="165"/>
      <c r="JKI187" s="165"/>
      <c r="JKJ187" s="168"/>
      <c r="JKK187" s="165"/>
      <c r="JKL187" s="165"/>
      <c r="JKM187" s="165"/>
      <c r="JKN187" s="168"/>
      <c r="JKO187" s="165"/>
      <c r="JKP187" s="165"/>
      <c r="JKQ187" s="165"/>
      <c r="JKR187" s="168"/>
      <c r="JKS187" s="165"/>
      <c r="JKT187" s="165"/>
      <c r="JKU187" s="165"/>
      <c r="JKV187" s="168"/>
      <c r="JKW187" s="165"/>
      <c r="JKX187" s="165"/>
      <c r="JKY187" s="165"/>
      <c r="JKZ187" s="168"/>
      <c r="JLA187" s="165"/>
      <c r="JLB187" s="165"/>
      <c r="JLC187" s="165"/>
      <c r="JLD187" s="168"/>
      <c r="JLE187" s="165"/>
      <c r="JLF187" s="165"/>
      <c r="JLG187" s="165"/>
      <c r="JLH187" s="168"/>
      <c r="JLI187" s="165"/>
      <c r="JLJ187" s="165"/>
      <c r="JLK187" s="165"/>
      <c r="JLL187" s="168"/>
      <c r="JLM187" s="165"/>
      <c r="JLN187" s="165"/>
      <c r="JLO187" s="165"/>
      <c r="JLP187" s="168"/>
      <c r="JLQ187" s="165"/>
      <c r="JLR187" s="165"/>
      <c r="JLS187" s="165"/>
      <c r="JLT187" s="168"/>
      <c r="JLU187" s="165"/>
      <c r="JLV187" s="165"/>
      <c r="JLW187" s="165"/>
      <c r="JLX187" s="168"/>
      <c r="JLY187" s="165"/>
      <c r="JLZ187" s="165"/>
      <c r="JMA187" s="165"/>
      <c r="JMB187" s="168"/>
      <c r="JMC187" s="165"/>
      <c r="JMD187" s="165"/>
      <c r="JME187" s="165"/>
      <c r="JMF187" s="168"/>
      <c r="JMG187" s="165"/>
      <c r="JMH187" s="165"/>
      <c r="JMI187" s="165"/>
      <c r="JMJ187" s="168"/>
      <c r="JMK187" s="165"/>
      <c r="JML187" s="165"/>
      <c r="JMM187" s="165"/>
      <c r="JMN187" s="168"/>
      <c r="JMO187" s="165"/>
      <c r="JMP187" s="165"/>
      <c r="JMQ187" s="165"/>
      <c r="JMR187" s="168"/>
      <c r="JMS187" s="165"/>
      <c r="JMT187" s="165"/>
      <c r="JMU187" s="165"/>
      <c r="JMV187" s="168"/>
      <c r="JMW187" s="165"/>
      <c r="JMX187" s="165"/>
      <c r="JMY187" s="165"/>
      <c r="JMZ187" s="168"/>
      <c r="JNA187" s="165"/>
      <c r="JNB187" s="165"/>
      <c r="JNC187" s="165"/>
      <c r="JND187" s="168"/>
      <c r="JNE187" s="165"/>
      <c r="JNF187" s="165"/>
      <c r="JNG187" s="165"/>
      <c r="JNH187" s="168"/>
      <c r="JNI187" s="165"/>
      <c r="JNJ187" s="165"/>
      <c r="JNK187" s="165"/>
      <c r="JNL187" s="168"/>
      <c r="JNM187" s="165"/>
      <c r="JNN187" s="165"/>
      <c r="JNO187" s="165"/>
      <c r="JNP187" s="168"/>
      <c r="JNQ187" s="165"/>
      <c r="JNR187" s="165"/>
      <c r="JNS187" s="165"/>
      <c r="JNT187" s="168"/>
      <c r="JNU187" s="165"/>
      <c r="JNV187" s="165"/>
      <c r="JNW187" s="165"/>
      <c r="JNX187" s="168"/>
      <c r="JNY187" s="165"/>
      <c r="JNZ187" s="165"/>
      <c r="JOA187" s="165"/>
      <c r="JOB187" s="168"/>
      <c r="JOC187" s="165"/>
      <c r="JOD187" s="165"/>
      <c r="JOE187" s="165"/>
      <c r="JOF187" s="168"/>
      <c r="JOG187" s="165"/>
      <c r="JOH187" s="165"/>
      <c r="JOI187" s="165"/>
      <c r="JOJ187" s="168"/>
      <c r="JOK187" s="165"/>
      <c r="JOL187" s="165"/>
      <c r="JOM187" s="165"/>
      <c r="JON187" s="168"/>
      <c r="JOO187" s="165"/>
      <c r="JOP187" s="165"/>
      <c r="JOQ187" s="165"/>
      <c r="JOR187" s="168"/>
      <c r="JOS187" s="165"/>
      <c r="JOT187" s="165"/>
      <c r="JOU187" s="165"/>
      <c r="JOV187" s="168"/>
      <c r="JOW187" s="165"/>
      <c r="JOX187" s="165"/>
      <c r="JOY187" s="165"/>
      <c r="JOZ187" s="168"/>
      <c r="JPA187" s="165"/>
      <c r="JPB187" s="165"/>
      <c r="JPC187" s="165"/>
      <c r="JPD187" s="168"/>
      <c r="JPE187" s="165"/>
      <c r="JPF187" s="165"/>
      <c r="JPG187" s="165"/>
      <c r="JPH187" s="168"/>
      <c r="JPI187" s="165"/>
      <c r="JPJ187" s="165"/>
      <c r="JPK187" s="165"/>
      <c r="JPL187" s="168"/>
      <c r="JPM187" s="165"/>
      <c r="JPN187" s="165"/>
      <c r="JPO187" s="165"/>
      <c r="JPP187" s="168"/>
      <c r="JPQ187" s="165"/>
      <c r="JPR187" s="165"/>
      <c r="JPS187" s="165"/>
      <c r="JPT187" s="168"/>
      <c r="JPU187" s="165"/>
      <c r="JPV187" s="165"/>
      <c r="JPW187" s="165"/>
      <c r="JPX187" s="168"/>
      <c r="JPY187" s="165"/>
      <c r="JPZ187" s="165"/>
      <c r="JQA187" s="165"/>
      <c r="JQB187" s="168"/>
      <c r="JQC187" s="165"/>
      <c r="JQD187" s="165"/>
      <c r="JQE187" s="165"/>
      <c r="JQF187" s="168"/>
      <c r="JQG187" s="165"/>
      <c r="JQH187" s="165"/>
      <c r="JQI187" s="165"/>
      <c r="JQJ187" s="168"/>
      <c r="JQK187" s="165"/>
      <c r="JQL187" s="165"/>
      <c r="JQM187" s="165"/>
      <c r="JQN187" s="168"/>
      <c r="JQO187" s="165"/>
      <c r="JQP187" s="165"/>
      <c r="JQQ187" s="165"/>
      <c r="JQR187" s="168"/>
      <c r="JQS187" s="165"/>
      <c r="JQT187" s="165"/>
      <c r="JQU187" s="165"/>
      <c r="JQV187" s="168"/>
      <c r="JQW187" s="165"/>
      <c r="JQX187" s="165"/>
      <c r="JQY187" s="165"/>
      <c r="JQZ187" s="168"/>
      <c r="JRA187" s="165"/>
      <c r="JRB187" s="165"/>
      <c r="JRC187" s="165"/>
      <c r="JRD187" s="168"/>
      <c r="JRE187" s="165"/>
      <c r="JRF187" s="165"/>
      <c r="JRG187" s="165"/>
      <c r="JRH187" s="168"/>
      <c r="JRI187" s="165"/>
      <c r="JRJ187" s="165"/>
      <c r="JRK187" s="165"/>
      <c r="JRL187" s="168"/>
      <c r="JRM187" s="165"/>
      <c r="JRN187" s="165"/>
      <c r="JRO187" s="165"/>
      <c r="JRP187" s="168"/>
      <c r="JRQ187" s="165"/>
      <c r="JRR187" s="165"/>
      <c r="JRS187" s="165"/>
      <c r="JRT187" s="168"/>
      <c r="JRU187" s="165"/>
      <c r="JRV187" s="165"/>
      <c r="JRW187" s="165"/>
      <c r="JRX187" s="168"/>
      <c r="JRY187" s="165"/>
      <c r="JRZ187" s="165"/>
      <c r="JSA187" s="165"/>
      <c r="JSB187" s="168"/>
      <c r="JSC187" s="165"/>
      <c r="JSD187" s="165"/>
      <c r="JSE187" s="165"/>
      <c r="JSF187" s="168"/>
      <c r="JSG187" s="165"/>
      <c r="JSH187" s="165"/>
      <c r="JSI187" s="165"/>
      <c r="JSJ187" s="168"/>
      <c r="JSK187" s="165"/>
      <c r="JSL187" s="165"/>
      <c r="JSM187" s="165"/>
      <c r="JSN187" s="168"/>
      <c r="JSO187" s="165"/>
      <c r="JSP187" s="165"/>
      <c r="JSQ187" s="165"/>
      <c r="JSR187" s="168"/>
      <c r="JSS187" s="165"/>
      <c r="JST187" s="165"/>
      <c r="JSU187" s="165"/>
      <c r="JSV187" s="168"/>
      <c r="JSW187" s="165"/>
      <c r="JSX187" s="165"/>
      <c r="JSY187" s="165"/>
      <c r="JSZ187" s="168"/>
      <c r="JTA187" s="165"/>
      <c r="JTB187" s="165"/>
      <c r="JTC187" s="165"/>
      <c r="JTD187" s="168"/>
      <c r="JTE187" s="165"/>
      <c r="JTF187" s="165"/>
      <c r="JTG187" s="165"/>
      <c r="JTH187" s="168"/>
      <c r="JTI187" s="165"/>
      <c r="JTJ187" s="165"/>
      <c r="JTK187" s="165"/>
      <c r="JTL187" s="168"/>
      <c r="JTM187" s="165"/>
      <c r="JTN187" s="165"/>
      <c r="JTO187" s="165"/>
      <c r="JTP187" s="168"/>
      <c r="JTQ187" s="165"/>
      <c r="JTR187" s="165"/>
      <c r="JTS187" s="165"/>
      <c r="JTT187" s="168"/>
      <c r="JTU187" s="165"/>
      <c r="JTV187" s="165"/>
      <c r="JTW187" s="165"/>
      <c r="JTX187" s="168"/>
      <c r="JTY187" s="165"/>
      <c r="JTZ187" s="165"/>
      <c r="JUA187" s="165"/>
      <c r="JUB187" s="168"/>
      <c r="JUC187" s="165"/>
      <c r="JUD187" s="165"/>
      <c r="JUE187" s="165"/>
      <c r="JUF187" s="168"/>
      <c r="JUG187" s="165"/>
      <c r="JUH187" s="165"/>
      <c r="JUI187" s="165"/>
      <c r="JUJ187" s="168"/>
      <c r="JUK187" s="165"/>
      <c r="JUL187" s="165"/>
      <c r="JUM187" s="165"/>
      <c r="JUN187" s="168"/>
      <c r="JUO187" s="165"/>
      <c r="JUP187" s="165"/>
      <c r="JUQ187" s="165"/>
      <c r="JUR187" s="168"/>
      <c r="JUS187" s="165"/>
      <c r="JUT187" s="165"/>
      <c r="JUU187" s="165"/>
      <c r="JUV187" s="168"/>
      <c r="JUW187" s="165"/>
      <c r="JUX187" s="165"/>
      <c r="JUY187" s="165"/>
      <c r="JUZ187" s="168"/>
      <c r="JVA187" s="165"/>
      <c r="JVB187" s="165"/>
      <c r="JVC187" s="165"/>
      <c r="JVD187" s="168"/>
      <c r="JVE187" s="165"/>
      <c r="JVF187" s="165"/>
      <c r="JVG187" s="165"/>
      <c r="JVH187" s="168"/>
      <c r="JVI187" s="165"/>
      <c r="JVJ187" s="165"/>
      <c r="JVK187" s="165"/>
      <c r="JVL187" s="168"/>
      <c r="JVM187" s="165"/>
      <c r="JVN187" s="165"/>
      <c r="JVO187" s="165"/>
      <c r="JVP187" s="168"/>
      <c r="JVQ187" s="165"/>
      <c r="JVR187" s="165"/>
      <c r="JVS187" s="165"/>
      <c r="JVT187" s="168"/>
      <c r="JVU187" s="165"/>
      <c r="JVV187" s="165"/>
      <c r="JVW187" s="165"/>
      <c r="JVX187" s="168"/>
      <c r="JVY187" s="165"/>
      <c r="JVZ187" s="165"/>
      <c r="JWA187" s="165"/>
      <c r="JWB187" s="168"/>
      <c r="JWC187" s="165"/>
      <c r="JWD187" s="165"/>
      <c r="JWE187" s="165"/>
      <c r="JWF187" s="168"/>
      <c r="JWG187" s="165"/>
      <c r="JWH187" s="165"/>
      <c r="JWI187" s="165"/>
      <c r="JWJ187" s="168"/>
      <c r="JWK187" s="165"/>
      <c r="JWL187" s="165"/>
      <c r="JWM187" s="165"/>
      <c r="JWN187" s="168"/>
      <c r="JWO187" s="165"/>
      <c r="JWP187" s="165"/>
      <c r="JWQ187" s="165"/>
      <c r="JWR187" s="168"/>
      <c r="JWS187" s="165"/>
      <c r="JWT187" s="165"/>
      <c r="JWU187" s="165"/>
      <c r="JWV187" s="168"/>
      <c r="JWW187" s="165"/>
      <c r="JWX187" s="165"/>
      <c r="JWY187" s="165"/>
      <c r="JWZ187" s="168"/>
      <c r="JXA187" s="165"/>
      <c r="JXB187" s="165"/>
      <c r="JXC187" s="165"/>
      <c r="JXD187" s="168"/>
      <c r="JXE187" s="165"/>
      <c r="JXF187" s="165"/>
      <c r="JXG187" s="165"/>
      <c r="JXH187" s="168"/>
      <c r="JXI187" s="165"/>
      <c r="JXJ187" s="165"/>
      <c r="JXK187" s="165"/>
      <c r="JXL187" s="168"/>
      <c r="JXM187" s="165"/>
      <c r="JXN187" s="165"/>
      <c r="JXO187" s="165"/>
      <c r="JXP187" s="168"/>
      <c r="JXQ187" s="165"/>
      <c r="JXR187" s="165"/>
      <c r="JXS187" s="165"/>
      <c r="JXT187" s="168"/>
      <c r="JXU187" s="165"/>
      <c r="JXV187" s="165"/>
      <c r="JXW187" s="165"/>
      <c r="JXX187" s="168"/>
      <c r="JXY187" s="165"/>
      <c r="JXZ187" s="165"/>
      <c r="JYA187" s="165"/>
      <c r="JYB187" s="168"/>
      <c r="JYC187" s="165"/>
      <c r="JYD187" s="165"/>
      <c r="JYE187" s="165"/>
      <c r="JYF187" s="168"/>
      <c r="JYG187" s="165"/>
      <c r="JYH187" s="165"/>
      <c r="JYI187" s="165"/>
      <c r="JYJ187" s="168"/>
      <c r="JYK187" s="165"/>
      <c r="JYL187" s="165"/>
      <c r="JYM187" s="165"/>
      <c r="JYN187" s="168"/>
      <c r="JYO187" s="165"/>
      <c r="JYP187" s="165"/>
      <c r="JYQ187" s="165"/>
      <c r="JYR187" s="168"/>
      <c r="JYS187" s="165"/>
      <c r="JYT187" s="165"/>
      <c r="JYU187" s="165"/>
      <c r="JYV187" s="168"/>
      <c r="JYW187" s="165"/>
      <c r="JYX187" s="165"/>
      <c r="JYY187" s="165"/>
      <c r="JYZ187" s="168"/>
      <c r="JZA187" s="165"/>
      <c r="JZB187" s="165"/>
      <c r="JZC187" s="165"/>
      <c r="JZD187" s="168"/>
      <c r="JZE187" s="165"/>
      <c r="JZF187" s="165"/>
      <c r="JZG187" s="165"/>
      <c r="JZH187" s="168"/>
      <c r="JZI187" s="165"/>
      <c r="JZJ187" s="165"/>
      <c r="JZK187" s="165"/>
      <c r="JZL187" s="168"/>
      <c r="JZM187" s="165"/>
      <c r="JZN187" s="165"/>
      <c r="JZO187" s="165"/>
      <c r="JZP187" s="168"/>
      <c r="JZQ187" s="165"/>
      <c r="JZR187" s="165"/>
      <c r="JZS187" s="165"/>
      <c r="JZT187" s="168"/>
      <c r="JZU187" s="165"/>
      <c r="JZV187" s="165"/>
      <c r="JZW187" s="165"/>
      <c r="JZX187" s="168"/>
      <c r="JZY187" s="165"/>
      <c r="JZZ187" s="165"/>
      <c r="KAA187" s="165"/>
      <c r="KAB187" s="168"/>
      <c r="KAC187" s="165"/>
      <c r="KAD187" s="165"/>
      <c r="KAE187" s="165"/>
      <c r="KAF187" s="168"/>
      <c r="KAG187" s="165"/>
      <c r="KAH187" s="165"/>
      <c r="KAI187" s="165"/>
      <c r="KAJ187" s="168"/>
      <c r="KAK187" s="165"/>
      <c r="KAL187" s="165"/>
      <c r="KAM187" s="165"/>
      <c r="KAN187" s="168"/>
      <c r="KAO187" s="165"/>
      <c r="KAP187" s="165"/>
      <c r="KAQ187" s="165"/>
      <c r="KAR187" s="168"/>
      <c r="KAS187" s="165"/>
      <c r="KAT187" s="165"/>
      <c r="KAU187" s="165"/>
      <c r="KAV187" s="168"/>
      <c r="KAW187" s="165"/>
      <c r="KAX187" s="165"/>
      <c r="KAY187" s="165"/>
      <c r="KAZ187" s="168"/>
      <c r="KBA187" s="165"/>
      <c r="KBB187" s="165"/>
      <c r="KBC187" s="165"/>
      <c r="KBD187" s="168"/>
      <c r="KBE187" s="165"/>
      <c r="KBF187" s="165"/>
      <c r="KBG187" s="165"/>
      <c r="KBH187" s="168"/>
      <c r="KBI187" s="165"/>
      <c r="KBJ187" s="165"/>
      <c r="KBK187" s="165"/>
      <c r="KBL187" s="168"/>
      <c r="KBM187" s="165"/>
      <c r="KBN187" s="165"/>
      <c r="KBO187" s="165"/>
      <c r="KBP187" s="168"/>
      <c r="KBQ187" s="165"/>
      <c r="KBR187" s="165"/>
      <c r="KBS187" s="165"/>
      <c r="KBT187" s="168"/>
      <c r="KBU187" s="165"/>
      <c r="KBV187" s="165"/>
      <c r="KBW187" s="165"/>
      <c r="KBX187" s="168"/>
      <c r="KBY187" s="165"/>
      <c r="KBZ187" s="165"/>
      <c r="KCA187" s="165"/>
      <c r="KCB187" s="168"/>
      <c r="KCC187" s="165"/>
      <c r="KCD187" s="165"/>
      <c r="KCE187" s="165"/>
      <c r="KCF187" s="168"/>
      <c r="KCG187" s="165"/>
      <c r="KCH187" s="165"/>
      <c r="KCI187" s="165"/>
      <c r="KCJ187" s="168"/>
      <c r="KCK187" s="165"/>
      <c r="KCL187" s="165"/>
      <c r="KCM187" s="165"/>
      <c r="KCN187" s="168"/>
      <c r="KCO187" s="165"/>
      <c r="KCP187" s="165"/>
      <c r="KCQ187" s="165"/>
      <c r="KCR187" s="168"/>
      <c r="KCS187" s="165"/>
      <c r="KCT187" s="165"/>
      <c r="KCU187" s="165"/>
      <c r="KCV187" s="168"/>
      <c r="KCW187" s="165"/>
      <c r="KCX187" s="165"/>
      <c r="KCY187" s="165"/>
      <c r="KCZ187" s="168"/>
      <c r="KDA187" s="165"/>
      <c r="KDB187" s="165"/>
      <c r="KDC187" s="165"/>
      <c r="KDD187" s="168"/>
      <c r="KDE187" s="165"/>
      <c r="KDF187" s="165"/>
      <c r="KDG187" s="165"/>
      <c r="KDH187" s="168"/>
      <c r="KDI187" s="165"/>
      <c r="KDJ187" s="165"/>
      <c r="KDK187" s="165"/>
      <c r="KDL187" s="168"/>
      <c r="KDM187" s="165"/>
      <c r="KDN187" s="165"/>
      <c r="KDO187" s="165"/>
      <c r="KDP187" s="168"/>
      <c r="KDQ187" s="165"/>
      <c r="KDR187" s="165"/>
      <c r="KDS187" s="165"/>
      <c r="KDT187" s="168"/>
      <c r="KDU187" s="165"/>
      <c r="KDV187" s="165"/>
      <c r="KDW187" s="165"/>
      <c r="KDX187" s="168"/>
      <c r="KDY187" s="165"/>
      <c r="KDZ187" s="165"/>
      <c r="KEA187" s="165"/>
      <c r="KEB187" s="168"/>
      <c r="KEC187" s="165"/>
      <c r="KED187" s="165"/>
      <c r="KEE187" s="165"/>
      <c r="KEF187" s="168"/>
      <c r="KEG187" s="165"/>
      <c r="KEH187" s="165"/>
      <c r="KEI187" s="165"/>
      <c r="KEJ187" s="168"/>
      <c r="KEK187" s="165"/>
      <c r="KEL187" s="165"/>
      <c r="KEM187" s="165"/>
      <c r="KEN187" s="168"/>
      <c r="KEO187" s="165"/>
      <c r="KEP187" s="165"/>
      <c r="KEQ187" s="165"/>
      <c r="KER187" s="168"/>
      <c r="KES187" s="165"/>
      <c r="KET187" s="165"/>
      <c r="KEU187" s="165"/>
      <c r="KEV187" s="168"/>
      <c r="KEW187" s="165"/>
      <c r="KEX187" s="165"/>
      <c r="KEY187" s="165"/>
      <c r="KEZ187" s="168"/>
      <c r="KFA187" s="165"/>
      <c r="KFB187" s="165"/>
      <c r="KFC187" s="165"/>
      <c r="KFD187" s="168"/>
      <c r="KFE187" s="165"/>
      <c r="KFF187" s="165"/>
      <c r="KFG187" s="165"/>
      <c r="KFH187" s="168"/>
      <c r="KFI187" s="165"/>
      <c r="KFJ187" s="165"/>
      <c r="KFK187" s="165"/>
      <c r="KFL187" s="168"/>
      <c r="KFM187" s="165"/>
      <c r="KFN187" s="165"/>
      <c r="KFO187" s="165"/>
      <c r="KFP187" s="168"/>
      <c r="KFQ187" s="165"/>
      <c r="KFR187" s="165"/>
      <c r="KFS187" s="165"/>
      <c r="KFT187" s="168"/>
      <c r="KFU187" s="165"/>
      <c r="KFV187" s="165"/>
      <c r="KFW187" s="165"/>
      <c r="KFX187" s="168"/>
      <c r="KFY187" s="165"/>
      <c r="KFZ187" s="165"/>
      <c r="KGA187" s="165"/>
      <c r="KGB187" s="168"/>
      <c r="KGC187" s="165"/>
      <c r="KGD187" s="165"/>
      <c r="KGE187" s="165"/>
      <c r="KGF187" s="168"/>
      <c r="KGG187" s="165"/>
      <c r="KGH187" s="165"/>
      <c r="KGI187" s="165"/>
      <c r="KGJ187" s="168"/>
      <c r="KGK187" s="165"/>
      <c r="KGL187" s="165"/>
      <c r="KGM187" s="165"/>
      <c r="KGN187" s="168"/>
      <c r="KGO187" s="165"/>
      <c r="KGP187" s="165"/>
      <c r="KGQ187" s="165"/>
      <c r="KGR187" s="168"/>
      <c r="KGS187" s="165"/>
      <c r="KGT187" s="165"/>
      <c r="KGU187" s="165"/>
      <c r="KGV187" s="168"/>
      <c r="KGW187" s="165"/>
      <c r="KGX187" s="165"/>
      <c r="KGY187" s="165"/>
      <c r="KGZ187" s="168"/>
      <c r="KHA187" s="165"/>
      <c r="KHB187" s="165"/>
      <c r="KHC187" s="165"/>
      <c r="KHD187" s="168"/>
      <c r="KHE187" s="165"/>
      <c r="KHF187" s="165"/>
      <c r="KHG187" s="165"/>
      <c r="KHH187" s="168"/>
      <c r="KHI187" s="165"/>
      <c r="KHJ187" s="165"/>
      <c r="KHK187" s="165"/>
      <c r="KHL187" s="168"/>
      <c r="KHM187" s="165"/>
      <c r="KHN187" s="165"/>
      <c r="KHO187" s="165"/>
      <c r="KHP187" s="168"/>
      <c r="KHQ187" s="165"/>
      <c r="KHR187" s="165"/>
      <c r="KHS187" s="165"/>
      <c r="KHT187" s="168"/>
      <c r="KHU187" s="165"/>
      <c r="KHV187" s="165"/>
      <c r="KHW187" s="165"/>
      <c r="KHX187" s="168"/>
      <c r="KHY187" s="165"/>
      <c r="KHZ187" s="165"/>
      <c r="KIA187" s="165"/>
      <c r="KIB187" s="168"/>
      <c r="KIC187" s="165"/>
      <c r="KID187" s="165"/>
      <c r="KIE187" s="165"/>
      <c r="KIF187" s="168"/>
      <c r="KIG187" s="165"/>
      <c r="KIH187" s="165"/>
      <c r="KII187" s="165"/>
      <c r="KIJ187" s="168"/>
      <c r="KIK187" s="165"/>
      <c r="KIL187" s="165"/>
      <c r="KIM187" s="165"/>
      <c r="KIN187" s="168"/>
      <c r="KIO187" s="165"/>
      <c r="KIP187" s="165"/>
      <c r="KIQ187" s="165"/>
      <c r="KIR187" s="168"/>
      <c r="KIS187" s="165"/>
      <c r="KIT187" s="165"/>
      <c r="KIU187" s="165"/>
      <c r="KIV187" s="168"/>
      <c r="KIW187" s="165"/>
      <c r="KIX187" s="165"/>
      <c r="KIY187" s="165"/>
      <c r="KIZ187" s="168"/>
      <c r="KJA187" s="165"/>
      <c r="KJB187" s="165"/>
      <c r="KJC187" s="165"/>
      <c r="KJD187" s="168"/>
      <c r="KJE187" s="165"/>
      <c r="KJF187" s="165"/>
      <c r="KJG187" s="165"/>
      <c r="KJH187" s="168"/>
      <c r="KJI187" s="165"/>
      <c r="KJJ187" s="165"/>
      <c r="KJK187" s="165"/>
      <c r="KJL187" s="168"/>
      <c r="KJM187" s="165"/>
      <c r="KJN187" s="165"/>
      <c r="KJO187" s="165"/>
      <c r="KJP187" s="168"/>
      <c r="KJQ187" s="165"/>
      <c r="KJR187" s="165"/>
      <c r="KJS187" s="165"/>
      <c r="KJT187" s="168"/>
      <c r="KJU187" s="165"/>
      <c r="KJV187" s="165"/>
      <c r="KJW187" s="165"/>
      <c r="KJX187" s="168"/>
      <c r="KJY187" s="165"/>
      <c r="KJZ187" s="165"/>
      <c r="KKA187" s="165"/>
      <c r="KKB187" s="168"/>
      <c r="KKC187" s="165"/>
      <c r="KKD187" s="165"/>
      <c r="KKE187" s="165"/>
      <c r="KKF187" s="168"/>
      <c r="KKG187" s="165"/>
      <c r="KKH187" s="165"/>
      <c r="KKI187" s="165"/>
      <c r="KKJ187" s="168"/>
      <c r="KKK187" s="165"/>
      <c r="KKL187" s="165"/>
      <c r="KKM187" s="165"/>
      <c r="KKN187" s="168"/>
      <c r="KKO187" s="165"/>
      <c r="KKP187" s="165"/>
      <c r="KKQ187" s="165"/>
      <c r="KKR187" s="168"/>
      <c r="KKS187" s="165"/>
      <c r="KKT187" s="165"/>
      <c r="KKU187" s="165"/>
      <c r="KKV187" s="168"/>
      <c r="KKW187" s="165"/>
      <c r="KKX187" s="165"/>
      <c r="KKY187" s="165"/>
      <c r="KKZ187" s="168"/>
      <c r="KLA187" s="165"/>
      <c r="KLB187" s="165"/>
      <c r="KLC187" s="165"/>
      <c r="KLD187" s="168"/>
      <c r="KLE187" s="165"/>
      <c r="KLF187" s="165"/>
      <c r="KLG187" s="165"/>
      <c r="KLH187" s="168"/>
      <c r="KLI187" s="165"/>
      <c r="KLJ187" s="165"/>
      <c r="KLK187" s="165"/>
      <c r="KLL187" s="168"/>
      <c r="KLM187" s="165"/>
      <c r="KLN187" s="165"/>
      <c r="KLO187" s="165"/>
      <c r="KLP187" s="168"/>
      <c r="KLQ187" s="165"/>
      <c r="KLR187" s="165"/>
      <c r="KLS187" s="165"/>
      <c r="KLT187" s="168"/>
      <c r="KLU187" s="165"/>
      <c r="KLV187" s="165"/>
      <c r="KLW187" s="165"/>
      <c r="KLX187" s="168"/>
      <c r="KLY187" s="165"/>
      <c r="KLZ187" s="165"/>
      <c r="KMA187" s="165"/>
      <c r="KMB187" s="168"/>
      <c r="KMC187" s="165"/>
      <c r="KMD187" s="165"/>
      <c r="KME187" s="165"/>
      <c r="KMF187" s="168"/>
      <c r="KMG187" s="165"/>
      <c r="KMH187" s="165"/>
      <c r="KMI187" s="165"/>
      <c r="KMJ187" s="168"/>
      <c r="KMK187" s="165"/>
      <c r="KML187" s="165"/>
      <c r="KMM187" s="165"/>
      <c r="KMN187" s="168"/>
      <c r="KMO187" s="165"/>
      <c r="KMP187" s="165"/>
      <c r="KMQ187" s="165"/>
      <c r="KMR187" s="168"/>
      <c r="KMS187" s="165"/>
      <c r="KMT187" s="165"/>
      <c r="KMU187" s="165"/>
      <c r="KMV187" s="168"/>
      <c r="KMW187" s="165"/>
      <c r="KMX187" s="165"/>
      <c r="KMY187" s="165"/>
      <c r="KMZ187" s="168"/>
      <c r="KNA187" s="165"/>
      <c r="KNB187" s="165"/>
      <c r="KNC187" s="165"/>
      <c r="KND187" s="168"/>
      <c r="KNE187" s="165"/>
      <c r="KNF187" s="165"/>
      <c r="KNG187" s="165"/>
      <c r="KNH187" s="168"/>
      <c r="KNI187" s="165"/>
      <c r="KNJ187" s="165"/>
      <c r="KNK187" s="165"/>
      <c r="KNL187" s="168"/>
      <c r="KNM187" s="165"/>
      <c r="KNN187" s="165"/>
      <c r="KNO187" s="165"/>
      <c r="KNP187" s="168"/>
      <c r="KNQ187" s="165"/>
      <c r="KNR187" s="165"/>
      <c r="KNS187" s="165"/>
      <c r="KNT187" s="168"/>
      <c r="KNU187" s="165"/>
      <c r="KNV187" s="165"/>
      <c r="KNW187" s="165"/>
      <c r="KNX187" s="168"/>
      <c r="KNY187" s="165"/>
      <c r="KNZ187" s="165"/>
      <c r="KOA187" s="165"/>
      <c r="KOB187" s="168"/>
      <c r="KOC187" s="165"/>
      <c r="KOD187" s="165"/>
      <c r="KOE187" s="165"/>
      <c r="KOF187" s="168"/>
      <c r="KOG187" s="165"/>
      <c r="KOH187" s="165"/>
      <c r="KOI187" s="165"/>
      <c r="KOJ187" s="168"/>
      <c r="KOK187" s="165"/>
      <c r="KOL187" s="165"/>
      <c r="KOM187" s="165"/>
      <c r="KON187" s="168"/>
      <c r="KOO187" s="165"/>
      <c r="KOP187" s="165"/>
      <c r="KOQ187" s="165"/>
      <c r="KOR187" s="168"/>
      <c r="KOS187" s="165"/>
      <c r="KOT187" s="165"/>
      <c r="KOU187" s="165"/>
      <c r="KOV187" s="168"/>
      <c r="KOW187" s="165"/>
      <c r="KOX187" s="165"/>
      <c r="KOY187" s="165"/>
      <c r="KOZ187" s="168"/>
      <c r="KPA187" s="165"/>
      <c r="KPB187" s="165"/>
      <c r="KPC187" s="165"/>
      <c r="KPD187" s="168"/>
      <c r="KPE187" s="165"/>
      <c r="KPF187" s="165"/>
      <c r="KPG187" s="165"/>
      <c r="KPH187" s="168"/>
      <c r="KPI187" s="165"/>
      <c r="KPJ187" s="165"/>
      <c r="KPK187" s="165"/>
      <c r="KPL187" s="168"/>
      <c r="KPM187" s="165"/>
      <c r="KPN187" s="165"/>
      <c r="KPO187" s="165"/>
      <c r="KPP187" s="168"/>
      <c r="KPQ187" s="165"/>
      <c r="KPR187" s="165"/>
      <c r="KPS187" s="165"/>
      <c r="KPT187" s="168"/>
      <c r="KPU187" s="165"/>
      <c r="KPV187" s="165"/>
      <c r="KPW187" s="165"/>
      <c r="KPX187" s="168"/>
      <c r="KPY187" s="165"/>
      <c r="KPZ187" s="165"/>
      <c r="KQA187" s="165"/>
      <c r="KQB187" s="168"/>
      <c r="KQC187" s="165"/>
      <c r="KQD187" s="165"/>
      <c r="KQE187" s="165"/>
      <c r="KQF187" s="168"/>
      <c r="KQG187" s="165"/>
      <c r="KQH187" s="165"/>
      <c r="KQI187" s="165"/>
      <c r="KQJ187" s="168"/>
      <c r="KQK187" s="165"/>
      <c r="KQL187" s="165"/>
      <c r="KQM187" s="165"/>
      <c r="KQN187" s="168"/>
      <c r="KQO187" s="165"/>
      <c r="KQP187" s="165"/>
      <c r="KQQ187" s="165"/>
      <c r="KQR187" s="168"/>
      <c r="KQS187" s="165"/>
      <c r="KQT187" s="165"/>
      <c r="KQU187" s="165"/>
      <c r="KQV187" s="168"/>
      <c r="KQW187" s="165"/>
      <c r="KQX187" s="165"/>
      <c r="KQY187" s="165"/>
      <c r="KQZ187" s="168"/>
      <c r="KRA187" s="165"/>
      <c r="KRB187" s="165"/>
      <c r="KRC187" s="165"/>
      <c r="KRD187" s="168"/>
      <c r="KRE187" s="165"/>
      <c r="KRF187" s="165"/>
      <c r="KRG187" s="165"/>
      <c r="KRH187" s="168"/>
      <c r="KRI187" s="165"/>
      <c r="KRJ187" s="165"/>
      <c r="KRK187" s="165"/>
      <c r="KRL187" s="168"/>
      <c r="KRM187" s="165"/>
      <c r="KRN187" s="165"/>
      <c r="KRO187" s="165"/>
      <c r="KRP187" s="168"/>
      <c r="KRQ187" s="165"/>
      <c r="KRR187" s="165"/>
      <c r="KRS187" s="165"/>
      <c r="KRT187" s="168"/>
      <c r="KRU187" s="165"/>
      <c r="KRV187" s="165"/>
      <c r="KRW187" s="165"/>
      <c r="KRX187" s="168"/>
      <c r="KRY187" s="165"/>
      <c r="KRZ187" s="165"/>
      <c r="KSA187" s="165"/>
      <c r="KSB187" s="168"/>
      <c r="KSC187" s="165"/>
      <c r="KSD187" s="165"/>
      <c r="KSE187" s="165"/>
      <c r="KSF187" s="168"/>
      <c r="KSG187" s="165"/>
      <c r="KSH187" s="165"/>
      <c r="KSI187" s="165"/>
      <c r="KSJ187" s="168"/>
      <c r="KSK187" s="165"/>
      <c r="KSL187" s="165"/>
      <c r="KSM187" s="165"/>
      <c r="KSN187" s="168"/>
      <c r="KSO187" s="165"/>
      <c r="KSP187" s="165"/>
      <c r="KSQ187" s="165"/>
      <c r="KSR187" s="168"/>
      <c r="KSS187" s="165"/>
      <c r="KST187" s="165"/>
      <c r="KSU187" s="165"/>
      <c r="KSV187" s="168"/>
      <c r="KSW187" s="165"/>
      <c r="KSX187" s="165"/>
      <c r="KSY187" s="165"/>
      <c r="KSZ187" s="168"/>
      <c r="KTA187" s="165"/>
      <c r="KTB187" s="165"/>
      <c r="KTC187" s="165"/>
      <c r="KTD187" s="168"/>
      <c r="KTE187" s="165"/>
      <c r="KTF187" s="165"/>
      <c r="KTG187" s="165"/>
      <c r="KTH187" s="168"/>
      <c r="KTI187" s="165"/>
      <c r="KTJ187" s="165"/>
      <c r="KTK187" s="165"/>
      <c r="KTL187" s="168"/>
      <c r="KTM187" s="165"/>
      <c r="KTN187" s="165"/>
      <c r="KTO187" s="165"/>
      <c r="KTP187" s="168"/>
      <c r="KTQ187" s="165"/>
      <c r="KTR187" s="165"/>
      <c r="KTS187" s="165"/>
      <c r="KTT187" s="168"/>
      <c r="KTU187" s="165"/>
      <c r="KTV187" s="165"/>
      <c r="KTW187" s="165"/>
      <c r="KTX187" s="168"/>
      <c r="KTY187" s="165"/>
      <c r="KTZ187" s="165"/>
      <c r="KUA187" s="165"/>
      <c r="KUB187" s="168"/>
      <c r="KUC187" s="165"/>
      <c r="KUD187" s="165"/>
      <c r="KUE187" s="165"/>
      <c r="KUF187" s="168"/>
      <c r="KUG187" s="165"/>
      <c r="KUH187" s="165"/>
      <c r="KUI187" s="165"/>
      <c r="KUJ187" s="168"/>
      <c r="KUK187" s="165"/>
      <c r="KUL187" s="165"/>
      <c r="KUM187" s="165"/>
      <c r="KUN187" s="168"/>
      <c r="KUO187" s="165"/>
      <c r="KUP187" s="165"/>
      <c r="KUQ187" s="165"/>
      <c r="KUR187" s="168"/>
      <c r="KUS187" s="165"/>
      <c r="KUT187" s="165"/>
      <c r="KUU187" s="165"/>
      <c r="KUV187" s="168"/>
      <c r="KUW187" s="165"/>
      <c r="KUX187" s="165"/>
      <c r="KUY187" s="165"/>
      <c r="KUZ187" s="168"/>
      <c r="KVA187" s="165"/>
      <c r="KVB187" s="165"/>
      <c r="KVC187" s="165"/>
      <c r="KVD187" s="168"/>
      <c r="KVE187" s="165"/>
      <c r="KVF187" s="165"/>
      <c r="KVG187" s="165"/>
      <c r="KVH187" s="168"/>
      <c r="KVI187" s="165"/>
      <c r="KVJ187" s="165"/>
      <c r="KVK187" s="165"/>
      <c r="KVL187" s="168"/>
      <c r="KVM187" s="165"/>
      <c r="KVN187" s="165"/>
      <c r="KVO187" s="165"/>
      <c r="KVP187" s="168"/>
      <c r="KVQ187" s="165"/>
      <c r="KVR187" s="165"/>
      <c r="KVS187" s="165"/>
      <c r="KVT187" s="168"/>
      <c r="KVU187" s="165"/>
      <c r="KVV187" s="165"/>
      <c r="KVW187" s="165"/>
      <c r="KVX187" s="168"/>
      <c r="KVY187" s="165"/>
      <c r="KVZ187" s="165"/>
      <c r="KWA187" s="165"/>
      <c r="KWB187" s="168"/>
      <c r="KWC187" s="165"/>
      <c r="KWD187" s="165"/>
      <c r="KWE187" s="165"/>
      <c r="KWF187" s="168"/>
      <c r="KWG187" s="165"/>
      <c r="KWH187" s="165"/>
      <c r="KWI187" s="165"/>
      <c r="KWJ187" s="168"/>
      <c r="KWK187" s="165"/>
      <c r="KWL187" s="165"/>
      <c r="KWM187" s="165"/>
      <c r="KWN187" s="168"/>
      <c r="KWO187" s="165"/>
      <c r="KWP187" s="165"/>
      <c r="KWQ187" s="165"/>
      <c r="KWR187" s="168"/>
      <c r="KWS187" s="165"/>
      <c r="KWT187" s="165"/>
      <c r="KWU187" s="165"/>
      <c r="KWV187" s="168"/>
      <c r="KWW187" s="165"/>
      <c r="KWX187" s="165"/>
      <c r="KWY187" s="165"/>
      <c r="KWZ187" s="168"/>
      <c r="KXA187" s="165"/>
      <c r="KXB187" s="165"/>
      <c r="KXC187" s="165"/>
      <c r="KXD187" s="168"/>
      <c r="KXE187" s="165"/>
      <c r="KXF187" s="165"/>
      <c r="KXG187" s="165"/>
      <c r="KXH187" s="168"/>
      <c r="KXI187" s="165"/>
      <c r="KXJ187" s="165"/>
      <c r="KXK187" s="165"/>
      <c r="KXL187" s="168"/>
      <c r="KXM187" s="165"/>
      <c r="KXN187" s="165"/>
      <c r="KXO187" s="165"/>
      <c r="KXP187" s="168"/>
      <c r="KXQ187" s="165"/>
      <c r="KXR187" s="165"/>
      <c r="KXS187" s="165"/>
      <c r="KXT187" s="168"/>
      <c r="KXU187" s="165"/>
      <c r="KXV187" s="165"/>
      <c r="KXW187" s="165"/>
      <c r="KXX187" s="168"/>
      <c r="KXY187" s="165"/>
      <c r="KXZ187" s="165"/>
      <c r="KYA187" s="165"/>
      <c r="KYB187" s="168"/>
      <c r="KYC187" s="165"/>
      <c r="KYD187" s="165"/>
      <c r="KYE187" s="165"/>
      <c r="KYF187" s="168"/>
      <c r="KYG187" s="165"/>
      <c r="KYH187" s="165"/>
      <c r="KYI187" s="165"/>
      <c r="KYJ187" s="168"/>
      <c r="KYK187" s="165"/>
      <c r="KYL187" s="165"/>
      <c r="KYM187" s="165"/>
      <c r="KYN187" s="168"/>
      <c r="KYO187" s="165"/>
      <c r="KYP187" s="165"/>
      <c r="KYQ187" s="165"/>
      <c r="KYR187" s="168"/>
      <c r="KYS187" s="165"/>
      <c r="KYT187" s="165"/>
      <c r="KYU187" s="165"/>
      <c r="KYV187" s="168"/>
      <c r="KYW187" s="165"/>
      <c r="KYX187" s="165"/>
      <c r="KYY187" s="165"/>
      <c r="KYZ187" s="168"/>
      <c r="KZA187" s="165"/>
      <c r="KZB187" s="165"/>
      <c r="KZC187" s="165"/>
      <c r="KZD187" s="168"/>
      <c r="KZE187" s="165"/>
      <c r="KZF187" s="165"/>
      <c r="KZG187" s="165"/>
      <c r="KZH187" s="168"/>
      <c r="KZI187" s="165"/>
      <c r="KZJ187" s="165"/>
      <c r="KZK187" s="165"/>
      <c r="KZL187" s="168"/>
      <c r="KZM187" s="165"/>
      <c r="KZN187" s="165"/>
      <c r="KZO187" s="165"/>
      <c r="KZP187" s="168"/>
      <c r="KZQ187" s="165"/>
      <c r="KZR187" s="165"/>
      <c r="KZS187" s="165"/>
      <c r="KZT187" s="168"/>
      <c r="KZU187" s="165"/>
      <c r="KZV187" s="165"/>
      <c r="KZW187" s="165"/>
      <c r="KZX187" s="168"/>
      <c r="KZY187" s="165"/>
      <c r="KZZ187" s="165"/>
      <c r="LAA187" s="165"/>
      <c r="LAB187" s="168"/>
      <c r="LAC187" s="165"/>
      <c r="LAD187" s="165"/>
      <c r="LAE187" s="165"/>
      <c r="LAF187" s="168"/>
      <c r="LAG187" s="165"/>
      <c r="LAH187" s="165"/>
      <c r="LAI187" s="165"/>
      <c r="LAJ187" s="168"/>
      <c r="LAK187" s="165"/>
      <c r="LAL187" s="165"/>
      <c r="LAM187" s="165"/>
      <c r="LAN187" s="168"/>
      <c r="LAO187" s="165"/>
      <c r="LAP187" s="165"/>
      <c r="LAQ187" s="165"/>
      <c r="LAR187" s="168"/>
      <c r="LAS187" s="165"/>
      <c r="LAT187" s="165"/>
      <c r="LAU187" s="165"/>
      <c r="LAV187" s="168"/>
      <c r="LAW187" s="165"/>
      <c r="LAX187" s="165"/>
      <c r="LAY187" s="165"/>
      <c r="LAZ187" s="168"/>
      <c r="LBA187" s="165"/>
      <c r="LBB187" s="165"/>
      <c r="LBC187" s="165"/>
      <c r="LBD187" s="168"/>
      <c r="LBE187" s="165"/>
      <c r="LBF187" s="165"/>
      <c r="LBG187" s="165"/>
      <c r="LBH187" s="168"/>
      <c r="LBI187" s="165"/>
      <c r="LBJ187" s="165"/>
      <c r="LBK187" s="165"/>
      <c r="LBL187" s="168"/>
      <c r="LBM187" s="165"/>
      <c r="LBN187" s="165"/>
      <c r="LBO187" s="165"/>
      <c r="LBP187" s="168"/>
      <c r="LBQ187" s="165"/>
      <c r="LBR187" s="165"/>
      <c r="LBS187" s="165"/>
      <c r="LBT187" s="168"/>
      <c r="LBU187" s="165"/>
      <c r="LBV187" s="165"/>
      <c r="LBW187" s="165"/>
      <c r="LBX187" s="168"/>
      <c r="LBY187" s="165"/>
      <c r="LBZ187" s="165"/>
      <c r="LCA187" s="165"/>
      <c r="LCB187" s="168"/>
      <c r="LCC187" s="165"/>
      <c r="LCD187" s="165"/>
      <c r="LCE187" s="165"/>
      <c r="LCF187" s="168"/>
      <c r="LCG187" s="165"/>
      <c r="LCH187" s="165"/>
      <c r="LCI187" s="165"/>
      <c r="LCJ187" s="168"/>
      <c r="LCK187" s="165"/>
      <c r="LCL187" s="165"/>
      <c r="LCM187" s="165"/>
      <c r="LCN187" s="168"/>
      <c r="LCO187" s="165"/>
      <c r="LCP187" s="165"/>
      <c r="LCQ187" s="165"/>
      <c r="LCR187" s="168"/>
      <c r="LCS187" s="165"/>
      <c r="LCT187" s="165"/>
      <c r="LCU187" s="165"/>
      <c r="LCV187" s="168"/>
      <c r="LCW187" s="165"/>
      <c r="LCX187" s="165"/>
      <c r="LCY187" s="165"/>
      <c r="LCZ187" s="168"/>
      <c r="LDA187" s="165"/>
      <c r="LDB187" s="165"/>
      <c r="LDC187" s="165"/>
      <c r="LDD187" s="168"/>
      <c r="LDE187" s="165"/>
      <c r="LDF187" s="165"/>
      <c r="LDG187" s="165"/>
      <c r="LDH187" s="168"/>
      <c r="LDI187" s="165"/>
      <c r="LDJ187" s="165"/>
      <c r="LDK187" s="165"/>
      <c r="LDL187" s="168"/>
      <c r="LDM187" s="165"/>
      <c r="LDN187" s="165"/>
      <c r="LDO187" s="165"/>
      <c r="LDP187" s="168"/>
      <c r="LDQ187" s="165"/>
      <c r="LDR187" s="165"/>
      <c r="LDS187" s="165"/>
      <c r="LDT187" s="168"/>
      <c r="LDU187" s="165"/>
      <c r="LDV187" s="165"/>
      <c r="LDW187" s="165"/>
      <c r="LDX187" s="168"/>
      <c r="LDY187" s="165"/>
      <c r="LDZ187" s="165"/>
      <c r="LEA187" s="165"/>
      <c r="LEB187" s="168"/>
      <c r="LEC187" s="165"/>
      <c r="LED187" s="165"/>
      <c r="LEE187" s="165"/>
      <c r="LEF187" s="168"/>
      <c r="LEG187" s="165"/>
      <c r="LEH187" s="165"/>
      <c r="LEI187" s="165"/>
      <c r="LEJ187" s="168"/>
      <c r="LEK187" s="165"/>
      <c r="LEL187" s="165"/>
      <c r="LEM187" s="165"/>
      <c r="LEN187" s="168"/>
      <c r="LEO187" s="165"/>
      <c r="LEP187" s="165"/>
      <c r="LEQ187" s="165"/>
      <c r="LER187" s="168"/>
      <c r="LES187" s="165"/>
      <c r="LET187" s="165"/>
      <c r="LEU187" s="165"/>
      <c r="LEV187" s="168"/>
      <c r="LEW187" s="165"/>
      <c r="LEX187" s="165"/>
      <c r="LEY187" s="165"/>
      <c r="LEZ187" s="168"/>
      <c r="LFA187" s="165"/>
      <c r="LFB187" s="165"/>
      <c r="LFC187" s="165"/>
      <c r="LFD187" s="168"/>
      <c r="LFE187" s="165"/>
      <c r="LFF187" s="165"/>
      <c r="LFG187" s="165"/>
      <c r="LFH187" s="168"/>
      <c r="LFI187" s="165"/>
      <c r="LFJ187" s="165"/>
      <c r="LFK187" s="165"/>
      <c r="LFL187" s="168"/>
      <c r="LFM187" s="165"/>
      <c r="LFN187" s="165"/>
      <c r="LFO187" s="165"/>
      <c r="LFP187" s="168"/>
      <c r="LFQ187" s="165"/>
      <c r="LFR187" s="165"/>
      <c r="LFS187" s="165"/>
      <c r="LFT187" s="168"/>
      <c r="LFU187" s="165"/>
      <c r="LFV187" s="165"/>
      <c r="LFW187" s="165"/>
      <c r="LFX187" s="168"/>
      <c r="LFY187" s="165"/>
      <c r="LFZ187" s="165"/>
      <c r="LGA187" s="165"/>
      <c r="LGB187" s="168"/>
      <c r="LGC187" s="165"/>
      <c r="LGD187" s="165"/>
      <c r="LGE187" s="165"/>
      <c r="LGF187" s="168"/>
      <c r="LGG187" s="165"/>
      <c r="LGH187" s="165"/>
      <c r="LGI187" s="165"/>
      <c r="LGJ187" s="168"/>
      <c r="LGK187" s="165"/>
      <c r="LGL187" s="165"/>
      <c r="LGM187" s="165"/>
      <c r="LGN187" s="168"/>
      <c r="LGO187" s="165"/>
      <c r="LGP187" s="165"/>
      <c r="LGQ187" s="165"/>
      <c r="LGR187" s="168"/>
      <c r="LGS187" s="165"/>
      <c r="LGT187" s="165"/>
      <c r="LGU187" s="165"/>
      <c r="LGV187" s="168"/>
      <c r="LGW187" s="165"/>
      <c r="LGX187" s="165"/>
      <c r="LGY187" s="165"/>
      <c r="LGZ187" s="168"/>
      <c r="LHA187" s="165"/>
      <c r="LHB187" s="165"/>
      <c r="LHC187" s="165"/>
      <c r="LHD187" s="168"/>
      <c r="LHE187" s="165"/>
      <c r="LHF187" s="165"/>
      <c r="LHG187" s="165"/>
      <c r="LHH187" s="168"/>
      <c r="LHI187" s="165"/>
      <c r="LHJ187" s="165"/>
      <c r="LHK187" s="165"/>
      <c r="LHL187" s="168"/>
      <c r="LHM187" s="165"/>
      <c r="LHN187" s="165"/>
      <c r="LHO187" s="165"/>
      <c r="LHP187" s="168"/>
      <c r="LHQ187" s="165"/>
      <c r="LHR187" s="165"/>
      <c r="LHS187" s="165"/>
      <c r="LHT187" s="168"/>
      <c r="LHU187" s="165"/>
      <c r="LHV187" s="165"/>
      <c r="LHW187" s="165"/>
      <c r="LHX187" s="168"/>
      <c r="LHY187" s="165"/>
      <c r="LHZ187" s="165"/>
      <c r="LIA187" s="165"/>
      <c r="LIB187" s="168"/>
      <c r="LIC187" s="165"/>
      <c r="LID187" s="165"/>
      <c r="LIE187" s="165"/>
      <c r="LIF187" s="168"/>
      <c r="LIG187" s="165"/>
      <c r="LIH187" s="165"/>
      <c r="LII187" s="165"/>
      <c r="LIJ187" s="168"/>
      <c r="LIK187" s="165"/>
      <c r="LIL187" s="165"/>
      <c r="LIM187" s="165"/>
      <c r="LIN187" s="168"/>
      <c r="LIO187" s="165"/>
      <c r="LIP187" s="165"/>
      <c r="LIQ187" s="165"/>
      <c r="LIR187" s="168"/>
      <c r="LIS187" s="165"/>
      <c r="LIT187" s="165"/>
      <c r="LIU187" s="165"/>
      <c r="LIV187" s="168"/>
      <c r="LIW187" s="165"/>
      <c r="LIX187" s="165"/>
      <c r="LIY187" s="165"/>
      <c r="LIZ187" s="168"/>
      <c r="LJA187" s="165"/>
      <c r="LJB187" s="165"/>
      <c r="LJC187" s="165"/>
      <c r="LJD187" s="168"/>
      <c r="LJE187" s="165"/>
      <c r="LJF187" s="165"/>
      <c r="LJG187" s="165"/>
      <c r="LJH187" s="168"/>
      <c r="LJI187" s="165"/>
      <c r="LJJ187" s="165"/>
      <c r="LJK187" s="165"/>
      <c r="LJL187" s="168"/>
      <c r="LJM187" s="165"/>
      <c r="LJN187" s="165"/>
      <c r="LJO187" s="165"/>
      <c r="LJP187" s="168"/>
      <c r="LJQ187" s="165"/>
      <c r="LJR187" s="165"/>
      <c r="LJS187" s="165"/>
      <c r="LJT187" s="168"/>
      <c r="LJU187" s="165"/>
      <c r="LJV187" s="165"/>
      <c r="LJW187" s="165"/>
      <c r="LJX187" s="168"/>
      <c r="LJY187" s="165"/>
      <c r="LJZ187" s="165"/>
      <c r="LKA187" s="165"/>
      <c r="LKB187" s="168"/>
      <c r="LKC187" s="165"/>
      <c r="LKD187" s="165"/>
      <c r="LKE187" s="165"/>
      <c r="LKF187" s="168"/>
      <c r="LKG187" s="165"/>
      <c r="LKH187" s="165"/>
      <c r="LKI187" s="165"/>
      <c r="LKJ187" s="168"/>
      <c r="LKK187" s="165"/>
      <c r="LKL187" s="165"/>
      <c r="LKM187" s="165"/>
      <c r="LKN187" s="168"/>
      <c r="LKO187" s="165"/>
      <c r="LKP187" s="165"/>
      <c r="LKQ187" s="165"/>
      <c r="LKR187" s="168"/>
      <c r="LKS187" s="165"/>
      <c r="LKT187" s="165"/>
      <c r="LKU187" s="165"/>
      <c r="LKV187" s="168"/>
      <c r="LKW187" s="165"/>
      <c r="LKX187" s="165"/>
      <c r="LKY187" s="165"/>
      <c r="LKZ187" s="168"/>
      <c r="LLA187" s="165"/>
      <c r="LLB187" s="165"/>
      <c r="LLC187" s="165"/>
      <c r="LLD187" s="168"/>
      <c r="LLE187" s="165"/>
      <c r="LLF187" s="165"/>
      <c r="LLG187" s="165"/>
      <c r="LLH187" s="168"/>
      <c r="LLI187" s="165"/>
      <c r="LLJ187" s="165"/>
      <c r="LLK187" s="165"/>
      <c r="LLL187" s="168"/>
      <c r="LLM187" s="165"/>
      <c r="LLN187" s="165"/>
      <c r="LLO187" s="165"/>
      <c r="LLP187" s="168"/>
      <c r="LLQ187" s="165"/>
      <c r="LLR187" s="165"/>
      <c r="LLS187" s="165"/>
      <c r="LLT187" s="168"/>
      <c r="LLU187" s="165"/>
      <c r="LLV187" s="165"/>
      <c r="LLW187" s="165"/>
      <c r="LLX187" s="168"/>
      <c r="LLY187" s="165"/>
      <c r="LLZ187" s="165"/>
      <c r="LMA187" s="165"/>
      <c r="LMB187" s="168"/>
      <c r="LMC187" s="165"/>
      <c r="LMD187" s="165"/>
      <c r="LME187" s="165"/>
      <c r="LMF187" s="168"/>
      <c r="LMG187" s="165"/>
      <c r="LMH187" s="165"/>
      <c r="LMI187" s="165"/>
      <c r="LMJ187" s="168"/>
      <c r="LMK187" s="165"/>
      <c r="LML187" s="165"/>
      <c r="LMM187" s="165"/>
      <c r="LMN187" s="168"/>
      <c r="LMO187" s="165"/>
      <c r="LMP187" s="165"/>
      <c r="LMQ187" s="165"/>
      <c r="LMR187" s="168"/>
      <c r="LMS187" s="165"/>
      <c r="LMT187" s="165"/>
      <c r="LMU187" s="165"/>
      <c r="LMV187" s="168"/>
      <c r="LMW187" s="165"/>
      <c r="LMX187" s="165"/>
      <c r="LMY187" s="165"/>
      <c r="LMZ187" s="168"/>
      <c r="LNA187" s="165"/>
      <c r="LNB187" s="165"/>
      <c r="LNC187" s="165"/>
      <c r="LND187" s="168"/>
      <c r="LNE187" s="165"/>
      <c r="LNF187" s="165"/>
      <c r="LNG187" s="165"/>
      <c r="LNH187" s="168"/>
      <c r="LNI187" s="165"/>
      <c r="LNJ187" s="165"/>
      <c r="LNK187" s="165"/>
      <c r="LNL187" s="168"/>
      <c r="LNM187" s="165"/>
      <c r="LNN187" s="165"/>
      <c r="LNO187" s="165"/>
      <c r="LNP187" s="168"/>
      <c r="LNQ187" s="165"/>
      <c r="LNR187" s="165"/>
      <c r="LNS187" s="165"/>
      <c r="LNT187" s="168"/>
      <c r="LNU187" s="165"/>
      <c r="LNV187" s="165"/>
      <c r="LNW187" s="165"/>
      <c r="LNX187" s="168"/>
      <c r="LNY187" s="165"/>
      <c r="LNZ187" s="165"/>
      <c r="LOA187" s="165"/>
      <c r="LOB187" s="168"/>
      <c r="LOC187" s="165"/>
      <c r="LOD187" s="165"/>
      <c r="LOE187" s="165"/>
      <c r="LOF187" s="168"/>
      <c r="LOG187" s="165"/>
      <c r="LOH187" s="165"/>
      <c r="LOI187" s="165"/>
      <c r="LOJ187" s="168"/>
      <c r="LOK187" s="165"/>
      <c r="LOL187" s="165"/>
      <c r="LOM187" s="165"/>
      <c r="LON187" s="168"/>
      <c r="LOO187" s="165"/>
      <c r="LOP187" s="165"/>
      <c r="LOQ187" s="165"/>
      <c r="LOR187" s="168"/>
      <c r="LOS187" s="165"/>
      <c r="LOT187" s="165"/>
      <c r="LOU187" s="165"/>
      <c r="LOV187" s="168"/>
      <c r="LOW187" s="165"/>
      <c r="LOX187" s="165"/>
      <c r="LOY187" s="165"/>
      <c r="LOZ187" s="168"/>
      <c r="LPA187" s="165"/>
      <c r="LPB187" s="165"/>
      <c r="LPC187" s="165"/>
      <c r="LPD187" s="168"/>
      <c r="LPE187" s="165"/>
      <c r="LPF187" s="165"/>
      <c r="LPG187" s="165"/>
      <c r="LPH187" s="168"/>
      <c r="LPI187" s="165"/>
      <c r="LPJ187" s="165"/>
      <c r="LPK187" s="165"/>
      <c r="LPL187" s="168"/>
      <c r="LPM187" s="165"/>
      <c r="LPN187" s="165"/>
      <c r="LPO187" s="165"/>
      <c r="LPP187" s="168"/>
      <c r="LPQ187" s="165"/>
      <c r="LPR187" s="165"/>
      <c r="LPS187" s="165"/>
      <c r="LPT187" s="168"/>
      <c r="LPU187" s="165"/>
      <c r="LPV187" s="165"/>
      <c r="LPW187" s="165"/>
      <c r="LPX187" s="168"/>
      <c r="LPY187" s="165"/>
      <c r="LPZ187" s="165"/>
      <c r="LQA187" s="165"/>
      <c r="LQB187" s="168"/>
      <c r="LQC187" s="165"/>
      <c r="LQD187" s="165"/>
      <c r="LQE187" s="165"/>
      <c r="LQF187" s="168"/>
      <c r="LQG187" s="165"/>
      <c r="LQH187" s="165"/>
      <c r="LQI187" s="165"/>
      <c r="LQJ187" s="168"/>
      <c r="LQK187" s="165"/>
      <c r="LQL187" s="165"/>
      <c r="LQM187" s="165"/>
      <c r="LQN187" s="168"/>
      <c r="LQO187" s="165"/>
      <c r="LQP187" s="165"/>
      <c r="LQQ187" s="165"/>
      <c r="LQR187" s="168"/>
      <c r="LQS187" s="165"/>
      <c r="LQT187" s="165"/>
      <c r="LQU187" s="165"/>
      <c r="LQV187" s="168"/>
      <c r="LQW187" s="165"/>
      <c r="LQX187" s="165"/>
      <c r="LQY187" s="165"/>
      <c r="LQZ187" s="168"/>
      <c r="LRA187" s="165"/>
      <c r="LRB187" s="165"/>
      <c r="LRC187" s="165"/>
      <c r="LRD187" s="168"/>
      <c r="LRE187" s="165"/>
      <c r="LRF187" s="165"/>
      <c r="LRG187" s="165"/>
      <c r="LRH187" s="168"/>
      <c r="LRI187" s="165"/>
      <c r="LRJ187" s="165"/>
      <c r="LRK187" s="165"/>
      <c r="LRL187" s="168"/>
      <c r="LRM187" s="165"/>
      <c r="LRN187" s="165"/>
      <c r="LRO187" s="165"/>
      <c r="LRP187" s="168"/>
      <c r="LRQ187" s="165"/>
      <c r="LRR187" s="165"/>
      <c r="LRS187" s="165"/>
      <c r="LRT187" s="168"/>
      <c r="LRU187" s="165"/>
      <c r="LRV187" s="165"/>
      <c r="LRW187" s="165"/>
      <c r="LRX187" s="168"/>
      <c r="LRY187" s="165"/>
      <c r="LRZ187" s="165"/>
      <c r="LSA187" s="165"/>
      <c r="LSB187" s="168"/>
      <c r="LSC187" s="165"/>
      <c r="LSD187" s="165"/>
      <c r="LSE187" s="165"/>
      <c r="LSF187" s="168"/>
      <c r="LSG187" s="165"/>
      <c r="LSH187" s="165"/>
      <c r="LSI187" s="165"/>
      <c r="LSJ187" s="168"/>
      <c r="LSK187" s="165"/>
      <c r="LSL187" s="165"/>
      <c r="LSM187" s="165"/>
      <c r="LSN187" s="168"/>
      <c r="LSO187" s="165"/>
      <c r="LSP187" s="165"/>
      <c r="LSQ187" s="165"/>
      <c r="LSR187" s="168"/>
      <c r="LSS187" s="165"/>
      <c r="LST187" s="165"/>
      <c r="LSU187" s="165"/>
      <c r="LSV187" s="168"/>
      <c r="LSW187" s="165"/>
      <c r="LSX187" s="165"/>
      <c r="LSY187" s="165"/>
      <c r="LSZ187" s="168"/>
      <c r="LTA187" s="165"/>
      <c r="LTB187" s="165"/>
      <c r="LTC187" s="165"/>
      <c r="LTD187" s="168"/>
      <c r="LTE187" s="165"/>
      <c r="LTF187" s="165"/>
      <c r="LTG187" s="165"/>
      <c r="LTH187" s="168"/>
      <c r="LTI187" s="165"/>
      <c r="LTJ187" s="165"/>
      <c r="LTK187" s="165"/>
      <c r="LTL187" s="168"/>
      <c r="LTM187" s="165"/>
      <c r="LTN187" s="165"/>
      <c r="LTO187" s="165"/>
      <c r="LTP187" s="168"/>
      <c r="LTQ187" s="165"/>
      <c r="LTR187" s="165"/>
      <c r="LTS187" s="165"/>
      <c r="LTT187" s="168"/>
      <c r="LTU187" s="165"/>
      <c r="LTV187" s="165"/>
      <c r="LTW187" s="165"/>
      <c r="LTX187" s="168"/>
      <c r="LTY187" s="165"/>
      <c r="LTZ187" s="165"/>
      <c r="LUA187" s="165"/>
      <c r="LUB187" s="168"/>
      <c r="LUC187" s="165"/>
      <c r="LUD187" s="165"/>
      <c r="LUE187" s="165"/>
      <c r="LUF187" s="168"/>
      <c r="LUG187" s="165"/>
      <c r="LUH187" s="165"/>
      <c r="LUI187" s="165"/>
      <c r="LUJ187" s="168"/>
      <c r="LUK187" s="165"/>
      <c r="LUL187" s="165"/>
      <c r="LUM187" s="165"/>
      <c r="LUN187" s="168"/>
      <c r="LUO187" s="165"/>
      <c r="LUP187" s="165"/>
      <c r="LUQ187" s="165"/>
      <c r="LUR187" s="168"/>
      <c r="LUS187" s="165"/>
      <c r="LUT187" s="165"/>
      <c r="LUU187" s="165"/>
      <c r="LUV187" s="168"/>
      <c r="LUW187" s="165"/>
      <c r="LUX187" s="165"/>
      <c r="LUY187" s="165"/>
      <c r="LUZ187" s="168"/>
      <c r="LVA187" s="165"/>
      <c r="LVB187" s="165"/>
      <c r="LVC187" s="165"/>
      <c r="LVD187" s="168"/>
      <c r="LVE187" s="165"/>
      <c r="LVF187" s="165"/>
      <c r="LVG187" s="165"/>
      <c r="LVH187" s="168"/>
      <c r="LVI187" s="165"/>
      <c r="LVJ187" s="165"/>
      <c r="LVK187" s="165"/>
      <c r="LVL187" s="168"/>
      <c r="LVM187" s="165"/>
      <c r="LVN187" s="165"/>
      <c r="LVO187" s="165"/>
      <c r="LVP187" s="168"/>
      <c r="LVQ187" s="165"/>
      <c r="LVR187" s="165"/>
      <c r="LVS187" s="165"/>
      <c r="LVT187" s="168"/>
      <c r="LVU187" s="165"/>
      <c r="LVV187" s="165"/>
      <c r="LVW187" s="165"/>
      <c r="LVX187" s="168"/>
      <c r="LVY187" s="165"/>
      <c r="LVZ187" s="165"/>
      <c r="LWA187" s="165"/>
      <c r="LWB187" s="168"/>
      <c r="LWC187" s="165"/>
      <c r="LWD187" s="165"/>
      <c r="LWE187" s="165"/>
      <c r="LWF187" s="168"/>
      <c r="LWG187" s="165"/>
      <c r="LWH187" s="165"/>
      <c r="LWI187" s="165"/>
      <c r="LWJ187" s="168"/>
      <c r="LWK187" s="165"/>
      <c r="LWL187" s="165"/>
      <c r="LWM187" s="165"/>
      <c r="LWN187" s="168"/>
      <c r="LWO187" s="165"/>
      <c r="LWP187" s="165"/>
      <c r="LWQ187" s="165"/>
      <c r="LWR187" s="168"/>
      <c r="LWS187" s="165"/>
      <c r="LWT187" s="165"/>
      <c r="LWU187" s="165"/>
      <c r="LWV187" s="168"/>
      <c r="LWW187" s="165"/>
      <c r="LWX187" s="165"/>
      <c r="LWY187" s="165"/>
      <c r="LWZ187" s="168"/>
      <c r="LXA187" s="165"/>
      <c r="LXB187" s="165"/>
      <c r="LXC187" s="165"/>
      <c r="LXD187" s="168"/>
      <c r="LXE187" s="165"/>
      <c r="LXF187" s="165"/>
      <c r="LXG187" s="165"/>
      <c r="LXH187" s="168"/>
      <c r="LXI187" s="165"/>
      <c r="LXJ187" s="165"/>
      <c r="LXK187" s="165"/>
      <c r="LXL187" s="168"/>
      <c r="LXM187" s="165"/>
      <c r="LXN187" s="165"/>
      <c r="LXO187" s="165"/>
      <c r="LXP187" s="168"/>
      <c r="LXQ187" s="165"/>
      <c r="LXR187" s="165"/>
      <c r="LXS187" s="165"/>
      <c r="LXT187" s="168"/>
      <c r="LXU187" s="165"/>
      <c r="LXV187" s="165"/>
      <c r="LXW187" s="165"/>
      <c r="LXX187" s="168"/>
      <c r="LXY187" s="165"/>
      <c r="LXZ187" s="165"/>
      <c r="LYA187" s="165"/>
      <c r="LYB187" s="168"/>
      <c r="LYC187" s="165"/>
      <c r="LYD187" s="165"/>
      <c r="LYE187" s="165"/>
      <c r="LYF187" s="168"/>
      <c r="LYG187" s="165"/>
      <c r="LYH187" s="165"/>
      <c r="LYI187" s="165"/>
      <c r="LYJ187" s="168"/>
      <c r="LYK187" s="165"/>
      <c r="LYL187" s="165"/>
      <c r="LYM187" s="165"/>
      <c r="LYN187" s="168"/>
      <c r="LYO187" s="165"/>
      <c r="LYP187" s="165"/>
      <c r="LYQ187" s="165"/>
      <c r="LYR187" s="168"/>
      <c r="LYS187" s="165"/>
      <c r="LYT187" s="165"/>
      <c r="LYU187" s="165"/>
      <c r="LYV187" s="168"/>
      <c r="LYW187" s="165"/>
      <c r="LYX187" s="165"/>
      <c r="LYY187" s="165"/>
      <c r="LYZ187" s="168"/>
      <c r="LZA187" s="165"/>
      <c r="LZB187" s="165"/>
      <c r="LZC187" s="165"/>
      <c r="LZD187" s="168"/>
      <c r="LZE187" s="165"/>
      <c r="LZF187" s="165"/>
      <c r="LZG187" s="165"/>
      <c r="LZH187" s="168"/>
      <c r="LZI187" s="165"/>
      <c r="LZJ187" s="165"/>
      <c r="LZK187" s="165"/>
      <c r="LZL187" s="168"/>
      <c r="LZM187" s="165"/>
      <c r="LZN187" s="165"/>
      <c r="LZO187" s="165"/>
      <c r="LZP187" s="168"/>
      <c r="LZQ187" s="165"/>
      <c r="LZR187" s="165"/>
      <c r="LZS187" s="165"/>
      <c r="LZT187" s="168"/>
      <c r="LZU187" s="165"/>
      <c r="LZV187" s="165"/>
      <c r="LZW187" s="165"/>
      <c r="LZX187" s="168"/>
      <c r="LZY187" s="165"/>
      <c r="LZZ187" s="165"/>
      <c r="MAA187" s="165"/>
      <c r="MAB187" s="168"/>
      <c r="MAC187" s="165"/>
      <c r="MAD187" s="165"/>
      <c r="MAE187" s="165"/>
      <c r="MAF187" s="168"/>
      <c r="MAG187" s="165"/>
      <c r="MAH187" s="165"/>
      <c r="MAI187" s="165"/>
      <c r="MAJ187" s="168"/>
      <c r="MAK187" s="165"/>
      <c r="MAL187" s="165"/>
      <c r="MAM187" s="165"/>
      <c r="MAN187" s="168"/>
      <c r="MAO187" s="165"/>
      <c r="MAP187" s="165"/>
      <c r="MAQ187" s="165"/>
      <c r="MAR187" s="168"/>
      <c r="MAS187" s="165"/>
      <c r="MAT187" s="165"/>
      <c r="MAU187" s="165"/>
      <c r="MAV187" s="168"/>
      <c r="MAW187" s="165"/>
      <c r="MAX187" s="165"/>
      <c r="MAY187" s="165"/>
      <c r="MAZ187" s="168"/>
      <c r="MBA187" s="165"/>
      <c r="MBB187" s="165"/>
      <c r="MBC187" s="165"/>
      <c r="MBD187" s="168"/>
      <c r="MBE187" s="165"/>
      <c r="MBF187" s="165"/>
      <c r="MBG187" s="165"/>
      <c r="MBH187" s="168"/>
      <c r="MBI187" s="165"/>
      <c r="MBJ187" s="165"/>
      <c r="MBK187" s="165"/>
      <c r="MBL187" s="168"/>
      <c r="MBM187" s="165"/>
      <c r="MBN187" s="165"/>
      <c r="MBO187" s="165"/>
      <c r="MBP187" s="168"/>
      <c r="MBQ187" s="165"/>
      <c r="MBR187" s="165"/>
      <c r="MBS187" s="165"/>
      <c r="MBT187" s="168"/>
      <c r="MBU187" s="165"/>
      <c r="MBV187" s="165"/>
      <c r="MBW187" s="165"/>
      <c r="MBX187" s="168"/>
      <c r="MBY187" s="165"/>
      <c r="MBZ187" s="165"/>
      <c r="MCA187" s="165"/>
      <c r="MCB187" s="168"/>
      <c r="MCC187" s="165"/>
      <c r="MCD187" s="165"/>
      <c r="MCE187" s="165"/>
      <c r="MCF187" s="168"/>
      <c r="MCG187" s="165"/>
      <c r="MCH187" s="165"/>
      <c r="MCI187" s="165"/>
      <c r="MCJ187" s="168"/>
      <c r="MCK187" s="165"/>
      <c r="MCL187" s="165"/>
      <c r="MCM187" s="165"/>
      <c r="MCN187" s="168"/>
      <c r="MCO187" s="165"/>
      <c r="MCP187" s="165"/>
      <c r="MCQ187" s="165"/>
      <c r="MCR187" s="168"/>
      <c r="MCS187" s="165"/>
      <c r="MCT187" s="165"/>
      <c r="MCU187" s="165"/>
      <c r="MCV187" s="168"/>
      <c r="MCW187" s="165"/>
      <c r="MCX187" s="165"/>
      <c r="MCY187" s="165"/>
      <c r="MCZ187" s="168"/>
      <c r="MDA187" s="165"/>
      <c r="MDB187" s="165"/>
      <c r="MDC187" s="165"/>
      <c r="MDD187" s="168"/>
      <c r="MDE187" s="165"/>
      <c r="MDF187" s="165"/>
      <c r="MDG187" s="165"/>
      <c r="MDH187" s="168"/>
      <c r="MDI187" s="165"/>
      <c r="MDJ187" s="165"/>
      <c r="MDK187" s="165"/>
      <c r="MDL187" s="168"/>
      <c r="MDM187" s="165"/>
      <c r="MDN187" s="165"/>
      <c r="MDO187" s="165"/>
      <c r="MDP187" s="168"/>
      <c r="MDQ187" s="165"/>
      <c r="MDR187" s="165"/>
      <c r="MDS187" s="165"/>
      <c r="MDT187" s="168"/>
      <c r="MDU187" s="165"/>
      <c r="MDV187" s="165"/>
      <c r="MDW187" s="165"/>
      <c r="MDX187" s="168"/>
      <c r="MDY187" s="165"/>
      <c r="MDZ187" s="165"/>
      <c r="MEA187" s="165"/>
      <c r="MEB187" s="168"/>
      <c r="MEC187" s="165"/>
      <c r="MED187" s="165"/>
      <c r="MEE187" s="165"/>
      <c r="MEF187" s="168"/>
      <c r="MEG187" s="165"/>
      <c r="MEH187" s="165"/>
      <c r="MEI187" s="165"/>
      <c r="MEJ187" s="168"/>
      <c r="MEK187" s="165"/>
      <c r="MEL187" s="165"/>
      <c r="MEM187" s="165"/>
      <c r="MEN187" s="168"/>
      <c r="MEO187" s="165"/>
      <c r="MEP187" s="165"/>
      <c r="MEQ187" s="165"/>
      <c r="MER187" s="168"/>
      <c r="MES187" s="165"/>
      <c r="MET187" s="165"/>
      <c r="MEU187" s="165"/>
      <c r="MEV187" s="168"/>
      <c r="MEW187" s="165"/>
      <c r="MEX187" s="165"/>
      <c r="MEY187" s="165"/>
      <c r="MEZ187" s="168"/>
      <c r="MFA187" s="165"/>
      <c r="MFB187" s="165"/>
      <c r="MFC187" s="165"/>
      <c r="MFD187" s="168"/>
      <c r="MFE187" s="165"/>
      <c r="MFF187" s="165"/>
      <c r="MFG187" s="165"/>
      <c r="MFH187" s="168"/>
      <c r="MFI187" s="165"/>
      <c r="MFJ187" s="165"/>
      <c r="MFK187" s="165"/>
      <c r="MFL187" s="168"/>
      <c r="MFM187" s="165"/>
      <c r="MFN187" s="165"/>
      <c r="MFO187" s="165"/>
      <c r="MFP187" s="168"/>
      <c r="MFQ187" s="165"/>
      <c r="MFR187" s="165"/>
      <c r="MFS187" s="165"/>
      <c r="MFT187" s="168"/>
      <c r="MFU187" s="165"/>
      <c r="MFV187" s="165"/>
      <c r="MFW187" s="165"/>
      <c r="MFX187" s="168"/>
      <c r="MFY187" s="165"/>
      <c r="MFZ187" s="165"/>
      <c r="MGA187" s="165"/>
      <c r="MGB187" s="168"/>
      <c r="MGC187" s="165"/>
      <c r="MGD187" s="165"/>
      <c r="MGE187" s="165"/>
      <c r="MGF187" s="168"/>
      <c r="MGG187" s="165"/>
      <c r="MGH187" s="165"/>
      <c r="MGI187" s="165"/>
      <c r="MGJ187" s="168"/>
      <c r="MGK187" s="165"/>
      <c r="MGL187" s="165"/>
      <c r="MGM187" s="165"/>
      <c r="MGN187" s="168"/>
      <c r="MGO187" s="165"/>
      <c r="MGP187" s="165"/>
      <c r="MGQ187" s="165"/>
      <c r="MGR187" s="168"/>
      <c r="MGS187" s="165"/>
      <c r="MGT187" s="165"/>
      <c r="MGU187" s="165"/>
      <c r="MGV187" s="168"/>
      <c r="MGW187" s="165"/>
      <c r="MGX187" s="165"/>
      <c r="MGY187" s="165"/>
      <c r="MGZ187" s="168"/>
      <c r="MHA187" s="165"/>
      <c r="MHB187" s="165"/>
      <c r="MHC187" s="165"/>
      <c r="MHD187" s="168"/>
      <c r="MHE187" s="165"/>
      <c r="MHF187" s="165"/>
      <c r="MHG187" s="165"/>
      <c r="MHH187" s="168"/>
      <c r="MHI187" s="165"/>
      <c r="MHJ187" s="165"/>
      <c r="MHK187" s="165"/>
      <c r="MHL187" s="168"/>
      <c r="MHM187" s="165"/>
      <c r="MHN187" s="165"/>
      <c r="MHO187" s="165"/>
      <c r="MHP187" s="168"/>
      <c r="MHQ187" s="165"/>
      <c r="MHR187" s="165"/>
      <c r="MHS187" s="165"/>
      <c r="MHT187" s="168"/>
      <c r="MHU187" s="165"/>
      <c r="MHV187" s="165"/>
      <c r="MHW187" s="165"/>
      <c r="MHX187" s="168"/>
      <c r="MHY187" s="165"/>
      <c r="MHZ187" s="165"/>
      <c r="MIA187" s="165"/>
      <c r="MIB187" s="168"/>
      <c r="MIC187" s="165"/>
      <c r="MID187" s="165"/>
      <c r="MIE187" s="165"/>
      <c r="MIF187" s="168"/>
      <c r="MIG187" s="165"/>
      <c r="MIH187" s="165"/>
      <c r="MII187" s="165"/>
      <c r="MIJ187" s="168"/>
      <c r="MIK187" s="165"/>
      <c r="MIL187" s="165"/>
      <c r="MIM187" s="165"/>
      <c r="MIN187" s="168"/>
      <c r="MIO187" s="165"/>
      <c r="MIP187" s="165"/>
      <c r="MIQ187" s="165"/>
      <c r="MIR187" s="168"/>
      <c r="MIS187" s="165"/>
      <c r="MIT187" s="165"/>
      <c r="MIU187" s="165"/>
      <c r="MIV187" s="168"/>
      <c r="MIW187" s="165"/>
      <c r="MIX187" s="165"/>
      <c r="MIY187" s="165"/>
      <c r="MIZ187" s="168"/>
      <c r="MJA187" s="165"/>
      <c r="MJB187" s="165"/>
      <c r="MJC187" s="165"/>
      <c r="MJD187" s="168"/>
      <c r="MJE187" s="165"/>
      <c r="MJF187" s="165"/>
      <c r="MJG187" s="165"/>
      <c r="MJH187" s="168"/>
      <c r="MJI187" s="165"/>
      <c r="MJJ187" s="165"/>
      <c r="MJK187" s="165"/>
      <c r="MJL187" s="168"/>
      <c r="MJM187" s="165"/>
      <c r="MJN187" s="165"/>
      <c r="MJO187" s="165"/>
      <c r="MJP187" s="168"/>
      <c r="MJQ187" s="165"/>
      <c r="MJR187" s="165"/>
      <c r="MJS187" s="165"/>
      <c r="MJT187" s="168"/>
      <c r="MJU187" s="165"/>
      <c r="MJV187" s="165"/>
      <c r="MJW187" s="165"/>
      <c r="MJX187" s="168"/>
      <c r="MJY187" s="165"/>
      <c r="MJZ187" s="165"/>
      <c r="MKA187" s="165"/>
      <c r="MKB187" s="168"/>
      <c r="MKC187" s="165"/>
      <c r="MKD187" s="165"/>
      <c r="MKE187" s="165"/>
      <c r="MKF187" s="168"/>
      <c r="MKG187" s="165"/>
      <c r="MKH187" s="165"/>
      <c r="MKI187" s="165"/>
      <c r="MKJ187" s="168"/>
      <c r="MKK187" s="165"/>
      <c r="MKL187" s="165"/>
      <c r="MKM187" s="165"/>
      <c r="MKN187" s="168"/>
      <c r="MKO187" s="165"/>
      <c r="MKP187" s="165"/>
      <c r="MKQ187" s="165"/>
      <c r="MKR187" s="168"/>
      <c r="MKS187" s="165"/>
      <c r="MKT187" s="165"/>
      <c r="MKU187" s="165"/>
      <c r="MKV187" s="168"/>
      <c r="MKW187" s="165"/>
      <c r="MKX187" s="165"/>
      <c r="MKY187" s="165"/>
      <c r="MKZ187" s="168"/>
      <c r="MLA187" s="165"/>
      <c r="MLB187" s="165"/>
      <c r="MLC187" s="165"/>
      <c r="MLD187" s="168"/>
      <c r="MLE187" s="165"/>
      <c r="MLF187" s="165"/>
      <c r="MLG187" s="165"/>
      <c r="MLH187" s="168"/>
      <c r="MLI187" s="165"/>
      <c r="MLJ187" s="165"/>
      <c r="MLK187" s="165"/>
      <c r="MLL187" s="168"/>
      <c r="MLM187" s="165"/>
      <c r="MLN187" s="165"/>
      <c r="MLO187" s="165"/>
      <c r="MLP187" s="168"/>
      <c r="MLQ187" s="165"/>
      <c r="MLR187" s="165"/>
      <c r="MLS187" s="165"/>
      <c r="MLT187" s="168"/>
      <c r="MLU187" s="165"/>
      <c r="MLV187" s="165"/>
      <c r="MLW187" s="165"/>
      <c r="MLX187" s="168"/>
      <c r="MLY187" s="165"/>
      <c r="MLZ187" s="165"/>
      <c r="MMA187" s="165"/>
      <c r="MMB187" s="168"/>
      <c r="MMC187" s="165"/>
      <c r="MMD187" s="165"/>
      <c r="MME187" s="165"/>
      <c r="MMF187" s="168"/>
      <c r="MMG187" s="165"/>
      <c r="MMH187" s="165"/>
      <c r="MMI187" s="165"/>
      <c r="MMJ187" s="168"/>
      <c r="MMK187" s="165"/>
      <c r="MML187" s="165"/>
      <c r="MMM187" s="165"/>
      <c r="MMN187" s="168"/>
      <c r="MMO187" s="165"/>
      <c r="MMP187" s="165"/>
      <c r="MMQ187" s="165"/>
      <c r="MMR187" s="168"/>
      <c r="MMS187" s="165"/>
      <c r="MMT187" s="165"/>
      <c r="MMU187" s="165"/>
      <c r="MMV187" s="168"/>
      <c r="MMW187" s="165"/>
      <c r="MMX187" s="165"/>
      <c r="MMY187" s="165"/>
      <c r="MMZ187" s="168"/>
      <c r="MNA187" s="165"/>
      <c r="MNB187" s="165"/>
      <c r="MNC187" s="165"/>
      <c r="MND187" s="168"/>
      <c r="MNE187" s="165"/>
      <c r="MNF187" s="165"/>
      <c r="MNG187" s="165"/>
      <c r="MNH187" s="168"/>
      <c r="MNI187" s="165"/>
      <c r="MNJ187" s="165"/>
      <c r="MNK187" s="165"/>
      <c r="MNL187" s="168"/>
      <c r="MNM187" s="165"/>
      <c r="MNN187" s="165"/>
      <c r="MNO187" s="165"/>
      <c r="MNP187" s="168"/>
      <c r="MNQ187" s="165"/>
      <c r="MNR187" s="165"/>
      <c r="MNS187" s="165"/>
      <c r="MNT187" s="168"/>
      <c r="MNU187" s="165"/>
      <c r="MNV187" s="165"/>
      <c r="MNW187" s="165"/>
      <c r="MNX187" s="168"/>
      <c r="MNY187" s="165"/>
      <c r="MNZ187" s="165"/>
      <c r="MOA187" s="165"/>
      <c r="MOB187" s="168"/>
      <c r="MOC187" s="165"/>
      <c r="MOD187" s="165"/>
      <c r="MOE187" s="165"/>
      <c r="MOF187" s="168"/>
      <c r="MOG187" s="165"/>
      <c r="MOH187" s="165"/>
      <c r="MOI187" s="165"/>
      <c r="MOJ187" s="168"/>
      <c r="MOK187" s="165"/>
      <c r="MOL187" s="165"/>
      <c r="MOM187" s="165"/>
      <c r="MON187" s="168"/>
      <c r="MOO187" s="165"/>
      <c r="MOP187" s="165"/>
      <c r="MOQ187" s="165"/>
      <c r="MOR187" s="168"/>
      <c r="MOS187" s="165"/>
      <c r="MOT187" s="165"/>
      <c r="MOU187" s="165"/>
      <c r="MOV187" s="168"/>
      <c r="MOW187" s="165"/>
      <c r="MOX187" s="165"/>
      <c r="MOY187" s="165"/>
      <c r="MOZ187" s="168"/>
      <c r="MPA187" s="165"/>
      <c r="MPB187" s="165"/>
      <c r="MPC187" s="165"/>
      <c r="MPD187" s="168"/>
      <c r="MPE187" s="165"/>
      <c r="MPF187" s="165"/>
      <c r="MPG187" s="165"/>
      <c r="MPH187" s="168"/>
      <c r="MPI187" s="165"/>
      <c r="MPJ187" s="165"/>
      <c r="MPK187" s="165"/>
      <c r="MPL187" s="168"/>
      <c r="MPM187" s="165"/>
      <c r="MPN187" s="165"/>
      <c r="MPO187" s="165"/>
      <c r="MPP187" s="168"/>
      <c r="MPQ187" s="165"/>
      <c r="MPR187" s="165"/>
      <c r="MPS187" s="165"/>
      <c r="MPT187" s="168"/>
      <c r="MPU187" s="165"/>
      <c r="MPV187" s="165"/>
      <c r="MPW187" s="165"/>
      <c r="MPX187" s="168"/>
      <c r="MPY187" s="165"/>
      <c r="MPZ187" s="165"/>
      <c r="MQA187" s="165"/>
      <c r="MQB187" s="168"/>
      <c r="MQC187" s="165"/>
      <c r="MQD187" s="165"/>
      <c r="MQE187" s="165"/>
      <c r="MQF187" s="168"/>
      <c r="MQG187" s="165"/>
      <c r="MQH187" s="165"/>
      <c r="MQI187" s="165"/>
      <c r="MQJ187" s="168"/>
      <c r="MQK187" s="165"/>
      <c r="MQL187" s="165"/>
      <c r="MQM187" s="165"/>
      <c r="MQN187" s="168"/>
      <c r="MQO187" s="165"/>
      <c r="MQP187" s="165"/>
      <c r="MQQ187" s="165"/>
      <c r="MQR187" s="168"/>
      <c r="MQS187" s="165"/>
      <c r="MQT187" s="165"/>
      <c r="MQU187" s="165"/>
      <c r="MQV187" s="168"/>
      <c r="MQW187" s="165"/>
      <c r="MQX187" s="165"/>
      <c r="MQY187" s="165"/>
      <c r="MQZ187" s="168"/>
      <c r="MRA187" s="165"/>
      <c r="MRB187" s="165"/>
      <c r="MRC187" s="165"/>
      <c r="MRD187" s="168"/>
      <c r="MRE187" s="165"/>
      <c r="MRF187" s="165"/>
      <c r="MRG187" s="165"/>
      <c r="MRH187" s="168"/>
      <c r="MRI187" s="165"/>
      <c r="MRJ187" s="165"/>
      <c r="MRK187" s="165"/>
      <c r="MRL187" s="168"/>
      <c r="MRM187" s="165"/>
      <c r="MRN187" s="165"/>
      <c r="MRO187" s="165"/>
      <c r="MRP187" s="168"/>
      <c r="MRQ187" s="165"/>
      <c r="MRR187" s="165"/>
      <c r="MRS187" s="165"/>
      <c r="MRT187" s="168"/>
      <c r="MRU187" s="165"/>
      <c r="MRV187" s="165"/>
      <c r="MRW187" s="165"/>
      <c r="MRX187" s="168"/>
      <c r="MRY187" s="165"/>
      <c r="MRZ187" s="165"/>
      <c r="MSA187" s="165"/>
      <c r="MSB187" s="168"/>
      <c r="MSC187" s="165"/>
      <c r="MSD187" s="165"/>
      <c r="MSE187" s="165"/>
      <c r="MSF187" s="168"/>
      <c r="MSG187" s="165"/>
      <c r="MSH187" s="165"/>
      <c r="MSI187" s="165"/>
      <c r="MSJ187" s="168"/>
      <c r="MSK187" s="165"/>
      <c r="MSL187" s="165"/>
      <c r="MSM187" s="165"/>
      <c r="MSN187" s="168"/>
      <c r="MSO187" s="165"/>
      <c r="MSP187" s="165"/>
      <c r="MSQ187" s="165"/>
      <c r="MSR187" s="168"/>
      <c r="MSS187" s="165"/>
      <c r="MST187" s="165"/>
      <c r="MSU187" s="165"/>
      <c r="MSV187" s="168"/>
      <c r="MSW187" s="165"/>
      <c r="MSX187" s="165"/>
      <c r="MSY187" s="165"/>
      <c r="MSZ187" s="168"/>
      <c r="MTA187" s="165"/>
      <c r="MTB187" s="165"/>
      <c r="MTC187" s="165"/>
      <c r="MTD187" s="168"/>
      <c r="MTE187" s="165"/>
      <c r="MTF187" s="165"/>
      <c r="MTG187" s="165"/>
      <c r="MTH187" s="168"/>
      <c r="MTI187" s="165"/>
      <c r="MTJ187" s="165"/>
      <c r="MTK187" s="165"/>
      <c r="MTL187" s="168"/>
      <c r="MTM187" s="165"/>
      <c r="MTN187" s="165"/>
      <c r="MTO187" s="165"/>
      <c r="MTP187" s="168"/>
      <c r="MTQ187" s="165"/>
      <c r="MTR187" s="165"/>
      <c r="MTS187" s="165"/>
      <c r="MTT187" s="168"/>
      <c r="MTU187" s="165"/>
      <c r="MTV187" s="165"/>
      <c r="MTW187" s="165"/>
      <c r="MTX187" s="168"/>
      <c r="MTY187" s="165"/>
      <c r="MTZ187" s="165"/>
      <c r="MUA187" s="165"/>
      <c r="MUB187" s="168"/>
      <c r="MUC187" s="165"/>
      <c r="MUD187" s="165"/>
      <c r="MUE187" s="165"/>
      <c r="MUF187" s="168"/>
      <c r="MUG187" s="165"/>
      <c r="MUH187" s="165"/>
      <c r="MUI187" s="165"/>
      <c r="MUJ187" s="168"/>
      <c r="MUK187" s="165"/>
      <c r="MUL187" s="165"/>
      <c r="MUM187" s="165"/>
      <c r="MUN187" s="168"/>
      <c r="MUO187" s="165"/>
      <c r="MUP187" s="165"/>
      <c r="MUQ187" s="165"/>
      <c r="MUR187" s="168"/>
      <c r="MUS187" s="165"/>
      <c r="MUT187" s="165"/>
      <c r="MUU187" s="165"/>
      <c r="MUV187" s="168"/>
      <c r="MUW187" s="165"/>
      <c r="MUX187" s="165"/>
      <c r="MUY187" s="165"/>
      <c r="MUZ187" s="168"/>
      <c r="MVA187" s="165"/>
      <c r="MVB187" s="165"/>
      <c r="MVC187" s="165"/>
      <c r="MVD187" s="168"/>
      <c r="MVE187" s="165"/>
      <c r="MVF187" s="165"/>
      <c r="MVG187" s="165"/>
      <c r="MVH187" s="168"/>
      <c r="MVI187" s="165"/>
      <c r="MVJ187" s="165"/>
      <c r="MVK187" s="165"/>
      <c r="MVL187" s="168"/>
      <c r="MVM187" s="165"/>
      <c r="MVN187" s="165"/>
      <c r="MVO187" s="165"/>
      <c r="MVP187" s="168"/>
      <c r="MVQ187" s="165"/>
      <c r="MVR187" s="165"/>
      <c r="MVS187" s="165"/>
      <c r="MVT187" s="168"/>
      <c r="MVU187" s="165"/>
      <c r="MVV187" s="165"/>
      <c r="MVW187" s="165"/>
      <c r="MVX187" s="168"/>
      <c r="MVY187" s="165"/>
      <c r="MVZ187" s="165"/>
      <c r="MWA187" s="165"/>
      <c r="MWB187" s="168"/>
      <c r="MWC187" s="165"/>
      <c r="MWD187" s="165"/>
      <c r="MWE187" s="165"/>
      <c r="MWF187" s="168"/>
      <c r="MWG187" s="165"/>
      <c r="MWH187" s="165"/>
      <c r="MWI187" s="165"/>
      <c r="MWJ187" s="168"/>
      <c r="MWK187" s="165"/>
      <c r="MWL187" s="165"/>
      <c r="MWM187" s="165"/>
      <c r="MWN187" s="168"/>
      <c r="MWO187" s="165"/>
      <c r="MWP187" s="165"/>
      <c r="MWQ187" s="165"/>
      <c r="MWR187" s="168"/>
      <c r="MWS187" s="165"/>
      <c r="MWT187" s="165"/>
      <c r="MWU187" s="165"/>
      <c r="MWV187" s="168"/>
      <c r="MWW187" s="165"/>
      <c r="MWX187" s="165"/>
      <c r="MWY187" s="165"/>
      <c r="MWZ187" s="168"/>
      <c r="MXA187" s="165"/>
      <c r="MXB187" s="165"/>
      <c r="MXC187" s="165"/>
      <c r="MXD187" s="168"/>
      <c r="MXE187" s="165"/>
      <c r="MXF187" s="165"/>
      <c r="MXG187" s="165"/>
      <c r="MXH187" s="168"/>
      <c r="MXI187" s="165"/>
      <c r="MXJ187" s="165"/>
      <c r="MXK187" s="165"/>
      <c r="MXL187" s="168"/>
      <c r="MXM187" s="165"/>
      <c r="MXN187" s="165"/>
      <c r="MXO187" s="165"/>
      <c r="MXP187" s="168"/>
      <c r="MXQ187" s="165"/>
      <c r="MXR187" s="165"/>
      <c r="MXS187" s="165"/>
      <c r="MXT187" s="168"/>
      <c r="MXU187" s="165"/>
      <c r="MXV187" s="165"/>
      <c r="MXW187" s="165"/>
      <c r="MXX187" s="168"/>
      <c r="MXY187" s="165"/>
      <c r="MXZ187" s="165"/>
      <c r="MYA187" s="165"/>
      <c r="MYB187" s="168"/>
      <c r="MYC187" s="165"/>
      <c r="MYD187" s="165"/>
      <c r="MYE187" s="165"/>
      <c r="MYF187" s="168"/>
      <c r="MYG187" s="165"/>
      <c r="MYH187" s="165"/>
      <c r="MYI187" s="165"/>
      <c r="MYJ187" s="168"/>
      <c r="MYK187" s="165"/>
      <c r="MYL187" s="165"/>
      <c r="MYM187" s="165"/>
      <c r="MYN187" s="168"/>
      <c r="MYO187" s="165"/>
      <c r="MYP187" s="165"/>
      <c r="MYQ187" s="165"/>
      <c r="MYR187" s="168"/>
      <c r="MYS187" s="165"/>
      <c r="MYT187" s="165"/>
      <c r="MYU187" s="165"/>
      <c r="MYV187" s="168"/>
      <c r="MYW187" s="165"/>
      <c r="MYX187" s="165"/>
      <c r="MYY187" s="165"/>
      <c r="MYZ187" s="168"/>
      <c r="MZA187" s="165"/>
      <c r="MZB187" s="165"/>
      <c r="MZC187" s="165"/>
      <c r="MZD187" s="168"/>
      <c r="MZE187" s="165"/>
      <c r="MZF187" s="165"/>
      <c r="MZG187" s="165"/>
      <c r="MZH187" s="168"/>
      <c r="MZI187" s="165"/>
      <c r="MZJ187" s="165"/>
      <c r="MZK187" s="165"/>
      <c r="MZL187" s="168"/>
      <c r="MZM187" s="165"/>
      <c r="MZN187" s="165"/>
      <c r="MZO187" s="165"/>
      <c r="MZP187" s="168"/>
      <c r="MZQ187" s="165"/>
      <c r="MZR187" s="165"/>
      <c r="MZS187" s="165"/>
      <c r="MZT187" s="168"/>
      <c r="MZU187" s="165"/>
      <c r="MZV187" s="165"/>
      <c r="MZW187" s="165"/>
      <c r="MZX187" s="168"/>
      <c r="MZY187" s="165"/>
      <c r="MZZ187" s="165"/>
      <c r="NAA187" s="165"/>
      <c r="NAB187" s="168"/>
      <c r="NAC187" s="165"/>
      <c r="NAD187" s="165"/>
      <c r="NAE187" s="165"/>
      <c r="NAF187" s="168"/>
      <c r="NAG187" s="165"/>
      <c r="NAH187" s="165"/>
      <c r="NAI187" s="165"/>
      <c r="NAJ187" s="168"/>
      <c r="NAK187" s="165"/>
      <c r="NAL187" s="165"/>
      <c r="NAM187" s="165"/>
      <c r="NAN187" s="168"/>
      <c r="NAO187" s="165"/>
      <c r="NAP187" s="165"/>
      <c r="NAQ187" s="165"/>
      <c r="NAR187" s="168"/>
      <c r="NAS187" s="165"/>
      <c r="NAT187" s="165"/>
      <c r="NAU187" s="165"/>
      <c r="NAV187" s="168"/>
      <c r="NAW187" s="165"/>
      <c r="NAX187" s="165"/>
      <c r="NAY187" s="165"/>
      <c r="NAZ187" s="168"/>
      <c r="NBA187" s="165"/>
      <c r="NBB187" s="165"/>
      <c r="NBC187" s="165"/>
      <c r="NBD187" s="168"/>
      <c r="NBE187" s="165"/>
      <c r="NBF187" s="165"/>
      <c r="NBG187" s="165"/>
      <c r="NBH187" s="168"/>
      <c r="NBI187" s="165"/>
      <c r="NBJ187" s="165"/>
      <c r="NBK187" s="165"/>
      <c r="NBL187" s="168"/>
      <c r="NBM187" s="165"/>
      <c r="NBN187" s="165"/>
      <c r="NBO187" s="165"/>
      <c r="NBP187" s="168"/>
      <c r="NBQ187" s="165"/>
      <c r="NBR187" s="165"/>
      <c r="NBS187" s="165"/>
      <c r="NBT187" s="168"/>
      <c r="NBU187" s="165"/>
      <c r="NBV187" s="165"/>
      <c r="NBW187" s="165"/>
      <c r="NBX187" s="168"/>
      <c r="NBY187" s="165"/>
      <c r="NBZ187" s="165"/>
      <c r="NCA187" s="165"/>
      <c r="NCB187" s="168"/>
      <c r="NCC187" s="165"/>
      <c r="NCD187" s="165"/>
      <c r="NCE187" s="165"/>
      <c r="NCF187" s="168"/>
      <c r="NCG187" s="165"/>
      <c r="NCH187" s="165"/>
      <c r="NCI187" s="165"/>
      <c r="NCJ187" s="168"/>
      <c r="NCK187" s="165"/>
      <c r="NCL187" s="165"/>
      <c r="NCM187" s="165"/>
      <c r="NCN187" s="168"/>
      <c r="NCO187" s="165"/>
      <c r="NCP187" s="165"/>
      <c r="NCQ187" s="165"/>
      <c r="NCR187" s="168"/>
      <c r="NCS187" s="165"/>
      <c r="NCT187" s="165"/>
      <c r="NCU187" s="165"/>
      <c r="NCV187" s="168"/>
      <c r="NCW187" s="165"/>
      <c r="NCX187" s="165"/>
      <c r="NCY187" s="165"/>
      <c r="NCZ187" s="168"/>
      <c r="NDA187" s="165"/>
      <c r="NDB187" s="165"/>
      <c r="NDC187" s="165"/>
      <c r="NDD187" s="168"/>
      <c r="NDE187" s="165"/>
      <c r="NDF187" s="165"/>
      <c r="NDG187" s="165"/>
      <c r="NDH187" s="168"/>
      <c r="NDI187" s="165"/>
      <c r="NDJ187" s="165"/>
      <c r="NDK187" s="165"/>
      <c r="NDL187" s="168"/>
      <c r="NDM187" s="165"/>
      <c r="NDN187" s="165"/>
      <c r="NDO187" s="165"/>
      <c r="NDP187" s="168"/>
      <c r="NDQ187" s="165"/>
      <c r="NDR187" s="165"/>
      <c r="NDS187" s="165"/>
      <c r="NDT187" s="168"/>
      <c r="NDU187" s="165"/>
      <c r="NDV187" s="165"/>
      <c r="NDW187" s="165"/>
      <c r="NDX187" s="168"/>
      <c r="NDY187" s="165"/>
      <c r="NDZ187" s="165"/>
      <c r="NEA187" s="165"/>
      <c r="NEB187" s="168"/>
      <c r="NEC187" s="165"/>
      <c r="NED187" s="165"/>
      <c r="NEE187" s="165"/>
      <c r="NEF187" s="168"/>
      <c r="NEG187" s="165"/>
      <c r="NEH187" s="165"/>
      <c r="NEI187" s="165"/>
      <c r="NEJ187" s="168"/>
      <c r="NEK187" s="165"/>
      <c r="NEL187" s="165"/>
      <c r="NEM187" s="165"/>
      <c r="NEN187" s="168"/>
      <c r="NEO187" s="165"/>
      <c r="NEP187" s="165"/>
      <c r="NEQ187" s="165"/>
      <c r="NER187" s="168"/>
      <c r="NES187" s="165"/>
      <c r="NET187" s="165"/>
      <c r="NEU187" s="165"/>
      <c r="NEV187" s="168"/>
      <c r="NEW187" s="165"/>
      <c r="NEX187" s="165"/>
      <c r="NEY187" s="165"/>
      <c r="NEZ187" s="168"/>
      <c r="NFA187" s="165"/>
      <c r="NFB187" s="165"/>
      <c r="NFC187" s="165"/>
      <c r="NFD187" s="168"/>
      <c r="NFE187" s="165"/>
      <c r="NFF187" s="165"/>
      <c r="NFG187" s="165"/>
      <c r="NFH187" s="168"/>
      <c r="NFI187" s="165"/>
      <c r="NFJ187" s="165"/>
      <c r="NFK187" s="165"/>
      <c r="NFL187" s="168"/>
      <c r="NFM187" s="165"/>
      <c r="NFN187" s="165"/>
      <c r="NFO187" s="165"/>
      <c r="NFP187" s="168"/>
      <c r="NFQ187" s="165"/>
      <c r="NFR187" s="165"/>
      <c r="NFS187" s="165"/>
      <c r="NFT187" s="168"/>
      <c r="NFU187" s="165"/>
      <c r="NFV187" s="165"/>
      <c r="NFW187" s="165"/>
      <c r="NFX187" s="168"/>
      <c r="NFY187" s="165"/>
      <c r="NFZ187" s="165"/>
      <c r="NGA187" s="165"/>
      <c r="NGB187" s="168"/>
      <c r="NGC187" s="165"/>
      <c r="NGD187" s="165"/>
      <c r="NGE187" s="165"/>
      <c r="NGF187" s="168"/>
      <c r="NGG187" s="165"/>
      <c r="NGH187" s="165"/>
      <c r="NGI187" s="165"/>
      <c r="NGJ187" s="168"/>
      <c r="NGK187" s="165"/>
      <c r="NGL187" s="165"/>
      <c r="NGM187" s="165"/>
      <c r="NGN187" s="168"/>
      <c r="NGO187" s="165"/>
      <c r="NGP187" s="165"/>
      <c r="NGQ187" s="165"/>
      <c r="NGR187" s="168"/>
      <c r="NGS187" s="165"/>
      <c r="NGT187" s="165"/>
      <c r="NGU187" s="165"/>
      <c r="NGV187" s="168"/>
      <c r="NGW187" s="165"/>
      <c r="NGX187" s="165"/>
      <c r="NGY187" s="165"/>
      <c r="NGZ187" s="168"/>
      <c r="NHA187" s="165"/>
      <c r="NHB187" s="165"/>
      <c r="NHC187" s="165"/>
      <c r="NHD187" s="168"/>
      <c r="NHE187" s="165"/>
      <c r="NHF187" s="165"/>
      <c r="NHG187" s="165"/>
      <c r="NHH187" s="168"/>
      <c r="NHI187" s="165"/>
      <c r="NHJ187" s="165"/>
      <c r="NHK187" s="165"/>
      <c r="NHL187" s="168"/>
      <c r="NHM187" s="165"/>
      <c r="NHN187" s="165"/>
      <c r="NHO187" s="165"/>
      <c r="NHP187" s="168"/>
      <c r="NHQ187" s="165"/>
      <c r="NHR187" s="165"/>
      <c r="NHS187" s="165"/>
      <c r="NHT187" s="168"/>
      <c r="NHU187" s="165"/>
      <c r="NHV187" s="165"/>
      <c r="NHW187" s="165"/>
      <c r="NHX187" s="168"/>
      <c r="NHY187" s="165"/>
      <c r="NHZ187" s="165"/>
      <c r="NIA187" s="165"/>
      <c r="NIB187" s="168"/>
      <c r="NIC187" s="165"/>
      <c r="NID187" s="165"/>
      <c r="NIE187" s="165"/>
      <c r="NIF187" s="168"/>
      <c r="NIG187" s="165"/>
      <c r="NIH187" s="165"/>
      <c r="NII187" s="165"/>
      <c r="NIJ187" s="168"/>
      <c r="NIK187" s="165"/>
      <c r="NIL187" s="165"/>
      <c r="NIM187" s="165"/>
      <c r="NIN187" s="168"/>
      <c r="NIO187" s="165"/>
      <c r="NIP187" s="165"/>
      <c r="NIQ187" s="165"/>
      <c r="NIR187" s="168"/>
      <c r="NIS187" s="165"/>
      <c r="NIT187" s="165"/>
      <c r="NIU187" s="165"/>
      <c r="NIV187" s="168"/>
      <c r="NIW187" s="165"/>
      <c r="NIX187" s="165"/>
      <c r="NIY187" s="165"/>
      <c r="NIZ187" s="168"/>
      <c r="NJA187" s="165"/>
      <c r="NJB187" s="165"/>
      <c r="NJC187" s="165"/>
      <c r="NJD187" s="168"/>
      <c r="NJE187" s="165"/>
      <c r="NJF187" s="165"/>
      <c r="NJG187" s="165"/>
      <c r="NJH187" s="168"/>
      <c r="NJI187" s="165"/>
      <c r="NJJ187" s="165"/>
      <c r="NJK187" s="165"/>
      <c r="NJL187" s="168"/>
      <c r="NJM187" s="165"/>
      <c r="NJN187" s="165"/>
      <c r="NJO187" s="165"/>
      <c r="NJP187" s="168"/>
      <c r="NJQ187" s="165"/>
      <c r="NJR187" s="165"/>
      <c r="NJS187" s="165"/>
      <c r="NJT187" s="168"/>
      <c r="NJU187" s="165"/>
      <c r="NJV187" s="165"/>
      <c r="NJW187" s="165"/>
      <c r="NJX187" s="168"/>
      <c r="NJY187" s="165"/>
      <c r="NJZ187" s="165"/>
      <c r="NKA187" s="165"/>
      <c r="NKB187" s="168"/>
      <c r="NKC187" s="165"/>
      <c r="NKD187" s="165"/>
      <c r="NKE187" s="165"/>
      <c r="NKF187" s="168"/>
      <c r="NKG187" s="165"/>
      <c r="NKH187" s="165"/>
      <c r="NKI187" s="165"/>
      <c r="NKJ187" s="168"/>
      <c r="NKK187" s="165"/>
      <c r="NKL187" s="165"/>
      <c r="NKM187" s="165"/>
      <c r="NKN187" s="168"/>
      <c r="NKO187" s="165"/>
      <c r="NKP187" s="165"/>
      <c r="NKQ187" s="165"/>
      <c r="NKR187" s="168"/>
      <c r="NKS187" s="165"/>
      <c r="NKT187" s="165"/>
      <c r="NKU187" s="165"/>
      <c r="NKV187" s="168"/>
      <c r="NKW187" s="165"/>
      <c r="NKX187" s="165"/>
      <c r="NKY187" s="165"/>
      <c r="NKZ187" s="168"/>
      <c r="NLA187" s="165"/>
      <c r="NLB187" s="165"/>
      <c r="NLC187" s="165"/>
      <c r="NLD187" s="168"/>
      <c r="NLE187" s="165"/>
      <c r="NLF187" s="165"/>
      <c r="NLG187" s="165"/>
      <c r="NLH187" s="168"/>
      <c r="NLI187" s="165"/>
      <c r="NLJ187" s="165"/>
      <c r="NLK187" s="165"/>
      <c r="NLL187" s="168"/>
      <c r="NLM187" s="165"/>
      <c r="NLN187" s="165"/>
      <c r="NLO187" s="165"/>
      <c r="NLP187" s="168"/>
      <c r="NLQ187" s="165"/>
      <c r="NLR187" s="165"/>
      <c r="NLS187" s="165"/>
      <c r="NLT187" s="168"/>
      <c r="NLU187" s="165"/>
      <c r="NLV187" s="165"/>
      <c r="NLW187" s="165"/>
      <c r="NLX187" s="168"/>
      <c r="NLY187" s="165"/>
      <c r="NLZ187" s="165"/>
      <c r="NMA187" s="165"/>
      <c r="NMB187" s="168"/>
      <c r="NMC187" s="165"/>
      <c r="NMD187" s="165"/>
      <c r="NME187" s="165"/>
      <c r="NMF187" s="168"/>
      <c r="NMG187" s="165"/>
      <c r="NMH187" s="165"/>
      <c r="NMI187" s="165"/>
      <c r="NMJ187" s="168"/>
      <c r="NMK187" s="165"/>
      <c r="NML187" s="165"/>
      <c r="NMM187" s="165"/>
      <c r="NMN187" s="168"/>
      <c r="NMO187" s="165"/>
      <c r="NMP187" s="165"/>
      <c r="NMQ187" s="165"/>
      <c r="NMR187" s="168"/>
      <c r="NMS187" s="165"/>
      <c r="NMT187" s="165"/>
      <c r="NMU187" s="165"/>
      <c r="NMV187" s="168"/>
      <c r="NMW187" s="165"/>
      <c r="NMX187" s="165"/>
      <c r="NMY187" s="165"/>
      <c r="NMZ187" s="168"/>
      <c r="NNA187" s="165"/>
      <c r="NNB187" s="165"/>
      <c r="NNC187" s="165"/>
      <c r="NND187" s="168"/>
      <c r="NNE187" s="165"/>
      <c r="NNF187" s="165"/>
      <c r="NNG187" s="165"/>
      <c r="NNH187" s="168"/>
      <c r="NNI187" s="165"/>
      <c r="NNJ187" s="165"/>
      <c r="NNK187" s="165"/>
      <c r="NNL187" s="168"/>
      <c r="NNM187" s="165"/>
      <c r="NNN187" s="165"/>
      <c r="NNO187" s="165"/>
      <c r="NNP187" s="168"/>
      <c r="NNQ187" s="165"/>
      <c r="NNR187" s="165"/>
      <c r="NNS187" s="165"/>
      <c r="NNT187" s="168"/>
      <c r="NNU187" s="165"/>
      <c r="NNV187" s="165"/>
      <c r="NNW187" s="165"/>
      <c r="NNX187" s="168"/>
      <c r="NNY187" s="165"/>
      <c r="NNZ187" s="165"/>
      <c r="NOA187" s="165"/>
      <c r="NOB187" s="168"/>
      <c r="NOC187" s="165"/>
      <c r="NOD187" s="165"/>
      <c r="NOE187" s="165"/>
      <c r="NOF187" s="168"/>
      <c r="NOG187" s="165"/>
      <c r="NOH187" s="165"/>
      <c r="NOI187" s="165"/>
      <c r="NOJ187" s="168"/>
      <c r="NOK187" s="165"/>
      <c r="NOL187" s="165"/>
      <c r="NOM187" s="165"/>
      <c r="NON187" s="168"/>
      <c r="NOO187" s="165"/>
      <c r="NOP187" s="165"/>
      <c r="NOQ187" s="165"/>
      <c r="NOR187" s="168"/>
      <c r="NOS187" s="165"/>
      <c r="NOT187" s="165"/>
      <c r="NOU187" s="165"/>
      <c r="NOV187" s="168"/>
      <c r="NOW187" s="165"/>
      <c r="NOX187" s="165"/>
      <c r="NOY187" s="165"/>
      <c r="NOZ187" s="168"/>
      <c r="NPA187" s="165"/>
      <c r="NPB187" s="165"/>
      <c r="NPC187" s="165"/>
      <c r="NPD187" s="168"/>
      <c r="NPE187" s="165"/>
      <c r="NPF187" s="165"/>
      <c r="NPG187" s="165"/>
      <c r="NPH187" s="168"/>
      <c r="NPI187" s="165"/>
      <c r="NPJ187" s="165"/>
      <c r="NPK187" s="165"/>
      <c r="NPL187" s="168"/>
      <c r="NPM187" s="165"/>
      <c r="NPN187" s="165"/>
      <c r="NPO187" s="165"/>
      <c r="NPP187" s="168"/>
      <c r="NPQ187" s="165"/>
      <c r="NPR187" s="165"/>
      <c r="NPS187" s="165"/>
      <c r="NPT187" s="168"/>
      <c r="NPU187" s="165"/>
      <c r="NPV187" s="165"/>
      <c r="NPW187" s="165"/>
      <c r="NPX187" s="168"/>
      <c r="NPY187" s="165"/>
      <c r="NPZ187" s="165"/>
      <c r="NQA187" s="165"/>
      <c r="NQB187" s="168"/>
      <c r="NQC187" s="165"/>
      <c r="NQD187" s="165"/>
      <c r="NQE187" s="165"/>
      <c r="NQF187" s="168"/>
      <c r="NQG187" s="165"/>
      <c r="NQH187" s="165"/>
      <c r="NQI187" s="165"/>
      <c r="NQJ187" s="168"/>
      <c r="NQK187" s="165"/>
      <c r="NQL187" s="165"/>
      <c r="NQM187" s="165"/>
      <c r="NQN187" s="168"/>
      <c r="NQO187" s="165"/>
      <c r="NQP187" s="165"/>
      <c r="NQQ187" s="165"/>
      <c r="NQR187" s="168"/>
      <c r="NQS187" s="165"/>
      <c r="NQT187" s="165"/>
      <c r="NQU187" s="165"/>
      <c r="NQV187" s="168"/>
      <c r="NQW187" s="165"/>
      <c r="NQX187" s="165"/>
      <c r="NQY187" s="165"/>
      <c r="NQZ187" s="168"/>
      <c r="NRA187" s="165"/>
      <c r="NRB187" s="165"/>
      <c r="NRC187" s="165"/>
      <c r="NRD187" s="168"/>
      <c r="NRE187" s="165"/>
      <c r="NRF187" s="165"/>
      <c r="NRG187" s="165"/>
      <c r="NRH187" s="168"/>
      <c r="NRI187" s="165"/>
      <c r="NRJ187" s="165"/>
      <c r="NRK187" s="165"/>
      <c r="NRL187" s="168"/>
      <c r="NRM187" s="165"/>
      <c r="NRN187" s="165"/>
      <c r="NRO187" s="165"/>
      <c r="NRP187" s="168"/>
      <c r="NRQ187" s="165"/>
      <c r="NRR187" s="165"/>
      <c r="NRS187" s="165"/>
      <c r="NRT187" s="168"/>
      <c r="NRU187" s="165"/>
      <c r="NRV187" s="165"/>
      <c r="NRW187" s="165"/>
      <c r="NRX187" s="168"/>
      <c r="NRY187" s="165"/>
      <c r="NRZ187" s="165"/>
      <c r="NSA187" s="165"/>
      <c r="NSB187" s="168"/>
      <c r="NSC187" s="165"/>
      <c r="NSD187" s="165"/>
      <c r="NSE187" s="165"/>
      <c r="NSF187" s="168"/>
      <c r="NSG187" s="165"/>
      <c r="NSH187" s="165"/>
      <c r="NSI187" s="165"/>
      <c r="NSJ187" s="168"/>
      <c r="NSK187" s="165"/>
      <c r="NSL187" s="165"/>
      <c r="NSM187" s="165"/>
      <c r="NSN187" s="168"/>
      <c r="NSO187" s="165"/>
      <c r="NSP187" s="165"/>
      <c r="NSQ187" s="165"/>
      <c r="NSR187" s="168"/>
      <c r="NSS187" s="165"/>
      <c r="NST187" s="165"/>
      <c r="NSU187" s="165"/>
      <c r="NSV187" s="168"/>
      <c r="NSW187" s="165"/>
      <c r="NSX187" s="165"/>
      <c r="NSY187" s="165"/>
      <c r="NSZ187" s="168"/>
      <c r="NTA187" s="165"/>
      <c r="NTB187" s="165"/>
      <c r="NTC187" s="165"/>
      <c r="NTD187" s="168"/>
      <c r="NTE187" s="165"/>
      <c r="NTF187" s="165"/>
      <c r="NTG187" s="165"/>
      <c r="NTH187" s="168"/>
      <c r="NTI187" s="165"/>
      <c r="NTJ187" s="165"/>
      <c r="NTK187" s="165"/>
      <c r="NTL187" s="168"/>
      <c r="NTM187" s="165"/>
      <c r="NTN187" s="165"/>
      <c r="NTO187" s="165"/>
      <c r="NTP187" s="168"/>
      <c r="NTQ187" s="165"/>
      <c r="NTR187" s="165"/>
      <c r="NTS187" s="165"/>
      <c r="NTT187" s="168"/>
      <c r="NTU187" s="165"/>
      <c r="NTV187" s="165"/>
      <c r="NTW187" s="165"/>
      <c r="NTX187" s="168"/>
      <c r="NTY187" s="165"/>
      <c r="NTZ187" s="165"/>
      <c r="NUA187" s="165"/>
      <c r="NUB187" s="168"/>
      <c r="NUC187" s="165"/>
      <c r="NUD187" s="165"/>
      <c r="NUE187" s="165"/>
      <c r="NUF187" s="168"/>
      <c r="NUG187" s="165"/>
      <c r="NUH187" s="165"/>
      <c r="NUI187" s="165"/>
      <c r="NUJ187" s="168"/>
      <c r="NUK187" s="165"/>
      <c r="NUL187" s="165"/>
      <c r="NUM187" s="165"/>
      <c r="NUN187" s="168"/>
      <c r="NUO187" s="165"/>
      <c r="NUP187" s="165"/>
      <c r="NUQ187" s="165"/>
      <c r="NUR187" s="168"/>
      <c r="NUS187" s="165"/>
      <c r="NUT187" s="165"/>
      <c r="NUU187" s="165"/>
      <c r="NUV187" s="168"/>
      <c r="NUW187" s="165"/>
      <c r="NUX187" s="165"/>
      <c r="NUY187" s="165"/>
      <c r="NUZ187" s="168"/>
      <c r="NVA187" s="165"/>
      <c r="NVB187" s="165"/>
      <c r="NVC187" s="165"/>
      <c r="NVD187" s="168"/>
      <c r="NVE187" s="165"/>
      <c r="NVF187" s="165"/>
      <c r="NVG187" s="165"/>
      <c r="NVH187" s="168"/>
      <c r="NVI187" s="165"/>
      <c r="NVJ187" s="165"/>
      <c r="NVK187" s="165"/>
      <c r="NVL187" s="168"/>
      <c r="NVM187" s="165"/>
      <c r="NVN187" s="165"/>
      <c r="NVO187" s="165"/>
      <c r="NVP187" s="168"/>
      <c r="NVQ187" s="165"/>
      <c r="NVR187" s="165"/>
      <c r="NVS187" s="165"/>
      <c r="NVT187" s="168"/>
      <c r="NVU187" s="165"/>
      <c r="NVV187" s="165"/>
      <c r="NVW187" s="165"/>
      <c r="NVX187" s="168"/>
      <c r="NVY187" s="165"/>
      <c r="NVZ187" s="165"/>
      <c r="NWA187" s="165"/>
      <c r="NWB187" s="168"/>
      <c r="NWC187" s="165"/>
      <c r="NWD187" s="165"/>
      <c r="NWE187" s="165"/>
      <c r="NWF187" s="168"/>
      <c r="NWG187" s="165"/>
      <c r="NWH187" s="165"/>
      <c r="NWI187" s="165"/>
      <c r="NWJ187" s="168"/>
      <c r="NWK187" s="165"/>
      <c r="NWL187" s="165"/>
      <c r="NWM187" s="165"/>
      <c r="NWN187" s="168"/>
      <c r="NWO187" s="165"/>
      <c r="NWP187" s="165"/>
      <c r="NWQ187" s="165"/>
      <c r="NWR187" s="168"/>
      <c r="NWS187" s="165"/>
      <c r="NWT187" s="165"/>
      <c r="NWU187" s="165"/>
      <c r="NWV187" s="168"/>
      <c r="NWW187" s="165"/>
      <c r="NWX187" s="165"/>
      <c r="NWY187" s="165"/>
      <c r="NWZ187" s="168"/>
      <c r="NXA187" s="165"/>
      <c r="NXB187" s="165"/>
      <c r="NXC187" s="165"/>
      <c r="NXD187" s="168"/>
      <c r="NXE187" s="165"/>
      <c r="NXF187" s="165"/>
      <c r="NXG187" s="165"/>
      <c r="NXH187" s="168"/>
      <c r="NXI187" s="165"/>
      <c r="NXJ187" s="165"/>
      <c r="NXK187" s="165"/>
      <c r="NXL187" s="168"/>
      <c r="NXM187" s="165"/>
      <c r="NXN187" s="165"/>
      <c r="NXO187" s="165"/>
      <c r="NXP187" s="168"/>
      <c r="NXQ187" s="165"/>
      <c r="NXR187" s="165"/>
      <c r="NXS187" s="165"/>
      <c r="NXT187" s="168"/>
      <c r="NXU187" s="165"/>
      <c r="NXV187" s="165"/>
      <c r="NXW187" s="165"/>
      <c r="NXX187" s="168"/>
      <c r="NXY187" s="165"/>
      <c r="NXZ187" s="165"/>
      <c r="NYA187" s="165"/>
      <c r="NYB187" s="168"/>
      <c r="NYC187" s="165"/>
      <c r="NYD187" s="165"/>
      <c r="NYE187" s="165"/>
      <c r="NYF187" s="168"/>
      <c r="NYG187" s="165"/>
      <c r="NYH187" s="165"/>
      <c r="NYI187" s="165"/>
      <c r="NYJ187" s="168"/>
      <c r="NYK187" s="165"/>
      <c r="NYL187" s="165"/>
      <c r="NYM187" s="165"/>
      <c r="NYN187" s="168"/>
      <c r="NYO187" s="165"/>
      <c r="NYP187" s="165"/>
      <c r="NYQ187" s="165"/>
      <c r="NYR187" s="168"/>
      <c r="NYS187" s="165"/>
      <c r="NYT187" s="165"/>
      <c r="NYU187" s="165"/>
      <c r="NYV187" s="168"/>
      <c r="NYW187" s="165"/>
      <c r="NYX187" s="165"/>
      <c r="NYY187" s="165"/>
      <c r="NYZ187" s="168"/>
      <c r="NZA187" s="165"/>
      <c r="NZB187" s="165"/>
      <c r="NZC187" s="165"/>
      <c r="NZD187" s="168"/>
      <c r="NZE187" s="165"/>
      <c r="NZF187" s="165"/>
      <c r="NZG187" s="165"/>
      <c r="NZH187" s="168"/>
      <c r="NZI187" s="165"/>
      <c r="NZJ187" s="165"/>
      <c r="NZK187" s="165"/>
      <c r="NZL187" s="168"/>
      <c r="NZM187" s="165"/>
      <c r="NZN187" s="165"/>
      <c r="NZO187" s="165"/>
      <c r="NZP187" s="168"/>
      <c r="NZQ187" s="165"/>
      <c r="NZR187" s="165"/>
      <c r="NZS187" s="165"/>
      <c r="NZT187" s="168"/>
      <c r="NZU187" s="165"/>
      <c r="NZV187" s="165"/>
      <c r="NZW187" s="165"/>
      <c r="NZX187" s="168"/>
      <c r="NZY187" s="165"/>
      <c r="NZZ187" s="165"/>
      <c r="OAA187" s="165"/>
      <c r="OAB187" s="168"/>
      <c r="OAC187" s="165"/>
      <c r="OAD187" s="165"/>
      <c r="OAE187" s="165"/>
      <c r="OAF187" s="168"/>
      <c r="OAG187" s="165"/>
      <c r="OAH187" s="165"/>
      <c r="OAI187" s="165"/>
      <c r="OAJ187" s="168"/>
      <c r="OAK187" s="165"/>
      <c r="OAL187" s="165"/>
      <c r="OAM187" s="165"/>
      <c r="OAN187" s="168"/>
      <c r="OAO187" s="165"/>
      <c r="OAP187" s="165"/>
      <c r="OAQ187" s="165"/>
      <c r="OAR187" s="168"/>
      <c r="OAS187" s="165"/>
      <c r="OAT187" s="165"/>
      <c r="OAU187" s="165"/>
      <c r="OAV187" s="168"/>
      <c r="OAW187" s="165"/>
      <c r="OAX187" s="165"/>
      <c r="OAY187" s="165"/>
      <c r="OAZ187" s="168"/>
      <c r="OBA187" s="165"/>
      <c r="OBB187" s="165"/>
      <c r="OBC187" s="165"/>
      <c r="OBD187" s="168"/>
      <c r="OBE187" s="165"/>
      <c r="OBF187" s="165"/>
      <c r="OBG187" s="165"/>
      <c r="OBH187" s="168"/>
      <c r="OBI187" s="165"/>
      <c r="OBJ187" s="165"/>
      <c r="OBK187" s="165"/>
      <c r="OBL187" s="168"/>
      <c r="OBM187" s="165"/>
      <c r="OBN187" s="165"/>
      <c r="OBO187" s="165"/>
      <c r="OBP187" s="168"/>
      <c r="OBQ187" s="165"/>
      <c r="OBR187" s="165"/>
      <c r="OBS187" s="165"/>
      <c r="OBT187" s="168"/>
      <c r="OBU187" s="165"/>
      <c r="OBV187" s="165"/>
      <c r="OBW187" s="165"/>
      <c r="OBX187" s="168"/>
      <c r="OBY187" s="165"/>
      <c r="OBZ187" s="165"/>
      <c r="OCA187" s="165"/>
      <c r="OCB187" s="168"/>
      <c r="OCC187" s="165"/>
      <c r="OCD187" s="165"/>
      <c r="OCE187" s="165"/>
      <c r="OCF187" s="168"/>
      <c r="OCG187" s="165"/>
      <c r="OCH187" s="165"/>
      <c r="OCI187" s="165"/>
      <c r="OCJ187" s="168"/>
      <c r="OCK187" s="165"/>
      <c r="OCL187" s="165"/>
      <c r="OCM187" s="165"/>
      <c r="OCN187" s="168"/>
      <c r="OCO187" s="165"/>
      <c r="OCP187" s="165"/>
      <c r="OCQ187" s="165"/>
      <c r="OCR187" s="168"/>
      <c r="OCS187" s="165"/>
      <c r="OCT187" s="165"/>
      <c r="OCU187" s="165"/>
      <c r="OCV187" s="168"/>
      <c r="OCW187" s="165"/>
      <c r="OCX187" s="165"/>
      <c r="OCY187" s="165"/>
      <c r="OCZ187" s="168"/>
      <c r="ODA187" s="165"/>
      <c r="ODB187" s="165"/>
      <c r="ODC187" s="165"/>
      <c r="ODD187" s="168"/>
      <c r="ODE187" s="165"/>
      <c r="ODF187" s="165"/>
      <c r="ODG187" s="165"/>
      <c r="ODH187" s="168"/>
      <c r="ODI187" s="165"/>
      <c r="ODJ187" s="165"/>
      <c r="ODK187" s="165"/>
      <c r="ODL187" s="168"/>
      <c r="ODM187" s="165"/>
      <c r="ODN187" s="165"/>
      <c r="ODO187" s="165"/>
      <c r="ODP187" s="168"/>
      <c r="ODQ187" s="165"/>
      <c r="ODR187" s="165"/>
      <c r="ODS187" s="165"/>
      <c r="ODT187" s="168"/>
      <c r="ODU187" s="165"/>
      <c r="ODV187" s="165"/>
      <c r="ODW187" s="165"/>
      <c r="ODX187" s="168"/>
      <c r="ODY187" s="165"/>
      <c r="ODZ187" s="165"/>
      <c r="OEA187" s="165"/>
      <c r="OEB187" s="168"/>
      <c r="OEC187" s="165"/>
      <c r="OED187" s="165"/>
      <c r="OEE187" s="165"/>
      <c r="OEF187" s="168"/>
      <c r="OEG187" s="165"/>
      <c r="OEH187" s="165"/>
      <c r="OEI187" s="165"/>
      <c r="OEJ187" s="168"/>
      <c r="OEK187" s="165"/>
      <c r="OEL187" s="165"/>
      <c r="OEM187" s="165"/>
      <c r="OEN187" s="168"/>
      <c r="OEO187" s="165"/>
      <c r="OEP187" s="165"/>
      <c r="OEQ187" s="165"/>
      <c r="OER187" s="168"/>
      <c r="OES187" s="165"/>
      <c r="OET187" s="165"/>
      <c r="OEU187" s="165"/>
      <c r="OEV187" s="168"/>
      <c r="OEW187" s="165"/>
      <c r="OEX187" s="165"/>
      <c r="OEY187" s="165"/>
      <c r="OEZ187" s="168"/>
      <c r="OFA187" s="165"/>
      <c r="OFB187" s="165"/>
      <c r="OFC187" s="165"/>
      <c r="OFD187" s="168"/>
      <c r="OFE187" s="165"/>
      <c r="OFF187" s="165"/>
      <c r="OFG187" s="165"/>
      <c r="OFH187" s="168"/>
      <c r="OFI187" s="165"/>
      <c r="OFJ187" s="165"/>
      <c r="OFK187" s="165"/>
      <c r="OFL187" s="168"/>
      <c r="OFM187" s="165"/>
      <c r="OFN187" s="165"/>
      <c r="OFO187" s="165"/>
      <c r="OFP187" s="168"/>
      <c r="OFQ187" s="165"/>
      <c r="OFR187" s="165"/>
      <c r="OFS187" s="165"/>
      <c r="OFT187" s="168"/>
      <c r="OFU187" s="165"/>
      <c r="OFV187" s="165"/>
      <c r="OFW187" s="165"/>
      <c r="OFX187" s="168"/>
      <c r="OFY187" s="165"/>
      <c r="OFZ187" s="165"/>
      <c r="OGA187" s="165"/>
      <c r="OGB187" s="168"/>
      <c r="OGC187" s="165"/>
      <c r="OGD187" s="165"/>
      <c r="OGE187" s="165"/>
      <c r="OGF187" s="168"/>
      <c r="OGG187" s="165"/>
      <c r="OGH187" s="165"/>
      <c r="OGI187" s="165"/>
      <c r="OGJ187" s="168"/>
      <c r="OGK187" s="165"/>
      <c r="OGL187" s="165"/>
      <c r="OGM187" s="165"/>
      <c r="OGN187" s="168"/>
      <c r="OGO187" s="165"/>
      <c r="OGP187" s="165"/>
      <c r="OGQ187" s="165"/>
      <c r="OGR187" s="168"/>
      <c r="OGS187" s="165"/>
      <c r="OGT187" s="165"/>
      <c r="OGU187" s="165"/>
      <c r="OGV187" s="168"/>
      <c r="OGW187" s="165"/>
      <c r="OGX187" s="165"/>
      <c r="OGY187" s="165"/>
      <c r="OGZ187" s="168"/>
      <c r="OHA187" s="165"/>
      <c r="OHB187" s="165"/>
      <c r="OHC187" s="165"/>
      <c r="OHD187" s="168"/>
      <c r="OHE187" s="165"/>
      <c r="OHF187" s="165"/>
      <c r="OHG187" s="165"/>
      <c r="OHH187" s="168"/>
      <c r="OHI187" s="165"/>
      <c r="OHJ187" s="165"/>
      <c r="OHK187" s="165"/>
      <c r="OHL187" s="168"/>
      <c r="OHM187" s="165"/>
      <c r="OHN187" s="165"/>
      <c r="OHO187" s="165"/>
      <c r="OHP187" s="168"/>
      <c r="OHQ187" s="165"/>
      <c r="OHR187" s="165"/>
      <c r="OHS187" s="165"/>
      <c r="OHT187" s="168"/>
      <c r="OHU187" s="165"/>
      <c r="OHV187" s="165"/>
      <c r="OHW187" s="165"/>
      <c r="OHX187" s="168"/>
      <c r="OHY187" s="165"/>
      <c r="OHZ187" s="165"/>
      <c r="OIA187" s="165"/>
      <c r="OIB187" s="168"/>
      <c r="OIC187" s="165"/>
      <c r="OID187" s="165"/>
      <c r="OIE187" s="165"/>
      <c r="OIF187" s="168"/>
      <c r="OIG187" s="165"/>
      <c r="OIH187" s="165"/>
      <c r="OII187" s="165"/>
      <c r="OIJ187" s="168"/>
      <c r="OIK187" s="165"/>
      <c r="OIL187" s="165"/>
      <c r="OIM187" s="165"/>
      <c r="OIN187" s="168"/>
      <c r="OIO187" s="165"/>
      <c r="OIP187" s="165"/>
      <c r="OIQ187" s="165"/>
      <c r="OIR187" s="168"/>
      <c r="OIS187" s="165"/>
      <c r="OIT187" s="165"/>
      <c r="OIU187" s="165"/>
      <c r="OIV187" s="168"/>
      <c r="OIW187" s="165"/>
      <c r="OIX187" s="165"/>
      <c r="OIY187" s="165"/>
      <c r="OIZ187" s="168"/>
      <c r="OJA187" s="165"/>
      <c r="OJB187" s="165"/>
      <c r="OJC187" s="165"/>
      <c r="OJD187" s="168"/>
      <c r="OJE187" s="165"/>
      <c r="OJF187" s="165"/>
      <c r="OJG187" s="165"/>
      <c r="OJH187" s="168"/>
      <c r="OJI187" s="165"/>
      <c r="OJJ187" s="165"/>
      <c r="OJK187" s="165"/>
      <c r="OJL187" s="168"/>
      <c r="OJM187" s="165"/>
      <c r="OJN187" s="165"/>
      <c r="OJO187" s="165"/>
      <c r="OJP187" s="168"/>
      <c r="OJQ187" s="165"/>
      <c r="OJR187" s="165"/>
      <c r="OJS187" s="165"/>
      <c r="OJT187" s="168"/>
      <c r="OJU187" s="165"/>
      <c r="OJV187" s="165"/>
      <c r="OJW187" s="165"/>
      <c r="OJX187" s="168"/>
      <c r="OJY187" s="165"/>
      <c r="OJZ187" s="165"/>
      <c r="OKA187" s="165"/>
      <c r="OKB187" s="168"/>
      <c r="OKC187" s="165"/>
      <c r="OKD187" s="165"/>
      <c r="OKE187" s="165"/>
      <c r="OKF187" s="168"/>
      <c r="OKG187" s="165"/>
      <c r="OKH187" s="165"/>
      <c r="OKI187" s="165"/>
      <c r="OKJ187" s="168"/>
      <c r="OKK187" s="165"/>
      <c r="OKL187" s="165"/>
      <c r="OKM187" s="165"/>
      <c r="OKN187" s="168"/>
      <c r="OKO187" s="165"/>
      <c r="OKP187" s="165"/>
      <c r="OKQ187" s="165"/>
      <c r="OKR187" s="168"/>
      <c r="OKS187" s="165"/>
      <c r="OKT187" s="165"/>
      <c r="OKU187" s="165"/>
      <c r="OKV187" s="168"/>
      <c r="OKW187" s="165"/>
      <c r="OKX187" s="165"/>
      <c r="OKY187" s="165"/>
      <c r="OKZ187" s="168"/>
      <c r="OLA187" s="165"/>
      <c r="OLB187" s="165"/>
      <c r="OLC187" s="165"/>
      <c r="OLD187" s="168"/>
      <c r="OLE187" s="165"/>
      <c r="OLF187" s="165"/>
      <c r="OLG187" s="165"/>
      <c r="OLH187" s="168"/>
      <c r="OLI187" s="165"/>
      <c r="OLJ187" s="165"/>
      <c r="OLK187" s="165"/>
      <c r="OLL187" s="168"/>
      <c r="OLM187" s="165"/>
      <c r="OLN187" s="165"/>
      <c r="OLO187" s="165"/>
      <c r="OLP187" s="168"/>
      <c r="OLQ187" s="165"/>
      <c r="OLR187" s="165"/>
      <c r="OLS187" s="165"/>
      <c r="OLT187" s="168"/>
      <c r="OLU187" s="165"/>
      <c r="OLV187" s="165"/>
      <c r="OLW187" s="165"/>
      <c r="OLX187" s="168"/>
      <c r="OLY187" s="165"/>
      <c r="OLZ187" s="165"/>
      <c r="OMA187" s="165"/>
      <c r="OMB187" s="168"/>
      <c r="OMC187" s="165"/>
      <c r="OMD187" s="165"/>
      <c r="OME187" s="165"/>
      <c r="OMF187" s="168"/>
      <c r="OMG187" s="165"/>
      <c r="OMH187" s="165"/>
      <c r="OMI187" s="165"/>
      <c r="OMJ187" s="168"/>
      <c r="OMK187" s="165"/>
      <c r="OML187" s="165"/>
      <c r="OMM187" s="165"/>
      <c r="OMN187" s="168"/>
      <c r="OMO187" s="165"/>
      <c r="OMP187" s="165"/>
      <c r="OMQ187" s="165"/>
      <c r="OMR187" s="168"/>
      <c r="OMS187" s="165"/>
      <c r="OMT187" s="165"/>
      <c r="OMU187" s="165"/>
      <c r="OMV187" s="168"/>
      <c r="OMW187" s="165"/>
      <c r="OMX187" s="165"/>
      <c r="OMY187" s="165"/>
      <c r="OMZ187" s="168"/>
      <c r="ONA187" s="165"/>
      <c r="ONB187" s="165"/>
      <c r="ONC187" s="165"/>
      <c r="OND187" s="168"/>
      <c r="ONE187" s="165"/>
      <c r="ONF187" s="165"/>
      <c r="ONG187" s="165"/>
      <c r="ONH187" s="168"/>
      <c r="ONI187" s="165"/>
      <c r="ONJ187" s="165"/>
      <c r="ONK187" s="165"/>
      <c r="ONL187" s="168"/>
      <c r="ONM187" s="165"/>
      <c r="ONN187" s="165"/>
      <c r="ONO187" s="165"/>
      <c r="ONP187" s="168"/>
      <c r="ONQ187" s="165"/>
      <c r="ONR187" s="165"/>
      <c r="ONS187" s="165"/>
      <c r="ONT187" s="168"/>
      <c r="ONU187" s="165"/>
      <c r="ONV187" s="165"/>
      <c r="ONW187" s="165"/>
      <c r="ONX187" s="168"/>
      <c r="ONY187" s="165"/>
      <c r="ONZ187" s="165"/>
      <c r="OOA187" s="165"/>
      <c r="OOB187" s="168"/>
      <c r="OOC187" s="165"/>
      <c r="OOD187" s="165"/>
      <c r="OOE187" s="165"/>
      <c r="OOF187" s="168"/>
      <c r="OOG187" s="165"/>
      <c r="OOH187" s="165"/>
      <c r="OOI187" s="165"/>
      <c r="OOJ187" s="168"/>
      <c r="OOK187" s="165"/>
      <c r="OOL187" s="165"/>
      <c r="OOM187" s="165"/>
      <c r="OON187" s="168"/>
      <c r="OOO187" s="165"/>
      <c r="OOP187" s="165"/>
      <c r="OOQ187" s="165"/>
      <c r="OOR187" s="168"/>
      <c r="OOS187" s="165"/>
      <c r="OOT187" s="165"/>
      <c r="OOU187" s="165"/>
      <c r="OOV187" s="168"/>
      <c r="OOW187" s="165"/>
      <c r="OOX187" s="165"/>
      <c r="OOY187" s="165"/>
      <c r="OOZ187" s="168"/>
      <c r="OPA187" s="165"/>
      <c r="OPB187" s="165"/>
      <c r="OPC187" s="165"/>
      <c r="OPD187" s="168"/>
      <c r="OPE187" s="165"/>
      <c r="OPF187" s="165"/>
      <c r="OPG187" s="165"/>
      <c r="OPH187" s="168"/>
      <c r="OPI187" s="165"/>
      <c r="OPJ187" s="165"/>
      <c r="OPK187" s="165"/>
      <c r="OPL187" s="168"/>
      <c r="OPM187" s="165"/>
      <c r="OPN187" s="165"/>
      <c r="OPO187" s="165"/>
      <c r="OPP187" s="168"/>
      <c r="OPQ187" s="165"/>
      <c r="OPR187" s="165"/>
      <c r="OPS187" s="165"/>
      <c r="OPT187" s="168"/>
      <c r="OPU187" s="165"/>
      <c r="OPV187" s="165"/>
      <c r="OPW187" s="165"/>
      <c r="OPX187" s="168"/>
      <c r="OPY187" s="165"/>
      <c r="OPZ187" s="165"/>
      <c r="OQA187" s="165"/>
      <c r="OQB187" s="168"/>
      <c r="OQC187" s="165"/>
      <c r="OQD187" s="165"/>
      <c r="OQE187" s="165"/>
      <c r="OQF187" s="168"/>
      <c r="OQG187" s="165"/>
      <c r="OQH187" s="165"/>
      <c r="OQI187" s="165"/>
      <c r="OQJ187" s="168"/>
      <c r="OQK187" s="165"/>
      <c r="OQL187" s="165"/>
      <c r="OQM187" s="165"/>
      <c r="OQN187" s="168"/>
      <c r="OQO187" s="165"/>
      <c r="OQP187" s="165"/>
      <c r="OQQ187" s="165"/>
      <c r="OQR187" s="168"/>
      <c r="OQS187" s="165"/>
      <c r="OQT187" s="165"/>
      <c r="OQU187" s="165"/>
      <c r="OQV187" s="168"/>
      <c r="OQW187" s="165"/>
      <c r="OQX187" s="165"/>
      <c r="OQY187" s="165"/>
      <c r="OQZ187" s="168"/>
      <c r="ORA187" s="165"/>
      <c r="ORB187" s="165"/>
      <c r="ORC187" s="165"/>
      <c r="ORD187" s="168"/>
      <c r="ORE187" s="165"/>
      <c r="ORF187" s="165"/>
      <c r="ORG187" s="165"/>
      <c r="ORH187" s="168"/>
      <c r="ORI187" s="165"/>
      <c r="ORJ187" s="165"/>
      <c r="ORK187" s="165"/>
      <c r="ORL187" s="168"/>
      <c r="ORM187" s="165"/>
      <c r="ORN187" s="165"/>
      <c r="ORO187" s="165"/>
      <c r="ORP187" s="168"/>
      <c r="ORQ187" s="165"/>
      <c r="ORR187" s="165"/>
      <c r="ORS187" s="165"/>
      <c r="ORT187" s="168"/>
      <c r="ORU187" s="165"/>
      <c r="ORV187" s="165"/>
      <c r="ORW187" s="165"/>
      <c r="ORX187" s="168"/>
      <c r="ORY187" s="165"/>
      <c r="ORZ187" s="165"/>
      <c r="OSA187" s="165"/>
      <c r="OSB187" s="168"/>
      <c r="OSC187" s="165"/>
      <c r="OSD187" s="165"/>
      <c r="OSE187" s="165"/>
      <c r="OSF187" s="168"/>
      <c r="OSG187" s="165"/>
      <c r="OSH187" s="165"/>
      <c r="OSI187" s="165"/>
      <c r="OSJ187" s="168"/>
      <c r="OSK187" s="165"/>
      <c r="OSL187" s="165"/>
      <c r="OSM187" s="165"/>
      <c r="OSN187" s="168"/>
      <c r="OSO187" s="165"/>
      <c r="OSP187" s="165"/>
      <c r="OSQ187" s="165"/>
      <c r="OSR187" s="168"/>
      <c r="OSS187" s="165"/>
      <c r="OST187" s="165"/>
      <c r="OSU187" s="165"/>
      <c r="OSV187" s="168"/>
      <c r="OSW187" s="165"/>
      <c r="OSX187" s="165"/>
      <c r="OSY187" s="165"/>
      <c r="OSZ187" s="168"/>
      <c r="OTA187" s="165"/>
      <c r="OTB187" s="165"/>
      <c r="OTC187" s="165"/>
      <c r="OTD187" s="168"/>
      <c r="OTE187" s="165"/>
      <c r="OTF187" s="165"/>
      <c r="OTG187" s="165"/>
      <c r="OTH187" s="168"/>
      <c r="OTI187" s="165"/>
      <c r="OTJ187" s="165"/>
      <c r="OTK187" s="165"/>
      <c r="OTL187" s="168"/>
      <c r="OTM187" s="165"/>
      <c r="OTN187" s="165"/>
      <c r="OTO187" s="165"/>
      <c r="OTP187" s="168"/>
      <c r="OTQ187" s="165"/>
      <c r="OTR187" s="165"/>
      <c r="OTS187" s="165"/>
      <c r="OTT187" s="168"/>
      <c r="OTU187" s="165"/>
      <c r="OTV187" s="165"/>
      <c r="OTW187" s="165"/>
      <c r="OTX187" s="168"/>
      <c r="OTY187" s="165"/>
      <c r="OTZ187" s="165"/>
      <c r="OUA187" s="165"/>
      <c r="OUB187" s="168"/>
      <c r="OUC187" s="165"/>
      <c r="OUD187" s="165"/>
      <c r="OUE187" s="165"/>
      <c r="OUF187" s="168"/>
      <c r="OUG187" s="165"/>
      <c r="OUH187" s="165"/>
      <c r="OUI187" s="165"/>
      <c r="OUJ187" s="168"/>
      <c r="OUK187" s="165"/>
      <c r="OUL187" s="165"/>
      <c r="OUM187" s="165"/>
      <c r="OUN187" s="168"/>
      <c r="OUO187" s="165"/>
      <c r="OUP187" s="165"/>
      <c r="OUQ187" s="165"/>
      <c r="OUR187" s="168"/>
      <c r="OUS187" s="165"/>
      <c r="OUT187" s="165"/>
      <c r="OUU187" s="165"/>
      <c r="OUV187" s="168"/>
      <c r="OUW187" s="165"/>
      <c r="OUX187" s="165"/>
      <c r="OUY187" s="165"/>
      <c r="OUZ187" s="168"/>
      <c r="OVA187" s="165"/>
      <c r="OVB187" s="165"/>
      <c r="OVC187" s="165"/>
      <c r="OVD187" s="168"/>
      <c r="OVE187" s="165"/>
      <c r="OVF187" s="165"/>
      <c r="OVG187" s="165"/>
      <c r="OVH187" s="168"/>
      <c r="OVI187" s="165"/>
      <c r="OVJ187" s="165"/>
      <c r="OVK187" s="165"/>
      <c r="OVL187" s="168"/>
      <c r="OVM187" s="165"/>
      <c r="OVN187" s="165"/>
      <c r="OVO187" s="165"/>
      <c r="OVP187" s="168"/>
      <c r="OVQ187" s="165"/>
      <c r="OVR187" s="165"/>
      <c r="OVS187" s="165"/>
      <c r="OVT187" s="168"/>
      <c r="OVU187" s="165"/>
      <c r="OVV187" s="165"/>
      <c r="OVW187" s="165"/>
      <c r="OVX187" s="168"/>
      <c r="OVY187" s="165"/>
      <c r="OVZ187" s="165"/>
      <c r="OWA187" s="165"/>
      <c r="OWB187" s="168"/>
      <c r="OWC187" s="165"/>
      <c r="OWD187" s="165"/>
      <c r="OWE187" s="165"/>
      <c r="OWF187" s="168"/>
      <c r="OWG187" s="165"/>
      <c r="OWH187" s="165"/>
      <c r="OWI187" s="165"/>
      <c r="OWJ187" s="168"/>
      <c r="OWK187" s="165"/>
      <c r="OWL187" s="165"/>
      <c r="OWM187" s="165"/>
      <c r="OWN187" s="168"/>
      <c r="OWO187" s="165"/>
      <c r="OWP187" s="165"/>
      <c r="OWQ187" s="165"/>
      <c r="OWR187" s="168"/>
      <c r="OWS187" s="165"/>
      <c r="OWT187" s="165"/>
      <c r="OWU187" s="165"/>
      <c r="OWV187" s="168"/>
      <c r="OWW187" s="165"/>
      <c r="OWX187" s="165"/>
      <c r="OWY187" s="165"/>
      <c r="OWZ187" s="168"/>
      <c r="OXA187" s="165"/>
      <c r="OXB187" s="165"/>
      <c r="OXC187" s="165"/>
      <c r="OXD187" s="168"/>
      <c r="OXE187" s="165"/>
      <c r="OXF187" s="165"/>
      <c r="OXG187" s="165"/>
      <c r="OXH187" s="168"/>
      <c r="OXI187" s="165"/>
      <c r="OXJ187" s="165"/>
      <c r="OXK187" s="165"/>
      <c r="OXL187" s="168"/>
      <c r="OXM187" s="165"/>
      <c r="OXN187" s="165"/>
      <c r="OXO187" s="165"/>
      <c r="OXP187" s="168"/>
      <c r="OXQ187" s="165"/>
      <c r="OXR187" s="165"/>
      <c r="OXS187" s="165"/>
      <c r="OXT187" s="168"/>
      <c r="OXU187" s="165"/>
      <c r="OXV187" s="165"/>
      <c r="OXW187" s="165"/>
      <c r="OXX187" s="168"/>
      <c r="OXY187" s="165"/>
      <c r="OXZ187" s="165"/>
      <c r="OYA187" s="165"/>
      <c r="OYB187" s="168"/>
      <c r="OYC187" s="165"/>
      <c r="OYD187" s="165"/>
      <c r="OYE187" s="165"/>
      <c r="OYF187" s="168"/>
      <c r="OYG187" s="165"/>
      <c r="OYH187" s="165"/>
      <c r="OYI187" s="165"/>
      <c r="OYJ187" s="168"/>
      <c r="OYK187" s="165"/>
      <c r="OYL187" s="165"/>
      <c r="OYM187" s="165"/>
      <c r="OYN187" s="168"/>
      <c r="OYO187" s="165"/>
      <c r="OYP187" s="165"/>
      <c r="OYQ187" s="165"/>
      <c r="OYR187" s="168"/>
      <c r="OYS187" s="165"/>
      <c r="OYT187" s="165"/>
      <c r="OYU187" s="165"/>
      <c r="OYV187" s="168"/>
      <c r="OYW187" s="165"/>
      <c r="OYX187" s="165"/>
      <c r="OYY187" s="165"/>
      <c r="OYZ187" s="168"/>
      <c r="OZA187" s="165"/>
      <c r="OZB187" s="165"/>
      <c r="OZC187" s="165"/>
      <c r="OZD187" s="168"/>
      <c r="OZE187" s="165"/>
      <c r="OZF187" s="165"/>
      <c r="OZG187" s="165"/>
      <c r="OZH187" s="168"/>
      <c r="OZI187" s="165"/>
      <c r="OZJ187" s="165"/>
      <c r="OZK187" s="165"/>
      <c r="OZL187" s="168"/>
      <c r="OZM187" s="165"/>
      <c r="OZN187" s="165"/>
      <c r="OZO187" s="165"/>
      <c r="OZP187" s="168"/>
      <c r="OZQ187" s="165"/>
      <c r="OZR187" s="165"/>
      <c r="OZS187" s="165"/>
      <c r="OZT187" s="168"/>
      <c r="OZU187" s="165"/>
      <c r="OZV187" s="165"/>
      <c r="OZW187" s="165"/>
      <c r="OZX187" s="168"/>
      <c r="OZY187" s="165"/>
      <c r="OZZ187" s="165"/>
      <c r="PAA187" s="165"/>
      <c r="PAB187" s="168"/>
      <c r="PAC187" s="165"/>
      <c r="PAD187" s="165"/>
      <c r="PAE187" s="165"/>
      <c r="PAF187" s="168"/>
      <c r="PAG187" s="165"/>
      <c r="PAH187" s="165"/>
      <c r="PAI187" s="165"/>
      <c r="PAJ187" s="168"/>
      <c r="PAK187" s="165"/>
      <c r="PAL187" s="165"/>
      <c r="PAM187" s="165"/>
      <c r="PAN187" s="168"/>
      <c r="PAO187" s="165"/>
      <c r="PAP187" s="165"/>
      <c r="PAQ187" s="165"/>
      <c r="PAR187" s="168"/>
      <c r="PAS187" s="165"/>
      <c r="PAT187" s="165"/>
      <c r="PAU187" s="165"/>
      <c r="PAV187" s="168"/>
      <c r="PAW187" s="165"/>
      <c r="PAX187" s="165"/>
      <c r="PAY187" s="165"/>
      <c r="PAZ187" s="168"/>
      <c r="PBA187" s="165"/>
      <c r="PBB187" s="165"/>
      <c r="PBC187" s="165"/>
      <c r="PBD187" s="168"/>
      <c r="PBE187" s="165"/>
      <c r="PBF187" s="165"/>
      <c r="PBG187" s="165"/>
      <c r="PBH187" s="168"/>
      <c r="PBI187" s="165"/>
      <c r="PBJ187" s="165"/>
      <c r="PBK187" s="165"/>
      <c r="PBL187" s="168"/>
      <c r="PBM187" s="165"/>
      <c r="PBN187" s="165"/>
      <c r="PBO187" s="165"/>
      <c r="PBP187" s="168"/>
      <c r="PBQ187" s="165"/>
      <c r="PBR187" s="165"/>
      <c r="PBS187" s="165"/>
      <c r="PBT187" s="168"/>
      <c r="PBU187" s="165"/>
      <c r="PBV187" s="165"/>
      <c r="PBW187" s="165"/>
      <c r="PBX187" s="168"/>
      <c r="PBY187" s="165"/>
      <c r="PBZ187" s="165"/>
      <c r="PCA187" s="165"/>
      <c r="PCB187" s="168"/>
      <c r="PCC187" s="165"/>
      <c r="PCD187" s="165"/>
      <c r="PCE187" s="165"/>
      <c r="PCF187" s="168"/>
      <c r="PCG187" s="165"/>
      <c r="PCH187" s="165"/>
      <c r="PCI187" s="165"/>
      <c r="PCJ187" s="168"/>
      <c r="PCK187" s="165"/>
      <c r="PCL187" s="165"/>
      <c r="PCM187" s="165"/>
      <c r="PCN187" s="168"/>
      <c r="PCO187" s="165"/>
      <c r="PCP187" s="165"/>
      <c r="PCQ187" s="165"/>
      <c r="PCR187" s="168"/>
      <c r="PCS187" s="165"/>
      <c r="PCT187" s="165"/>
      <c r="PCU187" s="165"/>
      <c r="PCV187" s="168"/>
      <c r="PCW187" s="165"/>
      <c r="PCX187" s="165"/>
      <c r="PCY187" s="165"/>
      <c r="PCZ187" s="168"/>
      <c r="PDA187" s="165"/>
      <c r="PDB187" s="165"/>
      <c r="PDC187" s="165"/>
      <c r="PDD187" s="168"/>
      <c r="PDE187" s="165"/>
      <c r="PDF187" s="165"/>
      <c r="PDG187" s="165"/>
      <c r="PDH187" s="168"/>
      <c r="PDI187" s="165"/>
      <c r="PDJ187" s="165"/>
      <c r="PDK187" s="165"/>
      <c r="PDL187" s="168"/>
      <c r="PDM187" s="165"/>
      <c r="PDN187" s="165"/>
      <c r="PDO187" s="165"/>
      <c r="PDP187" s="168"/>
      <c r="PDQ187" s="165"/>
      <c r="PDR187" s="165"/>
      <c r="PDS187" s="165"/>
      <c r="PDT187" s="168"/>
      <c r="PDU187" s="165"/>
      <c r="PDV187" s="165"/>
      <c r="PDW187" s="165"/>
      <c r="PDX187" s="168"/>
      <c r="PDY187" s="165"/>
      <c r="PDZ187" s="165"/>
      <c r="PEA187" s="165"/>
      <c r="PEB187" s="168"/>
      <c r="PEC187" s="165"/>
      <c r="PED187" s="165"/>
      <c r="PEE187" s="165"/>
      <c r="PEF187" s="168"/>
      <c r="PEG187" s="165"/>
      <c r="PEH187" s="165"/>
      <c r="PEI187" s="165"/>
      <c r="PEJ187" s="168"/>
      <c r="PEK187" s="165"/>
      <c r="PEL187" s="165"/>
      <c r="PEM187" s="165"/>
      <c r="PEN187" s="168"/>
      <c r="PEO187" s="165"/>
      <c r="PEP187" s="165"/>
      <c r="PEQ187" s="165"/>
      <c r="PER187" s="168"/>
      <c r="PES187" s="165"/>
      <c r="PET187" s="165"/>
      <c r="PEU187" s="165"/>
      <c r="PEV187" s="168"/>
      <c r="PEW187" s="165"/>
      <c r="PEX187" s="165"/>
      <c r="PEY187" s="165"/>
      <c r="PEZ187" s="168"/>
      <c r="PFA187" s="165"/>
      <c r="PFB187" s="165"/>
      <c r="PFC187" s="165"/>
      <c r="PFD187" s="168"/>
      <c r="PFE187" s="165"/>
      <c r="PFF187" s="165"/>
      <c r="PFG187" s="165"/>
      <c r="PFH187" s="168"/>
      <c r="PFI187" s="165"/>
      <c r="PFJ187" s="165"/>
      <c r="PFK187" s="165"/>
      <c r="PFL187" s="168"/>
      <c r="PFM187" s="165"/>
      <c r="PFN187" s="165"/>
      <c r="PFO187" s="165"/>
      <c r="PFP187" s="168"/>
      <c r="PFQ187" s="165"/>
      <c r="PFR187" s="165"/>
      <c r="PFS187" s="165"/>
      <c r="PFT187" s="168"/>
      <c r="PFU187" s="165"/>
      <c r="PFV187" s="165"/>
      <c r="PFW187" s="165"/>
      <c r="PFX187" s="168"/>
      <c r="PFY187" s="165"/>
      <c r="PFZ187" s="165"/>
      <c r="PGA187" s="165"/>
      <c r="PGB187" s="168"/>
      <c r="PGC187" s="165"/>
      <c r="PGD187" s="165"/>
      <c r="PGE187" s="165"/>
      <c r="PGF187" s="168"/>
      <c r="PGG187" s="165"/>
      <c r="PGH187" s="165"/>
      <c r="PGI187" s="165"/>
      <c r="PGJ187" s="168"/>
      <c r="PGK187" s="165"/>
      <c r="PGL187" s="165"/>
      <c r="PGM187" s="165"/>
      <c r="PGN187" s="168"/>
      <c r="PGO187" s="165"/>
      <c r="PGP187" s="165"/>
      <c r="PGQ187" s="165"/>
      <c r="PGR187" s="168"/>
      <c r="PGS187" s="165"/>
      <c r="PGT187" s="165"/>
      <c r="PGU187" s="165"/>
      <c r="PGV187" s="168"/>
      <c r="PGW187" s="165"/>
      <c r="PGX187" s="165"/>
      <c r="PGY187" s="165"/>
      <c r="PGZ187" s="168"/>
      <c r="PHA187" s="165"/>
      <c r="PHB187" s="165"/>
      <c r="PHC187" s="165"/>
      <c r="PHD187" s="168"/>
      <c r="PHE187" s="165"/>
      <c r="PHF187" s="165"/>
      <c r="PHG187" s="165"/>
      <c r="PHH187" s="168"/>
      <c r="PHI187" s="165"/>
      <c r="PHJ187" s="165"/>
      <c r="PHK187" s="165"/>
      <c r="PHL187" s="168"/>
      <c r="PHM187" s="165"/>
      <c r="PHN187" s="165"/>
      <c r="PHO187" s="165"/>
      <c r="PHP187" s="168"/>
      <c r="PHQ187" s="165"/>
      <c r="PHR187" s="165"/>
      <c r="PHS187" s="165"/>
      <c r="PHT187" s="168"/>
      <c r="PHU187" s="165"/>
      <c r="PHV187" s="165"/>
      <c r="PHW187" s="165"/>
      <c r="PHX187" s="168"/>
      <c r="PHY187" s="165"/>
      <c r="PHZ187" s="165"/>
      <c r="PIA187" s="165"/>
      <c r="PIB187" s="168"/>
      <c r="PIC187" s="165"/>
      <c r="PID187" s="165"/>
      <c r="PIE187" s="165"/>
      <c r="PIF187" s="168"/>
      <c r="PIG187" s="165"/>
      <c r="PIH187" s="165"/>
      <c r="PII187" s="165"/>
      <c r="PIJ187" s="168"/>
      <c r="PIK187" s="165"/>
      <c r="PIL187" s="165"/>
      <c r="PIM187" s="165"/>
      <c r="PIN187" s="168"/>
      <c r="PIO187" s="165"/>
      <c r="PIP187" s="165"/>
      <c r="PIQ187" s="165"/>
      <c r="PIR187" s="168"/>
      <c r="PIS187" s="165"/>
      <c r="PIT187" s="165"/>
      <c r="PIU187" s="165"/>
      <c r="PIV187" s="168"/>
      <c r="PIW187" s="165"/>
      <c r="PIX187" s="165"/>
      <c r="PIY187" s="165"/>
      <c r="PIZ187" s="168"/>
      <c r="PJA187" s="165"/>
      <c r="PJB187" s="165"/>
      <c r="PJC187" s="165"/>
      <c r="PJD187" s="168"/>
      <c r="PJE187" s="165"/>
      <c r="PJF187" s="165"/>
      <c r="PJG187" s="165"/>
      <c r="PJH187" s="168"/>
      <c r="PJI187" s="165"/>
      <c r="PJJ187" s="165"/>
      <c r="PJK187" s="165"/>
      <c r="PJL187" s="168"/>
      <c r="PJM187" s="165"/>
      <c r="PJN187" s="165"/>
      <c r="PJO187" s="165"/>
      <c r="PJP187" s="168"/>
      <c r="PJQ187" s="165"/>
      <c r="PJR187" s="165"/>
      <c r="PJS187" s="165"/>
      <c r="PJT187" s="168"/>
      <c r="PJU187" s="165"/>
      <c r="PJV187" s="165"/>
      <c r="PJW187" s="165"/>
      <c r="PJX187" s="168"/>
      <c r="PJY187" s="165"/>
      <c r="PJZ187" s="165"/>
      <c r="PKA187" s="165"/>
      <c r="PKB187" s="168"/>
      <c r="PKC187" s="165"/>
      <c r="PKD187" s="165"/>
      <c r="PKE187" s="165"/>
      <c r="PKF187" s="168"/>
      <c r="PKG187" s="165"/>
      <c r="PKH187" s="165"/>
      <c r="PKI187" s="165"/>
      <c r="PKJ187" s="168"/>
      <c r="PKK187" s="165"/>
      <c r="PKL187" s="165"/>
      <c r="PKM187" s="165"/>
      <c r="PKN187" s="168"/>
      <c r="PKO187" s="165"/>
      <c r="PKP187" s="165"/>
      <c r="PKQ187" s="165"/>
      <c r="PKR187" s="168"/>
      <c r="PKS187" s="165"/>
      <c r="PKT187" s="165"/>
      <c r="PKU187" s="165"/>
      <c r="PKV187" s="168"/>
      <c r="PKW187" s="165"/>
      <c r="PKX187" s="165"/>
      <c r="PKY187" s="165"/>
      <c r="PKZ187" s="168"/>
      <c r="PLA187" s="165"/>
      <c r="PLB187" s="165"/>
      <c r="PLC187" s="165"/>
      <c r="PLD187" s="168"/>
      <c r="PLE187" s="165"/>
      <c r="PLF187" s="165"/>
      <c r="PLG187" s="165"/>
      <c r="PLH187" s="168"/>
      <c r="PLI187" s="165"/>
      <c r="PLJ187" s="165"/>
      <c r="PLK187" s="165"/>
      <c r="PLL187" s="168"/>
      <c r="PLM187" s="165"/>
      <c r="PLN187" s="165"/>
      <c r="PLO187" s="165"/>
      <c r="PLP187" s="168"/>
      <c r="PLQ187" s="165"/>
      <c r="PLR187" s="165"/>
      <c r="PLS187" s="165"/>
      <c r="PLT187" s="168"/>
      <c r="PLU187" s="165"/>
      <c r="PLV187" s="165"/>
      <c r="PLW187" s="165"/>
      <c r="PLX187" s="168"/>
      <c r="PLY187" s="165"/>
      <c r="PLZ187" s="165"/>
      <c r="PMA187" s="165"/>
      <c r="PMB187" s="168"/>
      <c r="PMC187" s="165"/>
      <c r="PMD187" s="165"/>
      <c r="PME187" s="165"/>
      <c r="PMF187" s="168"/>
      <c r="PMG187" s="165"/>
      <c r="PMH187" s="165"/>
      <c r="PMI187" s="165"/>
      <c r="PMJ187" s="168"/>
      <c r="PMK187" s="165"/>
      <c r="PML187" s="165"/>
      <c r="PMM187" s="165"/>
      <c r="PMN187" s="168"/>
      <c r="PMO187" s="165"/>
      <c r="PMP187" s="165"/>
      <c r="PMQ187" s="165"/>
      <c r="PMR187" s="168"/>
      <c r="PMS187" s="165"/>
      <c r="PMT187" s="165"/>
      <c r="PMU187" s="165"/>
      <c r="PMV187" s="168"/>
      <c r="PMW187" s="165"/>
      <c r="PMX187" s="165"/>
      <c r="PMY187" s="165"/>
      <c r="PMZ187" s="168"/>
      <c r="PNA187" s="165"/>
      <c r="PNB187" s="165"/>
      <c r="PNC187" s="165"/>
      <c r="PND187" s="168"/>
      <c r="PNE187" s="165"/>
      <c r="PNF187" s="165"/>
      <c r="PNG187" s="165"/>
      <c r="PNH187" s="168"/>
      <c r="PNI187" s="165"/>
      <c r="PNJ187" s="165"/>
      <c r="PNK187" s="165"/>
      <c r="PNL187" s="168"/>
      <c r="PNM187" s="165"/>
      <c r="PNN187" s="165"/>
      <c r="PNO187" s="165"/>
      <c r="PNP187" s="168"/>
      <c r="PNQ187" s="165"/>
      <c r="PNR187" s="165"/>
      <c r="PNS187" s="165"/>
      <c r="PNT187" s="168"/>
      <c r="PNU187" s="165"/>
      <c r="PNV187" s="165"/>
      <c r="PNW187" s="165"/>
      <c r="PNX187" s="168"/>
      <c r="PNY187" s="165"/>
      <c r="PNZ187" s="165"/>
      <c r="POA187" s="165"/>
      <c r="POB187" s="168"/>
      <c r="POC187" s="165"/>
      <c r="POD187" s="165"/>
      <c r="POE187" s="165"/>
      <c r="POF187" s="168"/>
      <c r="POG187" s="165"/>
      <c r="POH187" s="165"/>
      <c r="POI187" s="165"/>
      <c r="POJ187" s="168"/>
      <c r="POK187" s="165"/>
      <c r="POL187" s="165"/>
      <c r="POM187" s="165"/>
      <c r="PON187" s="168"/>
      <c r="POO187" s="165"/>
      <c r="POP187" s="165"/>
      <c r="POQ187" s="165"/>
      <c r="POR187" s="168"/>
      <c r="POS187" s="165"/>
      <c r="POT187" s="165"/>
      <c r="POU187" s="165"/>
      <c r="POV187" s="168"/>
      <c r="POW187" s="165"/>
      <c r="POX187" s="165"/>
      <c r="POY187" s="165"/>
      <c r="POZ187" s="168"/>
      <c r="PPA187" s="165"/>
      <c r="PPB187" s="165"/>
      <c r="PPC187" s="165"/>
      <c r="PPD187" s="168"/>
      <c r="PPE187" s="165"/>
      <c r="PPF187" s="165"/>
      <c r="PPG187" s="165"/>
      <c r="PPH187" s="168"/>
      <c r="PPI187" s="165"/>
      <c r="PPJ187" s="165"/>
      <c r="PPK187" s="165"/>
      <c r="PPL187" s="168"/>
      <c r="PPM187" s="165"/>
      <c r="PPN187" s="165"/>
      <c r="PPO187" s="165"/>
      <c r="PPP187" s="168"/>
      <c r="PPQ187" s="165"/>
      <c r="PPR187" s="165"/>
      <c r="PPS187" s="165"/>
      <c r="PPT187" s="168"/>
      <c r="PPU187" s="165"/>
      <c r="PPV187" s="165"/>
      <c r="PPW187" s="165"/>
      <c r="PPX187" s="168"/>
      <c r="PPY187" s="165"/>
      <c r="PPZ187" s="165"/>
      <c r="PQA187" s="165"/>
      <c r="PQB187" s="168"/>
      <c r="PQC187" s="165"/>
      <c r="PQD187" s="165"/>
      <c r="PQE187" s="165"/>
      <c r="PQF187" s="168"/>
      <c r="PQG187" s="165"/>
      <c r="PQH187" s="165"/>
      <c r="PQI187" s="165"/>
      <c r="PQJ187" s="168"/>
      <c r="PQK187" s="165"/>
      <c r="PQL187" s="165"/>
      <c r="PQM187" s="165"/>
      <c r="PQN187" s="168"/>
      <c r="PQO187" s="165"/>
      <c r="PQP187" s="165"/>
      <c r="PQQ187" s="165"/>
      <c r="PQR187" s="168"/>
      <c r="PQS187" s="165"/>
      <c r="PQT187" s="165"/>
      <c r="PQU187" s="165"/>
      <c r="PQV187" s="168"/>
      <c r="PQW187" s="165"/>
      <c r="PQX187" s="165"/>
      <c r="PQY187" s="165"/>
      <c r="PQZ187" s="168"/>
      <c r="PRA187" s="165"/>
      <c r="PRB187" s="165"/>
      <c r="PRC187" s="165"/>
      <c r="PRD187" s="168"/>
      <c r="PRE187" s="165"/>
      <c r="PRF187" s="165"/>
      <c r="PRG187" s="165"/>
      <c r="PRH187" s="168"/>
      <c r="PRI187" s="165"/>
      <c r="PRJ187" s="165"/>
      <c r="PRK187" s="165"/>
      <c r="PRL187" s="168"/>
      <c r="PRM187" s="165"/>
      <c r="PRN187" s="165"/>
      <c r="PRO187" s="165"/>
      <c r="PRP187" s="168"/>
      <c r="PRQ187" s="165"/>
      <c r="PRR187" s="165"/>
      <c r="PRS187" s="165"/>
      <c r="PRT187" s="168"/>
      <c r="PRU187" s="165"/>
      <c r="PRV187" s="165"/>
      <c r="PRW187" s="165"/>
      <c r="PRX187" s="168"/>
      <c r="PRY187" s="165"/>
      <c r="PRZ187" s="165"/>
      <c r="PSA187" s="165"/>
      <c r="PSB187" s="168"/>
      <c r="PSC187" s="165"/>
      <c r="PSD187" s="165"/>
      <c r="PSE187" s="165"/>
      <c r="PSF187" s="168"/>
      <c r="PSG187" s="165"/>
      <c r="PSH187" s="165"/>
      <c r="PSI187" s="165"/>
      <c r="PSJ187" s="168"/>
      <c r="PSK187" s="165"/>
      <c r="PSL187" s="165"/>
      <c r="PSM187" s="165"/>
      <c r="PSN187" s="168"/>
      <c r="PSO187" s="165"/>
      <c r="PSP187" s="165"/>
      <c r="PSQ187" s="165"/>
      <c r="PSR187" s="168"/>
      <c r="PSS187" s="165"/>
      <c r="PST187" s="165"/>
      <c r="PSU187" s="165"/>
      <c r="PSV187" s="168"/>
      <c r="PSW187" s="165"/>
      <c r="PSX187" s="165"/>
      <c r="PSY187" s="165"/>
      <c r="PSZ187" s="168"/>
      <c r="PTA187" s="165"/>
      <c r="PTB187" s="165"/>
      <c r="PTC187" s="165"/>
      <c r="PTD187" s="168"/>
      <c r="PTE187" s="165"/>
      <c r="PTF187" s="165"/>
      <c r="PTG187" s="165"/>
      <c r="PTH187" s="168"/>
      <c r="PTI187" s="165"/>
      <c r="PTJ187" s="165"/>
      <c r="PTK187" s="165"/>
      <c r="PTL187" s="168"/>
      <c r="PTM187" s="165"/>
      <c r="PTN187" s="165"/>
      <c r="PTO187" s="165"/>
      <c r="PTP187" s="168"/>
      <c r="PTQ187" s="165"/>
      <c r="PTR187" s="165"/>
      <c r="PTS187" s="165"/>
      <c r="PTT187" s="168"/>
      <c r="PTU187" s="165"/>
      <c r="PTV187" s="165"/>
      <c r="PTW187" s="165"/>
      <c r="PTX187" s="168"/>
      <c r="PTY187" s="165"/>
      <c r="PTZ187" s="165"/>
      <c r="PUA187" s="165"/>
      <c r="PUB187" s="168"/>
      <c r="PUC187" s="165"/>
      <c r="PUD187" s="165"/>
      <c r="PUE187" s="165"/>
      <c r="PUF187" s="168"/>
      <c r="PUG187" s="165"/>
      <c r="PUH187" s="165"/>
      <c r="PUI187" s="165"/>
      <c r="PUJ187" s="168"/>
      <c r="PUK187" s="165"/>
      <c r="PUL187" s="165"/>
      <c r="PUM187" s="165"/>
      <c r="PUN187" s="168"/>
      <c r="PUO187" s="165"/>
      <c r="PUP187" s="165"/>
      <c r="PUQ187" s="165"/>
      <c r="PUR187" s="168"/>
      <c r="PUS187" s="165"/>
      <c r="PUT187" s="165"/>
      <c r="PUU187" s="165"/>
      <c r="PUV187" s="168"/>
      <c r="PUW187" s="165"/>
      <c r="PUX187" s="165"/>
      <c r="PUY187" s="165"/>
      <c r="PUZ187" s="168"/>
      <c r="PVA187" s="165"/>
      <c r="PVB187" s="165"/>
      <c r="PVC187" s="165"/>
      <c r="PVD187" s="168"/>
      <c r="PVE187" s="165"/>
      <c r="PVF187" s="165"/>
      <c r="PVG187" s="165"/>
      <c r="PVH187" s="168"/>
      <c r="PVI187" s="165"/>
      <c r="PVJ187" s="165"/>
      <c r="PVK187" s="165"/>
      <c r="PVL187" s="168"/>
      <c r="PVM187" s="165"/>
      <c r="PVN187" s="165"/>
      <c r="PVO187" s="165"/>
      <c r="PVP187" s="168"/>
      <c r="PVQ187" s="165"/>
      <c r="PVR187" s="165"/>
      <c r="PVS187" s="165"/>
      <c r="PVT187" s="168"/>
      <c r="PVU187" s="165"/>
      <c r="PVV187" s="165"/>
      <c r="PVW187" s="165"/>
      <c r="PVX187" s="168"/>
      <c r="PVY187" s="165"/>
      <c r="PVZ187" s="165"/>
      <c r="PWA187" s="165"/>
      <c r="PWB187" s="168"/>
      <c r="PWC187" s="165"/>
      <c r="PWD187" s="165"/>
      <c r="PWE187" s="165"/>
      <c r="PWF187" s="168"/>
      <c r="PWG187" s="165"/>
      <c r="PWH187" s="165"/>
      <c r="PWI187" s="165"/>
      <c r="PWJ187" s="168"/>
      <c r="PWK187" s="165"/>
      <c r="PWL187" s="165"/>
      <c r="PWM187" s="165"/>
      <c r="PWN187" s="168"/>
      <c r="PWO187" s="165"/>
      <c r="PWP187" s="165"/>
      <c r="PWQ187" s="165"/>
      <c r="PWR187" s="168"/>
      <c r="PWS187" s="165"/>
      <c r="PWT187" s="165"/>
      <c r="PWU187" s="165"/>
      <c r="PWV187" s="168"/>
      <c r="PWW187" s="165"/>
      <c r="PWX187" s="165"/>
      <c r="PWY187" s="165"/>
      <c r="PWZ187" s="168"/>
      <c r="PXA187" s="165"/>
      <c r="PXB187" s="165"/>
      <c r="PXC187" s="165"/>
      <c r="PXD187" s="168"/>
      <c r="PXE187" s="165"/>
      <c r="PXF187" s="165"/>
      <c r="PXG187" s="165"/>
      <c r="PXH187" s="168"/>
      <c r="PXI187" s="165"/>
      <c r="PXJ187" s="165"/>
      <c r="PXK187" s="165"/>
      <c r="PXL187" s="168"/>
      <c r="PXM187" s="165"/>
      <c r="PXN187" s="165"/>
      <c r="PXO187" s="165"/>
      <c r="PXP187" s="168"/>
      <c r="PXQ187" s="165"/>
      <c r="PXR187" s="165"/>
      <c r="PXS187" s="165"/>
      <c r="PXT187" s="168"/>
      <c r="PXU187" s="165"/>
      <c r="PXV187" s="165"/>
      <c r="PXW187" s="165"/>
      <c r="PXX187" s="168"/>
      <c r="PXY187" s="165"/>
      <c r="PXZ187" s="165"/>
      <c r="PYA187" s="165"/>
      <c r="PYB187" s="168"/>
      <c r="PYC187" s="165"/>
      <c r="PYD187" s="165"/>
      <c r="PYE187" s="165"/>
      <c r="PYF187" s="168"/>
      <c r="PYG187" s="165"/>
      <c r="PYH187" s="165"/>
      <c r="PYI187" s="165"/>
      <c r="PYJ187" s="168"/>
      <c r="PYK187" s="165"/>
      <c r="PYL187" s="165"/>
      <c r="PYM187" s="165"/>
      <c r="PYN187" s="168"/>
      <c r="PYO187" s="165"/>
      <c r="PYP187" s="165"/>
      <c r="PYQ187" s="165"/>
      <c r="PYR187" s="168"/>
      <c r="PYS187" s="165"/>
      <c r="PYT187" s="165"/>
      <c r="PYU187" s="165"/>
      <c r="PYV187" s="168"/>
      <c r="PYW187" s="165"/>
      <c r="PYX187" s="165"/>
      <c r="PYY187" s="165"/>
      <c r="PYZ187" s="168"/>
      <c r="PZA187" s="165"/>
      <c r="PZB187" s="165"/>
      <c r="PZC187" s="165"/>
      <c r="PZD187" s="168"/>
      <c r="PZE187" s="165"/>
      <c r="PZF187" s="165"/>
      <c r="PZG187" s="165"/>
      <c r="PZH187" s="168"/>
      <c r="PZI187" s="165"/>
      <c r="PZJ187" s="165"/>
      <c r="PZK187" s="165"/>
      <c r="PZL187" s="168"/>
      <c r="PZM187" s="165"/>
      <c r="PZN187" s="165"/>
      <c r="PZO187" s="165"/>
      <c r="PZP187" s="168"/>
      <c r="PZQ187" s="165"/>
      <c r="PZR187" s="165"/>
      <c r="PZS187" s="165"/>
      <c r="PZT187" s="168"/>
      <c r="PZU187" s="165"/>
      <c r="PZV187" s="165"/>
      <c r="PZW187" s="165"/>
      <c r="PZX187" s="168"/>
      <c r="PZY187" s="165"/>
      <c r="PZZ187" s="165"/>
      <c r="QAA187" s="165"/>
      <c r="QAB187" s="168"/>
      <c r="QAC187" s="165"/>
      <c r="QAD187" s="165"/>
      <c r="QAE187" s="165"/>
      <c r="QAF187" s="168"/>
      <c r="QAG187" s="165"/>
      <c r="QAH187" s="165"/>
      <c r="QAI187" s="165"/>
      <c r="QAJ187" s="168"/>
      <c r="QAK187" s="165"/>
      <c r="QAL187" s="165"/>
      <c r="QAM187" s="165"/>
      <c r="QAN187" s="168"/>
      <c r="QAO187" s="165"/>
      <c r="QAP187" s="165"/>
      <c r="QAQ187" s="165"/>
      <c r="QAR187" s="168"/>
      <c r="QAS187" s="165"/>
      <c r="QAT187" s="165"/>
      <c r="QAU187" s="165"/>
      <c r="QAV187" s="168"/>
      <c r="QAW187" s="165"/>
      <c r="QAX187" s="165"/>
      <c r="QAY187" s="165"/>
      <c r="QAZ187" s="168"/>
      <c r="QBA187" s="165"/>
      <c r="QBB187" s="165"/>
      <c r="QBC187" s="165"/>
      <c r="QBD187" s="168"/>
      <c r="QBE187" s="165"/>
      <c r="QBF187" s="165"/>
      <c r="QBG187" s="165"/>
      <c r="QBH187" s="168"/>
      <c r="QBI187" s="165"/>
      <c r="QBJ187" s="165"/>
      <c r="QBK187" s="165"/>
      <c r="QBL187" s="168"/>
      <c r="QBM187" s="165"/>
      <c r="QBN187" s="165"/>
      <c r="QBO187" s="165"/>
      <c r="QBP187" s="168"/>
      <c r="QBQ187" s="165"/>
      <c r="QBR187" s="165"/>
      <c r="QBS187" s="165"/>
      <c r="QBT187" s="168"/>
      <c r="QBU187" s="165"/>
      <c r="QBV187" s="165"/>
      <c r="QBW187" s="165"/>
      <c r="QBX187" s="168"/>
      <c r="QBY187" s="165"/>
      <c r="QBZ187" s="165"/>
      <c r="QCA187" s="165"/>
      <c r="QCB187" s="168"/>
      <c r="QCC187" s="165"/>
      <c r="QCD187" s="165"/>
      <c r="QCE187" s="165"/>
      <c r="QCF187" s="168"/>
      <c r="QCG187" s="165"/>
      <c r="QCH187" s="165"/>
      <c r="QCI187" s="165"/>
      <c r="QCJ187" s="168"/>
      <c r="QCK187" s="165"/>
      <c r="QCL187" s="165"/>
      <c r="QCM187" s="165"/>
      <c r="QCN187" s="168"/>
      <c r="QCO187" s="165"/>
      <c r="QCP187" s="165"/>
      <c r="QCQ187" s="165"/>
      <c r="QCR187" s="168"/>
      <c r="QCS187" s="165"/>
      <c r="QCT187" s="165"/>
      <c r="QCU187" s="165"/>
      <c r="QCV187" s="168"/>
      <c r="QCW187" s="165"/>
      <c r="QCX187" s="165"/>
      <c r="QCY187" s="165"/>
      <c r="QCZ187" s="168"/>
      <c r="QDA187" s="165"/>
      <c r="QDB187" s="165"/>
      <c r="QDC187" s="165"/>
      <c r="QDD187" s="168"/>
      <c r="QDE187" s="165"/>
      <c r="QDF187" s="165"/>
      <c r="QDG187" s="165"/>
      <c r="QDH187" s="168"/>
      <c r="QDI187" s="165"/>
      <c r="QDJ187" s="165"/>
      <c r="QDK187" s="165"/>
      <c r="QDL187" s="168"/>
      <c r="QDM187" s="165"/>
      <c r="QDN187" s="165"/>
      <c r="QDO187" s="165"/>
      <c r="QDP187" s="168"/>
      <c r="QDQ187" s="165"/>
      <c r="QDR187" s="165"/>
      <c r="QDS187" s="165"/>
      <c r="QDT187" s="168"/>
      <c r="QDU187" s="165"/>
      <c r="QDV187" s="165"/>
      <c r="QDW187" s="165"/>
      <c r="QDX187" s="168"/>
      <c r="QDY187" s="165"/>
      <c r="QDZ187" s="165"/>
      <c r="QEA187" s="165"/>
      <c r="QEB187" s="168"/>
      <c r="QEC187" s="165"/>
      <c r="QED187" s="165"/>
      <c r="QEE187" s="165"/>
      <c r="QEF187" s="168"/>
      <c r="QEG187" s="165"/>
      <c r="QEH187" s="165"/>
      <c r="QEI187" s="165"/>
      <c r="QEJ187" s="168"/>
      <c r="QEK187" s="165"/>
      <c r="QEL187" s="165"/>
      <c r="QEM187" s="165"/>
      <c r="QEN187" s="168"/>
      <c r="QEO187" s="165"/>
      <c r="QEP187" s="165"/>
      <c r="QEQ187" s="165"/>
      <c r="QER187" s="168"/>
      <c r="QES187" s="165"/>
      <c r="QET187" s="165"/>
      <c r="QEU187" s="165"/>
      <c r="QEV187" s="168"/>
      <c r="QEW187" s="165"/>
      <c r="QEX187" s="165"/>
      <c r="QEY187" s="165"/>
      <c r="QEZ187" s="168"/>
      <c r="QFA187" s="165"/>
      <c r="QFB187" s="165"/>
      <c r="QFC187" s="165"/>
      <c r="QFD187" s="168"/>
      <c r="QFE187" s="165"/>
      <c r="QFF187" s="165"/>
      <c r="QFG187" s="165"/>
      <c r="QFH187" s="168"/>
      <c r="QFI187" s="165"/>
      <c r="QFJ187" s="165"/>
      <c r="QFK187" s="165"/>
      <c r="QFL187" s="168"/>
      <c r="QFM187" s="165"/>
      <c r="QFN187" s="165"/>
      <c r="QFO187" s="165"/>
      <c r="QFP187" s="168"/>
      <c r="QFQ187" s="165"/>
      <c r="QFR187" s="165"/>
      <c r="QFS187" s="165"/>
      <c r="QFT187" s="168"/>
      <c r="QFU187" s="165"/>
      <c r="QFV187" s="165"/>
      <c r="QFW187" s="165"/>
      <c r="QFX187" s="168"/>
      <c r="QFY187" s="165"/>
      <c r="QFZ187" s="165"/>
      <c r="QGA187" s="165"/>
      <c r="QGB187" s="168"/>
      <c r="QGC187" s="165"/>
      <c r="QGD187" s="165"/>
      <c r="QGE187" s="165"/>
      <c r="QGF187" s="168"/>
      <c r="QGG187" s="165"/>
      <c r="QGH187" s="165"/>
      <c r="QGI187" s="165"/>
      <c r="QGJ187" s="168"/>
      <c r="QGK187" s="165"/>
      <c r="QGL187" s="165"/>
      <c r="QGM187" s="165"/>
      <c r="QGN187" s="168"/>
      <c r="QGO187" s="165"/>
      <c r="QGP187" s="165"/>
      <c r="QGQ187" s="165"/>
      <c r="QGR187" s="168"/>
      <c r="QGS187" s="165"/>
      <c r="QGT187" s="165"/>
      <c r="QGU187" s="165"/>
      <c r="QGV187" s="168"/>
      <c r="QGW187" s="165"/>
      <c r="QGX187" s="165"/>
      <c r="QGY187" s="165"/>
      <c r="QGZ187" s="168"/>
      <c r="QHA187" s="165"/>
      <c r="QHB187" s="165"/>
      <c r="QHC187" s="165"/>
      <c r="QHD187" s="168"/>
      <c r="QHE187" s="165"/>
      <c r="QHF187" s="165"/>
      <c r="QHG187" s="165"/>
      <c r="QHH187" s="168"/>
      <c r="QHI187" s="165"/>
      <c r="QHJ187" s="165"/>
      <c r="QHK187" s="165"/>
      <c r="QHL187" s="168"/>
      <c r="QHM187" s="165"/>
      <c r="QHN187" s="165"/>
      <c r="QHO187" s="165"/>
      <c r="QHP187" s="168"/>
      <c r="QHQ187" s="165"/>
      <c r="QHR187" s="165"/>
      <c r="QHS187" s="165"/>
      <c r="QHT187" s="168"/>
      <c r="QHU187" s="165"/>
      <c r="QHV187" s="165"/>
      <c r="QHW187" s="165"/>
      <c r="QHX187" s="168"/>
      <c r="QHY187" s="165"/>
      <c r="QHZ187" s="165"/>
      <c r="QIA187" s="165"/>
      <c r="QIB187" s="168"/>
      <c r="QIC187" s="165"/>
      <c r="QID187" s="165"/>
      <c r="QIE187" s="165"/>
      <c r="QIF187" s="168"/>
      <c r="QIG187" s="165"/>
      <c r="QIH187" s="165"/>
      <c r="QII187" s="165"/>
      <c r="QIJ187" s="168"/>
      <c r="QIK187" s="165"/>
      <c r="QIL187" s="165"/>
      <c r="QIM187" s="165"/>
      <c r="QIN187" s="168"/>
      <c r="QIO187" s="165"/>
      <c r="QIP187" s="165"/>
      <c r="QIQ187" s="165"/>
      <c r="QIR187" s="168"/>
      <c r="QIS187" s="165"/>
      <c r="QIT187" s="165"/>
      <c r="QIU187" s="165"/>
      <c r="QIV187" s="168"/>
      <c r="QIW187" s="165"/>
      <c r="QIX187" s="165"/>
      <c r="QIY187" s="165"/>
      <c r="QIZ187" s="168"/>
      <c r="QJA187" s="165"/>
      <c r="QJB187" s="165"/>
      <c r="QJC187" s="165"/>
      <c r="QJD187" s="168"/>
      <c r="QJE187" s="165"/>
      <c r="QJF187" s="165"/>
      <c r="QJG187" s="165"/>
      <c r="QJH187" s="168"/>
      <c r="QJI187" s="165"/>
      <c r="QJJ187" s="165"/>
      <c r="QJK187" s="165"/>
      <c r="QJL187" s="168"/>
      <c r="QJM187" s="165"/>
      <c r="QJN187" s="165"/>
      <c r="QJO187" s="165"/>
      <c r="QJP187" s="168"/>
      <c r="QJQ187" s="165"/>
      <c r="QJR187" s="165"/>
      <c r="QJS187" s="165"/>
      <c r="QJT187" s="168"/>
      <c r="QJU187" s="165"/>
      <c r="QJV187" s="165"/>
      <c r="QJW187" s="165"/>
      <c r="QJX187" s="168"/>
      <c r="QJY187" s="165"/>
      <c r="QJZ187" s="165"/>
      <c r="QKA187" s="165"/>
      <c r="QKB187" s="168"/>
      <c r="QKC187" s="165"/>
      <c r="QKD187" s="165"/>
      <c r="QKE187" s="165"/>
      <c r="QKF187" s="168"/>
      <c r="QKG187" s="165"/>
      <c r="QKH187" s="165"/>
      <c r="QKI187" s="165"/>
      <c r="QKJ187" s="168"/>
      <c r="QKK187" s="165"/>
      <c r="QKL187" s="165"/>
      <c r="QKM187" s="165"/>
      <c r="QKN187" s="168"/>
      <c r="QKO187" s="165"/>
      <c r="QKP187" s="165"/>
      <c r="QKQ187" s="165"/>
      <c r="QKR187" s="168"/>
      <c r="QKS187" s="165"/>
      <c r="QKT187" s="165"/>
      <c r="QKU187" s="165"/>
      <c r="QKV187" s="168"/>
      <c r="QKW187" s="165"/>
      <c r="QKX187" s="165"/>
      <c r="QKY187" s="165"/>
      <c r="QKZ187" s="168"/>
      <c r="QLA187" s="165"/>
      <c r="QLB187" s="165"/>
      <c r="QLC187" s="165"/>
      <c r="QLD187" s="168"/>
      <c r="QLE187" s="165"/>
      <c r="QLF187" s="165"/>
      <c r="QLG187" s="165"/>
      <c r="QLH187" s="168"/>
      <c r="QLI187" s="165"/>
      <c r="QLJ187" s="165"/>
      <c r="QLK187" s="165"/>
      <c r="QLL187" s="168"/>
      <c r="QLM187" s="165"/>
      <c r="QLN187" s="165"/>
      <c r="QLO187" s="165"/>
      <c r="QLP187" s="168"/>
      <c r="QLQ187" s="165"/>
      <c r="QLR187" s="165"/>
      <c r="QLS187" s="165"/>
      <c r="QLT187" s="168"/>
      <c r="QLU187" s="165"/>
      <c r="QLV187" s="165"/>
      <c r="QLW187" s="165"/>
      <c r="QLX187" s="168"/>
      <c r="QLY187" s="165"/>
      <c r="QLZ187" s="165"/>
      <c r="QMA187" s="165"/>
      <c r="QMB187" s="168"/>
      <c r="QMC187" s="165"/>
      <c r="QMD187" s="165"/>
      <c r="QME187" s="165"/>
      <c r="QMF187" s="168"/>
      <c r="QMG187" s="165"/>
      <c r="QMH187" s="165"/>
      <c r="QMI187" s="165"/>
      <c r="QMJ187" s="168"/>
      <c r="QMK187" s="165"/>
      <c r="QML187" s="165"/>
      <c r="QMM187" s="165"/>
      <c r="QMN187" s="168"/>
      <c r="QMO187" s="165"/>
      <c r="QMP187" s="165"/>
      <c r="QMQ187" s="165"/>
      <c r="QMR187" s="168"/>
      <c r="QMS187" s="165"/>
      <c r="QMT187" s="165"/>
      <c r="QMU187" s="165"/>
      <c r="QMV187" s="168"/>
      <c r="QMW187" s="165"/>
      <c r="QMX187" s="165"/>
      <c r="QMY187" s="165"/>
      <c r="QMZ187" s="168"/>
      <c r="QNA187" s="165"/>
      <c r="QNB187" s="165"/>
      <c r="QNC187" s="165"/>
      <c r="QND187" s="168"/>
      <c r="QNE187" s="165"/>
      <c r="QNF187" s="165"/>
      <c r="QNG187" s="165"/>
      <c r="QNH187" s="168"/>
      <c r="QNI187" s="165"/>
      <c r="QNJ187" s="165"/>
      <c r="QNK187" s="165"/>
      <c r="QNL187" s="168"/>
      <c r="QNM187" s="165"/>
      <c r="QNN187" s="165"/>
      <c r="QNO187" s="165"/>
      <c r="QNP187" s="168"/>
      <c r="QNQ187" s="165"/>
      <c r="QNR187" s="165"/>
      <c r="QNS187" s="165"/>
      <c r="QNT187" s="168"/>
      <c r="QNU187" s="165"/>
      <c r="QNV187" s="165"/>
      <c r="QNW187" s="165"/>
      <c r="QNX187" s="168"/>
      <c r="QNY187" s="165"/>
      <c r="QNZ187" s="165"/>
      <c r="QOA187" s="165"/>
      <c r="QOB187" s="168"/>
      <c r="QOC187" s="165"/>
      <c r="QOD187" s="165"/>
      <c r="QOE187" s="165"/>
      <c r="QOF187" s="168"/>
      <c r="QOG187" s="165"/>
      <c r="QOH187" s="165"/>
      <c r="QOI187" s="165"/>
      <c r="QOJ187" s="168"/>
      <c r="QOK187" s="165"/>
      <c r="QOL187" s="165"/>
      <c r="QOM187" s="165"/>
      <c r="QON187" s="168"/>
      <c r="QOO187" s="165"/>
      <c r="QOP187" s="165"/>
      <c r="QOQ187" s="165"/>
      <c r="QOR187" s="168"/>
      <c r="QOS187" s="165"/>
      <c r="QOT187" s="165"/>
      <c r="QOU187" s="165"/>
      <c r="QOV187" s="168"/>
      <c r="QOW187" s="165"/>
      <c r="QOX187" s="165"/>
      <c r="QOY187" s="165"/>
      <c r="QOZ187" s="168"/>
      <c r="QPA187" s="165"/>
      <c r="QPB187" s="165"/>
      <c r="QPC187" s="165"/>
      <c r="QPD187" s="168"/>
      <c r="QPE187" s="165"/>
      <c r="QPF187" s="165"/>
      <c r="QPG187" s="165"/>
      <c r="QPH187" s="168"/>
      <c r="QPI187" s="165"/>
      <c r="QPJ187" s="165"/>
      <c r="QPK187" s="165"/>
      <c r="QPL187" s="168"/>
      <c r="QPM187" s="165"/>
      <c r="QPN187" s="165"/>
      <c r="QPO187" s="165"/>
      <c r="QPP187" s="168"/>
      <c r="QPQ187" s="165"/>
      <c r="QPR187" s="165"/>
      <c r="QPS187" s="165"/>
      <c r="QPT187" s="168"/>
      <c r="QPU187" s="165"/>
      <c r="QPV187" s="165"/>
      <c r="QPW187" s="165"/>
      <c r="QPX187" s="168"/>
      <c r="QPY187" s="165"/>
      <c r="QPZ187" s="165"/>
      <c r="QQA187" s="165"/>
      <c r="QQB187" s="168"/>
      <c r="QQC187" s="165"/>
      <c r="QQD187" s="165"/>
      <c r="QQE187" s="165"/>
      <c r="QQF187" s="168"/>
      <c r="QQG187" s="165"/>
      <c r="QQH187" s="165"/>
      <c r="QQI187" s="165"/>
      <c r="QQJ187" s="168"/>
      <c r="QQK187" s="165"/>
      <c r="QQL187" s="165"/>
      <c r="QQM187" s="165"/>
      <c r="QQN187" s="168"/>
      <c r="QQO187" s="165"/>
      <c r="QQP187" s="165"/>
      <c r="QQQ187" s="165"/>
      <c r="QQR187" s="168"/>
      <c r="QQS187" s="165"/>
      <c r="QQT187" s="165"/>
      <c r="QQU187" s="165"/>
      <c r="QQV187" s="168"/>
      <c r="QQW187" s="165"/>
      <c r="QQX187" s="165"/>
      <c r="QQY187" s="165"/>
      <c r="QQZ187" s="168"/>
      <c r="QRA187" s="165"/>
      <c r="QRB187" s="165"/>
      <c r="QRC187" s="165"/>
      <c r="QRD187" s="168"/>
      <c r="QRE187" s="165"/>
      <c r="QRF187" s="165"/>
      <c r="QRG187" s="165"/>
      <c r="QRH187" s="168"/>
      <c r="QRI187" s="165"/>
      <c r="QRJ187" s="165"/>
      <c r="QRK187" s="165"/>
      <c r="QRL187" s="168"/>
      <c r="QRM187" s="165"/>
      <c r="QRN187" s="165"/>
      <c r="QRO187" s="165"/>
      <c r="QRP187" s="168"/>
      <c r="QRQ187" s="165"/>
      <c r="QRR187" s="165"/>
      <c r="QRS187" s="165"/>
      <c r="QRT187" s="168"/>
      <c r="QRU187" s="165"/>
      <c r="QRV187" s="165"/>
      <c r="QRW187" s="165"/>
      <c r="QRX187" s="168"/>
      <c r="QRY187" s="165"/>
      <c r="QRZ187" s="165"/>
      <c r="QSA187" s="165"/>
      <c r="QSB187" s="168"/>
      <c r="QSC187" s="165"/>
      <c r="QSD187" s="165"/>
      <c r="QSE187" s="165"/>
      <c r="QSF187" s="168"/>
      <c r="QSG187" s="165"/>
      <c r="QSH187" s="165"/>
      <c r="QSI187" s="165"/>
      <c r="QSJ187" s="168"/>
      <c r="QSK187" s="165"/>
      <c r="QSL187" s="165"/>
      <c r="QSM187" s="165"/>
      <c r="QSN187" s="168"/>
      <c r="QSO187" s="165"/>
      <c r="QSP187" s="165"/>
      <c r="QSQ187" s="165"/>
      <c r="QSR187" s="168"/>
      <c r="QSS187" s="165"/>
      <c r="QST187" s="165"/>
      <c r="QSU187" s="165"/>
      <c r="QSV187" s="168"/>
      <c r="QSW187" s="165"/>
      <c r="QSX187" s="165"/>
      <c r="QSY187" s="165"/>
      <c r="QSZ187" s="168"/>
      <c r="QTA187" s="165"/>
      <c r="QTB187" s="165"/>
      <c r="QTC187" s="165"/>
      <c r="QTD187" s="168"/>
      <c r="QTE187" s="165"/>
      <c r="QTF187" s="165"/>
      <c r="QTG187" s="165"/>
      <c r="QTH187" s="168"/>
      <c r="QTI187" s="165"/>
      <c r="QTJ187" s="165"/>
      <c r="QTK187" s="165"/>
      <c r="QTL187" s="168"/>
      <c r="QTM187" s="165"/>
      <c r="QTN187" s="165"/>
      <c r="QTO187" s="165"/>
      <c r="QTP187" s="168"/>
      <c r="QTQ187" s="165"/>
      <c r="QTR187" s="165"/>
      <c r="QTS187" s="165"/>
      <c r="QTT187" s="168"/>
      <c r="QTU187" s="165"/>
      <c r="QTV187" s="165"/>
      <c r="QTW187" s="165"/>
      <c r="QTX187" s="168"/>
      <c r="QTY187" s="165"/>
      <c r="QTZ187" s="165"/>
      <c r="QUA187" s="165"/>
      <c r="QUB187" s="168"/>
      <c r="QUC187" s="165"/>
      <c r="QUD187" s="165"/>
      <c r="QUE187" s="165"/>
      <c r="QUF187" s="168"/>
      <c r="QUG187" s="165"/>
      <c r="QUH187" s="165"/>
      <c r="QUI187" s="165"/>
      <c r="QUJ187" s="168"/>
      <c r="QUK187" s="165"/>
      <c r="QUL187" s="165"/>
      <c r="QUM187" s="165"/>
      <c r="QUN187" s="168"/>
      <c r="QUO187" s="165"/>
      <c r="QUP187" s="165"/>
      <c r="QUQ187" s="165"/>
      <c r="QUR187" s="168"/>
      <c r="QUS187" s="165"/>
      <c r="QUT187" s="165"/>
      <c r="QUU187" s="165"/>
      <c r="QUV187" s="168"/>
      <c r="QUW187" s="165"/>
      <c r="QUX187" s="165"/>
      <c r="QUY187" s="165"/>
      <c r="QUZ187" s="168"/>
      <c r="QVA187" s="165"/>
      <c r="QVB187" s="165"/>
      <c r="QVC187" s="165"/>
      <c r="QVD187" s="168"/>
      <c r="QVE187" s="165"/>
      <c r="QVF187" s="165"/>
      <c r="QVG187" s="165"/>
      <c r="QVH187" s="168"/>
      <c r="QVI187" s="165"/>
      <c r="QVJ187" s="165"/>
      <c r="QVK187" s="165"/>
      <c r="QVL187" s="168"/>
      <c r="QVM187" s="165"/>
      <c r="QVN187" s="165"/>
      <c r="QVO187" s="165"/>
      <c r="QVP187" s="168"/>
      <c r="QVQ187" s="165"/>
      <c r="QVR187" s="165"/>
      <c r="QVS187" s="165"/>
      <c r="QVT187" s="168"/>
      <c r="QVU187" s="165"/>
      <c r="QVV187" s="165"/>
      <c r="QVW187" s="165"/>
      <c r="QVX187" s="168"/>
      <c r="QVY187" s="165"/>
      <c r="QVZ187" s="165"/>
      <c r="QWA187" s="165"/>
      <c r="QWB187" s="168"/>
      <c r="QWC187" s="165"/>
      <c r="QWD187" s="165"/>
      <c r="QWE187" s="165"/>
      <c r="QWF187" s="168"/>
      <c r="QWG187" s="165"/>
      <c r="QWH187" s="165"/>
      <c r="QWI187" s="165"/>
      <c r="QWJ187" s="168"/>
      <c r="QWK187" s="165"/>
      <c r="QWL187" s="165"/>
      <c r="QWM187" s="165"/>
      <c r="QWN187" s="168"/>
      <c r="QWO187" s="165"/>
      <c r="QWP187" s="165"/>
      <c r="QWQ187" s="165"/>
      <c r="QWR187" s="168"/>
      <c r="QWS187" s="165"/>
      <c r="QWT187" s="165"/>
      <c r="QWU187" s="165"/>
      <c r="QWV187" s="168"/>
      <c r="QWW187" s="165"/>
      <c r="QWX187" s="165"/>
      <c r="QWY187" s="165"/>
      <c r="QWZ187" s="168"/>
      <c r="QXA187" s="165"/>
      <c r="QXB187" s="165"/>
      <c r="QXC187" s="165"/>
      <c r="QXD187" s="168"/>
      <c r="QXE187" s="165"/>
      <c r="QXF187" s="165"/>
      <c r="QXG187" s="165"/>
      <c r="QXH187" s="168"/>
      <c r="QXI187" s="165"/>
      <c r="QXJ187" s="165"/>
      <c r="QXK187" s="165"/>
      <c r="QXL187" s="168"/>
      <c r="QXM187" s="165"/>
      <c r="QXN187" s="165"/>
      <c r="QXO187" s="165"/>
      <c r="QXP187" s="168"/>
      <c r="QXQ187" s="165"/>
      <c r="QXR187" s="165"/>
      <c r="QXS187" s="165"/>
      <c r="QXT187" s="168"/>
      <c r="QXU187" s="165"/>
      <c r="QXV187" s="165"/>
      <c r="QXW187" s="165"/>
      <c r="QXX187" s="168"/>
      <c r="QXY187" s="165"/>
      <c r="QXZ187" s="165"/>
      <c r="QYA187" s="165"/>
      <c r="QYB187" s="168"/>
      <c r="QYC187" s="165"/>
      <c r="QYD187" s="165"/>
      <c r="QYE187" s="165"/>
      <c r="QYF187" s="168"/>
      <c r="QYG187" s="165"/>
      <c r="QYH187" s="165"/>
      <c r="QYI187" s="165"/>
      <c r="QYJ187" s="168"/>
      <c r="QYK187" s="165"/>
      <c r="QYL187" s="165"/>
      <c r="QYM187" s="165"/>
      <c r="QYN187" s="168"/>
      <c r="QYO187" s="165"/>
      <c r="QYP187" s="165"/>
      <c r="QYQ187" s="165"/>
      <c r="QYR187" s="168"/>
      <c r="QYS187" s="165"/>
      <c r="QYT187" s="165"/>
      <c r="QYU187" s="165"/>
      <c r="QYV187" s="168"/>
      <c r="QYW187" s="165"/>
      <c r="QYX187" s="165"/>
      <c r="QYY187" s="165"/>
      <c r="QYZ187" s="168"/>
      <c r="QZA187" s="165"/>
      <c r="QZB187" s="165"/>
      <c r="QZC187" s="165"/>
      <c r="QZD187" s="168"/>
      <c r="QZE187" s="165"/>
      <c r="QZF187" s="165"/>
      <c r="QZG187" s="165"/>
      <c r="QZH187" s="168"/>
      <c r="QZI187" s="165"/>
      <c r="QZJ187" s="165"/>
      <c r="QZK187" s="165"/>
      <c r="QZL187" s="168"/>
      <c r="QZM187" s="165"/>
      <c r="QZN187" s="165"/>
      <c r="QZO187" s="165"/>
      <c r="QZP187" s="168"/>
      <c r="QZQ187" s="165"/>
      <c r="QZR187" s="165"/>
      <c r="QZS187" s="165"/>
      <c r="QZT187" s="168"/>
      <c r="QZU187" s="165"/>
      <c r="QZV187" s="165"/>
      <c r="QZW187" s="165"/>
      <c r="QZX187" s="168"/>
      <c r="QZY187" s="165"/>
      <c r="QZZ187" s="165"/>
      <c r="RAA187" s="165"/>
      <c r="RAB187" s="168"/>
      <c r="RAC187" s="165"/>
      <c r="RAD187" s="165"/>
      <c r="RAE187" s="165"/>
      <c r="RAF187" s="168"/>
      <c r="RAG187" s="165"/>
      <c r="RAH187" s="165"/>
      <c r="RAI187" s="165"/>
      <c r="RAJ187" s="168"/>
      <c r="RAK187" s="165"/>
      <c r="RAL187" s="165"/>
      <c r="RAM187" s="165"/>
      <c r="RAN187" s="168"/>
      <c r="RAO187" s="165"/>
      <c r="RAP187" s="165"/>
      <c r="RAQ187" s="165"/>
      <c r="RAR187" s="168"/>
      <c r="RAS187" s="165"/>
      <c r="RAT187" s="165"/>
      <c r="RAU187" s="165"/>
      <c r="RAV187" s="168"/>
      <c r="RAW187" s="165"/>
      <c r="RAX187" s="165"/>
      <c r="RAY187" s="165"/>
      <c r="RAZ187" s="168"/>
      <c r="RBA187" s="165"/>
      <c r="RBB187" s="165"/>
      <c r="RBC187" s="165"/>
      <c r="RBD187" s="168"/>
      <c r="RBE187" s="165"/>
      <c r="RBF187" s="165"/>
      <c r="RBG187" s="165"/>
      <c r="RBH187" s="168"/>
      <c r="RBI187" s="165"/>
      <c r="RBJ187" s="165"/>
      <c r="RBK187" s="165"/>
      <c r="RBL187" s="168"/>
      <c r="RBM187" s="165"/>
      <c r="RBN187" s="165"/>
      <c r="RBO187" s="165"/>
      <c r="RBP187" s="168"/>
      <c r="RBQ187" s="165"/>
      <c r="RBR187" s="165"/>
      <c r="RBS187" s="165"/>
      <c r="RBT187" s="168"/>
      <c r="RBU187" s="165"/>
      <c r="RBV187" s="165"/>
      <c r="RBW187" s="165"/>
      <c r="RBX187" s="168"/>
      <c r="RBY187" s="165"/>
      <c r="RBZ187" s="165"/>
      <c r="RCA187" s="165"/>
      <c r="RCB187" s="168"/>
      <c r="RCC187" s="165"/>
      <c r="RCD187" s="165"/>
      <c r="RCE187" s="165"/>
      <c r="RCF187" s="168"/>
      <c r="RCG187" s="165"/>
      <c r="RCH187" s="165"/>
      <c r="RCI187" s="165"/>
      <c r="RCJ187" s="168"/>
      <c r="RCK187" s="165"/>
      <c r="RCL187" s="165"/>
      <c r="RCM187" s="165"/>
      <c r="RCN187" s="168"/>
      <c r="RCO187" s="165"/>
      <c r="RCP187" s="165"/>
      <c r="RCQ187" s="165"/>
      <c r="RCR187" s="168"/>
      <c r="RCS187" s="165"/>
      <c r="RCT187" s="165"/>
      <c r="RCU187" s="165"/>
      <c r="RCV187" s="168"/>
      <c r="RCW187" s="165"/>
      <c r="RCX187" s="165"/>
      <c r="RCY187" s="165"/>
      <c r="RCZ187" s="168"/>
      <c r="RDA187" s="165"/>
      <c r="RDB187" s="165"/>
      <c r="RDC187" s="165"/>
      <c r="RDD187" s="168"/>
      <c r="RDE187" s="165"/>
      <c r="RDF187" s="165"/>
      <c r="RDG187" s="165"/>
      <c r="RDH187" s="168"/>
      <c r="RDI187" s="165"/>
      <c r="RDJ187" s="165"/>
      <c r="RDK187" s="165"/>
      <c r="RDL187" s="168"/>
      <c r="RDM187" s="165"/>
      <c r="RDN187" s="165"/>
      <c r="RDO187" s="165"/>
      <c r="RDP187" s="168"/>
      <c r="RDQ187" s="165"/>
      <c r="RDR187" s="165"/>
      <c r="RDS187" s="165"/>
      <c r="RDT187" s="168"/>
      <c r="RDU187" s="165"/>
      <c r="RDV187" s="165"/>
      <c r="RDW187" s="165"/>
      <c r="RDX187" s="168"/>
      <c r="RDY187" s="165"/>
      <c r="RDZ187" s="165"/>
      <c r="REA187" s="165"/>
      <c r="REB187" s="168"/>
      <c r="REC187" s="165"/>
      <c r="RED187" s="165"/>
      <c r="REE187" s="165"/>
      <c r="REF187" s="168"/>
      <c r="REG187" s="165"/>
      <c r="REH187" s="165"/>
      <c r="REI187" s="165"/>
      <c r="REJ187" s="168"/>
      <c r="REK187" s="165"/>
      <c r="REL187" s="165"/>
      <c r="REM187" s="165"/>
      <c r="REN187" s="168"/>
      <c r="REO187" s="165"/>
      <c r="REP187" s="165"/>
      <c r="REQ187" s="165"/>
      <c r="RER187" s="168"/>
      <c r="RES187" s="165"/>
      <c r="RET187" s="165"/>
      <c r="REU187" s="165"/>
      <c r="REV187" s="168"/>
      <c r="REW187" s="165"/>
      <c r="REX187" s="165"/>
      <c r="REY187" s="165"/>
      <c r="REZ187" s="168"/>
      <c r="RFA187" s="165"/>
      <c r="RFB187" s="165"/>
      <c r="RFC187" s="165"/>
      <c r="RFD187" s="168"/>
      <c r="RFE187" s="165"/>
      <c r="RFF187" s="165"/>
      <c r="RFG187" s="165"/>
      <c r="RFH187" s="168"/>
      <c r="RFI187" s="165"/>
      <c r="RFJ187" s="165"/>
      <c r="RFK187" s="165"/>
      <c r="RFL187" s="168"/>
      <c r="RFM187" s="165"/>
      <c r="RFN187" s="165"/>
      <c r="RFO187" s="165"/>
      <c r="RFP187" s="168"/>
      <c r="RFQ187" s="165"/>
      <c r="RFR187" s="165"/>
      <c r="RFS187" s="165"/>
      <c r="RFT187" s="168"/>
      <c r="RFU187" s="165"/>
      <c r="RFV187" s="165"/>
      <c r="RFW187" s="165"/>
      <c r="RFX187" s="168"/>
      <c r="RFY187" s="165"/>
      <c r="RFZ187" s="165"/>
      <c r="RGA187" s="165"/>
      <c r="RGB187" s="168"/>
      <c r="RGC187" s="165"/>
      <c r="RGD187" s="165"/>
      <c r="RGE187" s="165"/>
      <c r="RGF187" s="168"/>
      <c r="RGG187" s="165"/>
      <c r="RGH187" s="165"/>
      <c r="RGI187" s="165"/>
      <c r="RGJ187" s="168"/>
      <c r="RGK187" s="165"/>
      <c r="RGL187" s="165"/>
      <c r="RGM187" s="165"/>
      <c r="RGN187" s="168"/>
      <c r="RGO187" s="165"/>
      <c r="RGP187" s="165"/>
      <c r="RGQ187" s="165"/>
      <c r="RGR187" s="168"/>
      <c r="RGS187" s="165"/>
      <c r="RGT187" s="165"/>
      <c r="RGU187" s="165"/>
      <c r="RGV187" s="168"/>
      <c r="RGW187" s="165"/>
      <c r="RGX187" s="165"/>
      <c r="RGY187" s="165"/>
      <c r="RGZ187" s="168"/>
      <c r="RHA187" s="165"/>
      <c r="RHB187" s="165"/>
      <c r="RHC187" s="165"/>
      <c r="RHD187" s="168"/>
      <c r="RHE187" s="165"/>
      <c r="RHF187" s="165"/>
      <c r="RHG187" s="165"/>
      <c r="RHH187" s="168"/>
      <c r="RHI187" s="165"/>
      <c r="RHJ187" s="165"/>
      <c r="RHK187" s="165"/>
      <c r="RHL187" s="168"/>
      <c r="RHM187" s="165"/>
      <c r="RHN187" s="165"/>
      <c r="RHO187" s="165"/>
      <c r="RHP187" s="168"/>
      <c r="RHQ187" s="165"/>
      <c r="RHR187" s="165"/>
      <c r="RHS187" s="165"/>
      <c r="RHT187" s="168"/>
      <c r="RHU187" s="165"/>
      <c r="RHV187" s="165"/>
      <c r="RHW187" s="165"/>
      <c r="RHX187" s="168"/>
      <c r="RHY187" s="165"/>
      <c r="RHZ187" s="165"/>
      <c r="RIA187" s="165"/>
      <c r="RIB187" s="168"/>
      <c r="RIC187" s="165"/>
      <c r="RID187" s="165"/>
      <c r="RIE187" s="165"/>
      <c r="RIF187" s="168"/>
      <c r="RIG187" s="165"/>
      <c r="RIH187" s="165"/>
      <c r="RII187" s="165"/>
      <c r="RIJ187" s="168"/>
      <c r="RIK187" s="165"/>
      <c r="RIL187" s="165"/>
      <c r="RIM187" s="165"/>
      <c r="RIN187" s="168"/>
      <c r="RIO187" s="165"/>
      <c r="RIP187" s="165"/>
      <c r="RIQ187" s="165"/>
      <c r="RIR187" s="168"/>
      <c r="RIS187" s="165"/>
      <c r="RIT187" s="165"/>
      <c r="RIU187" s="165"/>
      <c r="RIV187" s="168"/>
      <c r="RIW187" s="165"/>
      <c r="RIX187" s="165"/>
      <c r="RIY187" s="165"/>
      <c r="RIZ187" s="168"/>
      <c r="RJA187" s="165"/>
      <c r="RJB187" s="165"/>
      <c r="RJC187" s="165"/>
      <c r="RJD187" s="168"/>
      <c r="RJE187" s="165"/>
      <c r="RJF187" s="165"/>
      <c r="RJG187" s="165"/>
      <c r="RJH187" s="168"/>
      <c r="RJI187" s="165"/>
      <c r="RJJ187" s="165"/>
      <c r="RJK187" s="165"/>
      <c r="RJL187" s="168"/>
      <c r="RJM187" s="165"/>
      <c r="RJN187" s="165"/>
      <c r="RJO187" s="165"/>
      <c r="RJP187" s="168"/>
      <c r="RJQ187" s="165"/>
      <c r="RJR187" s="165"/>
      <c r="RJS187" s="165"/>
      <c r="RJT187" s="168"/>
      <c r="RJU187" s="165"/>
      <c r="RJV187" s="165"/>
      <c r="RJW187" s="165"/>
      <c r="RJX187" s="168"/>
      <c r="RJY187" s="165"/>
      <c r="RJZ187" s="165"/>
      <c r="RKA187" s="165"/>
      <c r="RKB187" s="168"/>
      <c r="RKC187" s="165"/>
      <c r="RKD187" s="165"/>
      <c r="RKE187" s="165"/>
      <c r="RKF187" s="168"/>
      <c r="RKG187" s="165"/>
      <c r="RKH187" s="165"/>
      <c r="RKI187" s="165"/>
      <c r="RKJ187" s="168"/>
      <c r="RKK187" s="165"/>
      <c r="RKL187" s="165"/>
      <c r="RKM187" s="165"/>
      <c r="RKN187" s="168"/>
      <c r="RKO187" s="165"/>
      <c r="RKP187" s="165"/>
      <c r="RKQ187" s="165"/>
      <c r="RKR187" s="168"/>
      <c r="RKS187" s="165"/>
      <c r="RKT187" s="165"/>
      <c r="RKU187" s="165"/>
      <c r="RKV187" s="168"/>
      <c r="RKW187" s="165"/>
      <c r="RKX187" s="165"/>
      <c r="RKY187" s="165"/>
      <c r="RKZ187" s="168"/>
      <c r="RLA187" s="165"/>
      <c r="RLB187" s="165"/>
      <c r="RLC187" s="165"/>
      <c r="RLD187" s="168"/>
      <c r="RLE187" s="165"/>
      <c r="RLF187" s="165"/>
      <c r="RLG187" s="165"/>
      <c r="RLH187" s="168"/>
      <c r="RLI187" s="165"/>
      <c r="RLJ187" s="165"/>
      <c r="RLK187" s="165"/>
      <c r="RLL187" s="168"/>
      <c r="RLM187" s="165"/>
      <c r="RLN187" s="165"/>
      <c r="RLO187" s="165"/>
      <c r="RLP187" s="168"/>
      <c r="RLQ187" s="165"/>
      <c r="RLR187" s="165"/>
      <c r="RLS187" s="165"/>
      <c r="RLT187" s="168"/>
      <c r="RLU187" s="165"/>
      <c r="RLV187" s="165"/>
      <c r="RLW187" s="165"/>
      <c r="RLX187" s="168"/>
      <c r="RLY187" s="165"/>
      <c r="RLZ187" s="165"/>
      <c r="RMA187" s="165"/>
      <c r="RMB187" s="168"/>
      <c r="RMC187" s="165"/>
      <c r="RMD187" s="165"/>
      <c r="RME187" s="165"/>
      <c r="RMF187" s="168"/>
      <c r="RMG187" s="165"/>
      <c r="RMH187" s="165"/>
      <c r="RMI187" s="165"/>
      <c r="RMJ187" s="168"/>
      <c r="RMK187" s="165"/>
      <c r="RML187" s="165"/>
      <c r="RMM187" s="165"/>
      <c r="RMN187" s="168"/>
      <c r="RMO187" s="165"/>
      <c r="RMP187" s="165"/>
      <c r="RMQ187" s="165"/>
      <c r="RMR187" s="168"/>
      <c r="RMS187" s="165"/>
      <c r="RMT187" s="165"/>
      <c r="RMU187" s="165"/>
      <c r="RMV187" s="168"/>
      <c r="RMW187" s="165"/>
      <c r="RMX187" s="165"/>
      <c r="RMY187" s="165"/>
      <c r="RMZ187" s="168"/>
      <c r="RNA187" s="165"/>
      <c r="RNB187" s="165"/>
      <c r="RNC187" s="165"/>
      <c r="RND187" s="168"/>
      <c r="RNE187" s="165"/>
      <c r="RNF187" s="165"/>
      <c r="RNG187" s="165"/>
      <c r="RNH187" s="168"/>
      <c r="RNI187" s="165"/>
      <c r="RNJ187" s="165"/>
      <c r="RNK187" s="165"/>
      <c r="RNL187" s="168"/>
      <c r="RNM187" s="165"/>
      <c r="RNN187" s="165"/>
      <c r="RNO187" s="165"/>
      <c r="RNP187" s="168"/>
      <c r="RNQ187" s="165"/>
      <c r="RNR187" s="165"/>
      <c r="RNS187" s="165"/>
      <c r="RNT187" s="168"/>
      <c r="RNU187" s="165"/>
      <c r="RNV187" s="165"/>
      <c r="RNW187" s="165"/>
      <c r="RNX187" s="168"/>
      <c r="RNY187" s="165"/>
      <c r="RNZ187" s="165"/>
      <c r="ROA187" s="165"/>
      <c r="ROB187" s="168"/>
      <c r="ROC187" s="165"/>
      <c r="ROD187" s="165"/>
      <c r="ROE187" s="165"/>
      <c r="ROF187" s="168"/>
      <c r="ROG187" s="165"/>
      <c r="ROH187" s="165"/>
      <c r="ROI187" s="165"/>
      <c r="ROJ187" s="168"/>
      <c r="ROK187" s="165"/>
      <c r="ROL187" s="165"/>
      <c r="ROM187" s="165"/>
      <c r="RON187" s="168"/>
      <c r="ROO187" s="165"/>
      <c r="ROP187" s="165"/>
      <c r="ROQ187" s="165"/>
      <c r="ROR187" s="168"/>
      <c r="ROS187" s="165"/>
      <c r="ROT187" s="165"/>
      <c r="ROU187" s="165"/>
      <c r="ROV187" s="168"/>
      <c r="ROW187" s="165"/>
      <c r="ROX187" s="165"/>
      <c r="ROY187" s="165"/>
      <c r="ROZ187" s="168"/>
      <c r="RPA187" s="165"/>
      <c r="RPB187" s="165"/>
      <c r="RPC187" s="165"/>
      <c r="RPD187" s="168"/>
      <c r="RPE187" s="165"/>
      <c r="RPF187" s="165"/>
      <c r="RPG187" s="165"/>
      <c r="RPH187" s="168"/>
      <c r="RPI187" s="165"/>
      <c r="RPJ187" s="165"/>
      <c r="RPK187" s="165"/>
      <c r="RPL187" s="168"/>
      <c r="RPM187" s="165"/>
      <c r="RPN187" s="165"/>
      <c r="RPO187" s="165"/>
      <c r="RPP187" s="168"/>
      <c r="RPQ187" s="165"/>
      <c r="RPR187" s="165"/>
      <c r="RPS187" s="165"/>
      <c r="RPT187" s="168"/>
      <c r="RPU187" s="165"/>
      <c r="RPV187" s="165"/>
      <c r="RPW187" s="165"/>
      <c r="RPX187" s="168"/>
      <c r="RPY187" s="165"/>
      <c r="RPZ187" s="165"/>
      <c r="RQA187" s="165"/>
      <c r="RQB187" s="168"/>
      <c r="RQC187" s="165"/>
      <c r="RQD187" s="165"/>
      <c r="RQE187" s="165"/>
      <c r="RQF187" s="168"/>
      <c r="RQG187" s="165"/>
      <c r="RQH187" s="165"/>
      <c r="RQI187" s="165"/>
      <c r="RQJ187" s="168"/>
      <c r="RQK187" s="165"/>
      <c r="RQL187" s="165"/>
      <c r="RQM187" s="165"/>
      <c r="RQN187" s="168"/>
      <c r="RQO187" s="165"/>
      <c r="RQP187" s="165"/>
      <c r="RQQ187" s="165"/>
      <c r="RQR187" s="168"/>
      <c r="RQS187" s="165"/>
      <c r="RQT187" s="165"/>
      <c r="RQU187" s="165"/>
      <c r="RQV187" s="168"/>
      <c r="RQW187" s="165"/>
      <c r="RQX187" s="165"/>
      <c r="RQY187" s="165"/>
      <c r="RQZ187" s="168"/>
      <c r="RRA187" s="165"/>
      <c r="RRB187" s="165"/>
      <c r="RRC187" s="165"/>
      <c r="RRD187" s="168"/>
      <c r="RRE187" s="165"/>
      <c r="RRF187" s="165"/>
      <c r="RRG187" s="165"/>
      <c r="RRH187" s="168"/>
      <c r="RRI187" s="165"/>
      <c r="RRJ187" s="165"/>
      <c r="RRK187" s="165"/>
      <c r="RRL187" s="168"/>
      <c r="RRM187" s="165"/>
      <c r="RRN187" s="165"/>
      <c r="RRO187" s="165"/>
      <c r="RRP187" s="168"/>
      <c r="RRQ187" s="165"/>
      <c r="RRR187" s="165"/>
      <c r="RRS187" s="165"/>
      <c r="RRT187" s="168"/>
      <c r="RRU187" s="165"/>
      <c r="RRV187" s="165"/>
      <c r="RRW187" s="165"/>
      <c r="RRX187" s="168"/>
      <c r="RRY187" s="165"/>
      <c r="RRZ187" s="165"/>
      <c r="RSA187" s="165"/>
      <c r="RSB187" s="168"/>
      <c r="RSC187" s="165"/>
      <c r="RSD187" s="165"/>
      <c r="RSE187" s="165"/>
      <c r="RSF187" s="168"/>
      <c r="RSG187" s="165"/>
      <c r="RSH187" s="165"/>
      <c r="RSI187" s="165"/>
      <c r="RSJ187" s="168"/>
      <c r="RSK187" s="165"/>
      <c r="RSL187" s="165"/>
      <c r="RSM187" s="165"/>
      <c r="RSN187" s="168"/>
      <c r="RSO187" s="165"/>
      <c r="RSP187" s="165"/>
      <c r="RSQ187" s="165"/>
      <c r="RSR187" s="168"/>
      <c r="RSS187" s="165"/>
      <c r="RST187" s="165"/>
      <c r="RSU187" s="165"/>
      <c r="RSV187" s="168"/>
      <c r="RSW187" s="165"/>
      <c r="RSX187" s="165"/>
      <c r="RSY187" s="165"/>
      <c r="RSZ187" s="168"/>
      <c r="RTA187" s="165"/>
      <c r="RTB187" s="165"/>
      <c r="RTC187" s="165"/>
      <c r="RTD187" s="168"/>
      <c r="RTE187" s="165"/>
      <c r="RTF187" s="165"/>
      <c r="RTG187" s="165"/>
      <c r="RTH187" s="168"/>
      <c r="RTI187" s="165"/>
      <c r="RTJ187" s="165"/>
      <c r="RTK187" s="165"/>
      <c r="RTL187" s="168"/>
      <c r="RTM187" s="165"/>
      <c r="RTN187" s="165"/>
      <c r="RTO187" s="165"/>
      <c r="RTP187" s="168"/>
      <c r="RTQ187" s="165"/>
      <c r="RTR187" s="165"/>
      <c r="RTS187" s="165"/>
      <c r="RTT187" s="168"/>
      <c r="RTU187" s="165"/>
      <c r="RTV187" s="165"/>
      <c r="RTW187" s="165"/>
      <c r="RTX187" s="168"/>
      <c r="RTY187" s="165"/>
      <c r="RTZ187" s="165"/>
      <c r="RUA187" s="165"/>
      <c r="RUB187" s="168"/>
      <c r="RUC187" s="165"/>
      <c r="RUD187" s="165"/>
      <c r="RUE187" s="165"/>
      <c r="RUF187" s="168"/>
      <c r="RUG187" s="165"/>
      <c r="RUH187" s="165"/>
      <c r="RUI187" s="165"/>
      <c r="RUJ187" s="168"/>
      <c r="RUK187" s="165"/>
      <c r="RUL187" s="165"/>
      <c r="RUM187" s="165"/>
      <c r="RUN187" s="168"/>
      <c r="RUO187" s="165"/>
      <c r="RUP187" s="165"/>
      <c r="RUQ187" s="165"/>
      <c r="RUR187" s="168"/>
      <c r="RUS187" s="165"/>
      <c r="RUT187" s="165"/>
      <c r="RUU187" s="165"/>
      <c r="RUV187" s="168"/>
      <c r="RUW187" s="165"/>
      <c r="RUX187" s="165"/>
      <c r="RUY187" s="165"/>
      <c r="RUZ187" s="168"/>
      <c r="RVA187" s="165"/>
      <c r="RVB187" s="165"/>
      <c r="RVC187" s="165"/>
      <c r="RVD187" s="168"/>
      <c r="RVE187" s="165"/>
      <c r="RVF187" s="165"/>
      <c r="RVG187" s="165"/>
      <c r="RVH187" s="168"/>
      <c r="RVI187" s="165"/>
      <c r="RVJ187" s="165"/>
      <c r="RVK187" s="165"/>
      <c r="RVL187" s="168"/>
      <c r="RVM187" s="165"/>
      <c r="RVN187" s="165"/>
      <c r="RVO187" s="165"/>
      <c r="RVP187" s="168"/>
      <c r="RVQ187" s="165"/>
      <c r="RVR187" s="165"/>
      <c r="RVS187" s="165"/>
      <c r="RVT187" s="168"/>
      <c r="RVU187" s="165"/>
      <c r="RVV187" s="165"/>
      <c r="RVW187" s="165"/>
      <c r="RVX187" s="168"/>
      <c r="RVY187" s="165"/>
      <c r="RVZ187" s="165"/>
      <c r="RWA187" s="165"/>
      <c r="RWB187" s="168"/>
      <c r="RWC187" s="165"/>
      <c r="RWD187" s="165"/>
      <c r="RWE187" s="165"/>
      <c r="RWF187" s="168"/>
      <c r="RWG187" s="165"/>
      <c r="RWH187" s="165"/>
      <c r="RWI187" s="165"/>
      <c r="RWJ187" s="168"/>
      <c r="RWK187" s="165"/>
      <c r="RWL187" s="165"/>
      <c r="RWM187" s="165"/>
      <c r="RWN187" s="168"/>
      <c r="RWO187" s="165"/>
      <c r="RWP187" s="165"/>
      <c r="RWQ187" s="165"/>
      <c r="RWR187" s="168"/>
      <c r="RWS187" s="165"/>
      <c r="RWT187" s="165"/>
      <c r="RWU187" s="165"/>
      <c r="RWV187" s="168"/>
      <c r="RWW187" s="165"/>
      <c r="RWX187" s="165"/>
      <c r="RWY187" s="165"/>
      <c r="RWZ187" s="168"/>
      <c r="RXA187" s="165"/>
      <c r="RXB187" s="165"/>
      <c r="RXC187" s="165"/>
      <c r="RXD187" s="168"/>
      <c r="RXE187" s="165"/>
      <c r="RXF187" s="165"/>
      <c r="RXG187" s="165"/>
      <c r="RXH187" s="168"/>
      <c r="RXI187" s="165"/>
      <c r="RXJ187" s="165"/>
      <c r="RXK187" s="165"/>
      <c r="RXL187" s="168"/>
      <c r="RXM187" s="165"/>
      <c r="RXN187" s="165"/>
      <c r="RXO187" s="165"/>
      <c r="RXP187" s="168"/>
      <c r="RXQ187" s="165"/>
      <c r="RXR187" s="165"/>
      <c r="RXS187" s="165"/>
      <c r="RXT187" s="168"/>
      <c r="RXU187" s="165"/>
      <c r="RXV187" s="165"/>
      <c r="RXW187" s="165"/>
      <c r="RXX187" s="168"/>
      <c r="RXY187" s="165"/>
      <c r="RXZ187" s="165"/>
      <c r="RYA187" s="165"/>
      <c r="RYB187" s="168"/>
      <c r="RYC187" s="165"/>
      <c r="RYD187" s="165"/>
      <c r="RYE187" s="165"/>
      <c r="RYF187" s="168"/>
      <c r="RYG187" s="165"/>
      <c r="RYH187" s="165"/>
      <c r="RYI187" s="165"/>
      <c r="RYJ187" s="168"/>
      <c r="RYK187" s="165"/>
      <c r="RYL187" s="165"/>
      <c r="RYM187" s="165"/>
      <c r="RYN187" s="168"/>
      <c r="RYO187" s="165"/>
      <c r="RYP187" s="165"/>
      <c r="RYQ187" s="165"/>
      <c r="RYR187" s="168"/>
      <c r="RYS187" s="165"/>
      <c r="RYT187" s="165"/>
      <c r="RYU187" s="165"/>
      <c r="RYV187" s="168"/>
      <c r="RYW187" s="165"/>
      <c r="RYX187" s="165"/>
      <c r="RYY187" s="165"/>
      <c r="RYZ187" s="168"/>
      <c r="RZA187" s="165"/>
      <c r="RZB187" s="165"/>
      <c r="RZC187" s="165"/>
      <c r="RZD187" s="168"/>
      <c r="RZE187" s="165"/>
      <c r="RZF187" s="165"/>
      <c r="RZG187" s="165"/>
      <c r="RZH187" s="168"/>
      <c r="RZI187" s="165"/>
      <c r="RZJ187" s="165"/>
      <c r="RZK187" s="165"/>
      <c r="RZL187" s="168"/>
      <c r="RZM187" s="165"/>
      <c r="RZN187" s="165"/>
      <c r="RZO187" s="165"/>
      <c r="RZP187" s="168"/>
      <c r="RZQ187" s="165"/>
      <c r="RZR187" s="165"/>
      <c r="RZS187" s="165"/>
      <c r="RZT187" s="168"/>
      <c r="RZU187" s="165"/>
      <c r="RZV187" s="165"/>
      <c r="RZW187" s="165"/>
      <c r="RZX187" s="168"/>
      <c r="RZY187" s="165"/>
      <c r="RZZ187" s="165"/>
      <c r="SAA187" s="165"/>
      <c r="SAB187" s="168"/>
      <c r="SAC187" s="165"/>
      <c r="SAD187" s="165"/>
      <c r="SAE187" s="165"/>
      <c r="SAF187" s="168"/>
      <c r="SAG187" s="165"/>
      <c r="SAH187" s="165"/>
      <c r="SAI187" s="165"/>
      <c r="SAJ187" s="168"/>
      <c r="SAK187" s="165"/>
      <c r="SAL187" s="165"/>
      <c r="SAM187" s="165"/>
      <c r="SAN187" s="168"/>
      <c r="SAO187" s="165"/>
      <c r="SAP187" s="165"/>
      <c r="SAQ187" s="165"/>
      <c r="SAR187" s="168"/>
      <c r="SAS187" s="165"/>
      <c r="SAT187" s="165"/>
      <c r="SAU187" s="165"/>
      <c r="SAV187" s="168"/>
      <c r="SAW187" s="165"/>
      <c r="SAX187" s="165"/>
      <c r="SAY187" s="165"/>
      <c r="SAZ187" s="168"/>
      <c r="SBA187" s="165"/>
      <c r="SBB187" s="165"/>
      <c r="SBC187" s="165"/>
      <c r="SBD187" s="168"/>
      <c r="SBE187" s="165"/>
      <c r="SBF187" s="165"/>
      <c r="SBG187" s="165"/>
      <c r="SBH187" s="168"/>
      <c r="SBI187" s="165"/>
      <c r="SBJ187" s="165"/>
      <c r="SBK187" s="165"/>
      <c r="SBL187" s="168"/>
      <c r="SBM187" s="165"/>
      <c r="SBN187" s="165"/>
      <c r="SBO187" s="165"/>
      <c r="SBP187" s="168"/>
      <c r="SBQ187" s="165"/>
      <c r="SBR187" s="165"/>
      <c r="SBS187" s="165"/>
      <c r="SBT187" s="168"/>
      <c r="SBU187" s="165"/>
      <c r="SBV187" s="165"/>
      <c r="SBW187" s="165"/>
      <c r="SBX187" s="168"/>
      <c r="SBY187" s="165"/>
      <c r="SBZ187" s="165"/>
      <c r="SCA187" s="165"/>
      <c r="SCB187" s="168"/>
      <c r="SCC187" s="165"/>
      <c r="SCD187" s="165"/>
      <c r="SCE187" s="165"/>
      <c r="SCF187" s="168"/>
      <c r="SCG187" s="165"/>
      <c r="SCH187" s="165"/>
      <c r="SCI187" s="165"/>
      <c r="SCJ187" s="168"/>
      <c r="SCK187" s="165"/>
      <c r="SCL187" s="165"/>
      <c r="SCM187" s="165"/>
      <c r="SCN187" s="168"/>
      <c r="SCO187" s="165"/>
      <c r="SCP187" s="165"/>
      <c r="SCQ187" s="165"/>
      <c r="SCR187" s="168"/>
      <c r="SCS187" s="165"/>
      <c r="SCT187" s="165"/>
      <c r="SCU187" s="165"/>
      <c r="SCV187" s="168"/>
      <c r="SCW187" s="165"/>
      <c r="SCX187" s="165"/>
      <c r="SCY187" s="165"/>
      <c r="SCZ187" s="168"/>
      <c r="SDA187" s="165"/>
      <c r="SDB187" s="165"/>
      <c r="SDC187" s="165"/>
      <c r="SDD187" s="168"/>
      <c r="SDE187" s="165"/>
      <c r="SDF187" s="165"/>
      <c r="SDG187" s="165"/>
      <c r="SDH187" s="168"/>
      <c r="SDI187" s="165"/>
      <c r="SDJ187" s="165"/>
      <c r="SDK187" s="165"/>
      <c r="SDL187" s="168"/>
      <c r="SDM187" s="165"/>
      <c r="SDN187" s="165"/>
      <c r="SDO187" s="165"/>
      <c r="SDP187" s="168"/>
      <c r="SDQ187" s="165"/>
      <c r="SDR187" s="165"/>
      <c r="SDS187" s="165"/>
      <c r="SDT187" s="168"/>
      <c r="SDU187" s="165"/>
      <c r="SDV187" s="165"/>
      <c r="SDW187" s="165"/>
      <c r="SDX187" s="168"/>
      <c r="SDY187" s="165"/>
      <c r="SDZ187" s="165"/>
      <c r="SEA187" s="165"/>
      <c r="SEB187" s="168"/>
      <c r="SEC187" s="165"/>
      <c r="SED187" s="165"/>
      <c r="SEE187" s="165"/>
      <c r="SEF187" s="168"/>
      <c r="SEG187" s="165"/>
      <c r="SEH187" s="165"/>
      <c r="SEI187" s="165"/>
      <c r="SEJ187" s="168"/>
      <c r="SEK187" s="165"/>
      <c r="SEL187" s="165"/>
      <c r="SEM187" s="165"/>
      <c r="SEN187" s="168"/>
      <c r="SEO187" s="165"/>
      <c r="SEP187" s="165"/>
      <c r="SEQ187" s="165"/>
      <c r="SER187" s="168"/>
      <c r="SES187" s="165"/>
      <c r="SET187" s="165"/>
      <c r="SEU187" s="165"/>
      <c r="SEV187" s="168"/>
      <c r="SEW187" s="165"/>
      <c r="SEX187" s="165"/>
      <c r="SEY187" s="165"/>
      <c r="SEZ187" s="168"/>
      <c r="SFA187" s="165"/>
      <c r="SFB187" s="165"/>
      <c r="SFC187" s="165"/>
      <c r="SFD187" s="168"/>
      <c r="SFE187" s="165"/>
      <c r="SFF187" s="165"/>
      <c r="SFG187" s="165"/>
      <c r="SFH187" s="168"/>
      <c r="SFI187" s="165"/>
      <c r="SFJ187" s="165"/>
      <c r="SFK187" s="165"/>
      <c r="SFL187" s="168"/>
      <c r="SFM187" s="165"/>
      <c r="SFN187" s="165"/>
      <c r="SFO187" s="165"/>
      <c r="SFP187" s="168"/>
      <c r="SFQ187" s="165"/>
      <c r="SFR187" s="165"/>
      <c r="SFS187" s="165"/>
      <c r="SFT187" s="168"/>
      <c r="SFU187" s="165"/>
      <c r="SFV187" s="165"/>
      <c r="SFW187" s="165"/>
      <c r="SFX187" s="168"/>
      <c r="SFY187" s="165"/>
      <c r="SFZ187" s="165"/>
      <c r="SGA187" s="165"/>
      <c r="SGB187" s="168"/>
      <c r="SGC187" s="165"/>
      <c r="SGD187" s="165"/>
      <c r="SGE187" s="165"/>
      <c r="SGF187" s="168"/>
      <c r="SGG187" s="165"/>
      <c r="SGH187" s="165"/>
      <c r="SGI187" s="165"/>
      <c r="SGJ187" s="168"/>
      <c r="SGK187" s="165"/>
      <c r="SGL187" s="165"/>
      <c r="SGM187" s="165"/>
      <c r="SGN187" s="168"/>
      <c r="SGO187" s="165"/>
      <c r="SGP187" s="165"/>
      <c r="SGQ187" s="165"/>
      <c r="SGR187" s="168"/>
      <c r="SGS187" s="165"/>
      <c r="SGT187" s="165"/>
      <c r="SGU187" s="165"/>
      <c r="SGV187" s="168"/>
      <c r="SGW187" s="165"/>
      <c r="SGX187" s="165"/>
      <c r="SGY187" s="165"/>
      <c r="SGZ187" s="168"/>
      <c r="SHA187" s="165"/>
      <c r="SHB187" s="165"/>
      <c r="SHC187" s="165"/>
      <c r="SHD187" s="168"/>
      <c r="SHE187" s="165"/>
      <c r="SHF187" s="165"/>
      <c r="SHG187" s="165"/>
      <c r="SHH187" s="168"/>
      <c r="SHI187" s="165"/>
      <c r="SHJ187" s="165"/>
      <c r="SHK187" s="165"/>
      <c r="SHL187" s="168"/>
      <c r="SHM187" s="165"/>
      <c r="SHN187" s="165"/>
      <c r="SHO187" s="165"/>
      <c r="SHP187" s="168"/>
      <c r="SHQ187" s="165"/>
      <c r="SHR187" s="165"/>
      <c r="SHS187" s="165"/>
      <c r="SHT187" s="168"/>
      <c r="SHU187" s="165"/>
      <c r="SHV187" s="165"/>
      <c r="SHW187" s="165"/>
      <c r="SHX187" s="168"/>
      <c r="SHY187" s="165"/>
      <c r="SHZ187" s="165"/>
      <c r="SIA187" s="165"/>
      <c r="SIB187" s="168"/>
      <c r="SIC187" s="165"/>
      <c r="SID187" s="165"/>
      <c r="SIE187" s="165"/>
      <c r="SIF187" s="168"/>
      <c r="SIG187" s="165"/>
      <c r="SIH187" s="165"/>
      <c r="SII187" s="165"/>
      <c r="SIJ187" s="168"/>
      <c r="SIK187" s="165"/>
      <c r="SIL187" s="165"/>
      <c r="SIM187" s="165"/>
      <c r="SIN187" s="168"/>
      <c r="SIO187" s="165"/>
      <c r="SIP187" s="165"/>
      <c r="SIQ187" s="165"/>
      <c r="SIR187" s="168"/>
      <c r="SIS187" s="165"/>
      <c r="SIT187" s="165"/>
      <c r="SIU187" s="165"/>
      <c r="SIV187" s="168"/>
      <c r="SIW187" s="165"/>
      <c r="SIX187" s="165"/>
      <c r="SIY187" s="165"/>
      <c r="SIZ187" s="168"/>
      <c r="SJA187" s="165"/>
      <c r="SJB187" s="165"/>
      <c r="SJC187" s="165"/>
      <c r="SJD187" s="168"/>
      <c r="SJE187" s="165"/>
      <c r="SJF187" s="165"/>
      <c r="SJG187" s="165"/>
      <c r="SJH187" s="168"/>
      <c r="SJI187" s="165"/>
      <c r="SJJ187" s="165"/>
      <c r="SJK187" s="165"/>
      <c r="SJL187" s="168"/>
      <c r="SJM187" s="165"/>
      <c r="SJN187" s="165"/>
      <c r="SJO187" s="165"/>
      <c r="SJP187" s="168"/>
      <c r="SJQ187" s="165"/>
      <c r="SJR187" s="165"/>
      <c r="SJS187" s="165"/>
      <c r="SJT187" s="168"/>
      <c r="SJU187" s="165"/>
      <c r="SJV187" s="165"/>
      <c r="SJW187" s="165"/>
      <c r="SJX187" s="168"/>
      <c r="SJY187" s="165"/>
      <c r="SJZ187" s="165"/>
      <c r="SKA187" s="165"/>
      <c r="SKB187" s="168"/>
      <c r="SKC187" s="165"/>
      <c r="SKD187" s="165"/>
      <c r="SKE187" s="165"/>
      <c r="SKF187" s="168"/>
      <c r="SKG187" s="165"/>
      <c r="SKH187" s="165"/>
      <c r="SKI187" s="165"/>
      <c r="SKJ187" s="168"/>
      <c r="SKK187" s="165"/>
      <c r="SKL187" s="165"/>
      <c r="SKM187" s="165"/>
      <c r="SKN187" s="168"/>
      <c r="SKO187" s="165"/>
      <c r="SKP187" s="165"/>
      <c r="SKQ187" s="165"/>
      <c r="SKR187" s="168"/>
      <c r="SKS187" s="165"/>
      <c r="SKT187" s="165"/>
      <c r="SKU187" s="165"/>
      <c r="SKV187" s="168"/>
      <c r="SKW187" s="165"/>
      <c r="SKX187" s="165"/>
      <c r="SKY187" s="165"/>
      <c r="SKZ187" s="168"/>
      <c r="SLA187" s="165"/>
      <c r="SLB187" s="165"/>
      <c r="SLC187" s="165"/>
      <c r="SLD187" s="168"/>
      <c r="SLE187" s="165"/>
      <c r="SLF187" s="165"/>
      <c r="SLG187" s="165"/>
      <c r="SLH187" s="168"/>
      <c r="SLI187" s="165"/>
      <c r="SLJ187" s="165"/>
      <c r="SLK187" s="165"/>
      <c r="SLL187" s="168"/>
      <c r="SLM187" s="165"/>
      <c r="SLN187" s="165"/>
      <c r="SLO187" s="165"/>
      <c r="SLP187" s="168"/>
      <c r="SLQ187" s="165"/>
      <c r="SLR187" s="165"/>
      <c r="SLS187" s="165"/>
      <c r="SLT187" s="168"/>
      <c r="SLU187" s="165"/>
      <c r="SLV187" s="165"/>
      <c r="SLW187" s="165"/>
      <c r="SLX187" s="168"/>
      <c r="SLY187" s="165"/>
      <c r="SLZ187" s="165"/>
      <c r="SMA187" s="165"/>
      <c r="SMB187" s="168"/>
      <c r="SMC187" s="165"/>
      <c r="SMD187" s="165"/>
      <c r="SME187" s="165"/>
      <c r="SMF187" s="168"/>
      <c r="SMG187" s="165"/>
      <c r="SMH187" s="165"/>
      <c r="SMI187" s="165"/>
      <c r="SMJ187" s="168"/>
      <c r="SMK187" s="165"/>
      <c r="SML187" s="165"/>
      <c r="SMM187" s="165"/>
      <c r="SMN187" s="168"/>
      <c r="SMO187" s="165"/>
      <c r="SMP187" s="165"/>
      <c r="SMQ187" s="165"/>
      <c r="SMR187" s="168"/>
      <c r="SMS187" s="165"/>
      <c r="SMT187" s="165"/>
      <c r="SMU187" s="165"/>
      <c r="SMV187" s="168"/>
      <c r="SMW187" s="165"/>
      <c r="SMX187" s="165"/>
      <c r="SMY187" s="165"/>
      <c r="SMZ187" s="168"/>
      <c r="SNA187" s="165"/>
      <c r="SNB187" s="165"/>
      <c r="SNC187" s="165"/>
      <c r="SND187" s="168"/>
      <c r="SNE187" s="165"/>
      <c r="SNF187" s="165"/>
      <c r="SNG187" s="165"/>
      <c r="SNH187" s="168"/>
      <c r="SNI187" s="165"/>
      <c r="SNJ187" s="165"/>
      <c r="SNK187" s="165"/>
      <c r="SNL187" s="168"/>
      <c r="SNM187" s="165"/>
      <c r="SNN187" s="165"/>
      <c r="SNO187" s="165"/>
      <c r="SNP187" s="168"/>
      <c r="SNQ187" s="165"/>
      <c r="SNR187" s="165"/>
      <c r="SNS187" s="165"/>
      <c r="SNT187" s="168"/>
      <c r="SNU187" s="165"/>
      <c r="SNV187" s="165"/>
      <c r="SNW187" s="165"/>
      <c r="SNX187" s="168"/>
      <c r="SNY187" s="165"/>
      <c r="SNZ187" s="165"/>
      <c r="SOA187" s="165"/>
      <c r="SOB187" s="168"/>
      <c r="SOC187" s="165"/>
      <c r="SOD187" s="165"/>
      <c r="SOE187" s="165"/>
      <c r="SOF187" s="168"/>
      <c r="SOG187" s="165"/>
      <c r="SOH187" s="165"/>
      <c r="SOI187" s="165"/>
      <c r="SOJ187" s="168"/>
      <c r="SOK187" s="165"/>
      <c r="SOL187" s="165"/>
      <c r="SOM187" s="165"/>
      <c r="SON187" s="168"/>
      <c r="SOO187" s="165"/>
      <c r="SOP187" s="165"/>
      <c r="SOQ187" s="165"/>
      <c r="SOR187" s="168"/>
      <c r="SOS187" s="165"/>
      <c r="SOT187" s="165"/>
      <c r="SOU187" s="165"/>
      <c r="SOV187" s="168"/>
      <c r="SOW187" s="165"/>
      <c r="SOX187" s="165"/>
      <c r="SOY187" s="165"/>
      <c r="SOZ187" s="168"/>
      <c r="SPA187" s="165"/>
      <c r="SPB187" s="165"/>
      <c r="SPC187" s="165"/>
      <c r="SPD187" s="168"/>
      <c r="SPE187" s="165"/>
      <c r="SPF187" s="165"/>
      <c r="SPG187" s="165"/>
      <c r="SPH187" s="168"/>
      <c r="SPI187" s="165"/>
      <c r="SPJ187" s="165"/>
      <c r="SPK187" s="165"/>
      <c r="SPL187" s="168"/>
      <c r="SPM187" s="165"/>
      <c r="SPN187" s="165"/>
      <c r="SPO187" s="165"/>
      <c r="SPP187" s="168"/>
      <c r="SPQ187" s="165"/>
      <c r="SPR187" s="165"/>
      <c r="SPS187" s="165"/>
      <c r="SPT187" s="168"/>
      <c r="SPU187" s="165"/>
      <c r="SPV187" s="165"/>
      <c r="SPW187" s="165"/>
      <c r="SPX187" s="168"/>
      <c r="SPY187" s="165"/>
      <c r="SPZ187" s="165"/>
      <c r="SQA187" s="165"/>
      <c r="SQB187" s="168"/>
      <c r="SQC187" s="165"/>
      <c r="SQD187" s="165"/>
      <c r="SQE187" s="165"/>
      <c r="SQF187" s="168"/>
      <c r="SQG187" s="165"/>
      <c r="SQH187" s="165"/>
      <c r="SQI187" s="165"/>
      <c r="SQJ187" s="168"/>
      <c r="SQK187" s="165"/>
      <c r="SQL187" s="165"/>
      <c r="SQM187" s="165"/>
      <c r="SQN187" s="168"/>
      <c r="SQO187" s="165"/>
      <c r="SQP187" s="165"/>
      <c r="SQQ187" s="165"/>
      <c r="SQR187" s="168"/>
      <c r="SQS187" s="165"/>
      <c r="SQT187" s="165"/>
      <c r="SQU187" s="165"/>
      <c r="SQV187" s="168"/>
      <c r="SQW187" s="165"/>
      <c r="SQX187" s="165"/>
      <c r="SQY187" s="165"/>
      <c r="SQZ187" s="168"/>
      <c r="SRA187" s="165"/>
      <c r="SRB187" s="165"/>
      <c r="SRC187" s="165"/>
      <c r="SRD187" s="168"/>
      <c r="SRE187" s="165"/>
      <c r="SRF187" s="165"/>
      <c r="SRG187" s="165"/>
      <c r="SRH187" s="168"/>
      <c r="SRI187" s="165"/>
      <c r="SRJ187" s="165"/>
      <c r="SRK187" s="165"/>
      <c r="SRL187" s="168"/>
      <c r="SRM187" s="165"/>
      <c r="SRN187" s="165"/>
      <c r="SRO187" s="165"/>
      <c r="SRP187" s="168"/>
      <c r="SRQ187" s="165"/>
      <c r="SRR187" s="165"/>
      <c r="SRS187" s="165"/>
      <c r="SRT187" s="168"/>
      <c r="SRU187" s="165"/>
      <c r="SRV187" s="165"/>
      <c r="SRW187" s="165"/>
      <c r="SRX187" s="168"/>
      <c r="SRY187" s="165"/>
      <c r="SRZ187" s="165"/>
      <c r="SSA187" s="165"/>
      <c r="SSB187" s="168"/>
      <c r="SSC187" s="165"/>
      <c r="SSD187" s="165"/>
      <c r="SSE187" s="165"/>
      <c r="SSF187" s="168"/>
      <c r="SSG187" s="165"/>
      <c r="SSH187" s="165"/>
      <c r="SSI187" s="165"/>
      <c r="SSJ187" s="168"/>
      <c r="SSK187" s="165"/>
      <c r="SSL187" s="165"/>
      <c r="SSM187" s="165"/>
      <c r="SSN187" s="168"/>
      <c r="SSO187" s="165"/>
      <c r="SSP187" s="165"/>
      <c r="SSQ187" s="165"/>
      <c r="SSR187" s="168"/>
      <c r="SSS187" s="165"/>
      <c r="SST187" s="165"/>
      <c r="SSU187" s="165"/>
      <c r="SSV187" s="168"/>
      <c r="SSW187" s="165"/>
      <c r="SSX187" s="165"/>
      <c r="SSY187" s="165"/>
      <c r="SSZ187" s="168"/>
      <c r="STA187" s="165"/>
      <c r="STB187" s="165"/>
      <c r="STC187" s="165"/>
      <c r="STD187" s="168"/>
      <c r="STE187" s="165"/>
      <c r="STF187" s="165"/>
      <c r="STG187" s="165"/>
      <c r="STH187" s="168"/>
      <c r="STI187" s="165"/>
      <c r="STJ187" s="165"/>
      <c r="STK187" s="165"/>
      <c r="STL187" s="168"/>
      <c r="STM187" s="165"/>
      <c r="STN187" s="165"/>
      <c r="STO187" s="165"/>
      <c r="STP187" s="168"/>
      <c r="STQ187" s="165"/>
      <c r="STR187" s="165"/>
      <c r="STS187" s="165"/>
      <c r="STT187" s="168"/>
      <c r="STU187" s="165"/>
      <c r="STV187" s="165"/>
      <c r="STW187" s="165"/>
      <c r="STX187" s="168"/>
      <c r="STY187" s="165"/>
      <c r="STZ187" s="165"/>
      <c r="SUA187" s="165"/>
      <c r="SUB187" s="168"/>
      <c r="SUC187" s="165"/>
      <c r="SUD187" s="165"/>
      <c r="SUE187" s="165"/>
      <c r="SUF187" s="168"/>
      <c r="SUG187" s="165"/>
      <c r="SUH187" s="165"/>
      <c r="SUI187" s="165"/>
      <c r="SUJ187" s="168"/>
      <c r="SUK187" s="165"/>
      <c r="SUL187" s="165"/>
      <c r="SUM187" s="165"/>
      <c r="SUN187" s="168"/>
      <c r="SUO187" s="165"/>
      <c r="SUP187" s="165"/>
      <c r="SUQ187" s="165"/>
      <c r="SUR187" s="168"/>
      <c r="SUS187" s="165"/>
      <c r="SUT187" s="165"/>
      <c r="SUU187" s="165"/>
      <c r="SUV187" s="168"/>
      <c r="SUW187" s="165"/>
      <c r="SUX187" s="165"/>
      <c r="SUY187" s="165"/>
      <c r="SUZ187" s="168"/>
      <c r="SVA187" s="165"/>
      <c r="SVB187" s="165"/>
      <c r="SVC187" s="165"/>
      <c r="SVD187" s="168"/>
      <c r="SVE187" s="165"/>
      <c r="SVF187" s="165"/>
      <c r="SVG187" s="165"/>
      <c r="SVH187" s="168"/>
      <c r="SVI187" s="165"/>
      <c r="SVJ187" s="165"/>
      <c r="SVK187" s="165"/>
      <c r="SVL187" s="168"/>
      <c r="SVM187" s="165"/>
      <c r="SVN187" s="165"/>
      <c r="SVO187" s="165"/>
      <c r="SVP187" s="168"/>
      <c r="SVQ187" s="165"/>
      <c r="SVR187" s="165"/>
      <c r="SVS187" s="165"/>
      <c r="SVT187" s="168"/>
      <c r="SVU187" s="165"/>
      <c r="SVV187" s="165"/>
      <c r="SVW187" s="165"/>
      <c r="SVX187" s="168"/>
      <c r="SVY187" s="165"/>
      <c r="SVZ187" s="165"/>
      <c r="SWA187" s="165"/>
      <c r="SWB187" s="168"/>
      <c r="SWC187" s="165"/>
      <c r="SWD187" s="165"/>
      <c r="SWE187" s="165"/>
      <c r="SWF187" s="168"/>
      <c r="SWG187" s="165"/>
      <c r="SWH187" s="165"/>
      <c r="SWI187" s="165"/>
      <c r="SWJ187" s="168"/>
      <c r="SWK187" s="165"/>
      <c r="SWL187" s="165"/>
      <c r="SWM187" s="165"/>
      <c r="SWN187" s="168"/>
      <c r="SWO187" s="165"/>
      <c r="SWP187" s="165"/>
      <c r="SWQ187" s="165"/>
      <c r="SWR187" s="168"/>
      <c r="SWS187" s="165"/>
      <c r="SWT187" s="165"/>
      <c r="SWU187" s="165"/>
      <c r="SWV187" s="168"/>
      <c r="SWW187" s="165"/>
      <c r="SWX187" s="165"/>
      <c r="SWY187" s="165"/>
      <c r="SWZ187" s="168"/>
      <c r="SXA187" s="165"/>
      <c r="SXB187" s="165"/>
      <c r="SXC187" s="165"/>
      <c r="SXD187" s="168"/>
      <c r="SXE187" s="165"/>
      <c r="SXF187" s="165"/>
      <c r="SXG187" s="165"/>
      <c r="SXH187" s="168"/>
      <c r="SXI187" s="165"/>
      <c r="SXJ187" s="165"/>
      <c r="SXK187" s="165"/>
      <c r="SXL187" s="168"/>
      <c r="SXM187" s="165"/>
      <c r="SXN187" s="165"/>
      <c r="SXO187" s="165"/>
      <c r="SXP187" s="168"/>
      <c r="SXQ187" s="165"/>
      <c r="SXR187" s="165"/>
      <c r="SXS187" s="165"/>
      <c r="SXT187" s="168"/>
      <c r="SXU187" s="165"/>
      <c r="SXV187" s="165"/>
      <c r="SXW187" s="165"/>
      <c r="SXX187" s="168"/>
      <c r="SXY187" s="165"/>
      <c r="SXZ187" s="165"/>
      <c r="SYA187" s="165"/>
      <c r="SYB187" s="168"/>
      <c r="SYC187" s="165"/>
      <c r="SYD187" s="165"/>
      <c r="SYE187" s="165"/>
      <c r="SYF187" s="168"/>
      <c r="SYG187" s="165"/>
      <c r="SYH187" s="165"/>
      <c r="SYI187" s="165"/>
      <c r="SYJ187" s="168"/>
      <c r="SYK187" s="165"/>
      <c r="SYL187" s="165"/>
      <c r="SYM187" s="165"/>
      <c r="SYN187" s="168"/>
      <c r="SYO187" s="165"/>
      <c r="SYP187" s="165"/>
      <c r="SYQ187" s="165"/>
      <c r="SYR187" s="168"/>
      <c r="SYS187" s="165"/>
      <c r="SYT187" s="165"/>
      <c r="SYU187" s="165"/>
      <c r="SYV187" s="168"/>
      <c r="SYW187" s="165"/>
      <c r="SYX187" s="165"/>
      <c r="SYY187" s="165"/>
      <c r="SYZ187" s="168"/>
      <c r="SZA187" s="165"/>
      <c r="SZB187" s="165"/>
      <c r="SZC187" s="165"/>
      <c r="SZD187" s="168"/>
      <c r="SZE187" s="165"/>
      <c r="SZF187" s="165"/>
      <c r="SZG187" s="165"/>
      <c r="SZH187" s="168"/>
      <c r="SZI187" s="165"/>
      <c r="SZJ187" s="165"/>
      <c r="SZK187" s="165"/>
      <c r="SZL187" s="168"/>
      <c r="SZM187" s="165"/>
      <c r="SZN187" s="165"/>
      <c r="SZO187" s="165"/>
      <c r="SZP187" s="168"/>
      <c r="SZQ187" s="165"/>
      <c r="SZR187" s="165"/>
      <c r="SZS187" s="165"/>
      <c r="SZT187" s="168"/>
      <c r="SZU187" s="165"/>
      <c r="SZV187" s="165"/>
      <c r="SZW187" s="165"/>
      <c r="SZX187" s="168"/>
      <c r="SZY187" s="165"/>
      <c r="SZZ187" s="165"/>
      <c r="TAA187" s="165"/>
      <c r="TAB187" s="168"/>
      <c r="TAC187" s="165"/>
      <c r="TAD187" s="165"/>
      <c r="TAE187" s="165"/>
      <c r="TAF187" s="168"/>
      <c r="TAG187" s="165"/>
      <c r="TAH187" s="165"/>
      <c r="TAI187" s="165"/>
      <c r="TAJ187" s="168"/>
      <c r="TAK187" s="165"/>
      <c r="TAL187" s="165"/>
      <c r="TAM187" s="165"/>
      <c r="TAN187" s="168"/>
      <c r="TAO187" s="165"/>
      <c r="TAP187" s="165"/>
      <c r="TAQ187" s="165"/>
      <c r="TAR187" s="168"/>
      <c r="TAS187" s="165"/>
      <c r="TAT187" s="165"/>
      <c r="TAU187" s="165"/>
      <c r="TAV187" s="168"/>
      <c r="TAW187" s="165"/>
      <c r="TAX187" s="165"/>
      <c r="TAY187" s="165"/>
      <c r="TAZ187" s="168"/>
      <c r="TBA187" s="165"/>
      <c r="TBB187" s="165"/>
      <c r="TBC187" s="165"/>
      <c r="TBD187" s="168"/>
      <c r="TBE187" s="165"/>
      <c r="TBF187" s="165"/>
      <c r="TBG187" s="165"/>
      <c r="TBH187" s="168"/>
      <c r="TBI187" s="165"/>
      <c r="TBJ187" s="165"/>
      <c r="TBK187" s="165"/>
      <c r="TBL187" s="168"/>
      <c r="TBM187" s="165"/>
      <c r="TBN187" s="165"/>
      <c r="TBO187" s="165"/>
      <c r="TBP187" s="168"/>
      <c r="TBQ187" s="165"/>
      <c r="TBR187" s="165"/>
      <c r="TBS187" s="165"/>
      <c r="TBT187" s="168"/>
      <c r="TBU187" s="165"/>
      <c r="TBV187" s="165"/>
      <c r="TBW187" s="165"/>
      <c r="TBX187" s="168"/>
      <c r="TBY187" s="165"/>
      <c r="TBZ187" s="165"/>
      <c r="TCA187" s="165"/>
      <c r="TCB187" s="168"/>
      <c r="TCC187" s="165"/>
      <c r="TCD187" s="165"/>
      <c r="TCE187" s="165"/>
      <c r="TCF187" s="168"/>
      <c r="TCG187" s="165"/>
      <c r="TCH187" s="165"/>
      <c r="TCI187" s="165"/>
      <c r="TCJ187" s="168"/>
      <c r="TCK187" s="165"/>
      <c r="TCL187" s="165"/>
      <c r="TCM187" s="165"/>
      <c r="TCN187" s="168"/>
      <c r="TCO187" s="165"/>
      <c r="TCP187" s="165"/>
      <c r="TCQ187" s="165"/>
      <c r="TCR187" s="168"/>
      <c r="TCS187" s="165"/>
      <c r="TCT187" s="165"/>
      <c r="TCU187" s="165"/>
      <c r="TCV187" s="168"/>
      <c r="TCW187" s="165"/>
      <c r="TCX187" s="165"/>
      <c r="TCY187" s="165"/>
      <c r="TCZ187" s="168"/>
      <c r="TDA187" s="165"/>
      <c r="TDB187" s="165"/>
      <c r="TDC187" s="165"/>
      <c r="TDD187" s="168"/>
      <c r="TDE187" s="165"/>
      <c r="TDF187" s="165"/>
      <c r="TDG187" s="165"/>
      <c r="TDH187" s="168"/>
      <c r="TDI187" s="165"/>
      <c r="TDJ187" s="165"/>
      <c r="TDK187" s="165"/>
      <c r="TDL187" s="168"/>
      <c r="TDM187" s="165"/>
      <c r="TDN187" s="165"/>
      <c r="TDO187" s="165"/>
      <c r="TDP187" s="168"/>
      <c r="TDQ187" s="165"/>
      <c r="TDR187" s="165"/>
      <c r="TDS187" s="165"/>
      <c r="TDT187" s="168"/>
      <c r="TDU187" s="165"/>
      <c r="TDV187" s="165"/>
      <c r="TDW187" s="165"/>
      <c r="TDX187" s="168"/>
      <c r="TDY187" s="165"/>
      <c r="TDZ187" s="165"/>
      <c r="TEA187" s="165"/>
      <c r="TEB187" s="168"/>
      <c r="TEC187" s="165"/>
      <c r="TED187" s="165"/>
      <c r="TEE187" s="165"/>
      <c r="TEF187" s="168"/>
      <c r="TEG187" s="165"/>
      <c r="TEH187" s="165"/>
      <c r="TEI187" s="165"/>
      <c r="TEJ187" s="168"/>
      <c r="TEK187" s="165"/>
      <c r="TEL187" s="165"/>
      <c r="TEM187" s="165"/>
      <c r="TEN187" s="168"/>
      <c r="TEO187" s="165"/>
      <c r="TEP187" s="165"/>
      <c r="TEQ187" s="165"/>
      <c r="TER187" s="168"/>
      <c r="TES187" s="165"/>
      <c r="TET187" s="165"/>
      <c r="TEU187" s="165"/>
      <c r="TEV187" s="168"/>
      <c r="TEW187" s="165"/>
      <c r="TEX187" s="165"/>
      <c r="TEY187" s="165"/>
      <c r="TEZ187" s="168"/>
      <c r="TFA187" s="165"/>
      <c r="TFB187" s="165"/>
      <c r="TFC187" s="165"/>
      <c r="TFD187" s="168"/>
      <c r="TFE187" s="165"/>
      <c r="TFF187" s="165"/>
      <c r="TFG187" s="165"/>
      <c r="TFH187" s="168"/>
      <c r="TFI187" s="165"/>
      <c r="TFJ187" s="165"/>
      <c r="TFK187" s="165"/>
      <c r="TFL187" s="168"/>
      <c r="TFM187" s="165"/>
      <c r="TFN187" s="165"/>
      <c r="TFO187" s="165"/>
      <c r="TFP187" s="168"/>
      <c r="TFQ187" s="165"/>
      <c r="TFR187" s="165"/>
      <c r="TFS187" s="165"/>
      <c r="TFT187" s="168"/>
      <c r="TFU187" s="165"/>
      <c r="TFV187" s="165"/>
      <c r="TFW187" s="165"/>
      <c r="TFX187" s="168"/>
      <c r="TFY187" s="165"/>
      <c r="TFZ187" s="165"/>
      <c r="TGA187" s="165"/>
      <c r="TGB187" s="168"/>
      <c r="TGC187" s="165"/>
      <c r="TGD187" s="165"/>
      <c r="TGE187" s="165"/>
      <c r="TGF187" s="168"/>
      <c r="TGG187" s="165"/>
      <c r="TGH187" s="165"/>
      <c r="TGI187" s="165"/>
      <c r="TGJ187" s="168"/>
      <c r="TGK187" s="165"/>
      <c r="TGL187" s="165"/>
      <c r="TGM187" s="165"/>
      <c r="TGN187" s="168"/>
      <c r="TGO187" s="165"/>
      <c r="TGP187" s="165"/>
      <c r="TGQ187" s="165"/>
      <c r="TGR187" s="168"/>
      <c r="TGS187" s="165"/>
      <c r="TGT187" s="165"/>
      <c r="TGU187" s="165"/>
      <c r="TGV187" s="168"/>
      <c r="TGW187" s="165"/>
      <c r="TGX187" s="165"/>
      <c r="TGY187" s="165"/>
      <c r="TGZ187" s="168"/>
      <c r="THA187" s="165"/>
      <c r="THB187" s="165"/>
      <c r="THC187" s="165"/>
      <c r="THD187" s="168"/>
      <c r="THE187" s="165"/>
      <c r="THF187" s="165"/>
      <c r="THG187" s="165"/>
      <c r="THH187" s="168"/>
      <c r="THI187" s="165"/>
      <c r="THJ187" s="165"/>
      <c r="THK187" s="165"/>
      <c r="THL187" s="168"/>
      <c r="THM187" s="165"/>
      <c r="THN187" s="165"/>
      <c r="THO187" s="165"/>
      <c r="THP187" s="168"/>
      <c r="THQ187" s="165"/>
      <c r="THR187" s="165"/>
      <c r="THS187" s="165"/>
      <c r="THT187" s="168"/>
      <c r="THU187" s="165"/>
      <c r="THV187" s="165"/>
      <c r="THW187" s="165"/>
      <c r="THX187" s="168"/>
      <c r="THY187" s="165"/>
      <c r="THZ187" s="165"/>
      <c r="TIA187" s="165"/>
      <c r="TIB187" s="168"/>
      <c r="TIC187" s="165"/>
      <c r="TID187" s="165"/>
      <c r="TIE187" s="165"/>
      <c r="TIF187" s="168"/>
      <c r="TIG187" s="165"/>
      <c r="TIH187" s="165"/>
      <c r="TII187" s="165"/>
      <c r="TIJ187" s="168"/>
      <c r="TIK187" s="165"/>
      <c r="TIL187" s="165"/>
      <c r="TIM187" s="165"/>
      <c r="TIN187" s="168"/>
      <c r="TIO187" s="165"/>
      <c r="TIP187" s="165"/>
      <c r="TIQ187" s="165"/>
      <c r="TIR187" s="168"/>
      <c r="TIS187" s="165"/>
      <c r="TIT187" s="165"/>
      <c r="TIU187" s="165"/>
      <c r="TIV187" s="168"/>
      <c r="TIW187" s="165"/>
      <c r="TIX187" s="165"/>
      <c r="TIY187" s="165"/>
      <c r="TIZ187" s="168"/>
      <c r="TJA187" s="165"/>
      <c r="TJB187" s="165"/>
      <c r="TJC187" s="165"/>
      <c r="TJD187" s="168"/>
      <c r="TJE187" s="165"/>
      <c r="TJF187" s="165"/>
      <c r="TJG187" s="165"/>
      <c r="TJH187" s="168"/>
      <c r="TJI187" s="165"/>
      <c r="TJJ187" s="165"/>
      <c r="TJK187" s="165"/>
      <c r="TJL187" s="168"/>
      <c r="TJM187" s="165"/>
      <c r="TJN187" s="165"/>
      <c r="TJO187" s="165"/>
      <c r="TJP187" s="168"/>
      <c r="TJQ187" s="165"/>
      <c r="TJR187" s="165"/>
      <c r="TJS187" s="165"/>
      <c r="TJT187" s="168"/>
      <c r="TJU187" s="165"/>
      <c r="TJV187" s="165"/>
      <c r="TJW187" s="165"/>
      <c r="TJX187" s="168"/>
      <c r="TJY187" s="165"/>
      <c r="TJZ187" s="165"/>
      <c r="TKA187" s="165"/>
      <c r="TKB187" s="168"/>
      <c r="TKC187" s="165"/>
      <c r="TKD187" s="165"/>
      <c r="TKE187" s="165"/>
      <c r="TKF187" s="168"/>
      <c r="TKG187" s="165"/>
      <c r="TKH187" s="165"/>
      <c r="TKI187" s="165"/>
      <c r="TKJ187" s="168"/>
      <c r="TKK187" s="165"/>
      <c r="TKL187" s="165"/>
      <c r="TKM187" s="165"/>
      <c r="TKN187" s="168"/>
      <c r="TKO187" s="165"/>
      <c r="TKP187" s="165"/>
      <c r="TKQ187" s="165"/>
      <c r="TKR187" s="168"/>
      <c r="TKS187" s="165"/>
      <c r="TKT187" s="165"/>
      <c r="TKU187" s="165"/>
      <c r="TKV187" s="168"/>
      <c r="TKW187" s="165"/>
      <c r="TKX187" s="165"/>
      <c r="TKY187" s="165"/>
      <c r="TKZ187" s="168"/>
      <c r="TLA187" s="165"/>
      <c r="TLB187" s="165"/>
      <c r="TLC187" s="165"/>
      <c r="TLD187" s="168"/>
      <c r="TLE187" s="165"/>
      <c r="TLF187" s="165"/>
      <c r="TLG187" s="165"/>
      <c r="TLH187" s="168"/>
      <c r="TLI187" s="165"/>
      <c r="TLJ187" s="165"/>
      <c r="TLK187" s="165"/>
      <c r="TLL187" s="168"/>
      <c r="TLM187" s="165"/>
      <c r="TLN187" s="165"/>
      <c r="TLO187" s="165"/>
      <c r="TLP187" s="168"/>
      <c r="TLQ187" s="165"/>
      <c r="TLR187" s="165"/>
      <c r="TLS187" s="165"/>
      <c r="TLT187" s="168"/>
      <c r="TLU187" s="165"/>
      <c r="TLV187" s="165"/>
      <c r="TLW187" s="165"/>
      <c r="TLX187" s="168"/>
      <c r="TLY187" s="165"/>
      <c r="TLZ187" s="165"/>
      <c r="TMA187" s="165"/>
      <c r="TMB187" s="168"/>
      <c r="TMC187" s="165"/>
      <c r="TMD187" s="165"/>
      <c r="TME187" s="165"/>
      <c r="TMF187" s="168"/>
      <c r="TMG187" s="165"/>
      <c r="TMH187" s="165"/>
      <c r="TMI187" s="165"/>
      <c r="TMJ187" s="168"/>
      <c r="TMK187" s="165"/>
      <c r="TML187" s="165"/>
      <c r="TMM187" s="165"/>
      <c r="TMN187" s="168"/>
      <c r="TMO187" s="165"/>
      <c r="TMP187" s="165"/>
      <c r="TMQ187" s="165"/>
      <c r="TMR187" s="168"/>
      <c r="TMS187" s="165"/>
      <c r="TMT187" s="165"/>
      <c r="TMU187" s="165"/>
      <c r="TMV187" s="168"/>
      <c r="TMW187" s="165"/>
      <c r="TMX187" s="165"/>
      <c r="TMY187" s="165"/>
      <c r="TMZ187" s="168"/>
      <c r="TNA187" s="165"/>
      <c r="TNB187" s="165"/>
      <c r="TNC187" s="165"/>
      <c r="TND187" s="168"/>
      <c r="TNE187" s="165"/>
      <c r="TNF187" s="165"/>
      <c r="TNG187" s="165"/>
      <c r="TNH187" s="168"/>
      <c r="TNI187" s="165"/>
      <c r="TNJ187" s="165"/>
      <c r="TNK187" s="165"/>
      <c r="TNL187" s="168"/>
      <c r="TNM187" s="165"/>
      <c r="TNN187" s="165"/>
      <c r="TNO187" s="165"/>
      <c r="TNP187" s="168"/>
      <c r="TNQ187" s="165"/>
      <c r="TNR187" s="165"/>
      <c r="TNS187" s="165"/>
      <c r="TNT187" s="168"/>
      <c r="TNU187" s="165"/>
      <c r="TNV187" s="165"/>
      <c r="TNW187" s="165"/>
      <c r="TNX187" s="168"/>
      <c r="TNY187" s="165"/>
      <c r="TNZ187" s="165"/>
      <c r="TOA187" s="165"/>
      <c r="TOB187" s="168"/>
      <c r="TOC187" s="165"/>
      <c r="TOD187" s="165"/>
      <c r="TOE187" s="165"/>
      <c r="TOF187" s="168"/>
      <c r="TOG187" s="165"/>
      <c r="TOH187" s="165"/>
      <c r="TOI187" s="165"/>
      <c r="TOJ187" s="168"/>
      <c r="TOK187" s="165"/>
      <c r="TOL187" s="165"/>
      <c r="TOM187" s="165"/>
      <c r="TON187" s="168"/>
      <c r="TOO187" s="165"/>
      <c r="TOP187" s="165"/>
      <c r="TOQ187" s="165"/>
      <c r="TOR187" s="168"/>
      <c r="TOS187" s="165"/>
      <c r="TOT187" s="165"/>
      <c r="TOU187" s="165"/>
      <c r="TOV187" s="168"/>
      <c r="TOW187" s="165"/>
      <c r="TOX187" s="165"/>
      <c r="TOY187" s="165"/>
      <c r="TOZ187" s="168"/>
      <c r="TPA187" s="165"/>
      <c r="TPB187" s="165"/>
      <c r="TPC187" s="165"/>
      <c r="TPD187" s="168"/>
      <c r="TPE187" s="165"/>
      <c r="TPF187" s="165"/>
      <c r="TPG187" s="165"/>
      <c r="TPH187" s="168"/>
      <c r="TPI187" s="165"/>
      <c r="TPJ187" s="165"/>
      <c r="TPK187" s="165"/>
      <c r="TPL187" s="168"/>
      <c r="TPM187" s="165"/>
      <c r="TPN187" s="165"/>
      <c r="TPO187" s="165"/>
      <c r="TPP187" s="168"/>
      <c r="TPQ187" s="165"/>
      <c r="TPR187" s="165"/>
      <c r="TPS187" s="165"/>
      <c r="TPT187" s="168"/>
      <c r="TPU187" s="165"/>
      <c r="TPV187" s="165"/>
      <c r="TPW187" s="165"/>
      <c r="TPX187" s="168"/>
      <c r="TPY187" s="165"/>
      <c r="TPZ187" s="165"/>
      <c r="TQA187" s="165"/>
      <c r="TQB187" s="168"/>
      <c r="TQC187" s="165"/>
      <c r="TQD187" s="165"/>
      <c r="TQE187" s="165"/>
      <c r="TQF187" s="168"/>
      <c r="TQG187" s="165"/>
      <c r="TQH187" s="165"/>
      <c r="TQI187" s="165"/>
      <c r="TQJ187" s="168"/>
      <c r="TQK187" s="165"/>
      <c r="TQL187" s="165"/>
      <c r="TQM187" s="165"/>
      <c r="TQN187" s="168"/>
      <c r="TQO187" s="165"/>
      <c r="TQP187" s="165"/>
      <c r="TQQ187" s="165"/>
      <c r="TQR187" s="168"/>
      <c r="TQS187" s="165"/>
      <c r="TQT187" s="165"/>
      <c r="TQU187" s="165"/>
      <c r="TQV187" s="168"/>
      <c r="TQW187" s="165"/>
      <c r="TQX187" s="165"/>
      <c r="TQY187" s="165"/>
      <c r="TQZ187" s="168"/>
      <c r="TRA187" s="165"/>
      <c r="TRB187" s="165"/>
      <c r="TRC187" s="165"/>
      <c r="TRD187" s="168"/>
      <c r="TRE187" s="165"/>
      <c r="TRF187" s="165"/>
      <c r="TRG187" s="165"/>
      <c r="TRH187" s="168"/>
      <c r="TRI187" s="165"/>
      <c r="TRJ187" s="165"/>
      <c r="TRK187" s="165"/>
      <c r="TRL187" s="168"/>
      <c r="TRM187" s="165"/>
      <c r="TRN187" s="165"/>
      <c r="TRO187" s="165"/>
      <c r="TRP187" s="168"/>
      <c r="TRQ187" s="165"/>
      <c r="TRR187" s="165"/>
      <c r="TRS187" s="165"/>
      <c r="TRT187" s="168"/>
      <c r="TRU187" s="165"/>
      <c r="TRV187" s="165"/>
      <c r="TRW187" s="165"/>
      <c r="TRX187" s="168"/>
      <c r="TRY187" s="165"/>
      <c r="TRZ187" s="165"/>
      <c r="TSA187" s="165"/>
      <c r="TSB187" s="168"/>
      <c r="TSC187" s="165"/>
      <c r="TSD187" s="165"/>
      <c r="TSE187" s="165"/>
      <c r="TSF187" s="168"/>
      <c r="TSG187" s="165"/>
      <c r="TSH187" s="165"/>
      <c r="TSI187" s="165"/>
      <c r="TSJ187" s="168"/>
      <c r="TSK187" s="165"/>
      <c r="TSL187" s="165"/>
      <c r="TSM187" s="165"/>
      <c r="TSN187" s="168"/>
      <c r="TSO187" s="165"/>
      <c r="TSP187" s="165"/>
      <c r="TSQ187" s="165"/>
      <c r="TSR187" s="168"/>
      <c r="TSS187" s="165"/>
      <c r="TST187" s="165"/>
      <c r="TSU187" s="165"/>
      <c r="TSV187" s="168"/>
      <c r="TSW187" s="165"/>
      <c r="TSX187" s="165"/>
      <c r="TSY187" s="165"/>
      <c r="TSZ187" s="168"/>
      <c r="TTA187" s="165"/>
      <c r="TTB187" s="165"/>
      <c r="TTC187" s="165"/>
      <c r="TTD187" s="168"/>
      <c r="TTE187" s="165"/>
      <c r="TTF187" s="165"/>
      <c r="TTG187" s="165"/>
      <c r="TTH187" s="168"/>
      <c r="TTI187" s="165"/>
      <c r="TTJ187" s="165"/>
      <c r="TTK187" s="165"/>
      <c r="TTL187" s="168"/>
      <c r="TTM187" s="165"/>
      <c r="TTN187" s="165"/>
      <c r="TTO187" s="165"/>
      <c r="TTP187" s="168"/>
      <c r="TTQ187" s="165"/>
      <c r="TTR187" s="165"/>
      <c r="TTS187" s="165"/>
      <c r="TTT187" s="168"/>
      <c r="TTU187" s="165"/>
      <c r="TTV187" s="165"/>
      <c r="TTW187" s="165"/>
      <c r="TTX187" s="168"/>
      <c r="TTY187" s="165"/>
      <c r="TTZ187" s="165"/>
      <c r="TUA187" s="165"/>
      <c r="TUB187" s="168"/>
      <c r="TUC187" s="165"/>
      <c r="TUD187" s="165"/>
      <c r="TUE187" s="165"/>
      <c r="TUF187" s="168"/>
      <c r="TUG187" s="165"/>
      <c r="TUH187" s="165"/>
      <c r="TUI187" s="165"/>
      <c r="TUJ187" s="168"/>
      <c r="TUK187" s="165"/>
      <c r="TUL187" s="165"/>
      <c r="TUM187" s="165"/>
      <c r="TUN187" s="168"/>
      <c r="TUO187" s="165"/>
      <c r="TUP187" s="165"/>
      <c r="TUQ187" s="165"/>
      <c r="TUR187" s="168"/>
      <c r="TUS187" s="165"/>
      <c r="TUT187" s="165"/>
      <c r="TUU187" s="165"/>
      <c r="TUV187" s="168"/>
      <c r="TUW187" s="165"/>
      <c r="TUX187" s="165"/>
      <c r="TUY187" s="165"/>
      <c r="TUZ187" s="168"/>
      <c r="TVA187" s="165"/>
      <c r="TVB187" s="165"/>
      <c r="TVC187" s="165"/>
      <c r="TVD187" s="168"/>
      <c r="TVE187" s="165"/>
      <c r="TVF187" s="165"/>
      <c r="TVG187" s="165"/>
      <c r="TVH187" s="168"/>
      <c r="TVI187" s="165"/>
      <c r="TVJ187" s="165"/>
      <c r="TVK187" s="165"/>
      <c r="TVL187" s="168"/>
      <c r="TVM187" s="165"/>
      <c r="TVN187" s="165"/>
      <c r="TVO187" s="165"/>
      <c r="TVP187" s="168"/>
      <c r="TVQ187" s="165"/>
      <c r="TVR187" s="165"/>
      <c r="TVS187" s="165"/>
      <c r="TVT187" s="168"/>
      <c r="TVU187" s="165"/>
      <c r="TVV187" s="165"/>
      <c r="TVW187" s="165"/>
      <c r="TVX187" s="168"/>
      <c r="TVY187" s="165"/>
      <c r="TVZ187" s="165"/>
      <c r="TWA187" s="165"/>
      <c r="TWB187" s="168"/>
      <c r="TWC187" s="165"/>
      <c r="TWD187" s="165"/>
      <c r="TWE187" s="165"/>
      <c r="TWF187" s="168"/>
      <c r="TWG187" s="165"/>
      <c r="TWH187" s="165"/>
      <c r="TWI187" s="165"/>
      <c r="TWJ187" s="168"/>
      <c r="TWK187" s="165"/>
      <c r="TWL187" s="165"/>
      <c r="TWM187" s="165"/>
      <c r="TWN187" s="168"/>
      <c r="TWO187" s="165"/>
      <c r="TWP187" s="165"/>
      <c r="TWQ187" s="165"/>
      <c r="TWR187" s="168"/>
      <c r="TWS187" s="165"/>
      <c r="TWT187" s="165"/>
      <c r="TWU187" s="165"/>
      <c r="TWV187" s="168"/>
      <c r="TWW187" s="165"/>
      <c r="TWX187" s="165"/>
      <c r="TWY187" s="165"/>
      <c r="TWZ187" s="168"/>
      <c r="TXA187" s="165"/>
      <c r="TXB187" s="165"/>
      <c r="TXC187" s="165"/>
      <c r="TXD187" s="168"/>
      <c r="TXE187" s="165"/>
      <c r="TXF187" s="165"/>
      <c r="TXG187" s="165"/>
      <c r="TXH187" s="168"/>
      <c r="TXI187" s="165"/>
      <c r="TXJ187" s="165"/>
      <c r="TXK187" s="165"/>
      <c r="TXL187" s="168"/>
      <c r="TXM187" s="165"/>
      <c r="TXN187" s="165"/>
      <c r="TXO187" s="165"/>
      <c r="TXP187" s="168"/>
      <c r="TXQ187" s="165"/>
      <c r="TXR187" s="165"/>
      <c r="TXS187" s="165"/>
      <c r="TXT187" s="168"/>
      <c r="TXU187" s="165"/>
      <c r="TXV187" s="165"/>
      <c r="TXW187" s="165"/>
      <c r="TXX187" s="168"/>
      <c r="TXY187" s="165"/>
      <c r="TXZ187" s="165"/>
      <c r="TYA187" s="165"/>
      <c r="TYB187" s="168"/>
      <c r="TYC187" s="165"/>
      <c r="TYD187" s="165"/>
      <c r="TYE187" s="165"/>
      <c r="TYF187" s="168"/>
      <c r="TYG187" s="165"/>
      <c r="TYH187" s="165"/>
      <c r="TYI187" s="165"/>
      <c r="TYJ187" s="168"/>
      <c r="TYK187" s="165"/>
      <c r="TYL187" s="165"/>
      <c r="TYM187" s="165"/>
      <c r="TYN187" s="168"/>
      <c r="TYO187" s="165"/>
      <c r="TYP187" s="165"/>
      <c r="TYQ187" s="165"/>
      <c r="TYR187" s="168"/>
      <c r="TYS187" s="165"/>
      <c r="TYT187" s="165"/>
      <c r="TYU187" s="165"/>
      <c r="TYV187" s="168"/>
      <c r="TYW187" s="165"/>
      <c r="TYX187" s="165"/>
      <c r="TYY187" s="165"/>
      <c r="TYZ187" s="168"/>
      <c r="TZA187" s="165"/>
      <c r="TZB187" s="165"/>
      <c r="TZC187" s="165"/>
      <c r="TZD187" s="168"/>
      <c r="TZE187" s="165"/>
      <c r="TZF187" s="165"/>
      <c r="TZG187" s="165"/>
      <c r="TZH187" s="168"/>
      <c r="TZI187" s="165"/>
      <c r="TZJ187" s="165"/>
      <c r="TZK187" s="165"/>
      <c r="TZL187" s="168"/>
      <c r="TZM187" s="165"/>
      <c r="TZN187" s="165"/>
      <c r="TZO187" s="165"/>
      <c r="TZP187" s="168"/>
      <c r="TZQ187" s="165"/>
      <c r="TZR187" s="165"/>
      <c r="TZS187" s="165"/>
      <c r="TZT187" s="168"/>
      <c r="TZU187" s="165"/>
      <c r="TZV187" s="165"/>
      <c r="TZW187" s="165"/>
      <c r="TZX187" s="168"/>
      <c r="TZY187" s="165"/>
      <c r="TZZ187" s="165"/>
      <c r="UAA187" s="165"/>
      <c r="UAB187" s="168"/>
      <c r="UAC187" s="165"/>
      <c r="UAD187" s="165"/>
      <c r="UAE187" s="165"/>
      <c r="UAF187" s="168"/>
      <c r="UAG187" s="165"/>
      <c r="UAH187" s="165"/>
      <c r="UAI187" s="165"/>
      <c r="UAJ187" s="168"/>
      <c r="UAK187" s="165"/>
      <c r="UAL187" s="165"/>
      <c r="UAM187" s="165"/>
      <c r="UAN187" s="168"/>
      <c r="UAO187" s="165"/>
      <c r="UAP187" s="165"/>
      <c r="UAQ187" s="165"/>
      <c r="UAR187" s="168"/>
      <c r="UAS187" s="165"/>
      <c r="UAT187" s="165"/>
      <c r="UAU187" s="165"/>
      <c r="UAV187" s="168"/>
      <c r="UAW187" s="165"/>
      <c r="UAX187" s="165"/>
      <c r="UAY187" s="165"/>
      <c r="UAZ187" s="168"/>
      <c r="UBA187" s="165"/>
      <c r="UBB187" s="165"/>
      <c r="UBC187" s="165"/>
      <c r="UBD187" s="168"/>
      <c r="UBE187" s="165"/>
      <c r="UBF187" s="165"/>
      <c r="UBG187" s="165"/>
      <c r="UBH187" s="168"/>
      <c r="UBI187" s="165"/>
      <c r="UBJ187" s="165"/>
      <c r="UBK187" s="165"/>
      <c r="UBL187" s="168"/>
      <c r="UBM187" s="165"/>
      <c r="UBN187" s="165"/>
      <c r="UBO187" s="165"/>
      <c r="UBP187" s="168"/>
      <c r="UBQ187" s="165"/>
      <c r="UBR187" s="165"/>
      <c r="UBS187" s="165"/>
      <c r="UBT187" s="168"/>
      <c r="UBU187" s="165"/>
      <c r="UBV187" s="165"/>
      <c r="UBW187" s="165"/>
      <c r="UBX187" s="168"/>
      <c r="UBY187" s="165"/>
      <c r="UBZ187" s="165"/>
      <c r="UCA187" s="165"/>
      <c r="UCB187" s="168"/>
      <c r="UCC187" s="165"/>
      <c r="UCD187" s="165"/>
      <c r="UCE187" s="165"/>
      <c r="UCF187" s="168"/>
      <c r="UCG187" s="165"/>
      <c r="UCH187" s="165"/>
      <c r="UCI187" s="165"/>
      <c r="UCJ187" s="168"/>
      <c r="UCK187" s="165"/>
      <c r="UCL187" s="165"/>
      <c r="UCM187" s="165"/>
      <c r="UCN187" s="168"/>
      <c r="UCO187" s="165"/>
      <c r="UCP187" s="165"/>
      <c r="UCQ187" s="165"/>
      <c r="UCR187" s="168"/>
      <c r="UCS187" s="165"/>
      <c r="UCT187" s="165"/>
      <c r="UCU187" s="165"/>
      <c r="UCV187" s="168"/>
      <c r="UCW187" s="165"/>
      <c r="UCX187" s="165"/>
      <c r="UCY187" s="165"/>
      <c r="UCZ187" s="168"/>
      <c r="UDA187" s="165"/>
      <c r="UDB187" s="165"/>
      <c r="UDC187" s="165"/>
      <c r="UDD187" s="168"/>
      <c r="UDE187" s="165"/>
      <c r="UDF187" s="165"/>
      <c r="UDG187" s="165"/>
      <c r="UDH187" s="168"/>
      <c r="UDI187" s="165"/>
      <c r="UDJ187" s="165"/>
      <c r="UDK187" s="165"/>
      <c r="UDL187" s="168"/>
      <c r="UDM187" s="165"/>
      <c r="UDN187" s="165"/>
      <c r="UDO187" s="165"/>
      <c r="UDP187" s="168"/>
      <c r="UDQ187" s="165"/>
      <c r="UDR187" s="165"/>
      <c r="UDS187" s="165"/>
      <c r="UDT187" s="168"/>
      <c r="UDU187" s="165"/>
      <c r="UDV187" s="165"/>
      <c r="UDW187" s="165"/>
      <c r="UDX187" s="168"/>
      <c r="UDY187" s="165"/>
      <c r="UDZ187" s="165"/>
      <c r="UEA187" s="165"/>
      <c r="UEB187" s="168"/>
      <c r="UEC187" s="165"/>
      <c r="UED187" s="165"/>
      <c r="UEE187" s="165"/>
      <c r="UEF187" s="168"/>
      <c r="UEG187" s="165"/>
      <c r="UEH187" s="165"/>
      <c r="UEI187" s="165"/>
      <c r="UEJ187" s="168"/>
      <c r="UEK187" s="165"/>
      <c r="UEL187" s="165"/>
      <c r="UEM187" s="165"/>
      <c r="UEN187" s="168"/>
      <c r="UEO187" s="165"/>
      <c r="UEP187" s="165"/>
      <c r="UEQ187" s="165"/>
      <c r="UER187" s="168"/>
      <c r="UES187" s="165"/>
      <c r="UET187" s="165"/>
      <c r="UEU187" s="165"/>
      <c r="UEV187" s="168"/>
      <c r="UEW187" s="165"/>
      <c r="UEX187" s="165"/>
      <c r="UEY187" s="165"/>
      <c r="UEZ187" s="168"/>
      <c r="UFA187" s="165"/>
      <c r="UFB187" s="165"/>
      <c r="UFC187" s="165"/>
      <c r="UFD187" s="168"/>
      <c r="UFE187" s="165"/>
      <c r="UFF187" s="165"/>
      <c r="UFG187" s="165"/>
      <c r="UFH187" s="168"/>
      <c r="UFI187" s="165"/>
      <c r="UFJ187" s="165"/>
      <c r="UFK187" s="165"/>
      <c r="UFL187" s="168"/>
      <c r="UFM187" s="165"/>
      <c r="UFN187" s="165"/>
      <c r="UFO187" s="165"/>
      <c r="UFP187" s="168"/>
      <c r="UFQ187" s="165"/>
      <c r="UFR187" s="165"/>
      <c r="UFS187" s="165"/>
      <c r="UFT187" s="168"/>
      <c r="UFU187" s="165"/>
      <c r="UFV187" s="165"/>
      <c r="UFW187" s="165"/>
      <c r="UFX187" s="168"/>
      <c r="UFY187" s="165"/>
      <c r="UFZ187" s="165"/>
      <c r="UGA187" s="165"/>
      <c r="UGB187" s="168"/>
      <c r="UGC187" s="165"/>
      <c r="UGD187" s="165"/>
      <c r="UGE187" s="165"/>
      <c r="UGF187" s="168"/>
      <c r="UGG187" s="165"/>
      <c r="UGH187" s="165"/>
      <c r="UGI187" s="165"/>
      <c r="UGJ187" s="168"/>
      <c r="UGK187" s="165"/>
      <c r="UGL187" s="165"/>
      <c r="UGM187" s="165"/>
      <c r="UGN187" s="168"/>
      <c r="UGO187" s="165"/>
      <c r="UGP187" s="165"/>
      <c r="UGQ187" s="165"/>
      <c r="UGR187" s="168"/>
      <c r="UGS187" s="165"/>
      <c r="UGT187" s="165"/>
      <c r="UGU187" s="165"/>
      <c r="UGV187" s="168"/>
      <c r="UGW187" s="165"/>
      <c r="UGX187" s="165"/>
      <c r="UGY187" s="165"/>
      <c r="UGZ187" s="168"/>
      <c r="UHA187" s="165"/>
      <c r="UHB187" s="165"/>
      <c r="UHC187" s="165"/>
      <c r="UHD187" s="168"/>
      <c r="UHE187" s="165"/>
      <c r="UHF187" s="165"/>
      <c r="UHG187" s="165"/>
      <c r="UHH187" s="168"/>
      <c r="UHI187" s="165"/>
      <c r="UHJ187" s="165"/>
      <c r="UHK187" s="165"/>
      <c r="UHL187" s="168"/>
      <c r="UHM187" s="165"/>
      <c r="UHN187" s="165"/>
      <c r="UHO187" s="165"/>
      <c r="UHP187" s="168"/>
      <c r="UHQ187" s="165"/>
      <c r="UHR187" s="165"/>
      <c r="UHS187" s="165"/>
      <c r="UHT187" s="168"/>
      <c r="UHU187" s="165"/>
      <c r="UHV187" s="165"/>
      <c r="UHW187" s="165"/>
      <c r="UHX187" s="168"/>
      <c r="UHY187" s="165"/>
      <c r="UHZ187" s="165"/>
      <c r="UIA187" s="165"/>
      <c r="UIB187" s="168"/>
      <c r="UIC187" s="165"/>
      <c r="UID187" s="165"/>
      <c r="UIE187" s="165"/>
      <c r="UIF187" s="168"/>
      <c r="UIG187" s="165"/>
      <c r="UIH187" s="165"/>
      <c r="UII187" s="165"/>
      <c r="UIJ187" s="168"/>
      <c r="UIK187" s="165"/>
      <c r="UIL187" s="165"/>
      <c r="UIM187" s="165"/>
      <c r="UIN187" s="168"/>
      <c r="UIO187" s="165"/>
      <c r="UIP187" s="165"/>
      <c r="UIQ187" s="165"/>
      <c r="UIR187" s="168"/>
      <c r="UIS187" s="165"/>
      <c r="UIT187" s="165"/>
      <c r="UIU187" s="165"/>
      <c r="UIV187" s="168"/>
      <c r="UIW187" s="165"/>
      <c r="UIX187" s="165"/>
      <c r="UIY187" s="165"/>
      <c r="UIZ187" s="168"/>
      <c r="UJA187" s="165"/>
      <c r="UJB187" s="165"/>
      <c r="UJC187" s="165"/>
      <c r="UJD187" s="168"/>
      <c r="UJE187" s="165"/>
      <c r="UJF187" s="165"/>
      <c r="UJG187" s="165"/>
      <c r="UJH187" s="168"/>
      <c r="UJI187" s="165"/>
      <c r="UJJ187" s="165"/>
      <c r="UJK187" s="165"/>
      <c r="UJL187" s="168"/>
      <c r="UJM187" s="165"/>
      <c r="UJN187" s="165"/>
      <c r="UJO187" s="165"/>
      <c r="UJP187" s="168"/>
      <c r="UJQ187" s="165"/>
      <c r="UJR187" s="165"/>
      <c r="UJS187" s="165"/>
      <c r="UJT187" s="168"/>
      <c r="UJU187" s="165"/>
      <c r="UJV187" s="165"/>
      <c r="UJW187" s="165"/>
      <c r="UJX187" s="168"/>
      <c r="UJY187" s="165"/>
      <c r="UJZ187" s="165"/>
      <c r="UKA187" s="165"/>
      <c r="UKB187" s="168"/>
      <c r="UKC187" s="165"/>
      <c r="UKD187" s="165"/>
      <c r="UKE187" s="165"/>
      <c r="UKF187" s="168"/>
      <c r="UKG187" s="165"/>
      <c r="UKH187" s="165"/>
      <c r="UKI187" s="165"/>
      <c r="UKJ187" s="168"/>
      <c r="UKK187" s="165"/>
      <c r="UKL187" s="165"/>
      <c r="UKM187" s="165"/>
      <c r="UKN187" s="168"/>
      <c r="UKO187" s="165"/>
      <c r="UKP187" s="165"/>
      <c r="UKQ187" s="165"/>
      <c r="UKR187" s="168"/>
      <c r="UKS187" s="165"/>
      <c r="UKT187" s="165"/>
      <c r="UKU187" s="165"/>
      <c r="UKV187" s="168"/>
      <c r="UKW187" s="165"/>
      <c r="UKX187" s="165"/>
      <c r="UKY187" s="165"/>
      <c r="UKZ187" s="168"/>
      <c r="ULA187" s="165"/>
      <c r="ULB187" s="165"/>
      <c r="ULC187" s="165"/>
      <c r="ULD187" s="168"/>
      <c r="ULE187" s="165"/>
      <c r="ULF187" s="165"/>
      <c r="ULG187" s="165"/>
      <c r="ULH187" s="168"/>
      <c r="ULI187" s="165"/>
      <c r="ULJ187" s="165"/>
      <c r="ULK187" s="165"/>
      <c r="ULL187" s="168"/>
      <c r="ULM187" s="165"/>
      <c r="ULN187" s="165"/>
      <c r="ULO187" s="165"/>
      <c r="ULP187" s="168"/>
      <c r="ULQ187" s="165"/>
      <c r="ULR187" s="165"/>
      <c r="ULS187" s="165"/>
      <c r="ULT187" s="168"/>
      <c r="ULU187" s="165"/>
      <c r="ULV187" s="165"/>
      <c r="ULW187" s="165"/>
      <c r="ULX187" s="168"/>
      <c r="ULY187" s="165"/>
      <c r="ULZ187" s="165"/>
      <c r="UMA187" s="165"/>
      <c r="UMB187" s="168"/>
      <c r="UMC187" s="165"/>
      <c r="UMD187" s="165"/>
      <c r="UME187" s="165"/>
      <c r="UMF187" s="168"/>
      <c r="UMG187" s="165"/>
      <c r="UMH187" s="165"/>
      <c r="UMI187" s="165"/>
      <c r="UMJ187" s="168"/>
      <c r="UMK187" s="165"/>
      <c r="UML187" s="165"/>
      <c r="UMM187" s="165"/>
      <c r="UMN187" s="168"/>
      <c r="UMO187" s="165"/>
      <c r="UMP187" s="165"/>
      <c r="UMQ187" s="165"/>
      <c r="UMR187" s="168"/>
      <c r="UMS187" s="165"/>
      <c r="UMT187" s="165"/>
      <c r="UMU187" s="165"/>
      <c r="UMV187" s="168"/>
      <c r="UMW187" s="165"/>
      <c r="UMX187" s="165"/>
      <c r="UMY187" s="165"/>
      <c r="UMZ187" s="168"/>
      <c r="UNA187" s="165"/>
      <c r="UNB187" s="165"/>
      <c r="UNC187" s="165"/>
      <c r="UND187" s="168"/>
      <c r="UNE187" s="165"/>
      <c r="UNF187" s="165"/>
      <c r="UNG187" s="165"/>
      <c r="UNH187" s="168"/>
      <c r="UNI187" s="165"/>
      <c r="UNJ187" s="165"/>
      <c r="UNK187" s="165"/>
      <c r="UNL187" s="168"/>
      <c r="UNM187" s="165"/>
      <c r="UNN187" s="165"/>
      <c r="UNO187" s="165"/>
      <c r="UNP187" s="168"/>
      <c r="UNQ187" s="165"/>
      <c r="UNR187" s="165"/>
      <c r="UNS187" s="165"/>
      <c r="UNT187" s="168"/>
      <c r="UNU187" s="165"/>
      <c r="UNV187" s="165"/>
      <c r="UNW187" s="165"/>
      <c r="UNX187" s="168"/>
      <c r="UNY187" s="165"/>
      <c r="UNZ187" s="165"/>
      <c r="UOA187" s="165"/>
      <c r="UOB187" s="168"/>
      <c r="UOC187" s="165"/>
      <c r="UOD187" s="165"/>
      <c r="UOE187" s="165"/>
      <c r="UOF187" s="168"/>
      <c r="UOG187" s="165"/>
      <c r="UOH187" s="165"/>
      <c r="UOI187" s="165"/>
      <c r="UOJ187" s="168"/>
      <c r="UOK187" s="165"/>
      <c r="UOL187" s="165"/>
      <c r="UOM187" s="165"/>
      <c r="UON187" s="168"/>
      <c r="UOO187" s="165"/>
      <c r="UOP187" s="165"/>
      <c r="UOQ187" s="165"/>
      <c r="UOR187" s="168"/>
      <c r="UOS187" s="165"/>
      <c r="UOT187" s="165"/>
      <c r="UOU187" s="165"/>
      <c r="UOV187" s="168"/>
      <c r="UOW187" s="165"/>
      <c r="UOX187" s="165"/>
      <c r="UOY187" s="165"/>
      <c r="UOZ187" s="168"/>
      <c r="UPA187" s="165"/>
      <c r="UPB187" s="165"/>
      <c r="UPC187" s="165"/>
      <c r="UPD187" s="168"/>
      <c r="UPE187" s="165"/>
      <c r="UPF187" s="165"/>
      <c r="UPG187" s="165"/>
      <c r="UPH187" s="168"/>
      <c r="UPI187" s="165"/>
      <c r="UPJ187" s="165"/>
      <c r="UPK187" s="165"/>
      <c r="UPL187" s="168"/>
      <c r="UPM187" s="165"/>
      <c r="UPN187" s="165"/>
      <c r="UPO187" s="165"/>
      <c r="UPP187" s="168"/>
      <c r="UPQ187" s="165"/>
      <c r="UPR187" s="165"/>
      <c r="UPS187" s="165"/>
      <c r="UPT187" s="168"/>
      <c r="UPU187" s="165"/>
      <c r="UPV187" s="165"/>
      <c r="UPW187" s="165"/>
      <c r="UPX187" s="168"/>
      <c r="UPY187" s="165"/>
      <c r="UPZ187" s="165"/>
      <c r="UQA187" s="165"/>
      <c r="UQB187" s="168"/>
      <c r="UQC187" s="165"/>
      <c r="UQD187" s="165"/>
      <c r="UQE187" s="165"/>
      <c r="UQF187" s="168"/>
      <c r="UQG187" s="165"/>
      <c r="UQH187" s="165"/>
      <c r="UQI187" s="165"/>
      <c r="UQJ187" s="168"/>
      <c r="UQK187" s="165"/>
      <c r="UQL187" s="165"/>
      <c r="UQM187" s="165"/>
      <c r="UQN187" s="168"/>
      <c r="UQO187" s="165"/>
      <c r="UQP187" s="165"/>
      <c r="UQQ187" s="165"/>
      <c r="UQR187" s="168"/>
      <c r="UQS187" s="165"/>
      <c r="UQT187" s="165"/>
      <c r="UQU187" s="165"/>
      <c r="UQV187" s="168"/>
      <c r="UQW187" s="165"/>
      <c r="UQX187" s="165"/>
      <c r="UQY187" s="165"/>
      <c r="UQZ187" s="168"/>
      <c r="URA187" s="165"/>
      <c r="URB187" s="165"/>
      <c r="URC187" s="165"/>
      <c r="URD187" s="168"/>
      <c r="URE187" s="165"/>
      <c r="URF187" s="165"/>
      <c r="URG187" s="165"/>
      <c r="URH187" s="168"/>
      <c r="URI187" s="165"/>
      <c r="URJ187" s="165"/>
      <c r="URK187" s="165"/>
      <c r="URL187" s="168"/>
      <c r="URM187" s="165"/>
      <c r="URN187" s="165"/>
      <c r="URO187" s="165"/>
      <c r="URP187" s="168"/>
      <c r="URQ187" s="165"/>
      <c r="URR187" s="165"/>
      <c r="URS187" s="165"/>
      <c r="URT187" s="168"/>
      <c r="URU187" s="165"/>
      <c r="URV187" s="165"/>
      <c r="URW187" s="165"/>
      <c r="URX187" s="168"/>
      <c r="URY187" s="165"/>
      <c r="URZ187" s="165"/>
      <c r="USA187" s="165"/>
      <c r="USB187" s="168"/>
      <c r="USC187" s="165"/>
      <c r="USD187" s="165"/>
      <c r="USE187" s="165"/>
      <c r="USF187" s="168"/>
      <c r="USG187" s="165"/>
      <c r="USH187" s="165"/>
      <c r="USI187" s="165"/>
      <c r="USJ187" s="168"/>
      <c r="USK187" s="165"/>
      <c r="USL187" s="165"/>
      <c r="USM187" s="165"/>
      <c r="USN187" s="168"/>
      <c r="USO187" s="165"/>
      <c r="USP187" s="165"/>
      <c r="USQ187" s="165"/>
      <c r="USR187" s="168"/>
      <c r="USS187" s="165"/>
      <c r="UST187" s="165"/>
      <c r="USU187" s="165"/>
      <c r="USV187" s="168"/>
      <c r="USW187" s="165"/>
      <c r="USX187" s="165"/>
      <c r="USY187" s="165"/>
      <c r="USZ187" s="168"/>
      <c r="UTA187" s="165"/>
      <c r="UTB187" s="165"/>
      <c r="UTC187" s="165"/>
      <c r="UTD187" s="168"/>
      <c r="UTE187" s="165"/>
      <c r="UTF187" s="165"/>
      <c r="UTG187" s="165"/>
      <c r="UTH187" s="168"/>
      <c r="UTI187" s="165"/>
      <c r="UTJ187" s="165"/>
      <c r="UTK187" s="165"/>
      <c r="UTL187" s="168"/>
      <c r="UTM187" s="165"/>
      <c r="UTN187" s="165"/>
      <c r="UTO187" s="165"/>
      <c r="UTP187" s="168"/>
      <c r="UTQ187" s="165"/>
      <c r="UTR187" s="165"/>
      <c r="UTS187" s="165"/>
      <c r="UTT187" s="168"/>
      <c r="UTU187" s="165"/>
      <c r="UTV187" s="165"/>
      <c r="UTW187" s="165"/>
      <c r="UTX187" s="168"/>
      <c r="UTY187" s="165"/>
      <c r="UTZ187" s="165"/>
      <c r="UUA187" s="165"/>
      <c r="UUB187" s="168"/>
      <c r="UUC187" s="165"/>
      <c r="UUD187" s="165"/>
      <c r="UUE187" s="165"/>
      <c r="UUF187" s="168"/>
      <c r="UUG187" s="165"/>
      <c r="UUH187" s="165"/>
      <c r="UUI187" s="165"/>
      <c r="UUJ187" s="168"/>
      <c r="UUK187" s="165"/>
      <c r="UUL187" s="165"/>
      <c r="UUM187" s="165"/>
      <c r="UUN187" s="168"/>
      <c r="UUO187" s="165"/>
      <c r="UUP187" s="165"/>
      <c r="UUQ187" s="165"/>
      <c r="UUR187" s="168"/>
      <c r="UUS187" s="165"/>
      <c r="UUT187" s="165"/>
      <c r="UUU187" s="165"/>
      <c r="UUV187" s="168"/>
      <c r="UUW187" s="165"/>
      <c r="UUX187" s="165"/>
      <c r="UUY187" s="165"/>
      <c r="UUZ187" s="168"/>
      <c r="UVA187" s="165"/>
      <c r="UVB187" s="165"/>
      <c r="UVC187" s="165"/>
      <c r="UVD187" s="168"/>
      <c r="UVE187" s="165"/>
      <c r="UVF187" s="165"/>
      <c r="UVG187" s="165"/>
      <c r="UVH187" s="168"/>
      <c r="UVI187" s="165"/>
      <c r="UVJ187" s="165"/>
      <c r="UVK187" s="165"/>
      <c r="UVL187" s="168"/>
      <c r="UVM187" s="165"/>
      <c r="UVN187" s="165"/>
      <c r="UVO187" s="165"/>
      <c r="UVP187" s="168"/>
      <c r="UVQ187" s="165"/>
      <c r="UVR187" s="165"/>
      <c r="UVS187" s="165"/>
      <c r="UVT187" s="168"/>
      <c r="UVU187" s="165"/>
      <c r="UVV187" s="165"/>
      <c r="UVW187" s="165"/>
      <c r="UVX187" s="168"/>
      <c r="UVY187" s="165"/>
      <c r="UVZ187" s="165"/>
      <c r="UWA187" s="165"/>
      <c r="UWB187" s="168"/>
      <c r="UWC187" s="165"/>
      <c r="UWD187" s="165"/>
      <c r="UWE187" s="165"/>
      <c r="UWF187" s="168"/>
      <c r="UWG187" s="165"/>
      <c r="UWH187" s="165"/>
      <c r="UWI187" s="165"/>
      <c r="UWJ187" s="168"/>
      <c r="UWK187" s="165"/>
      <c r="UWL187" s="165"/>
      <c r="UWM187" s="165"/>
      <c r="UWN187" s="168"/>
      <c r="UWO187" s="165"/>
      <c r="UWP187" s="165"/>
      <c r="UWQ187" s="165"/>
      <c r="UWR187" s="168"/>
      <c r="UWS187" s="165"/>
      <c r="UWT187" s="165"/>
      <c r="UWU187" s="165"/>
      <c r="UWV187" s="168"/>
      <c r="UWW187" s="165"/>
      <c r="UWX187" s="165"/>
      <c r="UWY187" s="165"/>
      <c r="UWZ187" s="168"/>
      <c r="UXA187" s="165"/>
      <c r="UXB187" s="165"/>
      <c r="UXC187" s="165"/>
      <c r="UXD187" s="168"/>
      <c r="UXE187" s="165"/>
      <c r="UXF187" s="165"/>
      <c r="UXG187" s="165"/>
      <c r="UXH187" s="168"/>
      <c r="UXI187" s="165"/>
      <c r="UXJ187" s="165"/>
      <c r="UXK187" s="165"/>
      <c r="UXL187" s="168"/>
      <c r="UXM187" s="165"/>
      <c r="UXN187" s="165"/>
      <c r="UXO187" s="165"/>
      <c r="UXP187" s="168"/>
      <c r="UXQ187" s="165"/>
      <c r="UXR187" s="165"/>
      <c r="UXS187" s="165"/>
      <c r="UXT187" s="168"/>
      <c r="UXU187" s="165"/>
      <c r="UXV187" s="165"/>
      <c r="UXW187" s="165"/>
      <c r="UXX187" s="168"/>
      <c r="UXY187" s="165"/>
      <c r="UXZ187" s="165"/>
      <c r="UYA187" s="165"/>
      <c r="UYB187" s="168"/>
      <c r="UYC187" s="165"/>
      <c r="UYD187" s="165"/>
      <c r="UYE187" s="165"/>
      <c r="UYF187" s="168"/>
      <c r="UYG187" s="165"/>
      <c r="UYH187" s="165"/>
      <c r="UYI187" s="165"/>
      <c r="UYJ187" s="168"/>
      <c r="UYK187" s="165"/>
      <c r="UYL187" s="165"/>
      <c r="UYM187" s="165"/>
      <c r="UYN187" s="168"/>
      <c r="UYO187" s="165"/>
      <c r="UYP187" s="165"/>
      <c r="UYQ187" s="165"/>
      <c r="UYR187" s="168"/>
      <c r="UYS187" s="165"/>
      <c r="UYT187" s="165"/>
      <c r="UYU187" s="165"/>
      <c r="UYV187" s="168"/>
      <c r="UYW187" s="165"/>
      <c r="UYX187" s="165"/>
      <c r="UYY187" s="165"/>
      <c r="UYZ187" s="168"/>
      <c r="UZA187" s="165"/>
      <c r="UZB187" s="165"/>
      <c r="UZC187" s="165"/>
      <c r="UZD187" s="168"/>
      <c r="UZE187" s="165"/>
      <c r="UZF187" s="165"/>
      <c r="UZG187" s="165"/>
      <c r="UZH187" s="168"/>
      <c r="UZI187" s="165"/>
      <c r="UZJ187" s="165"/>
      <c r="UZK187" s="165"/>
      <c r="UZL187" s="168"/>
      <c r="UZM187" s="165"/>
      <c r="UZN187" s="165"/>
      <c r="UZO187" s="165"/>
      <c r="UZP187" s="168"/>
      <c r="UZQ187" s="165"/>
      <c r="UZR187" s="165"/>
      <c r="UZS187" s="165"/>
      <c r="UZT187" s="168"/>
      <c r="UZU187" s="165"/>
      <c r="UZV187" s="165"/>
      <c r="UZW187" s="165"/>
      <c r="UZX187" s="168"/>
      <c r="UZY187" s="165"/>
      <c r="UZZ187" s="165"/>
      <c r="VAA187" s="165"/>
      <c r="VAB187" s="168"/>
      <c r="VAC187" s="165"/>
      <c r="VAD187" s="165"/>
      <c r="VAE187" s="165"/>
      <c r="VAF187" s="168"/>
      <c r="VAG187" s="165"/>
      <c r="VAH187" s="165"/>
      <c r="VAI187" s="165"/>
      <c r="VAJ187" s="168"/>
      <c r="VAK187" s="165"/>
      <c r="VAL187" s="165"/>
      <c r="VAM187" s="165"/>
      <c r="VAN187" s="168"/>
      <c r="VAO187" s="165"/>
      <c r="VAP187" s="165"/>
      <c r="VAQ187" s="165"/>
      <c r="VAR187" s="168"/>
      <c r="VAS187" s="165"/>
      <c r="VAT187" s="165"/>
      <c r="VAU187" s="165"/>
      <c r="VAV187" s="168"/>
      <c r="VAW187" s="165"/>
      <c r="VAX187" s="165"/>
      <c r="VAY187" s="165"/>
      <c r="VAZ187" s="168"/>
      <c r="VBA187" s="165"/>
      <c r="VBB187" s="165"/>
      <c r="VBC187" s="165"/>
      <c r="VBD187" s="168"/>
      <c r="VBE187" s="165"/>
      <c r="VBF187" s="165"/>
      <c r="VBG187" s="165"/>
      <c r="VBH187" s="168"/>
      <c r="VBI187" s="165"/>
      <c r="VBJ187" s="165"/>
      <c r="VBK187" s="165"/>
      <c r="VBL187" s="168"/>
      <c r="VBM187" s="165"/>
      <c r="VBN187" s="165"/>
      <c r="VBO187" s="165"/>
      <c r="VBP187" s="168"/>
      <c r="VBQ187" s="165"/>
      <c r="VBR187" s="165"/>
      <c r="VBS187" s="165"/>
      <c r="VBT187" s="168"/>
      <c r="VBU187" s="165"/>
      <c r="VBV187" s="165"/>
      <c r="VBW187" s="165"/>
      <c r="VBX187" s="168"/>
      <c r="VBY187" s="165"/>
      <c r="VBZ187" s="165"/>
      <c r="VCA187" s="165"/>
      <c r="VCB187" s="168"/>
      <c r="VCC187" s="165"/>
      <c r="VCD187" s="165"/>
      <c r="VCE187" s="165"/>
      <c r="VCF187" s="168"/>
      <c r="VCG187" s="165"/>
      <c r="VCH187" s="165"/>
      <c r="VCI187" s="165"/>
      <c r="VCJ187" s="168"/>
      <c r="VCK187" s="165"/>
      <c r="VCL187" s="165"/>
      <c r="VCM187" s="165"/>
      <c r="VCN187" s="168"/>
      <c r="VCO187" s="165"/>
      <c r="VCP187" s="165"/>
      <c r="VCQ187" s="165"/>
      <c r="VCR187" s="168"/>
      <c r="VCS187" s="165"/>
      <c r="VCT187" s="165"/>
      <c r="VCU187" s="165"/>
      <c r="VCV187" s="168"/>
      <c r="VCW187" s="165"/>
      <c r="VCX187" s="165"/>
      <c r="VCY187" s="165"/>
      <c r="VCZ187" s="168"/>
      <c r="VDA187" s="165"/>
      <c r="VDB187" s="165"/>
      <c r="VDC187" s="165"/>
      <c r="VDD187" s="168"/>
      <c r="VDE187" s="165"/>
      <c r="VDF187" s="165"/>
      <c r="VDG187" s="165"/>
      <c r="VDH187" s="168"/>
      <c r="VDI187" s="165"/>
      <c r="VDJ187" s="165"/>
      <c r="VDK187" s="165"/>
      <c r="VDL187" s="168"/>
      <c r="VDM187" s="165"/>
      <c r="VDN187" s="165"/>
      <c r="VDO187" s="165"/>
      <c r="VDP187" s="168"/>
      <c r="VDQ187" s="165"/>
      <c r="VDR187" s="165"/>
      <c r="VDS187" s="165"/>
      <c r="VDT187" s="168"/>
      <c r="VDU187" s="165"/>
      <c r="VDV187" s="165"/>
      <c r="VDW187" s="165"/>
      <c r="VDX187" s="168"/>
      <c r="VDY187" s="165"/>
      <c r="VDZ187" s="165"/>
      <c r="VEA187" s="165"/>
      <c r="VEB187" s="168"/>
      <c r="VEC187" s="165"/>
      <c r="VED187" s="165"/>
      <c r="VEE187" s="165"/>
      <c r="VEF187" s="168"/>
      <c r="VEG187" s="165"/>
      <c r="VEH187" s="165"/>
      <c r="VEI187" s="165"/>
      <c r="VEJ187" s="168"/>
      <c r="VEK187" s="165"/>
      <c r="VEL187" s="165"/>
      <c r="VEM187" s="165"/>
      <c r="VEN187" s="168"/>
      <c r="VEO187" s="165"/>
      <c r="VEP187" s="165"/>
      <c r="VEQ187" s="165"/>
      <c r="VER187" s="168"/>
      <c r="VES187" s="165"/>
      <c r="VET187" s="165"/>
      <c r="VEU187" s="165"/>
      <c r="VEV187" s="168"/>
      <c r="VEW187" s="165"/>
      <c r="VEX187" s="165"/>
      <c r="VEY187" s="165"/>
      <c r="VEZ187" s="168"/>
      <c r="VFA187" s="165"/>
      <c r="VFB187" s="165"/>
      <c r="VFC187" s="165"/>
      <c r="VFD187" s="168"/>
      <c r="VFE187" s="165"/>
      <c r="VFF187" s="165"/>
      <c r="VFG187" s="165"/>
      <c r="VFH187" s="168"/>
      <c r="VFI187" s="165"/>
      <c r="VFJ187" s="165"/>
      <c r="VFK187" s="165"/>
      <c r="VFL187" s="168"/>
      <c r="VFM187" s="165"/>
      <c r="VFN187" s="165"/>
      <c r="VFO187" s="165"/>
      <c r="VFP187" s="168"/>
      <c r="VFQ187" s="165"/>
      <c r="VFR187" s="165"/>
      <c r="VFS187" s="165"/>
      <c r="VFT187" s="168"/>
      <c r="VFU187" s="165"/>
      <c r="VFV187" s="165"/>
      <c r="VFW187" s="165"/>
      <c r="VFX187" s="168"/>
      <c r="VFY187" s="165"/>
      <c r="VFZ187" s="165"/>
      <c r="VGA187" s="165"/>
      <c r="VGB187" s="168"/>
      <c r="VGC187" s="165"/>
      <c r="VGD187" s="165"/>
      <c r="VGE187" s="165"/>
      <c r="VGF187" s="168"/>
      <c r="VGG187" s="165"/>
      <c r="VGH187" s="165"/>
      <c r="VGI187" s="165"/>
      <c r="VGJ187" s="168"/>
      <c r="VGK187" s="165"/>
      <c r="VGL187" s="165"/>
      <c r="VGM187" s="165"/>
      <c r="VGN187" s="168"/>
      <c r="VGO187" s="165"/>
      <c r="VGP187" s="165"/>
      <c r="VGQ187" s="165"/>
      <c r="VGR187" s="168"/>
      <c r="VGS187" s="165"/>
      <c r="VGT187" s="165"/>
      <c r="VGU187" s="165"/>
      <c r="VGV187" s="168"/>
      <c r="VGW187" s="165"/>
      <c r="VGX187" s="165"/>
      <c r="VGY187" s="165"/>
      <c r="VGZ187" s="168"/>
      <c r="VHA187" s="165"/>
      <c r="VHB187" s="165"/>
      <c r="VHC187" s="165"/>
      <c r="VHD187" s="168"/>
      <c r="VHE187" s="165"/>
      <c r="VHF187" s="165"/>
      <c r="VHG187" s="165"/>
      <c r="VHH187" s="168"/>
      <c r="VHI187" s="165"/>
      <c r="VHJ187" s="165"/>
      <c r="VHK187" s="165"/>
      <c r="VHL187" s="168"/>
      <c r="VHM187" s="165"/>
      <c r="VHN187" s="165"/>
      <c r="VHO187" s="165"/>
      <c r="VHP187" s="168"/>
      <c r="VHQ187" s="165"/>
      <c r="VHR187" s="165"/>
      <c r="VHS187" s="165"/>
      <c r="VHT187" s="168"/>
      <c r="VHU187" s="165"/>
      <c r="VHV187" s="165"/>
      <c r="VHW187" s="165"/>
      <c r="VHX187" s="168"/>
      <c r="VHY187" s="165"/>
      <c r="VHZ187" s="165"/>
      <c r="VIA187" s="165"/>
      <c r="VIB187" s="168"/>
      <c r="VIC187" s="165"/>
      <c r="VID187" s="165"/>
      <c r="VIE187" s="165"/>
      <c r="VIF187" s="168"/>
      <c r="VIG187" s="165"/>
      <c r="VIH187" s="165"/>
      <c r="VII187" s="165"/>
      <c r="VIJ187" s="168"/>
      <c r="VIK187" s="165"/>
      <c r="VIL187" s="165"/>
      <c r="VIM187" s="165"/>
      <c r="VIN187" s="168"/>
      <c r="VIO187" s="165"/>
      <c r="VIP187" s="165"/>
      <c r="VIQ187" s="165"/>
      <c r="VIR187" s="168"/>
      <c r="VIS187" s="165"/>
      <c r="VIT187" s="165"/>
      <c r="VIU187" s="165"/>
      <c r="VIV187" s="168"/>
      <c r="VIW187" s="165"/>
      <c r="VIX187" s="165"/>
      <c r="VIY187" s="165"/>
      <c r="VIZ187" s="168"/>
      <c r="VJA187" s="165"/>
      <c r="VJB187" s="165"/>
      <c r="VJC187" s="165"/>
      <c r="VJD187" s="168"/>
      <c r="VJE187" s="165"/>
      <c r="VJF187" s="165"/>
      <c r="VJG187" s="165"/>
      <c r="VJH187" s="168"/>
      <c r="VJI187" s="165"/>
      <c r="VJJ187" s="165"/>
      <c r="VJK187" s="165"/>
      <c r="VJL187" s="168"/>
      <c r="VJM187" s="165"/>
      <c r="VJN187" s="165"/>
      <c r="VJO187" s="165"/>
      <c r="VJP187" s="168"/>
      <c r="VJQ187" s="165"/>
      <c r="VJR187" s="165"/>
      <c r="VJS187" s="165"/>
      <c r="VJT187" s="168"/>
      <c r="VJU187" s="165"/>
      <c r="VJV187" s="165"/>
      <c r="VJW187" s="165"/>
      <c r="VJX187" s="168"/>
      <c r="VJY187" s="165"/>
      <c r="VJZ187" s="165"/>
      <c r="VKA187" s="165"/>
      <c r="VKB187" s="168"/>
      <c r="VKC187" s="165"/>
      <c r="VKD187" s="165"/>
      <c r="VKE187" s="165"/>
      <c r="VKF187" s="168"/>
      <c r="VKG187" s="165"/>
      <c r="VKH187" s="165"/>
      <c r="VKI187" s="165"/>
      <c r="VKJ187" s="168"/>
      <c r="VKK187" s="165"/>
      <c r="VKL187" s="165"/>
      <c r="VKM187" s="165"/>
      <c r="VKN187" s="168"/>
      <c r="VKO187" s="165"/>
      <c r="VKP187" s="165"/>
      <c r="VKQ187" s="165"/>
      <c r="VKR187" s="168"/>
      <c r="VKS187" s="165"/>
      <c r="VKT187" s="165"/>
      <c r="VKU187" s="165"/>
      <c r="VKV187" s="168"/>
      <c r="VKW187" s="165"/>
      <c r="VKX187" s="165"/>
      <c r="VKY187" s="165"/>
      <c r="VKZ187" s="168"/>
      <c r="VLA187" s="165"/>
      <c r="VLB187" s="165"/>
      <c r="VLC187" s="165"/>
      <c r="VLD187" s="168"/>
      <c r="VLE187" s="165"/>
      <c r="VLF187" s="165"/>
      <c r="VLG187" s="165"/>
      <c r="VLH187" s="168"/>
      <c r="VLI187" s="165"/>
      <c r="VLJ187" s="165"/>
      <c r="VLK187" s="165"/>
      <c r="VLL187" s="168"/>
      <c r="VLM187" s="165"/>
      <c r="VLN187" s="165"/>
      <c r="VLO187" s="165"/>
      <c r="VLP187" s="168"/>
      <c r="VLQ187" s="165"/>
      <c r="VLR187" s="165"/>
      <c r="VLS187" s="165"/>
      <c r="VLT187" s="168"/>
      <c r="VLU187" s="165"/>
      <c r="VLV187" s="165"/>
      <c r="VLW187" s="165"/>
      <c r="VLX187" s="168"/>
      <c r="VLY187" s="165"/>
      <c r="VLZ187" s="165"/>
      <c r="VMA187" s="165"/>
      <c r="VMB187" s="168"/>
      <c r="VMC187" s="165"/>
      <c r="VMD187" s="165"/>
      <c r="VME187" s="165"/>
      <c r="VMF187" s="168"/>
      <c r="VMG187" s="165"/>
      <c r="VMH187" s="165"/>
      <c r="VMI187" s="165"/>
      <c r="VMJ187" s="168"/>
      <c r="VMK187" s="165"/>
      <c r="VML187" s="165"/>
      <c r="VMM187" s="165"/>
      <c r="VMN187" s="168"/>
      <c r="VMO187" s="165"/>
      <c r="VMP187" s="165"/>
      <c r="VMQ187" s="165"/>
      <c r="VMR187" s="168"/>
      <c r="VMS187" s="165"/>
      <c r="VMT187" s="165"/>
      <c r="VMU187" s="165"/>
      <c r="VMV187" s="168"/>
      <c r="VMW187" s="165"/>
      <c r="VMX187" s="165"/>
      <c r="VMY187" s="165"/>
      <c r="VMZ187" s="168"/>
      <c r="VNA187" s="165"/>
      <c r="VNB187" s="165"/>
      <c r="VNC187" s="165"/>
      <c r="VND187" s="168"/>
      <c r="VNE187" s="165"/>
      <c r="VNF187" s="165"/>
      <c r="VNG187" s="165"/>
      <c r="VNH187" s="168"/>
      <c r="VNI187" s="165"/>
      <c r="VNJ187" s="165"/>
      <c r="VNK187" s="165"/>
      <c r="VNL187" s="168"/>
      <c r="VNM187" s="165"/>
      <c r="VNN187" s="165"/>
      <c r="VNO187" s="165"/>
      <c r="VNP187" s="168"/>
      <c r="VNQ187" s="165"/>
      <c r="VNR187" s="165"/>
      <c r="VNS187" s="165"/>
      <c r="VNT187" s="168"/>
      <c r="VNU187" s="165"/>
      <c r="VNV187" s="165"/>
      <c r="VNW187" s="165"/>
      <c r="VNX187" s="168"/>
      <c r="VNY187" s="165"/>
      <c r="VNZ187" s="165"/>
      <c r="VOA187" s="165"/>
      <c r="VOB187" s="168"/>
      <c r="VOC187" s="165"/>
      <c r="VOD187" s="165"/>
      <c r="VOE187" s="165"/>
      <c r="VOF187" s="168"/>
      <c r="VOG187" s="165"/>
      <c r="VOH187" s="165"/>
      <c r="VOI187" s="165"/>
      <c r="VOJ187" s="168"/>
      <c r="VOK187" s="165"/>
      <c r="VOL187" s="165"/>
      <c r="VOM187" s="165"/>
      <c r="VON187" s="168"/>
      <c r="VOO187" s="165"/>
      <c r="VOP187" s="165"/>
      <c r="VOQ187" s="165"/>
      <c r="VOR187" s="168"/>
      <c r="VOS187" s="165"/>
      <c r="VOT187" s="165"/>
      <c r="VOU187" s="165"/>
      <c r="VOV187" s="168"/>
      <c r="VOW187" s="165"/>
      <c r="VOX187" s="165"/>
      <c r="VOY187" s="165"/>
      <c r="VOZ187" s="168"/>
      <c r="VPA187" s="165"/>
      <c r="VPB187" s="165"/>
      <c r="VPC187" s="165"/>
      <c r="VPD187" s="168"/>
      <c r="VPE187" s="165"/>
      <c r="VPF187" s="165"/>
      <c r="VPG187" s="165"/>
      <c r="VPH187" s="168"/>
      <c r="VPI187" s="165"/>
      <c r="VPJ187" s="165"/>
      <c r="VPK187" s="165"/>
      <c r="VPL187" s="168"/>
      <c r="VPM187" s="165"/>
      <c r="VPN187" s="165"/>
      <c r="VPO187" s="165"/>
      <c r="VPP187" s="168"/>
      <c r="VPQ187" s="165"/>
      <c r="VPR187" s="165"/>
      <c r="VPS187" s="165"/>
      <c r="VPT187" s="168"/>
      <c r="VPU187" s="165"/>
      <c r="VPV187" s="165"/>
      <c r="VPW187" s="165"/>
      <c r="VPX187" s="168"/>
      <c r="VPY187" s="165"/>
      <c r="VPZ187" s="165"/>
      <c r="VQA187" s="165"/>
      <c r="VQB187" s="168"/>
      <c r="VQC187" s="165"/>
      <c r="VQD187" s="165"/>
      <c r="VQE187" s="165"/>
      <c r="VQF187" s="168"/>
      <c r="VQG187" s="165"/>
      <c r="VQH187" s="165"/>
      <c r="VQI187" s="165"/>
      <c r="VQJ187" s="168"/>
      <c r="VQK187" s="165"/>
      <c r="VQL187" s="165"/>
      <c r="VQM187" s="165"/>
      <c r="VQN187" s="168"/>
      <c r="VQO187" s="165"/>
      <c r="VQP187" s="165"/>
      <c r="VQQ187" s="165"/>
      <c r="VQR187" s="168"/>
      <c r="VQS187" s="165"/>
      <c r="VQT187" s="165"/>
      <c r="VQU187" s="165"/>
      <c r="VQV187" s="168"/>
      <c r="VQW187" s="165"/>
      <c r="VQX187" s="165"/>
      <c r="VQY187" s="165"/>
      <c r="VQZ187" s="168"/>
      <c r="VRA187" s="165"/>
      <c r="VRB187" s="165"/>
      <c r="VRC187" s="165"/>
      <c r="VRD187" s="168"/>
      <c r="VRE187" s="165"/>
      <c r="VRF187" s="165"/>
      <c r="VRG187" s="165"/>
      <c r="VRH187" s="168"/>
      <c r="VRI187" s="165"/>
      <c r="VRJ187" s="165"/>
      <c r="VRK187" s="165"/>
      <c r="VRL187" s="168"/>
      <c r="VRM187" s="165"/>
      <c r="VRN187" s="165"/>
      <c r="VRO187" s="165"/>
      <c r="VRP187" s="168"/>
      <c r="VRQ187" s="165"/>
      <c r="VRR187" s="165"/>
      <c r="VRS187" s="165"/>
      <c r="VRT187" s="168"/>
      <c r="VRU187" s="165"/>
      <c r="VRV187" s="165"/>
      <c r="VRW187" s="165"/>
      <c r="VRX187" s="168"/>
      <c r="VRY187" s="165"/>
      <c r="VRZ187" s="165"/>
      <c r="VSA187" s="165"/>
      <c r="VSB187" s="168"/>
      <c r="VSC187" s="165"/>
      <c r="VSD187" s="165"/>
      <c r="VSE187" s="165"/>
      <c r="VSF187" s="168"/>
      <c r="VSG187" s="165"/>
      <c r="VSH187" s="165"/>
      <c r="VSI187" s="165"/>
      <c r="VSJ187" s="168"/>
      <c r="VSK187" s="165"/>
      <c r="VSL187" s="165"/>
      <c r="VSM187" s="165"/>
      <c r="VSN187" s="168"/>
      <c r="VSO187" s="165"/>
      <c r="VSP187" s="165"/>
      <c r="VSQ187" s="165"/>
      <c r="VSR187" s="168"/>
      <c r="VSS187" s="165"/>
      <c r="VST187" s="165"/>
      <c r="VSU187" s="165"/>
      <c r="VSV187" s="168"/>
      <c r="VSW187" s="165"/>
      <c r="VSX187" s="165"/>
      <c r="VSY187" s="165"/>
      <c r="VSZ187" s="168"/>
      <c r="VTA187" s="165"/>
      <c r="VTB187" s="165"/>
      <c r="VTC187" s="165"/>
      <c r="VTD187" s="168"/>
      <c r="VTE187" s="165"/>
      <c r="VTF187" s="165"/>
      <c r="VTG187" s="165"/>
      <c r="VTH187" s="168"/>
      <c r="VTI187" s="165"/>
      <c r="VTJ187" s="165"/>
      <c r="VTK187" s="165"/>
      <c r="VTL187" s="168"/>
      <c r="VTM187" s="165"/>
      <c r="VTN187" s="165"/>
      <c r="VTO187" s="165"/>
      <c r="VTP187" s="168"/>
      <c r="VTQ187" s="165"/>
      <c r="VTR187" s="165"/>
      <c r="VTS187" s="165"/>
      <c r="VTT187" s="168"/>
      <c r="VTU187" s="165"/>
      <c r="VTV187" s="165"/>
      <c r="VTW187" s="165"/>
      <c r="VTX187" s="168"/>
      <c r="VTY187" s="165"/>
      <c r="VTZ187" s="165"/>
      <c r="VUA187" s="165"/>
      <c r="VUB187" s="168"/>
      <c r="VUC187" s="165"/>
      <c r="VUD187" s="165"/>
      <c r="VUE187" s="165"/>
      <c r="VUF187" s="168"/>
      <c r="VUG187" s="165"/>
      <c r="VUH187" s="165"/>
      <c r="VUI187" s="165"/>
      <c r="VUJ187" s="168"/>
      <c r="VUK187" s="165"/>
      <c r="VUL187" s="165"/>
      <c r="VUM187" s="165"/>
      <c r="VUN187" s="168"/>
      <c r="VUO187" s="165"/>
      <c r="VUP187" s="165"/>
      <c r="VUQ187" s="165"/>
      <c r="VUR187" s="168"/>
      <c r="VUS187" s="165"/>
      <c r="VUT187" s="165"/>
      <c r="VUU187" s="165"/>
      <c r="VUV187" s="168"/>
      <c r="VUW187" s="165"/>
      <c r="VUX187" s="165"/>
      <c r="VUY187" s="165"/>
      <c r="VUZ187" s="168"/>
      <c r="VVA187" s="165"/>
      <c r="VVB187" s="165"/>
      <c r="VVC187" s="165"/>
      <c r="VVD187" s="168"/>
      <c r="VVE187" s="165"/>
      <c r="VVF187" s="165"/>
      <c r="VVG187" s="165"/>
      <c r="VVH187" s="168"/>
      <c r="VVI187" s="165"/>
      <c r="VVJ187" s="165"/>
      <c r="VVK187" s="165"/>
      <c r="VVL187" s="168"/>
      <c r="VVM187" s="165"/>
      <c r="VVN187" s="165"/>
      <c r="VVO187" s="165"/>
      <c r="VVP187" s="168"/>
      <c r="VVQ187" s="165"/>
      <c r="VVR187" s="165"/>
      <c r="VVS187" s="165"/>
      <c r="VVT187" s="168"/>
      <c r="VVU187" s="165"/>
      <c r="VVV187" s="165"/>
      <c r="VVW187" s="165"/>
      <c r="VVX187" s="168"/>
      <c r="VVY187" s="165"/>
      <c r="VVZ187" s="165"/>
      <c r="VWA187" s="165"/>
      <c r="VWB187" s="168"/>
      <c r="VWC187" s="165"/>
      <c r="VWD187" s="165"/>
      <c r="VWE187" s="165"/>
      <c r="VWF187" s="168"/>
      <c r="VWG187" s="165"/>
      <c r="VWH187" s="165"/>
      <c r="VWI187" s="165"/>
      <c r="VWJ187" s="168"/>
      <c r="VWK187" s="165"/>
      <c r="VWL187" s="165"/>
      <c r="VWM187" s="165"/>
      <c r="VWN187" s="168"/>
      <c r="VWO187" s="165"/>
      <c r="VWP187" s="165"/>
      <c r="VWQ187" s="165"/>
      <c r="VWR187" s="168"/>
      <c r="VWS187" s="165"/>
      <c r="VWT187" s="165"/>
      <c r="VWU187" s="165"/>
      <c r="VWV187" s="168"/>
      <c r="VWW187" s="165"/>
      <c r="VWX187" s="165"/>
      <c r="VWY187" s="165"/>
      <c r="VWZ187" s="168"/>
      <c r="VXA187" s="165"/>
      <c r="VXB187" s="165"/>
      <c r="VXC187" s="165"/>
      <c r="VXD187" s="168"/>
      <c r="VXE187" s="165"/>
      <c r="VXF187" s="165"/>
      <c r="VXG187" s="165"/>
      <c r="VXH187" s="168"/>
      <c r="VXI187" s="165"/>
      <c r="VXJ187" s="165"/>
      <c r="VXK187" s="165"/>
      <c r="VXL187" s="168"/>
      <c r="VXM187" s="165"/>
      <c r="VXN187" s="165"/>
      <c r="VXO187" s="165"/>
      <c r="VXP187" s="168"/>
      <c r="VXQ187" s="165"/>
      <c r="VXR187" s="165"/>
      <c r="VXS187" s="165"/>
      <c r="VXT187" s="168"/>
      <c r="VXU187" s="165"/>
      <c r="VXV187" s="165"/>
      <c r="VXW187" s="165"/>
      <c r="VXX187" s="168"/>
      <c r="VXY187" s="165"/>
      <c r="VXZ187" s="165"/>
      <c r="VYA187" s="165"/>
      <c r="VYB187" s="168"/>
      <c r="VYC187" s="165"/>
      <c r="VYD187" s="165"/>
      <c r="VYE187" s="165"/>
      <c r="VYF187" s="168"/>
      <c r="VYG187" s="165"/>
      <c r="VYH187" s="165"/>
      <c r="VYI187" s="165"/>
      <c r="VYJ187" s="168"/>
      <c r="VYK187" s="165"/>
      <c r="VYL187" s="165"/>
      <c r="VYM187" s="165"/>
      <c r="VYN187" s="168"/>
      <c r="VYO187" s="165"/>
      <c r="VYP187" s="165"/>
      <c r="VYQ187" s="165"/>
      <c r="VYR187" s="168"/>
      <c r="VYS187" s="165"/>
      <c r="VYT187" s="165"/>
      <c r="VYU187" s="165"/>
      <c r="VYV187" s="168"/>
      <c r="VYW187" s="165"/>
      <c r="VYX187" s="165"/>
      <c r="VYY187" s="165"/>
      <c r="VYZ187" s="168"/>
      <c r="VZA187" s="165"/>
      <c r="VZB187" s="165"/>
      <c r="VZC187" s="165"/>
      <c r="VZD187" s="168"/>
      <c r="VZE187" s="165"/>
      <c r="VZF187" s="165"/>
      <c r="VZG187" s="165"/>
      <c r="VZH187" s="168"/>
      <c r="VZI187" s="165"/>
      <c r="VZJ187" s="165"/>
      <c r="VZK187" s="165"/>
      <c r="VZL187" s="168"/>
      <c r="VZM187" s="165"/>
      <c r="VZN187" s="165"/>
      <c r="VZO187" s="165"/>
      <c r="VZP187" s="168"/>
      <c r="VZQ187" s="165"/>
      <c r="VZR187" s="165"/>
      <c r="VZS187" s="165"/>
      <c r="VZT187" s="168"/>
      <c r="VZU187" s="165"/>
      <c r="VZV187" s="165"/>
      <c r="VZW187" s="165"/>
      <c r="VZX187" s="168"/>
      <c r="VZY187" s="165"/>
      <c r="VZZ187" s="165"/>
      <c r="WAA187" s="165"/>
      <c r="WAB187" s="168"/>
      <c r="WAC187" s="165"/>
      <c r="WAD187" s="165"/>
      <c r="WAE187" s="165"/>
      <c r="WAF187" s="168"/>
      <c r="WAG187" s="165"/>
      <c r="WAH187" s="165"/>
      <c r="WAI187" s="165"/>
      <c r="WAJ187" s="168"/>
      <c r="WAK187" s="165"/>
      <c r="WAL187" s="165"/>
      <c r="WAM187" s="165"/>
      <c r="WAN187" s="168"/>
      <c r="WAO187" s="165"/>
      <c r="WAP187" s="165"/>
      <c r="WAQ187" s="165"/>
      <c r="WAR187" s="168"/>
      <c r="WAS187" s="165"/>
      <c r="WAT187" s="165"/>
      <c r="WAU187" s="165"/>
      <c r="WAV187" s="168"/>
      <c r="WAW187" s="165"/>
      <c r="WAX187" s="165"/>
      <c r="WAY187" s="165"/>
      <c r="WAZ187" s="168"/>
      <c r="WBA187" s="165"/>
      <c r="WBB187" s="165"/>
      <c r="WBC187" s="165"/>
      <c r="WBD187" s="168"/>
      <c r="WBE187" s="165"/>
      <c r="WBF187" s="165"/>
      <c r="WBG187" s="165"/>
      <c r="WBH187" s="168"/>
      <c r="WBI187" s="165"/>
      <c r="WBJ187" s="165"/>
      <c r="WBK187" s="165"/>
      <c r="WBL187" s="168"/>
      <c r="WBM187" s="165"/>
      <c r="WBN187" s="165"/>
      <c r="WBO187" s="165"/>
      <c r="WBP187" s="168"/>
      <c r="WBQ187" s="165"/>
      <c r="WBR187" s="165"/>
      <c r="WBS187" s="165"/>
      <c r="WBT187" s="168"/>
      <c r="WBU187" s="165"/>
      <c r="WBV187" s="165"/>
      <c r="WBW187" s="165"/>
      <c r="WBX187" s="168"/>
      <c r="WBY187" s="165"/>
      <c r="WBZ187" s="165"/>
      <c r="WCA187" s="165"/>
      <c r="WCB187" s="168"/>
      <c r="WCC187" s="165"/>
      <c r="WCD187" s="165"/>
      <c r="WCE187" s="165"/>
      <c r="WCF187" s="168"/>
      <c r="WCG187" s="165"/>
      <c r="WCH187" s="165"/>
      <c r="WCI187" s="165"/>
      <c r="WCJ187" s="168"/>
      <c r="WCK187" s="165"/>
      <c r="WCL187" s="165"/>
      <c r="WCM187" s="165"/>
      <c r="WCN187" s="168"/>
      <c r="WCO187" s="165"/>
      <c r="WCP187" s="165"/>
      <c r="WCQ187" s="165"/>
      <c r="WCR187" s="168"/>
      <c r="WCS187" s="165"/>
      <c r="WCT187" s="165"/>
      <c r="WCU187" s="165"/>
      <c r="WCV187" s="168"/>
      <c r="WCW187" s="165"/>
      <c r="WCX187" s="165"/>
      <c r="WCY187" s="165"/>
      <c r="WCZ187" s="168"/>
      <c r="WDA187" s="165"/>
      <c r="WDB187" s="165"/>
      <c r="WDC187" s="165"/>
      <c r="WDD187" s="168"/>
      <c r="WDE187" s="165"/>
      <c r="WDF187" s="165"/>
      <c r="WDG187" s="165"/>
      <c r="WDH187" s="168"/>
      <c r="WDI187" s="165"/>
      <c r="WDJ187" s="165"/>
      <c r="WDK187" s="165"/>
      <c r="WDL187" s="168"/>
      <c r="WDM187" s="165"/>
      <c r="WDN187" s="165"/>
      <c r="WDO187" s="165"/>
      <c r="WDP187" s="168"/>
      <c r="WDQ187" s="165"/>
      <c r="WDR187" s="165"/>
      <c r="WDS187" s="165"/>
      <c r="WDT187" s="168"/>
      <c r="WDU187" s="165"/>
      <c r="WDV187" s="165"/>
      <c r="WDW187" s="165"/>
      <c r="WDX187" s="168"/>
      <c r="WDY187" s="165"/>
      <c r="WDZ187" s="165"/>
      <c r="WEA187" s="165"/>
      <c r="WEB187" s="168"/>
      <c r="WEC187" s="165"/>
      <c r="WED187" s="165"/>
      <c r="WEE187" s="165"/>
      <c r="WEF187" s="168"/>
      <c r="WEG187" s="165"/>
      <c r="WEH187" s="165"/>
      <c r="WEI187" s="165"/>
      <c r="WEJ187" s="168"/>
      <c r="WEK187" s="165"/>
      <c r="WEL187" s="165"/>
      <c r="WEM187" s="165"/>
      <c r="WEN187" s="168"/>
      <c r="WEO187" s="165"/>
      <c r="WEP187" s="165"/>
      <c r="WEQ187" s="165"/>
      <c r="WER187" s="168"/>
      <c r="WES187" s="165"/>
      <c r="WET187" s="165"/>
      <c r="WEU187" s="165"/>
      <c r="WEV187" s="168"/>
      <c r="WEW187" s="165"/>
      <c r="WEX187" s="165"/>
      <c r="WEY187" s="165"/>
      <c r="WEZ187" s="168"/>
      <c r="WFA187" s="165"/>
      <c r="WFB187" s="165"/>
      <c r="WFC187" s="165"/>
      <c r="WFD187" s="168"/>
      <c r="WFE187" s="165"/>
      <c r="WFF187" s="165"/>
      <c r="WFG187" s="165"/>
      <c r="WFH187" s="168"/>
      <c r="WFI187" s="165"/>
      <c r="WFJ187" s="165"/>
      <c r="WFK187" s="165"/>
      <c r="WFL187" s="168"/>
      <c r="WFM187" s="165"/>
      <c r="WFN187" s="165"/>
      <c r="WFO187" s="165"/>
      <c r="WFP187" s="168"/>
      <c r="WFQ187" s="165"/>
      <c r="WFR187" s="165"/>
      <c r="WFS187" s="165"/>
      <c r="WFT187" s="168"/>
      <c r="WFU187" s="165"/>
      <c r="WFV187" s="165"/>
      <c r="WFW187" s="165"/>
      <c r="WFX187" s="168"/>
      <c r="WFY187" s="165"/>
      <c r="WFZ187" s="165"/>
      <c r="WGA187" s="165"/>
      <c r="WGB187" s="168"/>
      <c r="WGC187" s="165"/>
      <c r="WGD187" s="165"/>
      <c r="WGE187" s="165"/>
      <c r="WGF187" s="168"/>
      <c r="WGG187" s="165"/>
      <c r="WGH187" s="165"/>
      <c r="WGI187" s="165"/>
      <c r="WGJ187" s="168"/>
      <c r="WGK187" s="165"/>
      <c r="WGL187" s="165"/>
      <c r="WGM187" s="165"/>
      <c r="WGN187" s="168"/>
      <c r="WGO187" s="165"/>
      <c r="WGP187" s="165"/>
      <c r="WGQ187" s="165"/>
      <c r="WGR187" s="168"/>
      <c r="WGS187" s="165"/>
      <c r="WGT187" s="165"/>
      <c r="WGU187" s="165"/>
      <c r="WGV187" s="168"/>
      <c r="WGW187" s="165"/>
      <c r="WGX187" s="165"/>
      <c r="WGY187" s="165"/>
      <c r="WGZ187" s="168"/>
      <c r="WHA187" s="165"/>
      <c r="WHB187" s="165"/>
      <c r="WHC187" s="165"/>
      <c r="WHD187" s="168"/>
      <c r="WHE187" s="165"/>
      <c r="WHF187" s="165"/>
      <c r="WHG187" s="165"/>
      <c r="WHH187" s="168"/>
      <c r="WHI187" s="165"/>
      <c r="WHJ187" s="165"/>
      <c r="WHK187" s="165"/>
      <c r="WHL187" s="168"/>
      <c r="WHM187" s="165"/>
      <c r="WHN187" s="165"/>
      <c r="WHO187" s="165"/>
      <c r="WHP187" s="168"/>
      <c r="WHQ187" s="165"/>
      <c r="WHR187" s="165"/>
      <c r="WHS187" s="165"/>
      <c r="WHT187" s="168"/>
      <c r="WHU187" s="165"/>
      <c r="WHV187" s="165"/>
      <c r="WHW187" s="165"/>
      <c r="WHX187" s="168"/>
      <c r="WHY187" s="165"/>
      <c r="WHZ187" s="165"/>
      <c r="WIA187" s="165"/>
      <c r="WIB187" s="168"/>
      <c r="WIC187" s="165"/>
      <c r="WID187" s="165"/>
      <c r="WIE187" s="165"/>
      <c r="WIF187" s="168"/>
      <c r="WIG187" s="165"/>
      <c r="WIH187" s="165"/>
      <c r="WII187" s="165"/>
      <c r="WIJ187" s="168"/>
      <c r="WIK187" s="165"/>
      <c r="WIL187" s="165"/>
      <c r="WIM187" s="165"/>
      <c r="WIN187" s="168"/>
      <c r="WIO187" s="165"/>
      <c r="WIP187" s="165"/>
      <c r="WIQ187" s="165"/>
      <c r="WIR187" s="168"/>
      <c r="WIS187" s="165"/>
      <c r="WIT187" s="165"/>
      <c r="WIU187" s="165"/>
      <c r="WIV187" s="168"/>
      <c r="WIW187" s="165"/>
      <c r="WIX187" s="165"/>
      <c r="WIY187" s="165"/>
      <c r="WIZ187" s="168"/>
      <c r="WJA187" s="165"/>
      <c r="WJB187" s="165"/>
      <c r="WJC187" s="165"/>
      <c r="WJD187" s="168"/>
      <c r="WJE187" s="165"/>
      <c r="WJF187" s="165"/>
      <c r="WJG187" s="165"/>
      <c r="WJH187" s="168"/>
      <c r="WJI187" s="165"/>
      <c r="WJJ187" s="165"/>
      <c r="WJK187" s="165"/>
      <c r="WJL187" s="168"/>
      <c r="WJM187" s="165"/>
      <c r="WJN187" s="165"/>
      <c r="WJO187" s="165"/>
      <c r="WJP187" s="168"/>
      <c r="WJQ187" s="165"/>
      <c r="WJR187" s="165"/>
      <c r="WJS187" s="165"/>
      <c r="WJT187" s="168"/>
      <c r="WJU187" s="165"/>
      <c r="WJV187" s="165"/>
      <c r="WJW187" s="165"/>
      <c r="WJX187" s="168"/>
      <c r="WJY187" s="165"/>
      <c r="WJZ187" s="165"/>
      <c r="WKA187" s="165"/>
      <c r="WKB187" s="168"/>
      <c r="WKC187" s="165"/>
      <c r="WKD187" s="165"/>
      <c r="WKE187" s="165"/>
      <c r="WKF187" s="168"/>
      <c r="WKG187" s="165"/>
      <c r="WKH187" s="165"/>
      <c r="WKI187" s="165"/>
      <c r="WKJ187" s="168"/>
      <c r="WKK187" s="165"/>
      <c r="WKL187" s="165"/>
      <c r="WKM187" s="165"/>
      <c r="WKN187" s="168"/>
      <c r="WKO187" s="165"/>
      <c r="WKP187" s="165"/>
      <c r="WKQ187" s="165"/>
      <c r="WKR187" s="168"/>
      <c r="WKS187" s="165"/>
      <c r="WKT187" s="165"/>
      <c r="WKU187" s="165"/>
      <c r="WKV187" s="168"/>
      <c r="WKW187" s="165"/>
      <c r="WKX187" s="165"/>
      <c r="WKY187" s="165"/>
      <c r="WKZ187" s="168"/>
      <c r="WLA187" s="165"/>
      <c r="WLB187" s="165"/>
      <c r="WLC187" s="165"/>
      <c r="WLD187" s="168"/>
      <c r="WLE187" s="165"/>
      <c r="WLF187" s="165"/>
      <c r="WLG187" s="165"/>
      <c r="WLH187" s="168"/>
      <c r="WLI187" s="165"/>
      <c r="WLJ187" s="165"/>
      <c r="WLK187" s="165"/>
      <c r="WLL187" s="168"/>
      <c r="WLM187" s="165"/>
      <c r="WLN187" s="165"/>
      <c r="WLO187" s="165"/>
      <c r="WLP187" s="168"/>
      <c r="WLQ187" s="165"/>
      <c r="WLR187" s="165"/>
      <c r="WLS187" s="165"/>
      <c r="WLT187" s="168"/>
      <c r="WLU187" s="165"/>
      <c r="WLV187" s="165"/>
      <c r="WLW187" s="165"/>
      <c r="WLX187" s="168"/>
      <c r="WLY187" s="165"/>
      <c r="WLZ187" s="165"/>
      <c r="WMA187" s="165"/>
      <c r="WMB187" s="168"/>
      <c r="WMC187" s="165"/>
      <c r="WMD187" s="165"/>
      <c r="WME187" s="165"/>
      <c r="WMF187" s="168"/>
      <c r="WMG187" s="165"/>
      <c r="WMH187" s="165"/>
      <c r="WMI187" s="165"/>
      <c r="WMJ187" s="168"/>
      <c r="WMK187" s="165"/>
      <c r="WML187" s="165"/>
      <c r="WMM187" s="165"/>
      <c r="WMN187" s="168"/>
      <c r="WMO187" s="165"/>
      <c r="WMP187" s="165"/>
      <c r="WMQ187" s="165"/>
      <c r="WMR187" s="168"/>
      <c r="WMS187" s="165"/>
      <c r="WMT187" s="165"/>
      <c r="WMU187" s="165"/>
      <c r="WMV187" s="168"/>
      <c r="WMW187" s="165"/>
      <c r="WMX187" s="165"/>
      <c r="WMY187" s="165"/>
      <c r="WMZ187" s="168"/>
      <c r="WNA187" s="165"/>
      <c r="WNB187" s="165"/>
      <c r="WNC187" s="165"/>
      <c r="WND187" s="168"/>
      <c r="WNE187" s="165"/>
      <c r="WNF187" s="165"/>
      <c r="WNG187" s="165"/>
      <c r="WNH187" s="168"/>
      <c r="WNI187" s="165"/>
      <c r="WNJ187" s="165"/>
      <c r="WNK187" s="165"/>
      <c r="WNL187" s="168"/>
      <c r="WNM187" s="165"/>
      <c r="WNN187" s="165"/>
      <c r="WNO187" s="165"/>
      <c r="WNP187" s="168"/>
      <c r="WNQ187" s="165"/>
      <c r="WNR187" s="165"/>
      <c r="WNS187" s="165"/>
      <c r="WNT187" s="168"/>
      <c r="WNU187" s="165"/>
      <c r="WNV187" s="165"/>
      <c r="WNW187" s="165"/>
      <c r="WNX187" s="168"/>
      <c r="WNY187" s="165"/>
      <c r="WNZ187" s="165"/>
      <c r="WOA187" s="165"/>
      <c r="WOB187" s="168"/>
      <c r="WOC187" s="165"/>
      <c r="WOD187" s="165"/>
      <c r="WOE187" s="165"/>
      <c r="WOF187" s="168"/>
      <c r="WOG187" s="165"/>
      <c r="WOH187" s="165"/>
      <c r="WOI187" s="165"/>
      <c r="WOJ187" s="168"/>
      <c r="WOK187" s="165"/>
      <c r="WOL187" s="165"/>
      <c r="WOM187" s="165"/>
      <c r="WON187" s="168"/>
      <c r="WOO187" s="165"/>
      <c r="WOP187" s="165"/>
      <c r="WOQ187" s="165"/>
      <c r="WOR187" s="168"/>
      <c r="WOS187" s="165"/>
      <c r="WOT187" s="165"/>
      <c r="WOU187" s="165"/>
      <c r="WOV187" s="168"/>
      <c r="WOW187" s="165"/>
      <c r="WOX187" s="165"/>
      <c r="WOY187" s="165"/>
      <c r="WOZ187" s="168"/>
      <c r="WPA187" s="165"/>
      <c r="WPB187" s="165"/>
      <c r="WPC187" s="165"/>
      <c r="WPD187" s="168"/>
      <c r="WPE187" s="165"/>
      <c r="WPF187" s="165"/>
      <c r="WPG187" s="165"/>
      <c r="WPH187" s="168"/>
      <c r="WPI187" s="165"/>
      <c r="WPJ187" s="165"/>
      <c r="WPK187" s="165"/>
      <c r="WPL187" s="168"/>
      <c r="WPM187" s="165"/>
      <c r="WPN187" s="165"/>
      <c r="WPO187" s="165"/>
      <c r="WPP187" s="168"/>
      <c r="WPQ187" s="165"/>
      <c r="WPR187" s="165"/>
      <c r="WPS187" s="165"/>
      <c r="WPT187" s="168"/>
      <c r="WPU187" s="165"/>
      <c r="WPV187" s="165"/>
      <c r="WPW187" s="165"/>
      <c r="WPX187" s="168"/>
      <c r="WPY187" s="165"/>
      <c r="WPZ187" s="165"/>
      <c r="WQA187" s="165"/>
      <c r="WQB187" s="168"/>
      <c r="WQC187" s="165"/>
      <c r="WQD187" s="165"/>
      <c r="WQE187" s="165"/>
      <c r="WQF187" s="168"/>
      <c r="WQG187" s="165"/>
      <c r="WQH187" s="165"/>
      <c r="WQI187" s="165"/>
      <c r="WQJ187" s="168"/>
      <c r="WQK187" s="165"/>
      <c r="WQL187" s="165"/>
      <c r="WQM187" s="165"/>
      <c r="WQN187" s="168"/>
      <c r="WQO187" s="165"/>
      <c r="WQP187" s="165"/>
      <c r="WQQ187" s="165"/>
      <c r="WQR187" s="168"/>
      <c r="WQS187" s="165"/>
      <c r="WQT187" s="165"/>
      <c r="WQU187" s="165"/>
      <c r="WQV187" s="168"/>
      <c r="WQW187" s="165"/>
      <c r="WQX187" s="165"/>
      <c r="WQY187" s="165"/>
      <c r="WQZ187" s="168"/>
      <c r="WRA187" s="165"/>
      <c r="WRB187" s="165"/>
      <c r="WRC187" s="165"/>
      <c r="WRD187" s="168"/>
      <c r="WRE187" s="165"/>
      <c r="WRF187" s="165"/>
      <c r="WRG187" s="165"/>
      <c r="WRH187" s="168"/>
      <c r="WRI187" s="165"/>
      <c r="WRJ187" s="165"/>
      <c r="WRK187" s="165"/>
      <c r="WRL187" s="168"/>
      <c r="WRM187" s="165"/>
      <c r="WRN187" s="165"/>
      <c r="WRO187" s="165"/>
      <c r="WRP187" s="168"/>
      <c r="WRQ187" s="165"/>
      <c r="WRR187" s="165"/>
      <c r="WRS187" s="165"/>
      <c r="WRT187" s="168"/>
      <c r="WRU187" s="165"/>
      <c r="WRV187" s="165"/>
      <c r="WRW187" s="165"/>
      <c r="WRX187" s="168"/>
      <c r="WRY187" s="165"/>
      <c r="WRZ187" s="165"/>
      <c r="WSA187" s="165"/>
      <c r="WSB187" s="168"/>
      <c r="WSC187" s="165"/>
      <c r="WSD187" s="165"/>
      <c r="WSE187" s="165"/>
      <c r="WSF187" s="168"/>
      <c r="WSG187" s="165"/>
      <c r="WSH187" s="165"/>
      <c r="WSI187" s="165"/>
      <c r="WSJ187" s="168"/>
      <c r="WSK187" s="165"/>
      <c r="WSL187" s="165"/>
      <c r="WSM187" s="165"/>
      <c r="WSN187" s="168"/>
      <c r="WSO187" s="165"/>
      <c r="WSP187" s="165"/>
      <c r="WSQ187" s="165"/>
      <c r="WSR187" s="168"/>
      <c r="WSS187" s="165"/>
      <c r="WST187" s="165"/>
      <c r="WSU187" s="165"/>
      <c r="WSV187" s="168"/>
      <c r="WSW187" s="165"/>
      <c r="WSX187" s="165"/>
      <c r="WSY187" s="165"/>
      <c r="WSZ187" s="168"/>
      <c r="WTA187" s="165"/>
      <c r="WTB187" s="165"/>
      <c r="WTC187" s="165"/>
      <c r="WTD187" s="168"/>
      <c r="WTE187" s="165"/>
      <c r="WTF187" s="165"/>
      <c r="WTG187" s="165"/>
      <c r="WTH187" s="168"/>
      <c r="WTI187" s="165"/>
      <c r="WTJ187" s="165"/>
      <c r="WTK187" s="165"/>
      <c r="WTL187" s="168"/>
      <c r="WTM187" s="165"/>
      <c r="WTN187" s="165"/>
      <c r="WTO187" s="165"/>
      <c r="WTP187" s="168"/>
      <c r="WTQ187" s="165"/>
      <c r="WTR187" s="165"/>
      <c r="WTS187" s="165"/>
      <c r="WTT187" s="168"/>
      <c r="WTU187" s="165"/>
      <c r="WTV187" s="165"/>
      <c r="WTW187" s="165"/>
      <c r="WTX187" s="168"/>
      <c r="WTY187" s="165"/>
      <c r="WTZ187" s="165"/>
      <c r="WUA187" s="165"/>
      <c r="WUB187" s="168"/>
      <c r="WUC187" s="165"/>
      <c r="WUD187" s="165"/>
      <c r="WUE187" s="165"/>
      <c r="WUF187" s="168"/>
      <c r="WUG187" s="165"/>
      <c r="WUH187" s="165"/>
      <c r="WUI187" s="165"/>
      <c r="WUJ187" s="168"/>
      <c r="WUK187" s="165"/>
      <c r="WUL187" s="165"/>
      <c r="WUM187" s="165"/>
      <c r="WUN187" s="168"/>
      <c r="WUO187" s="165"/>
      <c r="WUP187" s="165"/>
      <c r="WUQ187" s="165"/>
      <c r="WUR187" s="168"/>
      <c r="WUS187" s="165"/>
      <c r="WUT187" s="165"/>
      <c r="WUU187" s="165"/>
      <c r="WUV187" s="168"/>
      <c r="WUW187" s="165"/>
      <c r="WUX187" s="165"/>
      <c r="WUY187" s="165"/>
      <c r="WUZ187" s="168"/>
      <c r="WVA187" s="165"/>
      <c r="WVB187" s="165"/>
      <c r="WVC187" s="165"/>
      <c r="WVD187" s="168"/>
      <c r="WVE187" s="165"/>
      <c r="WVF187" s="165"/>
      <c r="WVG187" s="165"/>
      <c r="WVH187" s="168"/>
      <c r="WVI187" s="165"/>
      <c r="WVJ187" s="165"/>
      <c r="WVK187" s="165"/>
      <c r="WVL187" s="168"/>
      <c r="WVM187" s="165"/>
      <c r="WVN187" s="165"/>
      <c r="WVO187" s="165"/>
      <c r="WVP187" s="168"/>
      <c r="WVQ187" s="165"/>
      <c r="WVR187" s="165"/>
      <c r="WVS187" s="165"/>
      <c r="WVT187" s="168"/>
      <c r="WVU187" s="165"/>
      <c r="WVV187" s="165"/>
      <c r="WVW187" s="165"/>
      <c r="WVX187" s="168"/>
      <c r="WVY187" s="165"/>
      <c r="WVZ187" s="165"/>
      <c r="WWA187" s="165"/>
      <c r="WWB187" s="168"/>
      <c r="WWC187" s="165"/>
      <c r="WWD187" s="165"/>
      <c r="WWE187" s="165"/>
      <c r="WWF187" s="168"/>
      <c r="WWG187" s="165"/>
      <c r="WWH187" s="165"/>
      <c r="WWI187" s="165"/>
      <c r="WWJ187" s="168"/>
      <c r="WWK187" s="165"/>
      <c r="WWL187" s="165"/>
      <c r="WWM187" s="165"/>
      <c r="WWN187" s="168"/>
      <c r="WWO187" s="165"/>
      <c r="WWP187" s="165"/>
      <c r="WWQ187" s="165"/>
      <c r="WWR187" s="168"/>
      <c r="WWS187" s="165"/>
      <c r="WWT187" s="165"/>
      <c r="WWU187" s="165"/>
      <c r="WWV187" s="168"/>
      <c r="WWW187" s="165"/>
      <c r="WWX187" s="165"/>
      <c r="WWY187" s="165"/>
      <c r="WWZ187" s="168"/>
      <c r="WXA187" s="165"/>
      <c r="WXB187" s="165"/>
      <c r="WXC187" s="165"/>
      <c r="WXD187" s="168"/>
      <c r="WXE187" s="165"/>
      <c r="WXF187" s="165"/>
      <c r="WXG187" s="165"/>
      <c r="WXH187" s="168"/>
      <c r="WXI187" s="165"/>
      <c r="WXJ187" s="165"/>
      <c r="WXK187" s="165"/>
      <c r="WXL187" s="168"/>
      <c r="WXM187" s="165"/>
      <c r="WXN187" s="165"/>
      <c r="WXO187" s="165"/>
      <c r="WXP187" s="168"/>
      <c r="WXQ187" s="165"/>
      <c r="WXR187" s="165"/>
      <c r="WXS187" s="165"/>
      <c r="WXT187" s="168"/>
      <c r="WXU187" s="165"/>
      <c r="WXV187" s="165"/>
      <c r="WXW187" s="165"/>
      <c r="WXX187" s="168"/>
      <c r="WXY187" s="165"/>
      <c r="WXZ187" s="165"/>
      <c r="WYA187" s="165"/>
      <c r="WYB187" s="168"/>
      <c r="WYC187" s="165"/>
      <c r="WYD187" s="165"/>
      <c r="WYE187" s="165"/>
      <c r="WYF187" s="168"/>
      <c r="WYG187" s="165"/>
      <c r="WYH187" s="165"/>
      <c r="WYI187" s="165"/>
      <c r="WYJ187" s="168"/>
      <c r="WYK187" s="165"/>
      <c r="WYL187" s="165"/>
      <c r="WYM187" s="165"/>
      <c r="WYN187" s="168"/>
      <c r="WYO187" s="165"/>
      <c r="WYP187" s="165"/>
      <c r="WYQ187" s="165"/>
      <c r="WYR187" s="168"/>
      <c r="WYS187" s="165"/>
      <c r="WYT187" s="165"/>
      <c r="WYU187" s="165"/>
      <c r="WYV187" s="168"/>
      <c r="WYW187" s="165"/>
      <c r="WYX187" s="165"/>
      <c r="WYY187" s="165"/>
      <c r="WYZ187" s="168"/>
      <c r="WZA187" s="165"/>
      <c r="WZB187" s="165"/>
      <c r="WZC187" s="165"/>
      <c r="WZD187" s="168"/>
      <c r="WZE187" s="165"/>
      <c r="WZF187" s="165"/>
      <c r="WZG187" s="165"/>
      <c r="WZH187" s="168"/>
      <c r="WZI187" s="165"/>
      <c r="WZJ187" s="165"/>
      <c r="WZK187" s="165"/>
      <c r="WZL187" s="168"/>
      <c r="WZM187" s="165"/>
      <c r="WZN187" s="165"/>
      <c r="WZO187" s="165"/>
      <c r="WZP187" s="168"/>
      <c r="WZQ187" s="165"/>
      <c r="WZR187" s="165"/>
      <c r="WZS187" s="165"/>
      <c r="WZT187" s="168"/>
      <c r="WZU187" s="165"/>
      <c r="WZV187" s="165"/>
      <c r="WZW187" s="165"/>
      <c r="WZX187" s="168"/>
      <c r="WZY187" s="165"/>
      <c r="WZZ187" s="165"/>
      <c r="XAA187" s="165"/>
      <c r="XAB187" s="168"/>
      <c r="XAC187" s="165"/>
      <c r="XAD187" s="165"/>
      <c r="XAE187" s="165"/>
      <c r="XAF187" s="168"/>
      <c r="XAG187" s="165"/>
      <c r="XAH187" s="165"/>
      <c r="XAI187" s="165"/>
      <c r="XAJ187" s="168"/>
      <c r="XAK187" s="165"/>
      <c r="XAL187" s="165"/>
      <c r="XAM187" s="165"/>
      <c r="XAN187" s="168"/>
      <c r="XAO187" s="165"/>
      <c r="XAP187" s="165"/>
      <c r="XAQ187" s="165"/>
      <c r="XAR187" s="168"/>
      <c r="XAS187" s="165"/>
      <c r="XAT187" s="165"/>
      <c r="XAU187" s="165"/>
      <c r="XAV187" s="168"/>
      <c r="XAW187" s="165"/>
      <c r="XAX187" s="165"/>
      <c r="XAY187" s="165"/>
      <c r="XAZ187" s="168"/>
      <c r="XBA187" s="165"/>
      <c r="XBB187" s="165"/>
      <c r="XBC187" s="165"/>
      <c r="XBD187" s="168"/>
      <c r="XBE187" s="165"/>
      <c r="XBF187" s="165"/>
      <c r="XBG187" s="165"/>
      <c r="XBH187" s="168"/>
      <c r="XBI187" s="165"/>
      <c r="XBJ187" s="165"/>
      <c r="XBK187" s="165"/>
      <c r="XBL187" s="168"/>
      <c r="XBM187" s="165"/>
      <c r="XBN187" s="165"/>
      <c r="XBO187" s="165"/>
      <c r="XBP187" s="168"/>
      <c r="XBQ187" s="165"/>
      <c r="XBR187" s="165"/>
      <c r="XBS187" s="165"/>
      <c r="XBT187" s="168"/>
      <c r="XBU187" s="165"/>
      <c r="XBV187" s="165"/>
      <c r="XBW187" s="165"/>
      <c r="XBX187" s="168"/>
      <c r="XBY187" s="165"/>
      <c r="XBZ187" s="165"/>
      <c r="XCA187" s="165"/>
      <c r="XCB187" s="168"/>
      <c r="XCC187" s="165"/>
      <c r="XCD187" s="165"/>
      <c r="XCE187" s="165"/>
      <c r="XCF187" s="168"/>
      <c r="XCG187" s="165"/>
      <c r="XCH187" s="165"/>
      <c r="XCI187" s="165"/>
      <c r="XCJ187" s="168"/>
      <c r="XCK187" s="165"/>
      <c r="XCL187" s="165"/>
      <c r="XCM187" s="165"/>
      <c r="XCN187" s="168"/>
      <c r="XCO187" s="165"/>
      <c r="XCP187" s="165"/>
      <c r="XCQ187" s="165"/>
      <c r="XCR187" s="168"/>
      <c r="XCS187" s="165"/>
      <c r="XCT187" s="165"/>
      <c r="XCU187" s="165"/>
      <c r="XCV187" s="168"/>
      <c r="XCW187" s="165"/>
      <c r="XCX187" s="165"/>
      <c r="XCY187" s="165"/>
      <c r="XCZ187" s="168"/>
      <c r="XDA187" s="165"/>
      <c r="XDB187" s="165"/>
      <c r="XDC187" s="165"/>
      <c r="XDD187" s="168"/>
      <c r="XDE187" s="165"/>
      <c r="XDF187" s="165"/>
      <c r="XDG187" s="165"/>
      <c r="XDH187" s="168"/>
      <c r="XDI187" s="165"/>
      <c r="XDJ187" s="165"/>
      <c r="XDK187" s="165"/>
      <c r="XDL187" s="168"/>
      <c r="XDM187" s="165"/>
      <c r="XDN187" s="165"/>
      <c r="XDO187" s="165"/>
      <c r="XDP187" s="168"/>
      <c r="XDQ187" s="165"/>
      <c r="XDR187" s="165"/>
      <c r="XDS187" s="165"/>
      <c r="XDT187" s="168"/>
      <c r="XDU187" s="165"/>
      <c r="XDV187" s="165"/>
      <c r="XDW187" s="165"/>
      <c r="XDX187" s="168"/>
      <c r="XDY187" s="165"/>
      <c r="XDZ187" s="165"/>
      <c r="XEA187" s="165"/>
      <c r="XEB187" s="168"/>
      <c r="XEC187" s="165"/>
      <c r="XED187" s="165"/>
      <c r="XEE187" s="165"/>
      <c r="XEF187" s="168"/>
      <c r="XEG187" s="165"/>
      <c r="XEH187" s="165"/>
      <c r="XEI187" s="165"/>
      <c r="XEJ187" s="168"/>
      <c r="XEK187" s="165"/>
      <c r="XEL187" s="165"/>
      <c r="XEM187" s="165"/>
      <c r="XEN187" s="168"/>
      <c r="XEO187" s="165"/>
      <c r="XEP187" s="165"/>
      <c r="XEQ187" s="165"/>
      <c r="XER187" s="168"/>
      <c r="XES187" s="165"/>
      <c r="XET187" s="165"/>
      <c r="XEU187" s="165"/>
      <c r="XEV187" s="168"/>
      <c r="XEW187" s="165"/>
      <c r="XEX187" s="165"/>
      <c r="XEY187" s="165"/>
      <c r="XEZ187" s="168"/>
      <c r="XFA187" s="165"/>
      <c r="XFB187" s="165"/>
      <c r="XFC187" s="165"/>
      <c r="XFD187" s="168"/>
    </row>
    <row r="188" spans="1:16384" s="181" customFormat="1">
      <c r="A188" s="165"/>
      <c r="B188" s="208" t="s">
        <v>691</v>
      </c>
      <c r="C188" s="162" t="s">
        <v>505</v>
      </c>
      <c r="D188" s="165" t="s">
        <v>722</v>
      </c>
      <c r="E188" s="165" t="s">
        <v>690</v>
      </c>
      <c r="F188" s="165" t="s">
        <v>689</v>
      </c>
      <c r="G188" s="168" t="s">
        <v>155</v>
      </c>
      <c r="H188" s="211" t="str">
        <f t="shared" si="13"/>
        <v>EXEC INS_fsm_state_transition @tx_fsm_type_name='LOAN', @tx_state_name='CA_CAD_QUERY_UPDATED', @tx_action_name='GENERATE_SL', @tx_next_state_name='SL_GENERATED',  @tx_login_name='nazdaq_prod'</v>
      </c>
      <c r="I188" s="165"/>
      <c r="J188" s="165"/>
      <c r="K188" s="165"/>
      <c r="L188" s="168"/>
      <c r="M188" s="165"/>
      <c r="N188" s="165"/>
      <c r="O188" s="165"/>
      <c r="P188" s="168"/>
      <c r="Q188" s="165"/>
      <c r="R188" s="165"/>
      <c r="S188" s="165"/>
      <c r="T188" s="168"/>
      <c r="U188" s="165"/>
      <c r="V188" s="165"/>
      <c r="W188" s="165"/>
      <c r="X188" s="168"/>
      <c r="Y188" s="165"/>
      <c r="Z188" s="165"/>
      <c r="AA188" s="165"/>
      <c r="AB188" s="168"/>
      <c r="AC188" s="165"/>
      <c r="AD188" s="165"/>
      <c r="AE188" s="165"/>
      <c r="AF188" s="168"/>
      <c r="AG188" s="165"/>
      <c r="AH188" s="165"/>
      <c r="AI188" s="165"/>
      <c r="AJ188" s="168"/>
      <c r="AK188" s="165"/>
      <c r="AL188" s="165"/>
      <c r="AM188" s="165"/>
      <c r="AN188" s="168"/>
      <c r="AO188" s="165"/>
      <c r="AP188" s="165"/>
      <c r="AQ188" s="165"/>
      <c r="AR188" s="168"/>
      <c r="AS188" s="165"/>
      <c r="AT188" s="165"/>
      <c r="AU188" s="165"/>
      <c r="AV188" s="168"/>
      <c r="AW188" s="165"/>
      <c r="AX188" s="165"/>
      <c r="AY188" s="165"/>
      <c r="AZ188" s="168"/>
      <c r="BA188" s="165"/>
      <c r="BB188" s="165"/>
      <c r="BC188" s="165"/>
      <c r="BD188" s="168"/>
      <c r="BE188" s="165"/>
      <c r="BF188" s="165"/>
      <c r="BG188" s="165"/>
      <c r="BH188" s="168"/>
      <c r="BI188" s="165"/>
      <c r="BJ188" s="165"/>
      <c r="BK188" s="165"/>
      <c r="BL188" s="168"/>
      <c r="BM188" s="165"/>
      <c r="BN188" s="165"/>
      <c r="BO188" s="165"/>
      <c r="BP188" s="168"/>
      <c r="BQ188" s="165"/>
      <c r="BR188" s="165"/>
      <c r="BS188" s="165"/>
      <c r="BT188" s="168"/>
      <c r="BU188" s="165"/>
      <c r="BV188" s="165"/>
      <c r="BW188" s="165"/>
      <c r="BX188" s="168"/>
      <c r="BY188" s="165"/>
      <c r="BZ188" s="165"/>
      <c r="CA188" s="165"/>
      <c r="CB188" s="168"/>
      <c r="CC188" s="165"/>
      <c r="CD188" s="165"/>
      <c r="CE188" s="165"/>
      <c r="CF188" s="168"/>
      <c r="CG188" s="165"/>
      <c r="CH188" s="165"/>
      <c r="CI188" s="165"/>
      <c r="CJ188" s="168"/>
      <c r="CK188" s="165"/>
      <c r="CL188" s="165"/>
      <c r="CM188" s="165"/>
      <c r="CN188" s="168"/>
      <c r="CO188" s="165"/>
      <c r="CP188" s="165"/>
      <c r="CQ188" s="165"/>
      <c r="CR188" s="168"/>
      <c r="CS188" s="165"/>
      <c r="CT188" s="165"/>
      <c r="CU188" s="165"/>
      <c r="CV188" s="168"/>
      <c r="CW188" s="165"/>
      <c r="CX188" s="165"/>
      <c r="CY188" s="165"/>
      <c r="CZ188" s="168"/>
      <c r="DA188" s="165"/>
      <c r="DB188" s="165"/>
      <c r="DC188" s="165"/>
      <c r="DD188" s="168"/>
      <c r="DE188" s="165"/>
      <c r="DF188" s="165"/>
      <c r="DG188" s="165"/>
      <c r="DH188" s="168"/>
      <c r="DI188" s="165"/>
      <c r="DJ188" s="165"/>
      <c r="DK188" s="165"/>
      <c r="DL188" s="168"/>
      <c r="DM188" s="165"/>
      <c r="DN188" s="165"/>
      <c r="DO188" s="165"/>
      <c r="DP188" s="168"/>
      <c r="DQ188" s="165"/>
      <c r="DR188" s="165"/>
      <c r="DS188" s="165"/>
      <c r="DT188" s="168"/>
      <c r="DU188" s="165"/>
      <c r="DV188" s="165"/>
      <c r="DW188" s="165"/>
      <c r="DX188" s="168"/>
      <c r="DY188" s="165"/>
      <c r="DZ188" s="165"/>
      <c r="EA188" s="165"/>
      <c r="EB188" s="168"/>
      <c r="EC188" s="165"/>
      <c r="ED188" s="165"/>
      <c r="EE188" s="165"/>
      <c r="EF188" s="168"/>
      <c r="EG188" s="165"/>
      <c r="EH188" s="165"/>
      <c r="EI188" s="165"/>
      <c r="EJ188" s="168"/>
      <c r="EK188" s="165"/>
      <c r="EL188" s="165"/>
      <c r="EM188" s="165"/>
      <c r="EN188" s="168"/>
      <c r="EO188" s="165"/>
      <c r="EP188" s="165"/>
      <c r="EQ188" s="165"/>
      <c r="ER188" s="168"/>
      <c r="ES188" s="165"/>
      <c r="ET188" s="165"/>
      <c r="EU188" s="165"/>
      <c r="EV188" s="168"/>
      <c r="EW188" s="165"/>
      <c r="EX188" s="165"/>
      <c r="EY188" s="165"/>
      <c r="EZ188" s="168"/>
      <c r="FA188" s="165"/>
      <c r="FB188" s="165"/>
      <c r="FC188" s="165"/>
      <c r="FD188" s="168"/>
      <c r="FE188" s="165"/>
      <c r="FF188" s="165"/>
      <c r="FG188" s="165"/>
      <c r="FH188" s="168"/>
      <c r="FI188" s="165"/>
      <c r="FJ188" s="165"/>
      <c r="FK188" s="165"/>
      <c r="FL188" s="168"/>
      <c r="FM188" s="165"/>
      <c r="FN188" s="165"/>
      <c r="FO188" s="165"/>
      <c r="FP188" s="168"/>
      <c r="FQ188" s="165"/>
      <c r="FR188" s="165"/>
      <c r="FS188" s="165"/>
      <c r="FT188" s="168"/>
      <c r="FU188" s="165"/>
      <c r="FV188" s="165"/>
      <c r="FW188" s="165"/>
      <c r="FX188" s="168"/>
      <c r="FY188" s="165"/>
      <c r="FZ188" s="165"/>
      <c r="GA188" s="165"/>
      <c r="GB188" s="168"/>
      <c r="GC188" s="165"/>
      <c r="GD188" s="165"/>
      <c r="GE188" s="165"/>
      <c r="GF188" s="168"/>
      <c r="GG188" s="165"/>
      <c r="GH188" s="165"/>
      <c r="GI188" s="165"/>
      <c r="GJ188" s="168"/>
      <c r="GK188" s="165"/>
      <c r="GL188" s="165"/>
      <c r="GM188" s="165"/>
      <c r="GN188" s="168"/>
      <c r="GO188" s="165"/>
      <c r="GP188" s="165"/>
      <c r="GQ188" s="165"/>
      <c r="GR188" s="168"/>
      <c r="GS188" s="165"/>
      <c r="GT188" s="165"/>
      <c r="GU188" s="165"/>
      <c r="GV188" s="168"/>
      <c r="GW188" s="165"/>
      <c r="GX188" s="165"/>
      <c r="GY188" s="165"/>
      <c r="GZ188" s="168"/>
      <c r="HA188" s="165"/>
      <c r="HB188" s="165"/>
      <c r="HC188" s="165"/>
      <c r="HD188" s="168"/>
      <c r="HE188" s="165"/>
      <c r="HF188" s="165"/>
      <c r="HG188" s="165"/>
      <c r="HH188" s="168"/>
      <c r="HI188" s="165"/>
      <c r="HJ188" s="165"/>
      <c r="HK188" s="165"/>
      <c r="HL188" s="168"/>
      <c r="HM188" s="165"/>
      <c r="HN188" s="165"/>
      <c r="HO188" s="165"/>
      <c r="HP188" s="168"/>
      <c r="HQ188" s="165"/>
      <c r="HR188" s="165"/>
      <c r="HS188" s="165"/>
      <c r="HT188" s="168"/>
      <c r="HU188" s="165"/>
      <c r="HV188" s="165"/>
      <c r="HW188" s="165"/>
      <c r="HX188" s="168"/>
      <c r="HY188" s="165"/>
      <c r="HZ188" s="165"/>
      <c r="IA188" s="165"/>
      <c r="IB188" s="168"/>
      <c r="IC188" s="165"/>
      <c r="ID188" s="165"/>
      <c r="IE188" s="165"/>
      <c r="IF188" s="168"/>
      <c r="IG188" s="165"/>
      <c r="IH188" s="165"/>
      <c r="II188" s="165"/>
      <c r="IJ188" s="168"/>
      <c r="IK188" s="165"/>
      <c r="IL188" s="165"/>
      <c r="IM188" s="165"/>
      <c r="IN188" s="168"/>
      <c r="IO188" s="165"/>
      <c r="IP188" s="165"/>
      <c r="IQ188" s="165"/>
      <c r="IR188" s="168"/>
      <c r="IS188" s="165"/>
      <c r="IT188" s="165"/>
      <c r="IU188" s="165"/>
      <c r="IV188" s="168"/>
      <c r="IW188" s="165"/>
      <c r="IX188" s="165"/>
      <c r="IY188" s="165"/>
      <c r="IZ188" s="168"/>
      <c r="JA188" s="165"/>
      <c r="JB188" s="165"/>
      <c r="JC188" s="165"/>
      <c r="JD188" s="168"/>
      <c r="JE188" s="165"/>
      <c r="JF188" s="165"/>
      <c r="JG188" s="165"/>
      <c r="JH188" s="168"/>
      <c r="JI188" s="165"/>
      <c r="JJ188" s="165"/>
      <c r="JK188" s="165"/>
      <c r="JL188" s="168"/>
      <c r="JM188" s="165"/>
      <c r="JN188" s="165"/>
      <c r="JO188" s="165"/>
      <c r="JP188" s="168"/>
      <c r="JQ188" s="165"/>
      <c r="JR188" s="165"/>
      <c r="JS188" s="165"/>
      <c r="JT188" s="168"/>
      <c r="JU188" s="165"/>
      <c r="JV188" s="165"/>
      <c r="JW188" s="165"/>
      <c r="JX188" s="168"/>
      <c r="JY188" s="165"/>
      <c r="JZ188" s="165"/>
      <c r="KA188" s="165"/>
      <c r="KB188" s="168"/>
      <c r="KC188" s="165"/>
      <c r="KD188" s="165"/>
      <c r="KE188" s="165"/>
      <c r="KF188" s="168"/>
      <c r="KG188" s="165"/>
      <c r="KH188" s="165"/>
      <c r="KI188" s="165"/>
      <c r="KJ188" s="168"/>
      <c r="KK188" s="165"/>
      <c r="KL188" s="165"/>
      <c r="KM188" s="165"/>
      <c r="KN188" s="168"/>
      <c r="KO188" s="165"/>
      <c r="KP188" s="165"/>
      <c r="KQ188" s="165"/>
      <c r="KR188" s="168"/>
      <c r="KS188" s="165"/>
      <c r="KT188" s="165"/>
      <c r="KU188" s="165"/>
      <c r="KV188" s="168"/>
      <c r="KW188" s="165"/>
      <c r="KX188" s="165"/>
      <c r="KY188" s="165"/>
      <c r="KZ188" s="168"/>
      <c r="LA188" s="165"/>
      <c r="LB188" s="165"/>
      <c r="LC188" s="165"/>
      <c r="LD188" s="168"/>
      <c r="LE188" s="165"/>
      <c r="LF188" s="165"/>
      <c r="LG188" s="165"/>
      <c r="LH188" s="168"/>
      <c r="LI188" s="165"/>
      <c r="LJ188" s="165"/>
      <c r="LK188" s="165"/>
      <c r="LL188" s="168"/>
      <c r="LM188" s="165"/>
      <c r="LN188" s="165"/>
      <c r="LO188" s="165"/>
      <c r="LP188" s="168"/>
      <c r="LQ188" s="165"/>
      <c r="LR188" s="165"/>
      <c r="LS188" s="165"/>
      <c r="LT188" s="168"/>
      <c r="LU188" s="165"/>
      <c r="LV188" s="165"/>
      <c r="LW188" s="165"/>
      <c r="LX188" s="168"/>
      <c r="LY188" s="165"/>
      <c r="LZ188" s="165"/>
      <c r="MA188" s="165"/>
      <c r="MB188" s="168"/>
      <c r="MC188" s="165"/>
      <c r="MD188" s="165"/>
      <c r="ME188" s="165"/>
      <c r="MF188" s="168"/>
      <c r="MG188" s="165"/>
      <c r="MH188" s="165"/>
      <c r="MI188" s="165"/>
      <c r="MJ188" s="168"/>
      <c r="MK188" s="165"/>
      <c r="ML188" s="165"/>
      <c r="MM188" s="165"/>
      <c r="MN188" s="168"/>
      <c r="MO188" s="165"/>
      <c r="MP188" s="165"/>
      <c r="MQ188" s="165"/>
      <c r="MR188" s="168"/>
      <c r="MS188" s="165"/>
      <c r="MT188" s="165"/>
      <c r="MU188" s="165"/>
      <c r="MV188" s="168"/>
      <c r="MW188" s="165"/>
      <c r="MX188" s="165"/>
      <c r="MY188" s="165"/>
      <c r="MZ188" s="168"/>
      <c r="NA188" s="165"/>
      <c r="NB188" s="165"/>
      <c r="NC188" s="165"/>
      <c r="ND188" s="168"/>
      <c r="NE188" s="165"/>
      <c r="NF188" s="165"/>
      <c r="NG188" s="165"/>
      <c r="NH188" s="168"/>
      <c r="NI188" s="165"/>
      <c r="NJ188" s="165"/>
      <c r="NK188" s="165"/>
      <c r="NL188" s="168"/>
      <c r="NM188" s="165"/>
      <c r="NN188" s="165"/>
      <c r="NO188" s="165"/>
      <c r="NP188" s="168"/>
      <c r="NQ188" s="165"/>
      <c r="NR188" s="165"/>
      <c r="NS188" s="165"/>
      <c r="NT188" s="168"/>
      <c r="NU188" s="165"/>
      <c r="NV188" s="165"/>
      <c r="NW188" s="165"/>
      <c r="NX188" s="168"/>
      <c r="NY188" s="165"/>
      <c r="NZ188" s="165"/>
      <c r="OA188" s="165"/>
      <c r="OB188" s="168"/>
      <c r="OC188" s="165"/>
      <c r="OD188" s="165"/>
      <c r="OE188" s="165"/>
      <c r="OF188" s="168"/>
      <c r="OG188" s="165"/>
      <c r="OH188" s="165"/>
      <c r="OI188" s="165"/>
      <c r="OJ188" s="168"/>
      <c r="OK188" s="165"/>
      <c r="OL188" s="165"/>
      <c r="OM188" s="165"/>
      <c r="ON188" s="168"/>
      <c r="OO188" s="165"/>
      <c r="OP188" s="165"/>
      <c r="OQ188" s="165"/>
      <c r="OR188" s="168"/>
      <c r="OS188" s="165"/>
      <c r="OT188" s="165"/>
      <c r="OU188" s="165"/>
      <c r="OV188" s="168"/>
      <c r="OW188" s="165"/>
      <c r="OX188" s="165"/>
      <c r="OY188" s="165"/>
      <c r="OZ188" s="168"/>
      <c r="PA188" s="165"/>
      <c r="PB188" s="165"/>
      <c r="PC188" s="165"/>
      <c r="PD188" s="168"/>
      <c r="PE188" s="165"/>
      <c r="PF188" s="165"/>
      <c r="PG188" s="165"/>
      <c r="PH188" s="168"/>
      <c r="PI188" s="165"/>
      <c r="PJ188" s="165"/>
      <c r="PK188" s="165"/>
      <c r="PL188" s="168"/>
      <c r="PM188" s="165"/>
      <c r="PN188" s="165"/>
      <c r="PO188" s="165"/>
      <c r="PP188" s="168"/>
      <c r="PQ188" s="165"/>
      <c r="PR188" s="165"/>
      <c r="PS188" s="165"/>
      <c r="PT188" s="168"/>
      <c r="PU188" s="165"/>
      <c r="PV188" s="165"/>
      <c r="PW188" s="165"/>
      <c r="PX188" s="168"/>
      <c r="PY188" s="165"/>
      <c r="PZ188" s="165"/>
      <c r="QA188" s="165"/>
      <c r="QB188" s="168"/>
      <c r="QC188" s="165"/>
      <c r="QD188" s="165"/>
      <c r="QE188" s="165"/>
      <c r="QF188" s="168"/>
      <c r="QG188" s="165"/>
      <c r="QH188" s="165"/>
      <c r="QI188" s="165"/>
      <c r="QJ188" s="168"/>
      <c r="QK188" s="165"/>
      <c r="QL188" s="165"/>
      <c r="QM188" s="165"/>
      <c r="QN188" s="168"/>
      <c r="QO188" s="165"/>
      <c r="QP188" s="165"/>
      <c r="QQ188" s="165"/>
      <c r="QR188" s="168"/>
      <c r="QS188" s="165"/>
      <c r="QT188" s="165"/>
      <c r="QU188" s="165"/>
      <c r="QV188" s="168"/>
      <c r="QW188" s="165"/>
      <c r="QX188" s="165"/>
      <c r="QY188" s="165"/>
      <c r="QZ188" s="168"/>
      <c r="RA188" s="165"/>
      <c r="RB188" s="165"/>
      <c r="RC188" s="165"/>
      <c r="RD188" s="168"/>
      <c r="RE188" s="165"/>
      <c r="RF188" s="165"/>
      <c r="RG188" s="165"/>
      <c r="RH188" s="168"/>
      <c r="RI188" s="165"/>
      <c r="RJ188" s="165"/>
      <c r="RK188" s="165"/>
      <c r="RL188" s="168"/>
      <c r="RM188" s="165"/>
      <c r="RN188" s="165"/>
      <c r="RO188" s="165"/>
      <c r="RP188" s="168"/>
      <c r="RQ188" s="165"/>
      <c r="RR188" s="165"/>
      <c r="RS188" s="165"/>
      <c r="RT188" s="168"/>
      <c r="RU188" s="165"/>
      <c r="RV188" s="165"/>
      <c r="RW188" s="165"/>
      <c r="RX188" s="168"/>
      <c r="RY188" s="165"/>
      <c r="RZ188" s="165"/>
      <c r="SA188" s="165"/>
      <c r="SB188" s="168"/>
      <c r="SC188" s="165"/>
      <c r="SD188" s="165"/>
      <c r="SE188" s="165"/>
      <c r="SF188" s="168"/>
      <c r="SG188" s="165"/>
      <c r="SH188" s="165"/>
      <c r="SI188" s="165"/>
      <c r="SJ188" s="168"/>
      <c r="SK188" s="165"/>
      <c r="SL188" s="165"/>
      <c r="SM188" s="165"/>
      <c r="SN188" s="168"/>
      <c r="SO188" s="165"/>
      <c r="SP188" s="165"/>
      <c r="SQ188" s="165"/>
      <c r="SR188" s="168"/>
      <c r="SS188" s="165"/>
      <c r="ST188" s="165"/>
      <c r="SU188" s="165"/>
      <c r="SV188" s="168"/>
      <c r="SW188" s="165"/>
      <c r="SX188" s="165"/>
      <c r="SY188" s="165"/>
      <c r="SZ188" s="168"/>
      <c r="TA188" s="165"/>
      <c r="TB188" s="165"/>
      <c r="TC188" s="165"/>
      <c r="TD188" s="168"/>
      <c r="TE188" s="165"/>
      <c r="TF188" s="165"/>
      <c r="TG188" s="165"/>
      <c r="TH188" s="168"/>
      <c r="TI188" s="165"/>
      <c r="TJ188" s="165"/>
      <c r="TK188" s="165"/>
      <c r="TL188" s="168"/>
      <c r="TM188" s="165"/>
      <c r="TN188" s="165"/>
      <c r="TO188" s="165"/>
      <c r="TP188" s="168"/>
      <c r="TQ188" s="165"/>
      <c r="TR188" s="165"/>
      <c r="TS188" s="165"/>
      <c r="TT188" s="168"/>
      <c r="TU188" s="165"/>
      <c r="TV188" s="165"/>
      <c r="TW188" s="165"/>
      <c r="TX188" s="168"/>
      <c r="TY188" s="165"/>
      <c r="TZ188" s="165"/>
      <c r="UA188" s="165"/>
      <c r="UB188" s="168"/>
      <c r="UC188" s="165"/>
      <c r="UD188" s="165"/>
      <c r="UE188" s="165"/>
      <c r="UF188" s="168"/>
      <c r="UG188" s="165"/>
      <c r="UH188" s="165"/>
      <c r="UI188" s="165"/>
      <c r="UJ188" s="168"/>
      <c r="UK188" s="165"/>
      <c r="UL188" s="165"/>
      <c r="UM188" s="165"/>
      <c r="UN188" s="168"/>
      <c r="UO188" s="165"/>
      <c r="UP188" s="165"/>
      <c r="UQ188" s="165"/>
      <c r="UR188" s="168"/>
      <c r="US188" s="165"/>
      <c r="UT188" s="165"/>
      <c r="UU188" s="165"/>
      <c r="UV188" s="168"/>
      <c r="UW188" s="165"/>
      <c r="UX188" s="165"/>
      <c r="UY188" s="165"/>
      <c r="UZ188" s="168"/>
      <c r="VA188" s="165"/>
      <c r="VB188" s="165"/>
      <c r="VC188" s="165"/>
      <c r="VD188" s="168"/>
      <c r="VE188" s="165"/>
      <c r="VF188" s="165"/>
      <c r="VG188" s="165"/>
      <c r="VH188" s="168"/>
      <c r="VI188" s="165"/>
      <c r="VJ188" s="165"/>
      <c r="VK188" s="165"/>
      <c r="VL188" s="168"/>
      <c r="VM188" s="165"/>
      <c r="VN188" s="165"/>
      <c r="VO188" s="165"/>
      <c r="VP188" s="168"/>
      <c r="VQ188" s="165"/>
      <c r="VR188" s="165"/>
      <c r="VS188" s="165"/>
      <c r="VT188" s="168"/>
      <c r="VU188" s="165"/>
      <c r="VV188" s="165"/>
      <c r="VW188" s="165"/>
      <c r="VX188" s="168"/>
      <c r="VY188" s="165"/>
      <c r="VZ188" s="165"/>
      <c r="WA188" s="165"/>
      <c r="WB188" s="168"/>
      <c r="WC188" s="165"/>
      <c r="WD188" s="165"/>
      <c r="WE188" s="165"/>
      <c r="WF188" s="168"/>
      <c r="WG188" s="165"/>
      <c r="WH188" s="165"/>
      <c r="WI188" s="165"/>
      <c r="WJ188" s="168"/>
      <c r="WK188" s="165"/>
      <c r="WL188" s="165"/>
      <c r="WM188" s="165"/>
      <c r="WN188" s="168"/>
      <c r="WO188" s="165"/>
      <c r="WP188" s="165"/>
      <c r="WQ188" s="165"/>
      <c r="WR188" s="168"/>
      <c r="WS188" s="165"/>
      <c r="WT188" s="165"/>
      <c r="WU188" s="165"/>
      <c r="WV188" s="168"/>
      <c r="WW188" s="165"/>
      <c r="WX188" s="165"/>
      <c r="WY188" s="165"/>
      <c r="WZ188" s="168"/>
      <c r="XA188" s="165"/>
      <c r="XB188" s="165"/>
      <c r="XC188" s="165"/>
      <c r="XD188" s="168"/>
      <c r="XE188" s="165"/>
      <c r="XF188" s="165"/>
      <c r="XG188" s="165"/>
      <c r="XH188" s="168"/>
      <c r="XI188" s="165"/>
      <c r="XJ188" s="165"/>
      <c r="XK188" s="165"/>
      <c r="XL188" s="168"/>
      <c r="XM188" s="165"/>
      <c r="XN188" s="165"/>
      <c r="XO188" s="165"/>
      <c r="XP188" s="168"/>
      <c r="XQ188" s="165"/>
      <c r="XR188" s="165"/>
      <c r="XS188" s="165"/>
      <c r="XT188" s="168"/>
      <c r="XU188" s="165"/>
      <c r="XV188" s="165"/>
      <c r="XW188" s="165"/>
      <c r="XX188" s="168"/>
      <c r="XY188" s="165"/>
      <c r="XZ188" s="165"/>
      <c r="YA188" s="165"/>
      <c r="YB188" s="168"/>
      <c r="YC188" s="165"/>
      <c r="YD188" s="165"/>
      <c r="YE188" s="165"/>
      <c r="YF188" s="168"/>
      <c r="YG188" s="165"/>
      <c r="YH188" s="165"/>
      <c r="YI188" s="165"/>
      <c r="YJ188" s="168"/>
      <c r="YK188" s="165"/>
      <c r="YL188" s="165"/>
      <c r="YM188" s="165"/>
      <c r="YN188" s="168"/>
      <c r="YO188" s="165"/>
      <c r="YP188" s="165"/>
      <c r="YQ188" s="165"/>
      <c r="YR188" s="168"/>
      <c r="YS188" s="165"/>
      <c r="YT188" s="165"/>
      <c r="YU188" s="165"/>
      <c r="YV188" s="168"/>
      <c r="YW188" s="165"/>
      <c r="YX188" s="165"/>
      <c r="YY188" s="165"/>
      <c r="YZ188" s="168"/>
      <c r="ZA188" s="165"/>
      <c r="ZB188" s="165"/>
      <c r="ZC188" s="165"/>
      <c r="ZD188" s="168"/>
      <c r="ZE188" s="165"/>
      <c r="ZF188" s="165"/>
      <c r="ZG188" s="165"/>
      <c r="ZH188" s="168"/>
      <c r="ZI188" s="165"/>
      <c r="ZJ188" s="165"/>
      <c r="ZK188" s="165"/>
      <c r="ZL188" s="168"/>
      <c r="ZM188" s="165"/>
      <c r="ZN188" s="165"/>
      <c r="ZO188" s="165"/>
      <c r="ZP188" s="168"/>
      <c r="ZQ188" s="165"/>
      <c r="ZR188" s="165"/>
      <c r="ZS188" s="165"/>
      <c r="ZT188" s="168"/>
      <c r="ZU188" s="165"/>
      <c r="ZV188" s="165"/>
      <c r="ZW188" s="165"/>
      <c r="ZX188" s="168"/>
      <c r="ZY188" s="165"/>
      <c r="ZZ188" s="165"/>
      <c r="AAA188" s="165"/>
      <c r="AAB188" s="168"/>
      <c r="AAC188" s="165"/>
      <c r="AAD188" s="165"/>
      <c r="AAE188" s="165"/>
      <c r="AAF188" s="168"/>
      <c r="AAG188" s="165"/>
      <c r="AAH188" s="165"/>
      <c r="AAI188" s="165"/>
      <c r="AAJ188" s="168"/>
      <c r="AAK188" s="165"/>
      <c r="AAL188" s="165"/>
      <c r="AAM188" s="165"/>
      <c r="AAN188" s="168"/>
      <c r="AAO188" s="165"/>
      <c r="AAP188" s="165"/>
      <c r="AAQ188" s="165"/>
      <c r="AAR188" s="168"/>
      <c r="AAS188" s="165"/>
      <c r="AAT188" s="165"/>
      <c r="AAU188" s="165"/>
      <c r="AAV188" s="168"/>
      <c r="AAW188" s="165"/>
      <c r="AAX188" s="165"/>
      <c r="AAY188" s="165"/>
      <c r="AAZ188" s="168"/>
      <c r="ABA188" s="165"/>
      <c r="ABB188" s="165"/>
      <c r="ABC188" s="165"/>
      <c r="ABD188" s="168"/>
      <c r="ABE188" s="165"/>
      <c r="ABF188" s="165"/>
      <c r="ABG188" s="165"/>
      <c r="ABH188" s="168"/>
      <c r="ABI188" s="165"/>
      <c r="ABJ188" s="165"/>
      <c r="ABK188" s="165"/>
      <c r="ABL188" s="168"/>
      <c r="ABM188" s="165"/>
      <c r="ABN188" s="165"/>
      <c r="ABO188" s="165"/>
      <c r="ABP188" s="168"/>
      <c r="ABQ188" s="165"/>
      <c r="ABR188" s="165"/>
      <c r="ABS188" s="165"/>
      <c r="ABT188" s="168"/>
      <c r="ABU188" s="165"/>
      <c r="ABV188" s="165"/>
      <c r="ABW188" s="165"/>
      <c r="ABX188" s="168"/>
      <c r="ABY188" s="165"/>
      <c r="ABZ188" s="165"/>
      <c r="ACA188" s="165"/>
      <c r="ACB188" s="168"/>
      <c r="ACC188" s="165"/>
      <c r="ACD188" s="165"/>
      <c r="ACE188" s="165"/>
      <c r="ACF188" s="168"/>
      <c r="ACG188" s="165"/>
      <c r="ACH188" s="165"/>
      <c r="ACI188" s="165"/>
      <c r="ACJ188" s="168"/>
      <c r="ACK188" s="165"/>
      <c r="ACL188" s="165"/>
      <c r="ACM188" s="165"/>
      <c r="ACN188" s="168"/>
      <c r="ACO188" s="165"/>
      <c r="ACP188" s="165"/>
      <c r="ACQ188" s="165"/>
      <c r="ACR188" s="168"/>
      <c r="ACS188" s="165"/>
      <c r="ACT188" s="165"/>
      <c r="ACU188" s="165"/>
      <c r="ACV188" s="168"/>
      <c r="ACW188" s="165"/>
      <c r="ACX188" s="165"/>
      <c r="ACY188" s="165"/>
      <c r="ACZ188" s="168"/>
      <c r="ADA188" s="165"/>
      <c r="ADB188" s="165"/>
      <c r="ADC188" s="165"/>
      <c r="ADD188" s="168"/>
      <c r="ADE188" s="165"/>
      <c r="ADF188" s="165"/>
      <c r="ADG188" s="165"/>
      <c r="ADH188" s="168"/>
      <c r="ADI188" s="165"/>
      <c r="ADJ188" s="165"/>
      <c r="ADK188" s="165"/>
      <c r="ADL188" s="168"/>
      <c r="ADM188" s="165"/>
      <c r="ADN188" s="165"/>
      <c r="ADO188" s="165"/>
      <c r="ADP188" s="168"/>
      <c r="ADQ188" s="165"/>
      <c r="ADR188" s="165"/>
      <c r="ADS188" s="165"/>
      <c r="ADT188" s="168"/>
      <c r="ADU188" s="165"/>
      <c r="ADV188" s="165"/>
      <c r="ADW188" s="165"/>
      <c r="ADX188" s="168"/>
      <c r="ADY188" s="165"/>
      <c r="ADZ188" s="165"/>
      <c r="AEA188" s="165"/>
      <c r="AEB188" s="168"/>
      <c r="AEC188" s="165"/>
      <c r="AED188" s="165"/>
      <c r="AEE188" s="165"/>
      <c r="AEF188" s="168"/>
      <c r="AEG188" s="165"/>
      <c r="AEH188" s="165"/>
      <c r="AEI188" s="165"/>
      <c r="AEJ188" s="168"/>
      <c r="AEK188" s="165"/>
      <c r="AEL188" s="165"/>
      <c r="AEM188" s="165"/>
      <c r="AEN188" s="168"/>
      <c r="AEO188" s="165"/>
      <c r="AEP188" s="165"/>
      <c r="AEQ188" s="165"/>
      <c r="AER188" s="168"/>
      <c r="AES188" s="165"/>
      <c r="AET188" s="165"/>
      <c r="AEU188" s="165"/>
      <c r="AEV188" s="168"/>
      <c r="AEW188" s="165"/>
      <c r="AEX188" s="165"/>
      <c r="AEY188" s="165"/>
      <c r="AEZ188" s="168"/>
      <c r="AFA188" s="165"/>
      <c r="AFB188" s="165"/>
      <c r="AFC188" s="165"/>
      <c r="AFD188" s="168"/>
      <c r="AFE188" s="165"/>
      <c r="AFF188" s="165"/>
      <c r="AFG188" s="165"/>
      <c r="AFH188" s="168"/>
      <c r="AFI188" s="165"/>
      <c r="AFJ188" s="165"/>
      <c r="AFK188" s="165"/>
      <c r="AFL188" s="168"/>
      <c r="AFM188" s="165"/>
      <c r="AFN188" s="165"/>
      <c r="AFO188" s="165"/>
      <c r="AFP188" s="168"/>
      <c r="AFQ188" s="165"/>
      <c r="AFR188" s="165"/>
      <c r="AFS188" s="165"/>
      <c r="AFT188" s="168"/>
      <c r="AFU188" s="165"/>
      <c r="AFV188" s="165"/>
      <c r="AFW188" s="165"/>
      <c r="AFX188" s="168"/>
      <c r="AFY188" s="165"/>
      <c r="AFZ188" s="165"/>
      <c r="AGA188" s="165"/>
      <c r="AGB188" s="168"/>
      <c r="AGC188" s="165"/>
      <c r="AGD188" s="165"/>
      <c r="AGE188" s="165"/>
      <c r="AGF188" s="168"/>
      <c r="AGG188" s="165"/>
      <c r="AGH188" s="165"/>
      <c r="AGI188" s="165"/>
      <c r="AGJ188" s="168"/>
      <c r="AGK188" s="165"/>
      <c r="AGL188" s="165"/>
      <c r="AGM188" s="165"/>
      <c r="AGN188" s="168"/>
      <c r="AGO188" s="165"/>
      <c r="AGP188" s="165"/>
      <c r="AGQ188" s="165"/>
      <c r="AGR188" s="168"/>
      <c r="AGS188" s="165"/>
      <c r="AGT188" s="165"/>
      <c r="AGU188" s="165"/>
      <c r="AGV188" s="168"/>
      <c r="AGW188" s="165"/>
      <c r="AGX188" s="165"/>
      <c r="AGY188" s="165"/>
      <c r="AGZ188" s="168"/>
      <c r="AHA188" s="165"/>
      <c r="AHB188" s="165"/>
      <c r="AHC188" s="165"/>
      <c r="AHD188" s="168"/>
      <c r="AHE188" s="165"/>
      <c r="AHF188" s="165"/>
      <c r="AHG188" s="165"/>
      <c r="AHH188" s="168"/>
      <c r="AHI188" s="165"/>
      <c r="AHJ188" s="165"/>
      <c r="AHK188" s="165"/>
      <c r="AHL188" s="168"/>
      <c r="AHM188" s="165"/>
      <c r="AHN188" s="165"/>
      <c r="AHO188" s="165"/>
      <c r="AHP188" s="168"/>
      <c r="AHQ188" s="165"/>
      <c r="AHR188" s="165"/>
      <c r="AHS188" s="165"/>
      <c r="AHT188" s="168"/>
      <c r="AHU188" s="165"/>
      <c r="AHV188" s="165"/>
      <c r="AHW188" s="165"/>
      <c r="AHX188" s="168"/>
      <c r="AHY188" s="165"/>
      <c r="AHZ188" s="165"/>
      <c r="AIA188" s="165"/>
      <c r="AIB188" s="168"/>
      <c r="AIC188" s="165"/>
      <c r="AID188" s="165"/>
      <c r="AIE188" s="165"/>
      <c r="AIF188" s="168"/>
      <c r="AIG188" s="165"/>
      <c r="AIH188" s="165"/>
      <c r="AII188" s="165"/>
      <c r="AIJ188" s="168"/>
      <c r="AIK188" s="165"/>
      <c r="AIL188" s="165"/>
      <c r="AIM188" s="165"/>
      <c r="AIN188" s="168"/>
      <c r="AIO188" s="165"/>
      <c r="AIP188" s="165"/>
      <c r="AIQ188" s="165"/>
      <c r="AIR188" s="168"/>
      <c r="AIS188" s="165"/>
      <c r="AIT188" s="165"/>
      <c r="AIU188" s="165"/>
      <c r="AIV188" s="168"/>
      <c r="AIW188" s="165"/>
      <c r="AIX188" s="165"/>
      <c r="AIY188" s="165"/>
      <c r="AIZ188" s="168"/>
      <c r="AJA188" s="165"/>
      <c r="AJB188" s="165"/>
      <c r="AJC188" s="165"/>
      <c r="AJD188" s="168"/>
      <c r="AJE188" s="165"/>
      <c r="AJF188" s="165"/>
      <c r="AJG188" s="165"/>
      <c r="AJH188" s="168"/>
      <c r="AJI188" s="165"/>
      <c r="AJJ188" s="165"/>
      <c r="AJK188" s="165"/>
      <c r="AJL188" s="168"/>
      <c r="AJM188" s="165"/>
      <c r="AJN188" s="165"/>
      <c r="AJO188" s="165"/>
      <c r="AJP188" s="168"/>
      <c r="AJQ188" s="165"/>
      <c r="AJR188" s="165"/>
      <c r="AJS188" s="165"/>
      <c r="AJT188" s="168"/>
      <c r="AJU188" s="165"/>
      <c r="AJV188" s="165"/>
      <c r="AJW188" s="165"/>
      <c r="AJX188" s="168"/>
      <c r="AJY188" s="165"/>
      <c r="AJZ188" s="165"/>
      <c r="AKA188" s="165"/>
      <c r="AKB188" s="168"/>
      <c r="AKC188" s="165"/>
      <c r="AKD188" s="165"/>
      <c r="AKE188" s="165"/>
      <c r="AKF188" s="168"/>
      <c r="AKG188" s="165"/>
      <c r="AKH188" s="165"/>
      <c r="AKI188" s="165"/>
      <c r="AKJ188" s="168"/>
      <c r="AKK188" s="165"/>
      <c r="AKL188" s="165"/>
      <c r="AKM188" s="165"/>
      <c r="AKN188" s="168"/>
      <c r="AKO188" s="165"/>
      <c r="AKP188" s="165"/>
      <c r="AKQ188" s="165"/>
      <c r="AKR188" s="168"/>
      <c r="AKS188" s="165"/>
      <c r="AKT188" s="165"/>
      <c r="AKU188" s="165"/>
      <c r="AKV188" s="168"/>
      <c r="AKW188" s="165"/>
      <c r="AKX188" s="165"/>
      <c r="AKY188" s="165"/>
      <c r="AKZ188" s="168"/>
      <c r="ALA188" s="165"/>
      <c r="ALB188" s="165"/>
      <c r="ALC188" s="165"/>
      <c r="ALD188" s="168"/>
      <c r="ALE188" s="165"/>
      <c r="ALF188" s="165"/>
      <c r="ALG188" s="165"/>
      <c r="ALH188" s="168"/>
      <c r="ALI188" s="165"/>
      <c r="ALJ188" s="165"/>
      <c r="ALK188" s="165"/>
      <c r="ALL188" s="168"/>
      <c r="ALM188" s="165"/>
      <c r="ALN188" s="165"/>
      <c r="ALO188" s="165"/>
      <c r="ALP188" s="168"/>
      <c r="ALQ188" s="165"/>
      <c r="ALR188" s="165"/>
      <c r="ALS188" s="165"/>
      <c r="ALT188" s="168"/>
      <c r="ALU188" s="165"/>
      <c r="ALV188" s="165"/>
      <c r="ALW188" s="165"/>
      <c r="ALX188" s="168"/>
      <c r="ALY188" s="165"/>
      <c r="ALZ188" s="165"/>
      <c r="AMA188" s="165"/>
      <c r="AMB188" s="168"/>
      <c r="AMC188" s="165"/>
      <c r="AMD188" s="165"/>
      <c r="AME188" s="165"/>
      <c r="AMF188" s="168"/>
      <c r="AMG188" s="165"/>
      <c r="AMH188" s="165"/>
      <c r="AMI188" s="165"/>
      <c r="AMJ188" s="168"/>
      <c r="AMK188" s="165"/>
      <c r="AML188" s="165"/>
      <c r="AMM188" s="165"/>
      <c r="AMN188" s="168"/>
      <c r="AMO188" s="165"/>
      <c r="AMP188" s="165"/>
      <c r="AMQ188" s="165"/>
      <c r="AMR188" s="168"/>
      <c r="AMS188" s="165"/>
      <c r="AMT188" s="165"/>
      <c r="AMU188" s="165"/>
      <c r="AMV188" s="168"/>
      <c r="AMW188" s="165"/>
      <c r="AMX188" s="165"/>
      <c r="AMY188" s="165"/>
      <c r="AMZ188" s="168"/>
      <c r="ANA188" s="165"/>
      <c r="ANB188" s="165"/>
      <c r="ANC188" s="165"/>
      <c r="AND188" s="168"/>
      <c r="ANE188" s="165"/>
      <c r="ANF188" s="165"/>
      <c r="ANG188" s="165"/>
      <c r="ANH188" s="168"/>
      <c r="ANI188" s="165"/>
      <c r="ANJ188" s="165"/>
      <c r="ANK188" s="165"/>
      <c r="ANL188" s="168"/>
      <c r="ANM188" s="165"/>
      <c r="ANN188" s="165"/>
      <c r="ANO188" s="165"/>
      <c r="ANP188" s="168"/>
      <c r="ANQ188" s="165"/>
      <c r="ANR188" s="165"/>
      <c r="ANS188" s="165"/>
      <c r="ANT188" s="168"/>
      <c r="ANU188" s="165"/>
      <c r="ANV188" s="165"/>
      <c r="ANW188" s="165"/>
      <c r="ANX188" s="168"/>
      <c r="ANY188" s="165"/>
      <c r="ANZ188" s="165"/>
      <c r="AOA188" s="165"/>
      <c r="AOB188" s="168"/>
      <c r="AOC188" s="165"/>
      <c r="AOD188" s="165"/>
      <c r="AOE188" s="165"/>
      <c r="AOF188" s="168"/>
      <c r="AOG188" s="165"/>
      <c r="AOH188" s="165"/>
      <c r="AOI188" s="165"/>
      <c r="AOJ188" s="168"/>
      <c r="AOK188" s="165"/>
      <c r="AOL188" s="165"/>
      <c r="AOM188" s="165"/>
      <c r="AON188" s="168"/>
      <c r="AOO188" s="165"/>
      <c r="AOP188" s="165"/>
      <c r="AOQ188" s="165"/>
      <c r="AOR188" s="168"/>
      <c r="AOS188" s="165"/>
      <c r="AOT188" s="165"/>
      <c r="AOU188" s="165"/>
      <c r="AOV188" s="168"/>
      <c r="AOW188" s="165"/>
      <c r="AOX188" s="165"/>
      <c r="AOY188" s="165"/>
      <c r="AOZ188" s="168"/>
      <c r="APA188" s="165"/>
      <c r="APB188" s="165"/>
      <c r="APC188" s="165"/>
      <c r="APD188" s="168"/>
      <c r="APE188" s="165"/>
      <c r="APF188" s="165"/>
      <c r="APG188" s="165"/>
      <c r="APH188" s="168"/>
      <c r="API188" s="165"/>
      <c r="APJ188" s="165"/>
      <c r="APK188" s="165"/>
      <c r="APL188" s="168"/>
      <c r="APM188" s="165"/>
      <c r="APN188" s="165"/>
      <c r="APO188" s="165"/>
      <c r="APP188" s="168"/>
      <c r="APQ188" s="165"/>
      <c r="APR188" s="165"/>
      <c r="APS188" s="165"/>
      <c r="APT188" s="168"/>
      <c r="APU188" s="165"/>
      <c r="APV188" s="165"/>
      <c r="APW188" s="165"/>
      <c r="APX188" s="168"/>
      <c r="APY188" s="165"/>
      <c r="APZ188" s="165"/>
      <c r="AQA188" s="165"/>
      <c r="AQB188" s="168"/>
      <c r="AQC188" s="165"/>
      <c r="AQD188" s="165"/>
      <c r="AQE188" s="165"/>
      <c r="AQF188" s="168"/>
      <c r="AQG188" s="165"/>
      <c r="AQH188" s="165"/>
      <c r="AQI188" s="165"/>
      <c r="AQJ188" s="168"/>
      <c r="AQK188" s="165"/>
      <c r="AQL188" s="165"/>
      <c r="AQM188" s="165"/>
      <c r="AQN188" s="168"/>
      <c r="AQO188" s="165"/>
      <c r="AQP188" s="165"/>
      <c r="AQQ188" s="165"/>
      <c r="AQR188" s="168"/>
      <c r="AQS188" s="165"/>
      <c r="AQT188" s="165"/>
      <c r="AQU188" s="165"/>
      <c r="AQV188" s="168"/>
      <c r="AQW188" s="165"/>
      <c r="AQX188" s="165"/>
      <c r="AQY188" s="165"/>
      <c r="AQZ188" s="168"/>
      <c r="ARA188" s="165"/>
      <c r="ARB188" s="165"/>
      <c r="ARC188" s="165"/>
      <c r="ARD188" s="168"/>
      <c r="ARE188" s="165"/>
      <c r="ARF188" s="165"/>
      <c r="ARG188" s="165"/>
      <c r="ARH188" s="168"/>
      <c r="ARI188" s="165"/>
      <c r="ARJ188" s="165"/>
      <c r="ARK188" s="165"/>
      <c r="ARL188" s="168"/>
      <c r="ARM188" s="165"/>
      <c r="ARN188" s="165"/>
      <c r="ARO188" s="165"/>
      <c r="ARP188" s="168"/>
      <c r="ARQ188" s="165"/>
      <c r="ARR188" s="165"/>
      <c r="ARS188" s="165"/>
      <c r="ART188" s="168"/>
      <c r="ARU188" s="165"/>
      <c r="ARV188" s="165"/>
      <c r="ARW188" s="165"/>
      <c r="ARX188" s="168"/>
      <c r="ARY188" s="165"/>
      <c r="ARZ188" s="165"/>
      <c r="ASA188" s="165"/>
      <c r="ASB188" s="168"/>
      <c r="ASC188" s="165"/>
      <c r="ASD188" s="165"/>
      <c r="ASE188" s="165"/>
      <c r="ASF188" s="168"/>
      <c r="ASG188" s="165"/>
      <c r="ASH188" s="165"/>
      <c r="ASI188" s="165"/>
      <c r="ASJ188" s="168"/>
      <c r="ASK188" s="165"/>
      <c r="ASL188" s="165"/>
      <c r="ASM188" s="165"/>
      <c r="ASN188" s="168"/>
      <c r="ASO188" s="165"/>
      <c r="ASP188" s="165"/>
      <c r="ASQ188" s="165"/>
      <c r="ASR188" s="168"/>
      <c r="ASS188" s="165"/>
      <c r="AST188" s="165"/>
      <c r="ASU188" s="165"/>
      <c r="ASV188" s="168"/>
      <c r="ASW188" s="165"/>
      <c r="ASX188" s="165"/>
      <c r="ASY188" s="165"/>
      <c r="ASZ188" s="168"/>
      <c r="ATA188" s="165"/>
      <c r="ATB188" s="165"/>
      <c r="ATC188" s="165"/>
      <c r="ATD188" s="168"/>
      <c r="ATE188" s="165"/>
      <c r="ATF188" s="165"/>
      <c r="ATG188" s="165"/>
      <c r="ATH188" s="168"/>
      <c r="ATI188" s="165"/>
      <c r="ATJ188" s="165"/>
      <c r="ATK188" s="165"/>
      <c r="ATL188" s="168"/>
      <c r="ATM188" s="165"/>
      <c r="ATN188" s="165"/>
      <c r="ATO188" s="165"/>
      <c r="ATP188" s="168"/>
      <c r="ATQ188" s="165"/>
      <c r="ATR188" s="165"/>
      <c r="ATS188" s="165"/>
      <c r="ATT188" s="168"/>
      <c r="ATU188" s="165"/>
      <c r="ATV188" s="165"/>
      <c r="ATW188" s="165"/>
      <c r="ATX188" s="168"/>
      <c r="ATY188" s="165"/>
      <c r="ATZ188" s="165"/>
      <c r="AUA188" s="165"/>
      <c r="AUB188" s="168"/>
      <c r="AUC188" s="165"/>
      <c r="AUD188" s="165"/>
      <c r="AUE188" s="165"/>
      <c r="AUF188" s="168"/>
      <c r="AUG188" s="165"/>
      <c r="AUH188" s="165"/>
      <c r="AUI188" s="165"/>
      <c r="AUJ188" s="168"/>
      <c r="AUK188" s="165"/>
      <c r="AUL188" s="165"/>
      <c r="AUM188" s="165"/>
      <c r="AUN188" s="168"/>
      <c r="AUO188" s="165"/>
      <c r="AUP188" s="165"/>
      <c r="AUQ188" s="165"/>
      <c r="AUR188" s="168"/>
      <c r="AUS188" s="165"/>
      <c r="AUT188" s="165"/>
      <c r="AUU188" s="165"/>
      <c r="AUV188" s="168"/>
      <c r="AUW188" s="165"/>
      <c r="AUX188" s="165"/>
      <c r="AUY188" s="165"/>
      <c r="AUZ188" s="168"/>
      <c r="AVA188" s="165"/>
      <c r="AVB188" s="165"/>
      <c r="AVC188" s="165"/>
      <c r="AVD188" s="168"/>
      <c r="AVE188" s="165"/>
      <c r="AVF188" s="165"/>
      <c r="AVG188" s="165"/>
      <c r="AVH188" s="168"/>
      <c r="AVI188" s="165"/>
      <c r="AVJ188" s="165"/>
      <c r="AVK188" s="165"/>
      <c r="AVL188" s="168"/>
      <c r="AVM188" s="165"/>
      <c r="AVN188" s="165"/>
      <c r="AVO188" s="165"/>
      <c r="AVP188" s="168"/>
      <c r="AVQ188" s="165"/>
      <c r="AVR188" s="165"/>
      <c r="AVS188" s="165"/>
      <c r="AVT188" s="168"/>
      <c r="AVU188" s="165"/>
      <c r="AVV188" s="165"/>
      <c r="AVW188" s="165"/>
      <c r="AVX188" s="168"/>
      <c r="AVY188" s="165"/>
      <c r="AVZ188" s="165"/>
      <c r="AWA188" s="165"/>
      <c r="AWB188" s="168"/>
      <c r="AWC188" s="165"/>
      <c r="AWD188" s="165"/>
      <c r="AWE188" s="165"/>
      <c r="AWF188" s="168"/>
      <c r="AWG188" s="165"/>
      <c r="AWH188" s="165"/>
      <c r="AWI188" s="165"/>
      <c r="AWJ188" s="168"/>
      <c r="AWK188" s="165"/>
      <c r="AWL188" s="165"/>
      <c r="AWM188" s="165"/>
      <c r="AWN188" s="168"/>
      <c r="AWO188" s="165"/>
      <c r="AWP188" s="165"/>
      <c r="AWQ188" s="165"/>
      <c r="AWR188" s="168"/>
      <c r="AWS188" s="165"/>
      <c r="AWT188" s="165"/>
      <c r="AWU188" s="165"/>
      <c r="AWV188" s="168"/>
      <c r="AWW188" s="165"/>
      <c r="AWX188" s="165"/>
      <c r="AWY188" s="165"/>
      <c r="AWZ188" s="168"/>
      <c r="AXA188" s="165"/>
      <c r="AXB188" s="165"/>
      <c r="AXC188" s="165"/>
      <c r="AXD188" s="168"/>
      <c r="AXE188" s="165"/>
      <c r="AXF188" s="165"/>
      <c r="AXG188" s="165"/>
      <c r="AXH188" s="168"/>
      <c r="AXI188" s="165"/>
      <c r="AXJ188" s="165"/>
      <c r="AXK188" s="165"/>
      <c r="AXL188" s="168"/>
      <c r="AXM188" s="165"/>
      <c r="AXN188" s="165"/>
      <c r="AXO188" s="165"/>
      <c r="AXP188" s="168"/>
      <c r="AXQ188" s="165"/>
      <c r="AXR188" s="165"/>
      <c r="AXS188" s="165"/>
      <c r="AXT188" s="168"/>
      <c r="AXU188" s="165"/>
      <c r="AXV188" s="165"/>
      <c r="AXW188" s="165"/>
      <c r="AXX188" s="168"/>
      <c r="AXY188" s="165"/>
      <c r="AXZ188" s="165"/>
      <c r="AYA188" s="165"/>
      <c r="AYB188" s="168"/>
      <c r="AYC188" s="165"/>
      <c r="AYD188" s="165"/>
      <c r="AYE188" s="165"/>
      <c r="AYF188" s="168"/>
      <c r="AYG188" s="165"/>
      <c r="AYH188" s="165"/>
      <c r="AYI188" s="165"/>
      <c r="AYJ188" s="168"/>
      <c r="AYK188" s="165"/>
      <c r="AYL188" s="165"/>
      <c r="AYM188" s="165"/>
      <c r="AYN188" s="168"/>
      <c r="AYO188" s="165"/>
      <c r="AYP188" s="165"/>
      <c r="AYQ188" s="165"/>
      <c r="AYR188" s="168"/>
      <c r="AYS188" s="165"/>
      <c r="AYT188" s="165"/>
      <c r="AYU188" s="165"/>
      <c r="AYV188" s="168"/>
      <c r="AYW188" s="165"/>
      <c r="AYX188" s="165"/>
      <c r="AYY188" s="165"/>
      <c r="AYZ188" s="168"/>
      <c r="AZA188" s="165"/>
      <c r="AZB188" s="165"/>
      <c r="AZC188" s="165"/>
      <c r="AZD188" s="168"/>
      <c r="AZE188" s="165"/>
      <c r="AZF188" s="165"/>
      <c r="AZG188" s="165"/>
      <c r="AZH188" s="168"/>
      <c r="AZI188" s="165"/>
      <c r="AZJ188" s="165"/>
      <c r="AZK188" s="165"/>
      <c r="AZL188" s="168"/>
      <c r="AZM188" s="165"/>
      <c r="AZN188" s="165"/>
      <c r="AZO188" s="165"/>
      <c r="AZP188" s="168"/>
      <c r="AZQ188" s="165"/>
      <c r="AZR188" s="165"/>
      <c r="AZS188" s="165"/>
      <c r="AZT188" s="168"/>
      <c r="AZU188" s="165"/>
      <c r="AZV188" s="165"/>
      <c r="AZW188" s="165"/>
      <c r="AZX188" s="168"/>
      <c r="AZY188" s="165"/>
      <c r="AZZ188" s="165"/>
      <c r="BAA188" s="165"/>
      <c r="BAB188" s="168"/>
      <c r="BAC188" s="165"/>
      <c r="BAD188" s="165"/>
      <c r="BAE188" s="165"/>
      <c r="BAF188" s="168"/>
      <c r="BAG188" s="165"/>
      <c r="BAH188" s="165"/>
      <c r="BAI188" s="165"/>
      <c r="BAJ188" s="168"/>
      <c r="BAK188" s="165"/>
      <c r="BAL188" s="165"/>
      <c r="BAM188" s="165"/>
      <c r="BAN188" s="168"/>
      <c r="BAO188" s="165"/>
      <c r="BAP188" s="165"/>
      <c r="BAQ188" s="165"/>
      <c r="BAR188" s="168"/>
      <c r="BAS188" s="165"/>
      <c r="BAT188" s="165"/>
      <c r="BAU188" s="165"/>
      <c r="BAV188" s="168"/>
      <c r="BAW188" s="165"/>
      <c r="BAX188" s="165"/>
      <c r="BAY188" s="165"/>
      <c r="BAZ188" s="168"/>
      <c r="BBA188" s="165"/>
      <c r="BBB188" s="165"/>
      <c r="BBC188" s="165"/>
      <c r="BBD188" s="168"/>
      <c r="BBE188" s="165"/>
      <c r="BBF188" s="165"/>
      <c r="BBG188" s="165"/>
      <c r="BBH188" s="168"/>
      <c r="BBI188" s="165"/>
      <c r="BBJ188" s="165"/>
      <c r="BBK188" s="165"/>
      <c r="BBL188" s="168"/>
      <c r="BBM188" s="165"/>
      <c r="BBN188" s="165"/>
      <c r="BBO188" s="165"/>
      <c r="BBP188" s="168"/>
      <c r="BBQ188" s="165"/>
      <c r="BBR188" s="165"/>
      <c r="BBS188" s="165"/>
      <c r="BBT188" s="168"/>
      <c r="BBU188" s="165"/>
      <c r="BBV188" s="165"/>
      <c r="BBW188" s="165"/>
      <c r="BBX188" s="168"/>
      <c r="BBY188" s="165"/>
      <c r="BBZ188" s="165"/>
      <c r="BCA188" s="165"/>
      <c r="BCB188" s="168"/>
      <c r="BCC188" s="165"/>
      <c r="BCD188" s="165"/>
      <c r="BCE188" s="165"/>
      <c r="BCF188" s="168"/>
      <c r="BCG188" s="165"/>
      <c r="BCH188" s="165"/>
      <c r="BCI188" s="165"/>
      <c r="BCJ188" s="168"/>
      <c r="BCK188" s="165"/>
      <c r="BCL188" s="165"/>
      <c r="BCM188" s="165"/>
      <c r="BCN188" s="168"/>
      <c r="BCO188" s="165"/>
      <c r="BCP188" s="165"/>
      <c r="BCQ188" s="165"/>
      <c r="BCR188" s="168"/>
      <c r="BCS188" s="165"/>
      <c r="BCT188" s="165"/>
      <c r="BCU188" s="165"/>
      <c r="BCV188" s="168"/>
      <c r="BCW188" s="165"/>
      <c r="BCX188" s="165"/>
      <c r="BCY188" s="165"/>
      <c r="BCZ188" s="168"/>
      <c r="BDA188" s="165"/>
      <c r="BDB188" s="165"/>
      <c r="BDC188" s="165"/>
      <c r="BDD188" s="168"/>
      <c r="BDE188" s="165"/>
      <c r="BDF188" s="165"/>
      <c r="BDG188" s="165"/>
      <c r="BDH188" s="168"/>
      <c r="BDI188" s="165"/>
      <c r="BDJ188" s="165"/>
      <c r="BDK188" s="165"/>
      <c r="BDL188" s="168"/>
      <c r="BDM188" s="165"/>
      <c r="BDN188" s="165"/>
      <c r="BDO188" s="165"/>
      <c r="BDP188" s="168"/>
      <c r="BDQ188" s="165"/>
      <c r="BDR188" s="165"/>
      <c r="BDS188" s="165"/>
      <c r="BDT188" s="168"/>
      <c r="BDU188" s="165"/>
      <c r="BDV188" s="165"/>
      <c r="BDW188" s="165"/>
      <c r="BDX188" s="168"/>
      <c r="BDY188" s="165"/>
      <c r="BDZ188" s="165"/>
      <c r="BEA188" s="165"/>
      <c r="BEB188" s="168"/>
      <c r="BEC188" s="165"/>
      <c r="BED188" s="165"/>
      <c r="BEE188" s="165"/>
      <c r="BEF188" s="168"/>
      <c r="BEG188" s="165"/>
      <c r="BEH188" s="165"/>
      <c r="BEI188" s="165"/>
      <c r="BEJ188" s="168"/>
      <c r="BEK188" s="165"/>
      <c r="BEL188" s="165"/>
      <c r="BEM188" s="165"/>
      <c r="BEN188" s="168"/>
      <c r="BEO188" s="165"/>
      <c r="BEP188" s="165"/>
      <c r="BEQ188" s="165"/>
      <c r="BER188" s="168"/>
      <c r="BES188" s="165"/>
      <c r="BET188" s="165"/>
      <c r="BEU188" s="165"/>
      <c r="BEV188" s="168"/>
      <c r="BEW188" s="165"/>
      <c r="BEX188" s="165"/>
      <c r="BEY188" s="165"/>
      <c r="BEZ188" s="168"/>
      <c r="BFA188" s="165"/>
      <c r="BFB188" s="165"/>
      <c r="BFC188" s="165"/>
      <c r="BFD188" s="168"/>
      <c r="BFE188" s="165"/>
      <c r="BFF188" s="165"/>
      <c r="BFG188" s="165"/>
      <c r="BFH188" s="168"/>
      <c r="BFI188" s="165"/>
      <c r="BFJ188" s="165"/>
      <c r="BFK188" s="165"/>
      <c r="BFL188" s="168"/>
      <c r="BFM188" s="165"/>
      <c r="BFN188" s="165"/>
      <c r="BFO188" s="165"/>
      <c r="BFP188" s="168"/>
      <c r="BFQ188" s="165"/>
      <c r="BFR188" s="165"/>
      <c r="BFS188" s="165"/>
      <c r="BFT188" s="168"/>
      <c r="BFU188" s="165"/>
      <c r="BFV188" s="165"/>
      <c r="BFW188" s="165"/>
      <c r="BFX188" s="168"/>
      <c r="BFY188" s="165"/>
      <c r="BFZ188" s="165"/>
      <c r="BGA188" s="165"/>
      <c r="BGB188" s="168"/>
      <c r="BGC188" s="165"/>
      <c r="BGD188" s="165"/>
      <c r="BGE188" s="165"/>
      <c r="BGF188" s="168"/>
      <c r="BGG188" s="165"/>
      <c r="BGH188" s="165"/>
      <c r="BGI188" s="165"/>
      <c r="BGJ188" s="168"/>
      <c r="BGK188" s="165"/>
      <c r="BGL188" s="165"/>
      <c r="BGM188" s="165"/>
      <c r="BGN188" s="168"/>
      <c r="BGO188" s="165"/>
      <c r="BGP188" s="165"/>
      <c r="BGQ188" s="165"/>
      <c r="BGR188" s="168"/>
      <c r="BGS188" s="165"/>
      <c r="BGT188" s="165"/>
      <c r="BGU188" s="165"/>
      <c r="BGV188" s="168"/>
      <c r="BGW188" s="165"/>
      <c r="BGX188" s="165"/>
      <c r="BGY188" s="165"/>
      <c r="BGZ188" s="168"/>
      <c r="BHA188" s="165"/>
      <c r="BHB188" s="165"/>
      <c r="BHC188" s="165"/>
      <c r="BHD188" s="168"/>
      <c r="BHE188" s="165"/>
      <c r="BHF188" s="165"/>
      <c r="BHG188" s="165"/>
      <c r="BHH188" s="168"/>
      <c r="BHI188" s="165"/>
      <c r="BHJ188" s="165"/>
      <c r="BHK188" s="165"/>
      <c r="BHL188" s="168"/>
      <c r="BHM188" s="165"/>
      <c r="BHN188" s="165"/>
      <c r="BHO188" s="165"/>
      <c r="BHP188" s="168"/>
      <c r="BHQ188" s="165"/>
      <c r="BHR188" s="165"/>
      <c r="BHS188" s="165"/>
      <c r="BHT188" s="168"/>
      <c r="BHU188" s="165"/>
      <c r="BHV188" s="165"/>
      <c r="BHW188" s="165"/>
      <c r="BHX188" s="168"/>
      <c r="BHY188" s="165"/>
      <c r="BHZ188" s="165"/>
      <c r="BIA188" s="165"/>
      <c r="BIB188" s="168"/>
      <c r="BIC188" s="165"/>
      <c r="BID188" s="165"/>
      <c r="BIE188" s="165"/>
      <c r="BIF188" s="168"/>
      <c r="BIG188" s="165"/>
      <c r="BIH188" s="165"/>
      <c r="BII188" s="165"/>
      <c r="BIJ188" s="168"/>
      <c r="BIK188" s="165"/>
      <c r="BIL188" s="165"/>
      <c r="BIM188" s="165"/>
      <c r="BIN188" s="168"/>
      <c r="BIO188" s="165"/>
      <c r="BIP188" s="165"/>
      <c r="BIQ188" s="165"/>
      <c r="BIR188" s="168"/>
      <c r="BIS188" s="165"/>
      <c r="BIT188" s="165"/>
      <c r="BIU188" s="165"/>
      <c r="BIV188" s="168"/>
      <c r="BIW188" s="165"/>
      <c r="BIX188" s="165"/>
      <c r="BIY188" s="165"/>
      <c r="BIZ188" s="168"/>
      <c r="BJA188" s="165"/>
      <c r="BJB188" s="165"/>
      <c r="BJC188" s="165"/>
      <c r="BJD188" s="168"/>
      <c r="BJE188" s="165"/>
      <c r="BJF188" s="165"/>
      <c r="BJG188" s="165"/>
      <c r="BJH188" s="168"/>
      <c r="BJI188" s="165"/>
      <c r="BJJ188" s="165"/>
      <c r="BJK188" s="165"/>
      <c r="BJL188" s="168"/>
      <c r="BJM188" s="165"/>
      <c r="BJN188" s="165"/>
      <c r="BJO188" s="165"/>
      <c r="BJP188" s="168"/>
      <c r="BJQ188" s="165"/>
      <c r="BJR188" s="165"/>
      <c r="BJS188" s="165"/>
      <c r="BJT188" s="168"/>
      <c r="BJU188" s="165"/>
      <c r="BJV188" s="165"/>
      <c r="BJW188" s="165"/>
      <c r="BJX188" s="168"/>
      <c r="BJY188" s="165"/>
      <c r="BJZ188" s="165"/>
      <c r="BKA188" s="165"/>
      <c r="BKB188" s="168"/>
      <c r="BKC188" s="165"/>
      <c r="BKD188" s="165"/>
      <c r="BKE188" s="165"/>
      <c r="BKF188" s="168"/>
      <c r="BKG188" s="165"/>
      <c r="BKH188" s="165"/>
      <c r="BKI188" s="165"/>
      <c r="BKJ188" s="168"/>
      <c r="BKK188" s="165"/>
      <c r="BKL188" s="165"/>
      <c r="BKM188" s="165"/>
      <c r="BKN188" s="168"/>
      <c r="BKO188" s="165"/>
      <c r="BKP188" s="165"/>
      <c r="BKQ188" s="165"/>
      <c r="BKR188" s="168"/>
      <c r="BKS188" s="165"/>
      <c r="BKT188" s="165"/>
      <c r="BKU188" s="165"/>
      <c r="BKV188" s="168"/>
      <c r="BKW188" s="165"/>
      <c r="BKX188" s="165"/>
      <c r="BKY188" s="165"/>
      <c r="BKZ188" s="168"/>
      <c r="BLA188" s="165"/>
      <c r="BLB188" s="165"/>
      <c r="BLC188" s="165"/>
      <c r="BLD188" s="168"/>
      <c r="BLE188" s="165"/>
      <c r="BLF188" s="165"/>
      <c r="BLG188" s="165"/>
      <c r="BLH188" s="168"/>
      <c r="BLI188" s="165"/>
      <c r="BLJ188" s="165"/>
      <c r="BLK188" s="165"/>
      <c r="BLL188" s="168"/>
      <c r="BLM188" s="165"/>
      <c r="BLN188" s="165"/>
      <c r="BLO188" s="165"/>
      <c r="BLP188" s="168"/>
      <c r="BLQ188" s="165"/>
      <c r="BLR188" s="165"/>
      <c r="BLS188" s="165"/>
      <c r="BLT188" s="168"/>
      <c r="BLU188" s="165"/>
      <c r="BLV188" s="165"/>
      <c r="BLW188" s="165"/>
      <c r="BLX188" s="168"/>
      <c r="BLY188" s="165"/>
      <c r="BLZ188" s="165"/>
      <c r="BMA188" s="165"/>
      <c r="BMB188" s="168"/>
      <c r="BMC188" s="165"/>
      <c r="BMD188" s="165"/>
      <c r="BME188" s="165"/>
      <c r="BMF188" s="168"/>
      <c r="BMG188" s="165"/>
      <c r="BMH188" s="165"/>
      <c r="BMI188" s="165"/>
      <c r="BMJ188" s="168"/>
      <c r="BMK188" s="165"/>
      <c r="BML188" s="165"/>
      <c r="BMM188" s="165"/>
      <c r="BMN188" s="168"/>
      <c r="BMO188" s="165"/>
      <c r="BMP188" s="165"/>
      <c r="BMQ188" s="165"/>
      <c r="BMR188" s="168"/>
      <c r="BMS188" s="165"/>
      <c r="BMT188" s="165"/>
      <c r="BMU188" s="165"/>
      <c r="BMV188" s="168"/>
      <c r="BMW188" s="165"/>
      <c r="BMX188" s="165"/>
      <c r="BMY188" s="165"/>
      <c r="BMZ188" s="168"/>
      <c r="BNA188" s="165"/>
      <c r="BNB188" s="165"/>
      <c r="BNC188" s="165"/>
      <c r="BND188" s="168"/>
      <c r="BNE188" s="165"/>
      <c r="BNF188" s="165"/>
      <c r="BNG188" s="165"/>
      <c r="BNH188" s="168"/>
      <c r="BNI188" s="165"/>
      <c r="BNJ188" s="165"/>
      <c r="BNK188" s="165"/>
      <c r="BNL188" s="168"/>
      <c r="BNM188" s="165"/>
      <c r="BNN188" s="165"/>
      <c r="BNO188" s="165"/>
      <c r="BNP188" s="168"/>
      <c r="BNQ188" s="165"/>
      <c r="BNR188" s="165"/>
      <c r="BNS188" s="165"/>
      <c r="BNT188" s="168"/>
      <c r="BNU188" s="165"/>
      <c r="BNV188" s="165"/>
      <c r="BNW188" s="165"/>
      <c r="BNX188" s="168"/>
      <c r="BNY188" s="165"/>
      <c r="BNZ188" s="165"/>
      <c r="BOA188" s="165"/>
      <c r="BOB188" s="168"/>
      <c r="BOC188" s="165"/>
      <c r="BOD188" s="165"/>
      <c r="BOE188" s="165"/>
      <c r="BOF188" s="168"/>
      <c r="BOG188" s="165"/>
      <c r="BOH188" s="165"/>
      <c r="BOI188" s="165"/>
      <c r="BOJ188" s="168"/>
      <c r="BOK188" s="165"/>
      <c r="BOL188" s="165"/>
      <c r="BOM188" s="165"/>
      <c r="BON188" s="168"/>
      <c r="BOO188" s="165"/>
      <c r="BOP188" s="165"/>
      <c r="BOQ188" s="165"/>
      <c r="BOR188" s="168"/>
      <c r="BOS188" s="165"/>
      <c r="BOT188" s="165"/>
      <c r="BOU188" s="165"/>
      <c r="BOV188" s="168"/>
      <c r="BOW188" s="165"/>
      <c r="BOX188" s="165"/>
      <c r="BOY188" s="165"/>
      <c r="BOZ188" s="168"/>
      <c r="BPA188" s="165"/>
      <c r="BPB188" s="165"/>
      <c r="BPC188" s="165"/>
      <c r="BPD188" s="168"/>
      <c r="BPE188" s="165"/>
      <c r="BPF188" s="165"/>
      <c r="BPG188" s="165"/>
      <c r="BPH188" s="168"/>
      <c r="BPI188" s="165"/>
      <c r="BPJ188" s="165"/>
      <c r="BPK188" s="165"/>
      <c r="BPL188" s="168"/>
      <c r="BPM188" s="165"/>
      <c r="BPN188" s="165"/>
      <c r="BPO188" s="165"/>
      <c r="BPP188" s="168"/>
      <c r="BPQ188" s="165"/>
      <c r="BPR188" s="165"/>
      <c r="BPS188" s="165"/>
      <c r="BPT188" s="168"/>
      <c r="BPU188" s="165"/>
      <c r="BPV188" s="165"/>
      <c r="BPW188" s="165"/>
      <c r="BPX188" s="168"/>
      <c r="BPY188" s="165"/>
      <c r="BPZ188" s="165"/>
      <c r="BQA188" s="165"/>
      <c r="BQB188" s="168"/>
      <c r="BQC188" s="165"/>
      <c r="BQD188" s="165"/>
      <c r="BQE188" s="165"/>
      <c r="BQF188" s="168"/>
      <c r="BQG188" s="165"/>
      <c r="BQH188" s="165"/>
      <c r="BQI188" s="165"/>
      <c r="BQJ188" s="168"/>
      <c r="BQK188" s="165"/>
      <c r="BQL188" s="165"/>
      <c r="BQM188" s="165"/>
      <c r="BQN188" s="168"/>
      <c r="BQO188" s="165"/>
      <c r="BQP188" s="165"/>
      <c r="BQQ188" s="165"/>
      <c r="BQR188" s="168"/>
      <c r="BQS188" s="165"/>
      <c r="BQT188" s="165"/>
      <c r="BQU188" s="165"/>
      <c r="BQV188" s="168"/>
      <c r="BQW188" s="165"/>
      <c r="BQX188" s="165"/>
      <c r="BQY188" s="165"/>
      <c r="BQZ188" s="168"/>
      <c r="BRA188" s="165"/>
      <c r="BRB188" s="165"/>
      <c r="BRC188" s="165"/>
      <c r="BRD188" s="168"/>
      <c r="BRE188" s="165"/>
      <c r="BRF188" s="165"/>
      <c r="BRG188" s="165"/>
      <c r="BRH188" s="168"/>
      <c r="BRI188" s="165"/>
      <c r="BRJ188" s="165"/>
      <c r="BRK188" s="165"/>
      <c r="BRL188" s="168"/>
      <c r="BRM188" s="165"/>
      <c r="BRN188" s="165"/>
      <c r="BRO188" s="165"/>
      <c r="BRP188" s="168"/>
      <c r="BRQ188" s="165"/>
      <c r="BRR188" s="165"/>
      <c r="BRS188" s="165"/>
      <c r="BRT188" s="168"/>
      <c r="BRU188" s="165"/>
      <c r="BRV188" s="165"/>
      <c r="BRW188" s="165"/>
      <c r="BRX188" s="168"/>
      <c r="BRY188" s="165"/>
      <c r="BRZ188" s="165"/>
      <c r="BSA188" s="165"/>
      <c r="BSB188" s="168"/>
      <c r="BSC188" s="165"/>
      <c r="BSD188" s="165"/>
      <c r="BSE188" s="165"/>
      <c r="BSF188" s="168"/>
      <c r="BSG188" s="165"/>
      <c r="BSH188" s="165"/>
      <c r="BSI188" s="165"/>
      <c r="BSJ188" s="168"/>
      <c r="BSK188" s="165"/>
      <c r="BSL188" s="165"/>
      <c r="BSM188" s="165"/>
      <c r="BSN188" s="168"/>
      <c r="BSO188" s="165"/>
      <c r="BSP188" s="165"/>
      <c r="BSQ188" s="165"/>
      <c r="BSR188" s="168"/>
      <c r="BSS188" s="165"/>
      <c r="BST188" s="165"/>
      <c r="BSU188" s="165"/>
      <c r="BSV188" s="168"/>
      <c r="BSW188" s="165"/>
      <c r="BSX188" s="165"/>
      <c r="BSY188" s="165"/>
      <c r="BSZ188" s="168"/>
      <c r="BTA188" s="165"/>
      <c r="BTB188" s="165"/>
      <c r="BTC188" s="165"/>
      <c r="BTD188" s="168"/>
      <c r="BTE188" s="165"/>
      <c r="BTF188" s="165"/>
      <c r="BTG188" s="165"/>
      <c r="BTH188" s="168"/>
      <c r="BTI188" s="165"/>
      <c r="BTJ188" s="165"/>
      <c r="BTK188" s="165"/>
      <c r="BTL188" s="168"/>
      <c r="BTM188" s="165"/>
      <c r="BTN188" s="165"/>
      <c r="BTO188" s="165"/>
      <c r="BTP188" s="168"/>
      <c r="BTQ188" s="165"/>
      <c r="BTR188" s="165"/>
      <c r="BTS188" s="165"/>
      <c r="BTT188" s="168"/>
      <c r="BTU188" s="165"/>
      <c r="BTV188" s="165"/>
      <c r="BTW188" s="165"/>
      <c r="BTX188" s="168"/>
      <c r="BTY188" s="165"/>
      <c r="BTZ188" s="165"/>
      <c r="BUA188" s="165"/>
      <c r="BUB188" s="168"/>
      <c r="BUC188" s="165"/>
      <c r="BUD188" s="165"/>
      <c r="BUE188" s="165"/>
      <c r="BUF188" s="168"/>
      <c r="BUG188" s="165"/>
      <c r="BUH188" s="165"/>
      <c r="BUI188" s="165"/>
      <c r="BUJ188" s="168"/>
      <c r="BUK188" s="165"/>
      <c r="BUL188" s="165"/>
      <c r="BUM188" s="165"/>
      <c r="BUN188" s="168"/>
      <c r="BUO188" s="165"/>
      <c r="BUP188" s="165"/>
      <c r="BUQ188" s="165"/>
      <c r="BUR188" s="168"/>
      <c r="BUS188" s="165"/>
      <c r="BUT188" s="165"/>
      <c r="BUU188" s="165"/>
      <c r="BUV188" s="168"/>
      <c r="BUW188" s="165"/>
      <c r="BUX188" s="165"/>
      <c r="BUY188" s="165"/>
      <c r="BUZ188" s="168"/>
      <c r="BVA188" s="165"/>
      <c r="BVB188" s="165"/>
      <c r="BVC188" s="165"/>
      <c r="BVD188" s="168"/>
      <c r="BVE188" s="165"/>
      <c r="BVF188" s="165"/>
      <c r="BVG188" s="165"/>
      <c r="BVH188" s="168"/>
      <c r="BVI188" s="165"/>
      <c r="BVJ188" s="165"/>
      <c r="BVK188" s="165"/>
      <c r="BVL188" s="168"/>
      <c r="BVM188" s="165"/>
      <c r="BVN188" s="165"/>
      <c r="BVO188" s="165"/>
      <c r="BVP188" s="168"/>
      <c r="BVQ188" s="165"/>
      <c r="BVR188" s="165"/>
      <c r="BVS188" s="165"/>
      <c r="BVT188" s="168"/>
      <c r="BVU188" s="165"/>
      <c r="BVV188" s="165"/>
      <c r="BVW188" s="165"/>
      <c r="BVX188" s="168"/>
      <c r="BVY188" s="165"/>
      <c r="BVZ188" s="165"/>
      <c r="BWA188" s="165"/>
      <c r="BWB188" s="168"/>
      <c r="BWC188" s="165"/>
      <c r="BWD188" s="165"/>
      <c r="BWE188" s="165"/>
      <c r="BWF188" s="168"/>
      <c r="BWG188" s="165"/>
      <c r="BWH188" s="165"/>
      <c r="BWI188" s="165"/>
      <c r="BWJ188" s="168"/>
      <c r="BWK188" s="165"/>
      <c r="BWL188" s="165"/>
      <c r="BWM188" s="165"/>
      <c r="BWN188" s="168"/>
      <c r="BWO188" s="165"/>
      <c r="BWP188" s="165"/>
      <c r="BWQ188" s="165"/>
      <c r="BWR188" s="168"/>
      <c r="BWS188" s="165"/>
      <c r="BWT188" s="165"/>
      <c r="BWU188" s="165"/>
      <c r="BWV188" s="168"/>
      <c r="BWW188" s="165"/>
      <c r="BWX188" s="165"/>
      <c r="BWY188" s="165"/>
      <c r="BWZ188" s="168"/>
      <c r="BXA188" s="165"/>
      <c r="BXB188" s="165"/>
      <c r="BXC188" s="165"/>
      <c r="BXD188" s="168"/>
      <c r="BXE188" s="165"/>
      <c r="BXF188" s="165"/>
      <c r="BXG188" s="165"/>
      <c r="BXH188" s="168"/>
      <c r="BXI188" s="165"/>
      <c r="BXJ188" s="165"/>
      <c r="BXK188" s="165"/>
      <c r="BXL188" s="168"/>
      <c r="BXM188" s="165"/>
      <c r="BXN188" s="165"/>
      <c r="BXO188" s="165"/>
      <c r="BXP188" s="168"/>
      <c r="BXQ188" s="165"/>
      <c r="BXR188" s="165"/>
      <c r="BXS188" s="165"/>
      <c r="BXT188" s="168"/>
      <c r="BXU188" s="165"/>
      <c r="BXV188" s="165"/>
      <c r="BXW188" s="165"/>
      <c r="BXX188" s="168"/>
      <c r="BXY188" s="165"/>
      <c r="BXZ188" s="165"/>
      <c r="BYA188" s="165"/>
      <c r="BYB188" s="168"/>
      <c r="BYC188" s="165"/>
      <c r="BYD188" s="165"/>
      <c r="BYE188" s="165"/>
      <c r="BYF188" s="168"/>
      <c r="BYG188" s="165"/>
      <c r="BYH188" s="165"/>
      <c r="BYI188" s="165"/>
      <c r="BYJ188" s="168"/>
      <c r="BYK188" s="165"/>
      <c r="BYL188" s="165"/>
      <c r="BYM188" s="165"/>
      <c r="BYN188" s="168"/>
      <c r="BYO188" s="165"/>
      <c r="BYP188" s="165"/>
      <c r="BYQ188" s="165"/>
      <c r="BYR188" s="168"/>
      <c r="BYS188" s="165"/>
      <c r="BYT188" s="165"/>
      <c r="BYU188" s="165"/>
      <c r="BYV188" s="168"/>
      <c r="BYW188" s="165"/>
      <c r="BYX188" s="165"/>
      <c r="BYY188" s="165"/>
      <c r="BYZ188" s="168"/>
      <c r="BZA188" s="165"/>
      <c r="BZB188" s="165"/>
      <c r="BZC188" s="165"/>
      <c r="BZD188" s="168"/>
      <c r="BZE188" s="165"/>
      <c r="BZF188" s="165"/>
      <c r="BZG188" s="165"/>
      <c r="BZH188" s="168"/>
      <c r="BZI188" s="165"/>
      <c r="BZJ188" s="165"/>
      <c r="BZK188" s="165"/>
      <c r="BZL188" s="168"/>
      <c r="BZM188" s="165"/>
      <c r="BZN188" s="165"/>
      <c r="BZO188" s="165"/>
      <c r="BZP188" s="168"/>
      <c r="BZQ188" s="165"/>
      <c r="BZR188" s="165"/>
      <c r="BZS188" s="165"/>
      <c r="BZT188" s="168"/>
      <c r="BZU188" s="165"/>
      <c r="BZV188" s="165"/>
      <c r="BZW188" s="165"/>
      <c r="BZX188" s="168"/>
      <c r="BZY188" s="165"/>
      <c r="BZZ188" s="165"/>
      <c r="CAA188" s="165"/>
      <c r="CAB188" s="168"/>
      <c r="CAC188" s="165"/>
      <c r="CAD188" s="165"/>
      <c r="CAE188" s="165"/>
      <c r="CAF188" s="168"/>
      <c r="CAG188" s="165"/>
      <c r="CAH188" s="165"/>
      <c r="CAI188" s="165"/>
      <c r="CAJ188" s="168"/>
      <c r="CAK188" s="165"/>
      <c r="CAL188" s="165"/>
      <c r="CAM188" s="165"/>
      <c r="CAN188" s="168"/>
      <c r="CAO188" s="165"/>
      <c r="CAP188" s="165"/>
      <c r="CAQ188" s="165"/>
      <c r="CAR188" s="168"/>
      <c r="CAS188" s="165"/>
      <c r="CAT188" s="165"/>
      <c r="CAU188" s="165"/>
      <c r="CAV188" s="168"/>
      <c r="CAW188" s="165"/>
      <c r="CAX188" s="165"/>
      <c r="CAY188" s="165"/>
      <c r="CAZ188" s="168"/>
      <c r="CBA188" s="165"/>
      <c r="CBB188" s="165"/>
      <c r="CBC188" s="165"/>
      <c r="CBD188" s="168"/>
      <c r="CBE188" s="165"/>
      <c r="CBF188" s="165"/>
      <c r="CBG188" s="165"/>
      <c r="CBH188" s="168"/>
      <c r="CBI188" s="165"/>
      <c r="CBJ188" s="165"/>
      <c r="CBK188" s="165"/>
      <c r="CBL188" s="168"/>
      <c r="CBM188" s="165"/>
      <c r="CBN188" s="165"/>
      <c r="CBO188" s="165"/>
      <c r="CBP188" s="168"/>
      <c r="CBQ188" s="165"/>
      <c r="CBR188" s="165"/>
      <c r="CBS188" s="165"/>
      <c r="CBT188" s="168"/>
      <c r="CBU188" s="165"/>
      <c r="CBV188" s="165"/>
      <c r="CBW188" s="165"/>
      <c r="CBX188" s="168"/>
      <c r="CBY188" s="165"/>
      <c r="CBZ188" s="165"/>
      <c r="CCA188" s="165"/>
      <c r="CCB188" s="168"/>
      <c r="CCC188" s="165"/>
      <c r="CCD188" s="165"/>
      <c r="CCE188" s="165"/>
      <c r="CCF188" s="168"/>
      <c r="CCG188" s="165"/>
      <c r="CCH188" s="165"/>
      <c r="CCI188" s="165"/>
      <c r="CCJ188" s="168"/>
      <c r="CCK188" s="165"/>
      <c r="CCL188" s="165"/>
      <c r="CCM188" s="165"/>
      <c r="CCN188" s="168"/>
      <c r="CCO188" s="165"/>
      <c r="CCP188" s="165"/>
      <c r="CCQ188" s="165"/>
      <c r="CCR188" s="168"/>
      <c r="CCS188" s="165"/>
      <c r="CCT188" s="165"/>
      <c r="CCU188" s="165"/>
      <c r="CCV188" s="168"/>
      <c r="CCW188" s="165"/>
      <c r="CCX188" s="165"/>
      <c r="CCY188" s="165"/>
      <c r="CCZ188" s="168"/>
      <c r="CDA188" s="165"/>
      <c r="CDB188" s="165"/>
      <c r="CDC188" s="165"/>
      <c r="CDD188" s="168"/>
      <c r="CDE188" s="165"/>
      <c r="CDF188" s="165"/>
      <c r="CDG188" s="165"/>
      <c r="CDH188" s="168"/>
      <c r="CDI188" s="165"/>
      <c r="CDJ188" s="165"/>
      <c r="CDK188" s="165"/>
      <c r="CDL188" s="168"/>
      <c r="CDM188" s="165"/>
      <c r="CDN188" s="165"/>
      <c r="CDO188" s="165"/>
      <c r="CDP188" s="168"/>
      <c r="CDQ188" s="165"/>
      <c r="CDR188" s="165"/>
      <c r="CDS188" s="165"/>
      <c r="CDT188" s="168"/>
      <c r="CDU188" s="165"/>
      <c r="CDV188" s="165"/>
      <c r="CDW188" s="165"/>
      <c r="CDX188" s="168"/>
      <c r="CDY188" s="165"/>
      <c r="CDZ188" s="165"/>
      <c r="CEA188" s="165"/>
      <c r="CEB188" s="168"/>
      <c r="CEC188" s="165"/>
      <c r="CED188" s="165"/>
      <c r="CEE188" s="165"/>
      <c r="CEF188" s="168"/>
      <c r="CEG188" s="165"/>
      <c r="CEH188" s="165"/>
      <c r="CEI188" s="165"/>
      <c r="CEJ188" s="168"/>
      <c r="CEK188" s="165"/>
      <c r="CEL188" s="165"/>
      <c r="CEM188" s="165"/>
      <c r="CEN188" s="168"/>
      <c r="CEO188" s="165"/>
      <c r="CEP188" s="165"/>
      <c r="CEQ188" s="165"/>
      <c r="CER188" s="168"/>
      <c r="CES188" s="165"/>
      <c r="CET188" s="165"/>
      <c r="CEU188" s="165"/>
      <c r="CEV188" s="168"/>
      <c r="CEW188" s="165"/>
      <c r="CEX188" s="165"/>
      <c r="CEY188" s="165"/>
      <c r="CEZ188" s="168"/>
      <c r="CFA188" s="165"/>
      <c r="CFB188" s="165"/>
      <c r="CFC188" s="165"/>
      <c r="CFD188" s="168"/>
      <c r="CFE188" s="165"/>
      <c r="CFF188" s="165"/>
      <c r="CFG188" s="165"/>
      <c r="CFH188" s="168"/>
      <c r="CFI188" s="165"/>
      <c r="CFJ188" s="165"/>
      <c r="CFK188" s="165"/>
      <c r="CFL188" s="168"/>
      <c r="CFM188" s="165"/>
      <c r="CFN188" s="165"/>
      <c r="CFO188" s="165"/>
      <c r="CFP188" s="168"/>
      <c r="CFQ188" s="165"/>
      <c r="CFR188" s="165"/>
      <c r="CFS188" s="165"/>
      <c r="CFT188" s="168"/>
      <c r="CFU188" s="165"/>
      <c r="CFV188" s="165"/>
      <c r="CFW188" s="165"/>
      <c r="CFX188" s="168"/>
      <c r="CFY188" s="165"/>
      <c r="CFZ188" s="165"/>
      <c r="CGA188" s="165"/>
      <c r="CGB188" s="168"/>
      <c r="CGC188" s="165"/>
      <c r="CGD188" s="165"/>
      <c r="CGE188" s="165"/>
      <c r="CGF188" s="168"/>
      <c r="CGG188" s="165"/>
      <c r="CGH188" s="165"/>
      <c r="CGI188" s="165"/>
      <c r="CGJ188" s="168"/>
      <c r="CGK188" s="165"/>
      <c r="CGL188" s="165"/>
      <c r="CGM188" s="165"/>
      <c r="CGN188" s="168"/>
      <c r="CGO188" s="165"/>
      <c r="CGP188" s="165"/>
      <c r="CGQ188" s="165"/>
      <c r="CGR188" s="168"/>
      <c r="CGS188" s="165"/>
      <c r="CGT188" s="165"/>
      <c r="CGU188" s="165"/>
      <c r="CGV188" s="168"/>
      <c r="CGW188" s="165"/>
      <c r="CGX188" s="165"/>
      <c r="CGY188" s="165"/>
      <c r="CGZ188" s="168"/>
      <c r="CHA188" s="165"/>
      <c r="CHB188" s="165"/>
      <c r="CHC188" s="165"/>
      <c r="CHD188" s="168"/>
      <c r="CHE188" s="165"/>
      <c r="CHF188" s="165"/>
      <c r="CHG188" s="165"/>
      <c r="CHH188" s="168"/>
      <c r="CHI188" s="165"/>
      <c r="CHJ188" s="165"/>
      <c r="CHK188" s="165"/>
      <c r="CHL188" s="168"/>
      <c r="CHM188" s="165"/>
      <c r="CHN188" s="165"/>
      <c r="CHO188" s="165"/>
      <c r="CHP188" s="168"/>
      <c r="CHQ188" s="165"/>
      <c r="CHR188" s="165"/>
      <c r="CHS188" s="165"/>
      <c r="CHT188" s="168"/>
      <c r="CHU188" s="165"/>
      <c r="CHV188" s="165"/>
      <c r="CHW188" s="165"/>
      <c r="CHX188" s="168"/>
      <c r="CHY188" s="165"/>
      <c r="CHZ188" s="165"/>
      <c r="CIA188" s="165"/>
      <c r="CIB188" s="168"/>
      <c r="CIC188" s="165"/>
      <c r="CID188" s="165"/>
      <c r="CIE188" s="165"/>
      <c r="CIF188" s="168"/>
      <c r="CIG188" s="165"/>
      <c r="CIH188" s="165"/>
      <c r="CII188" s="165"/>
      <c r="CIJ188" s="168"/>
      <c r="CIK188" s="165"/>
      <c r="CIL188" s="165"/>
      <c r="CIM188" s="165"/>
      <c r="CIN188" s="168"/>
      <c r="CIO188" s="165"/>
      <c r="CIP188" s="165"/>
      <c r="CIQ188" s="165"/>
      <c r="CIR188" s="168"/>
      <c r="CIS188" s="165"/>
      <c r="CIT188" s="165"/>
      <c r="CIU188" s="165"/>
      <c r="CIV188" s="168"/>
      <c r="CIW188" s="165"/>
      <c r="CIX188" s="165"/>
      <c r="CIY188" s="165"/>
      <c r="CIZ188" s="168"/>
      <c r="CJA188" s="165"/>
      <c r="CJB188" s="165"/>
      <c r="CJC188" s="165"/>
      <c r="CJD188" s="168"/>
      <c r="CJE188" s="165"/>
      <c r="CJF188" s="165"/>
      <c r="CJG188" s="165"/>
      <c r="CJH188" s="168"/>
      <c r="CJI188" s="165"/>
      <c r="CJJ188" s="165"/>
      <c r="CJK188" s="165"/>
      <c r="CJL188" s="168"/>
      <c r="CJM188" s="165"/>
      <c r="CJN188" s="165"/>
      <c r="CJO188" s="165"/>
      <c r="CJP188" s="168"/>
      <c r="CJQ188" s="165"/>
      <c r="CJR188" s="165"/>
      <c r="CJS188" s="165"/>
      <c r="CJT188" s="168"/>
      <c r="CJU188" s="165"/>
      <c r="CJV188" s="165"/>
      <c r="CJW188" s="165"/>
      <c r="CJX188" s="168"/>
      <c r="CJY188" s="165"/>
      <c r="CJZ188" s="165"/>
      <c r="CKA188" s="165"/>
      <c r="CKB188" s="168"/>
      <c r="CKC188" s="165"/>
      <c r="CKD188" s="165"/>
      <c r="CKE188" s="165"/>
      <c r="CKF188" s="168"/>
      <c r="CKG188" s="165"/>
      <c r="CKH188" s="165"/>
      <c r="CKI188" s="165"/>
      <c r="CKJ188" s="168"/>
      <c r="CKK188" s="165"/>
      <c r="CKL188" s="165"/>
      <c r="CKM188" s="165"/>
      <c r="CKN188" s="168"/>
      <c r="CKO188" s="165"/>
      <c r="CKP188" s="165"/>
      <c r="CKQ188" s="165"/>
      <c r="CKR188" s="168"/>
      <c r="CKS188" s="165"/>
      <c r="CKT188" s="165"/>
      <c r="CKU188" s="165"/>
      <c r="CKV188" s="168"/>
      <c r="CKW188" s="165"/>
      <c r="CKX188" s="165"/>
      <c r="CKY188" s="165"/>
      <c r="CKZ188" s="168"/>
      <c r="CLA188" s="165"/>
      <c r="CLB188" s="165"/>
      <c r="CLC188" s="165"/>
      <c r="CLD188" s="168"/>
      <c r="CLE188" s="165"/>
      <c r="CLF188" s="165"/>
      <c r="CLG188" s="165"/>
      <c r="CLH188" s="168"/>
      <c r="CLI188" s="165"/>
      <c r="CLJ188" s="165"/>
      <c r="CLK188" s="165"/>
      <c r="CLL188" s="168"/>
      <c r="CLM188" s="165"/>
      <c r="CLN188" s="165"/>
      <c r="CLO188" s="165"/>
      <c r="CLP188" s="168"/>
      <c r="CLQ188" s="165"/>
      <c r="CLR188" s="165"/>
      <c r="CLS188" s="165"/>
      <c r="CLT188" s="168"/>
      <c r="CLU188" s="165"/>
      <c r="CLV188" s="165"/>
      <c r="CLW188" s="165"/>
      <c r="CLX188" s="168"/>
      <c r="CLY188" s="165"/>
      <c r="CLZ188" s="165"/>
      <c r="CMA188" s="165"/>
      <c r="CMB188" s="168"/>
      <c r="CMC188" s="165"/>
      <c r="CMD188" s="165"/>
      <c r="CME188" s="165"/>
      <c r="CMF188" s="168"/>
      <c r="CMG188" s="165"/>
      <c r="CMH188" s="165"/>
      <c r="CMI188" s="165"/>
      <c r="CMJ188" s="168"/>
      <c r="CMK188" s="165"/>
      <c r="CML188" s="165"/>
      <c r="CMM188" s="165"/>
      <c r="CMN188" s="168"/>
      <c r="CMO188" s="165"/>
      <c r="CMP188" s="165"/>
      <c r="CMQ188" s="165"/>
      <c r="CMR188" s="168"/>
      <c r="CMS188" s="165"/>
      <c r="CMT188" s="165"/>
      <c r="CMU188" s="165"/>
      <c r="CMV188" s="168"/>
      <c r="CMW188" s="165"/>
      <c r="CMX188" s="165"/>
      <c r="CMY188" s="165"/>
      <c r="CMZ188" s="168"/>
      <c r="CNA188" s="165"/>
      <c r="CNB188" s="165"/>
      <c r="CNC188" s="165"/>
      <c r="CND188" s="168"/>
      <c r="CNE188" s="165"/>
      <c r="CNF188" s="165"/>
      <c r="CNG188" s="165"/>
      <c r="CNH188" s="168"/>
      <c r="CNI188" s="165"/>
      <c r="CNJ188" s="165"/>
      <c r="CNK188" s="165"/>
      <c r="CNL188" s="168"/>
      <c r="CNM188" s="165"/>
      <c r="CNN188" s="165"/>
      <c r="CNO188" s="165"/>
      <c r="CNP188" s="168"/>
      <c r="CNQ188" s="165"/>
      <c r="CNR188" s="165"/>
      <c r="CNS188" s="165"/>
      <c r="CNT188" s="168"/>
      <c r="CNU188" s="165"/>
      <c r="CNV188" s="165"/>
      <c r="CNW188" s="165"/>
      <c r="CNX188" s="168"/>
      <c r="CNY188" s="165"/>
      <c r="CNZ188" s="165"/>
      <c r="COA188" s="165"/>
      <c r="COB188" s="168"/>
      <c r="COC188" s="165"/>
      <c r="COD188" s="165"/>
      <c r="COE188" s="165"/>
      <c r="COF188" s="168"/>
      <c r="COG188" s="165"/>
      <c r="COH188" s="165"/>
      <c r="COI188" s="165"/>
      <c r="COJ188" s="168"/>
      <c r="COK188" s="165"/>
      <c r="COL188" s="165"/>
      <c r="COM188" s="165"/>
      <c r="CON188" s="168"/>
      <c r="COO188" s="165"/>
      <c r="COP188" s="165"/>
      <c r="COQ188" s="165"/>
      <c r="COR188" s="168"/>
      <c r="COS188" s="165"/>
      <c r="COT188" s="165"/>
      <c r="COU188" s="165"/>
      <c r="COV188" s="168"/>
      <c r="COW188" s="165"/>
      <c r="COX188" s="165"/>
      <c r="COY188" s="165"/>
      <c r="COZ188" s="168"/>
      <c r="CPA188" s="165"/>
      <c r="CPB188" s="165"/>
      <c r="CPC188" s="165"/>
      <c r="CPD188" s="168"/>
      <c r="CPE188" s="165"/>
      <c r="CPF188" s="165"/>
      <c r="CPG188" s="165"/>
      <c r="CPH188" s="168"/>
      <c r="CPI188" s="165"/>
      <c r="CPJ188" s="165"/>
      <c r="CPK188" s="165"/>
      <c r="CPL188" s="168"/>
      <c r="CPM188" s="165"/>
      <c r="CPN188" s="165"/>
      <c r="CPO188" s="165"/>
      <c r="CPP188" s="168"/>
      <c r="CPQ188" s="165"/>
      <c r="CPR188" s="165"/>
      <c r="CPS188" s="165"/>
      <c r="CPT188" s="168"/>
      <c r="CPU188" s="165"/>
      <c r="CPV188" s="165"/>
      <c r="CPW188" s="165"/>
      <c r="CPX188" s="168"/>
      <c r="CPY188" s="165"/>
      <c r="CPZ188" s="165"/>
      <c r="CQA188" s="165"/>
      <c r="CQB188" s="168"/>
      <c r="CQC188" s="165"/>
      <c r="CQD188" s="165"/>
      <c r="CQE188" s="165"/>
      <c r="CQF188" s="168"/>
      <c r="CQG188" s="165"/>
      <c r="CQH188" s="165"/>
      <c r="CQI188" s="165"/>
      <c r="CQJ188" s="168"/>
      <c r="CQK188" s="165"/>
      <c r="CQL188" s="165"/>
      <c r="CQM188" s="165"/>
      <c r="CQN188" s="168"/>
      <c r="CQO188" s="165"/>
      <c r="CQP188" s="165"/>
      <c r="CQQ188" s="165"/>
      <c r="CQR188" s="168"/>
      <c r="CQS188" s="165"/>
      <c r="CQT188" s="165"/>
      <c r="CQU188" s="165"/>
      <c r="CQV188" s="168"/>
      <c r="CQW188" s="165"/>
      <c r="CQX188" s="165"/>
      <c r="CQY188" s="165"/>
      <c r="CQZ188" s="168"/>
      <c r="CRA188" s="165"/>
      <c r="CRB188" s="165"/>
      <c r="CRC188" s="165"/>
      <c r="CRD188" s="168"/>
      <c r="CRE188" s="165"/>
      <c r="CRF188" s="165"/>
      <c r="CRG188" s="165"/>
      <c r="CRH188" s="168"/>
      <c r="CRI188" s="165"/>
      <c r="CRJ188" s="165"/>
      <c r="CRK188" s="165"/>
      <c r="CRL188" s="168"/>
      <c r="CRM188" s="165"/>
      <c r="CRN188" s="165"/>
      <c r="CRO188" s="165"/>
      <c r="CRP188" s="168"/>
      <c r="CRQ188" s="165"/>
      <c r="CRR188" s="165"/>
      <c r="CRS188" s="165"/>
      <c r="CRT188" s="168"/>
      <c r="CRU188" s="165"/>
      <c r="CRV188" s="165"/>
      <c r="CRW188" s="165"/>
      <c r="CRX188" s="168"/>
      <c r="CRY188" s="165"/>
      <c r="CRZ188" s="165"/>
      <c r="CSA188" s="165"/>
      <c r="CSB188" s="168"/>
      <c r="CSC188" s="165"/>
      <c r="CSD188" s="165"/>
      <c r="CSE188" s="165"/>
      <c r="CSF188" s="168"/>
      <c r="CSG188" s="165"/>
      <c r="CSH188" s="165"/>
      <c r="CSI188" s="165"/>
      <c r="CSJ188" s="168"/>
      <c r="CSK188" s="165"/>
      <c r="CSL188" s="165"/>
      <c r="CSM188" s="165"/>
      <c r="CSN188" s="168"/>
      <c r="CSO188" s="165"/>
      <c r="CSP188" s="165"/>
      <c r="CSQ188" s="165"/>
      <c r="CSR188" s="168"/>
      <c r="CSS188" s="165"/>
      <c r="CST188" s="165"/>
      <c r="CSU188" s="165"/>
      <c r="CSV188" s="168"/>
      <c r="CSW188" s="165"/>
      <c r="CSX188" s="165"/>
      <c r="CSY188" s="165"/>
      <c r="CSZ188" s="168"/>
      <c r="CTA188" s="165"/>
      <c r="CTB188" s="165"/>
      <c r="CTC188" s="165"/>
      <c r="CTD188" s="168"/>
      <c r="CTE188" s="165"/>
      <c r="CTF188" s="165"/>
      <c r="CTG188" s="165"/>
      <c r="CTH188" s="168"/>
      <c r="CTI188" s="165"/>
      <c r="CTJ188" s="165"/>
      <c r="CTK188" s="165"/>
      <c r="CTL188" s="168"/>
      <c r="CTM188" s="165"/>
      <c r="CTN188" s="165"/>
      <c r="CTO188" s="165"/>
      <c r="CTP188" s="168"/>
      <c r="CTQ188" s="165"/>
      <c r="CTR188" s="165"/>
      <c r="CTS188" s="165"/>
      <c r="CTT188" s="168"/>
      <c r="CTU188" s="165"/>
      <c r="CTV188" s="165"/>
      <c r="CTW188" s="165"/>
      <c r="CTX188" s="168"/>
      <c r="CTY188" s="165"/>
      <c r="CTZ188" s="165"/>
      <c r="CUA188" s="165"/>
      <c r="CUB188" s="168"/>
      <c r="CUC188" s="165"/>
      <c r="CUD188" s="165"/>
      <c r="CUE188" s="165"/>
      <c r="CUF188" s="168"/>
      <c r="CUG188" s="165"/>
      <c r="CUH188" s="165"/>
      <c r="CUI188" s="165"/>
      <c r="CUJ188" s="168"/>
      <c r="CUK188" s="165"/>
      <c r="CUL188" s="165"/>
      <c r="CUM188" s="165"/>
      <c r="CUN188" s="168"/>
      <c r="CUO188" s="165"/>
      <c r="CUP188" s="165"/>
      <c r="CUQ188" s="165"/>
      <c r="CUR188" s="168"/>
      <c r="CUS188" s="165"/>
      <c r="CUT188" s="165"/>
      <c r="CUU188" s="165"/>
      <c r="CUV188" s="168"/>
      <c r="CUW188" s="165"/>
      <c r="CUX188" s="165"/>
      <c r="CUY188" s="165"/>
      <c r="CUZ188" s="168"/>
      <c r="CVA188" s="165"/>
      <c r="CVB188" s="165"/>
      <c r="CVC188" s="165"/>
      <c r="CVD188" s="168"/>
      <c r="CVE188" s="165"/>
      <c r="CVF188" s="165"/>
      <c r="CVG188" s="165"/>
      <c r="CVH188" s="168"/>
      <c r="CVI188" s="165"/>
      <c r="CVJ188" s="165"/>
      <c r="CVK188" s="165"/>
      <c r="CVL188" s="168"/>
      <c r="CVM188" s="165"/>
      <c r="CVN188" s="165"/>
      <c r="CVO188" s="165"/>
      <c r="CVP188" s="168"/>
      <c r="CVQ188" s="165"/>
      <c r="CVR188" s="165"/>
      <c r="CVS188" s="165"/>
      <c r="CVT188" s="168"/>
      <c r="CVU188" s="165"/>
      <c r="CVV188" s="165"/>
      <c r="CVW188" s="165"/>
      <c r="CVX188" s="168"/>
      <c r="CVY188" s="165"/>
      <c r="CVZ188" s="165"/>
      <c r="CWA188" s="165"/>
      <c r="CWB188" s="168"/>
      <c r="CWC188" s="165"/>
      <c r="CWD188" s="165"/>
      <c r="CWE188" s="165"/>
      <c r="CWF188" s="168"/>
      <c r="CWG188" s="165"/>
      <c r="CWH188" s="165"/>
      <c r="CWI188" s="165"/>
      <c r="CWJ188" s="168"/>
      <c r="CWK188" s="165"/>
      <c r="CWL188" s="165"/>
      <c r="CWM188" s="165"/>
      <c r="CWN188" s="168"/>
      <c r="CWO188" s="165"/>
      <c r="CWP188" s="165"/>
      <c r="CWQ188" s="165"/>
      <c r="CWR188" s="168"/>
      <c r="CWS188" s="165"/>
      <c r="CWT188" s="165"/>
      <c r="CWU188" s="165"/>
      <c r="CWV188" s="168"/>
      <c r="CWW188" s="165"/>
      <c r="CWX188" s="165"/>
      <c r="CWY188" s="165"/>
      <c r="CWZ188" s="168"/>
      <c r="CXA188" s="165"/>
      <c r="CXB188" s="165"/>
      <c r="CXC188" s="165"/>
      <c r="CXD188" s="168"/>
      <c r="CXE188" s="165"/>
      <c r="CXF188" s="165"/>
      <c r="CXG188" s="165"/>
      <c r="CXH188" s="168"/>
      <c r="CXI188" s="165"/>
      <c r="CXJ188" s="165"/>
      <c r="CXK188" s="165"/>
      <c r="CXL188" s="168"/>
      <c r="CXM188" s="165"/>
      <c r="CXN188" s="165"/>
      <c r="CXO188" s="165"/>
      <c r="CXP188" s="168"/>
      <c r="CXQ188" s="165"/>
      <c r="CXR188" s="165"/>
      <c r="CXS188" s="165"/>
      <c r="CXT188" s="168"/>
      <c r="CXU188" s="165"/>
      <c r="CXV188" s="165"/>
      <c r="CXW188" s="165"/>
      <c r="CXX188" s="168"/>
      <c r="CXY188" s="165"/>
      <c r="CXZ188" s="165"/>
      <c r="CYA188" s="165"/>
      <c r="CYB188" s="168"/>
      <c r="CYC188" s="165"/>
      <c r="CYD188" s="165"/>
      <c r="CYE188" s="165"/>
      <c r="CYF188" s="168"/>
      <c r="CYG188" s="165"/>
      <c r="CYH188" s="165"/>
      <c r="CYI188" s="165"/>
      <c r="CYJ188" s="168"/>
      <c r="CYK188" s="165"/>
      <c r="CYL188" s="165"/>
      <c r="CYM188" s="165"/>
      <c r="CYN188" s="168"/>
      <c r="CYO188" s="165"/>
      <c r="CYP188" s="165"/>
      <c r="CYQ188" s="165"/>
      <c r="CYR188" s="168"/>
      <c r="CYS188" s="165"/>
      <c r="CYT188" s="165"/>
      <c r="CYU188" s="165"/>
      <c r="CYV188" s="168"/>
      <c r="CYW188" s="165"/>
      <c r="CYX188" s="165"/>
      <c r="CYY188" s="165"/>
      <c r="CYZ188" s="168"/>
      <c r="CZA188" s="165"/>
      <c r="CZB188" s="165"/>
      <c r="CZC188" s="165"/>
      <c r="CZD188" s="168"/>
      <c r="CZE188" s="165"/>
      <c r="CZF188" s="165"/>
      <c r="CZG188" s="165"/>
      <c r="CZH188" s="168"/>
      <c r="CZI188" s="165"/>
      <c r="CZJ188" s="165"/>
      <c r="CZK188" s="165"/>
      <c r="CZL188" s="168"/>
      <c r="CZM188" s="165"/>
      <c r="CZN188" s="165"/>
      <c r="CZO188" s="165"/>
      <c r="CZP188" s="168"/>
      <c r="CZQ188" s="165"/>
      <c r="CZR188" s="165"/>
      <c r="CZS188" s="165"/>
      <c r="CZT188" s="168"/>
      <c r="CZU188" s="165"/>
      <c r="CZV188" s="165"/>
      <c r="CZW188" s="165"/>
      <c r="CZX188" s="168"/>
      <c r="CZY188" s="165"/>
      <c r="CZZ188" s="165"/>
      <c r="DAA188" s="165"/>
      <c r="DAB188" s="168"/>
      <c r="DAC188" s="165"/>
      <c r="DAD188" s="165"/>
      <c r="DAE188" s="165"/>
      <c r="DAF188" s="168"/>
      <c r="DAG188" s="165"/>
      <c r="DAH188" s="165"/>
      <c r="DAI188" s="165"/>
      <c r="DAJ188" s="168"/>
      <c r="DAK188" s="165"/>
      <c r="DAL188" s="165"/>
      <c r="DAM188" s="165"/>
      <c r="DAN188" s="168"/>
      <c r="DAO188" s="165"/>
      <c r="DAP188" s="165"/>
      <c r="DAQ188" s="165"/>
      <c r="DAR188" s="168"/>
      <c r="DAS188" s="165"/>
      <c r="DAT188" s="165"/>
      <c r="DAU188" s="165"/>
      <c r="DAV188" s="168"/>
      <c r="DAW188" s="165"/>
      <c r="DAX188" s="165"/>
      <c r="DAY188" s="165"/>
      <c r="DAZ188" s="168"/>
      <c r="DBA188" s="165"/>
      <c r="DBB188" s="165"/>
      <c r="DBC188" s="165"/>
      <c r="DBD188" s="168"/>
      <c r="DBE188" s="165"/>
      <c r="DBF188" s="165"/>
      <c r="DBG188" s="165"/>
      <c r="DBH188" s="168"/>
      <c r="DBI188" s="165"/>
      <c r="DBJ188" s="165"/>
      <c r="DBK188" s="165"/>
      <c r="DBL188" s="168"/>
      <c r="DBM188" s="165"/>
      <c r="DBN188" s="165"/>
      <c r="DBO188" s="165"/>
      <c r="DBP188" s="168"/>
      <c r="DBQ188" s="165"/>
      <c r="DBR188" s="165"/>
      <c r="DBS188" s="165"/>
      <c r="DBT188" s="168"/>
      <c r="DBU188" s="165"/>
      <c r="DBV188" s="165"/>
      <c r="DBW188" s="165"/>
      <c r="DBX188" s="168"/>
      <c r="DBY188" s="165"/>
      <c r="DBZ188" s="165"/>
      <c r="DCA188" s="165"/>
      <c r="DCB188" s="168"/>
      <c r="DCC188" s="165"/>
      <c r="DCD188" s="165"/>
      <c r="DCE188" s="165"/>
      <c r="DCF188" s="168"/>
      <c r="DCG188" s="165"/>
      <c r="DCH188" s="165"/>
      <c r="DCI188" s="165"/>
      <c r="DCJ188" s="168"/>
      <c r="DCK188" s="165"/>
      <c r="DCL188" s="165"/>
      <c r="DCM188" s="165"/>
      <c r="DCN188" s="168"/>
      <c r="DCO188" s="165"/>
      <c r="DCP188" s="165"/>
      <c r="DCQ188" s="165"/>
      <c r="DCR188" s="168"/>
      <c r="DCS188" s="165"/>
      <c r="DCT188" s="165"/>
      <c r="DCU188" s="165"/>
      <c r="DCV188" s="168"/>
      <c r="DCW188" s="165"/>
      <c r="DCX188" s="165"/>
      <c r="DCY188" s="165"/>
      <c r="DCZ188" s="168"/>
      <c r="DDA188" s="165"/>
      <c r="DDB188" s="165"/>
      <c r="DDC188" s="165"/>
      <c r="DDD188" s="168"/>
      <c r="DDE188" s="165"/>
      <c r="DDF188" s="165"/>
      <c r="DDG188" s="165"/>
      <c r="DDH188" s="168"/>
      <c r="DDI188" s="165"/>
      <c r="DDJ188" s="165"/>
      <c r="DDK188" s="165"/>
      <c r="DDL188" s="168"/>
      <c r="DDM188" s="165"/>
      <c r="DDN188" s="165"/>
      <c r="DDO188" s="165"/>
      <c r="DDP188" s="168"/>
      <c r="DDQ188" s="165"/>
      <c r="DDR188" s="165"/>
      <c r="DDS188" s="165"/>
      <c r="DDT188" s="168"/>
      <c r="DDU188" s="165"/>
      <c r="DDV188" s="165"/>
      <c r="DDW188" s="165"/>
      <c r="DDX188" s="168"/>
      <c r="DDY188" s="165"/>
      <c r="DDZ188" s="165"/>
      <c r="DEA188" s="165"/>
      <c r="DEB188" s="168"/>
      <c r="DEC188" s="165"/>
      <c r="DED188" s="165"/>
      <c r="DEE188" s="165"/>
      <c r="DEF188" s="168"/>
      <c r="DEG188" s="165"/>
      <c r="DEH188" s="165"/>
      <c r="DEI188" s="165"/>
      <c r="DEJ188" s="168"/>
      <c r="DEK188" s="165"/>
      <c r="DEL188" s="165"/>
      <c r="DEM188" s="165"/>
      <c r="DEN188" s="168"/>
      <c r="DEO188" s="165"/>
      <c r="DEP188" s="165"/>
      <c r="DEQ188" s="165"/>
      <c r="DER188" s="168"/>
      <c r="DES188" s="165"/>
      <c r="DET188" s="165"/>
      <c r="DEU188" s="165"/>
      <c r="DEV188" s="168"/>
      <c r="DEW188" s="165"/>
      <c r="DEX188" s="165"/>
      <c r="DEY188" s="165"/>
      <c r="DEZ188" s="168"/>
      <c r="DFA188" s="165"/>
      <c r="DFB188" s="165"/>
      <c r="DFC188" s="165"/>
      <c r="DFD188" s="168"/>
      <c r="DFE188" s="165"/>
      <c r="DFF188" s="165"/>
      <c r="DFG188" s="165"/>
      <c r="DFH188" s="168"/>
      <c r="DFI188" s="165"/>
      <c r="DFJ188" s="165"/>
      <c r="DFK188" s="165"/>
      <c r="DFL188" s="168"/>
      <c r="DFM188" s="165"/>
      <c r="DFN188" s="165"/>
      <c r="DFO188" s="165"/>
      <c r="DFP188" s="168"/>
      <c r="DFQ188" s="165"/>
      <c r="DFR188" s="165"/>
      <c r="DFS188" s="165"/>
      <c r="DFT188" s="168"/>
      <c r="DFU188" s="165"/>
      <c r="DFV188" s="165"/>
      <c r="DFW188" s="165"/>
      <c r="DFX188" s="168"/>
      <c r="DFY188" s="165"/>
      <c r="DFZ188" s="165"/>
      <c r="DGA188" s="165"/>
      <c r="DGB188" s="168"/>
      <c r="DGC188" s="165"/>
      <c r="DGD188" s="165"/>
      <c r="DGE188" s="165"/>
      <c r="DGF188" s="168"/>
      <c r="DGG188" s="165"/>
      <c r="DGH188" s="165"/>
      <c r="DGI188" s="165"/>
      <c r="DGJ188" s="168"/>
      <c r="DGK188" s="165"/>
      <c r="DGL188" s="165"/>
      <c r="DGM188" s="165"/>
      <c r="DGN188" s="168"/>
      <c r="DGO188" s="165"/>
      <c r="DGP188" s="165"/>
      <c r="DGQ188" s="165"/>
      <c r="DGR188" s="168"/>
      <c r="DGS188" s="165"/>
      <c r="DGT188" s="165"/>
      <c r="DGU188" s="165"/>
      <c r="DGV188" s="168"/>
      <c r="DGW188" s="165"/>
      <c r="DGX188" s="165"/>
      <c r="DGY188" s="165"/>
      <c r="DGZ188" s="168"/>
      <c r="DHA188" s="165"/>
      <c r="DHB188" s="165"/>
      <c r="DHC188" s="165"/>
      <c r="DHD188" s="168"/>
      <c r="DHE188" s="165"/>
      <c r="DHF188" s="165"/>
      <c r="DHG188" s="165"/>
      <c r="DHH188" s="168"/>
      <c r="DHI188" s="165"/>
      <c r="DHJ188" s="165"/>
      <c r="DHK188" s="165"/>
      <c r="DHL188" s="168"/>
      <c r="DHM188" s="165"/>
      <c r="DHN188" s="165"/>
      <c r="DHO188" s="165"/>
      <c r="DHP188" s="168"/>
      <c r="DHQ188" s="165"/>
      <c r="DHR188" s="165"/>
      <c r="DHS188" s="165"/>
      <c r="DHT188" s="168"/>
      <c r="DHU188" s="165"/>
      <c r="DHV188" s="165"/>
      <c r="DHW188" s="165"/>
      <c r="DHX188" s="168"/>
      <c r="DHY188" s="165"/>
      <c r="DHZ188" s="165"/>
      <c r="DIA188" s="165"/>
      <c r="DIB188" s="168"/>
      <c r="DIC188" s="165"/>
      <c r="DID188" s="165"/>
      <c r="DIE188" s="165"/>
      <c r="DIF188" s="168"/>
      <c r="DIG188" s="165"/>
      <c r="DIH188" s="165"/>
      <c r="DII188" s="165"/>
      <c r="DIJ188" s="168"/>
      <c r="DIK188" s="165"/>
      <c r="DIL188" s="165"/>
      <c r="DIM188" s="165"/>
      <c r="DIN188" s="168"/>
      <c r="DIO188" s="165"/>
      <c r="DIP188" s="165"/>
      <c r="DIQ188" s="165"/>
      <c r="DIR188" s="168"/>
      <c r="DIS188" s="165"/>
      <c r="DIT188" s="165"/>
      <c r="DIU188" s="165"/>
      <c r="DIV188" s="168"/>
      <c r="DIW188" s="165"/>
      <c r="DIX188" s="165"/>
      <c r="DIY188" s="165"/>
      <c r="DIZ188" s="168"/>
      <c r="DJA188" s="165"/>
      <c r="DJB188" s="165"/>
      <c r="DJC188" s="165"/>
      <c r="DJD188" s="168"/>
      <c r="DJE188" s="165"/>
      <c r="DJF188" s="165"/>
      <c r="DJG188" s="165"/>
      <c r="DJH188" s="168"/>
      <c r="DJI188" s="165"/>
      <c r="DJJ188" s="165"/>
      <c r="DJK188" s="165"/>
      <c r="DJL188" s="168"/>
      <c r="DJM188" s="165"/>
      <c r="DJN188" s="165"/>
      <c r="DJO188" s="165"/>
      <c r="DJP188" s="168"/>
      <c r="DJQ188" s="165"/>
      <c r="DJR188" s="165"/>
      <c r="DJS188" s="165"/>
      <c r="DJT188" s="168"/>
      <c r="DJU188" s="165"/>
      <c r="DJV188" s="165"/>
      <c r="DJW188" s="165"/>
      <c r="DJX188" s="168"/>
      <c r="DJY188" s="165"/>
      <c r="DJZ188" s="165"/>
      <c r="DKA188" s="165"/>
      <c r="DKB188" s="168"/>
      <c r="DKC188" s="165"/>
      <c r="DKD188" s="165"/>
      <c r="DKE188" s="165"/>
      <c r="DKF188" s="168"/>
      <c r="DKG188" s="165"/>
      <c r="DKH188" s="165"/>
      <c r="DKI188" s="165"/>
      <c r="DKJ188" s="168"/>
      <c r="DKK188" s="165"/>
      <c r="DKL188" s="165"/>
      <c r="DKM188" s="165"/>
      <c r="DKN188" s="168"/>
      <c r="DKO188" s="165"/>
      <c r="DKP188" s="165"/>
      <c r="DKQ188" s="165"/>
      <c r="DKR188" s="168"/>
      <c r="DKS188" s="165"/>
      <c r="DKT188" s="165"/>
      <c r="DKU188" s="165"/>
      <c r="DKV188" s="168"/>
      <c r="DKW188" s="165"/>
      <c r="DKX188" s="165"/>
      <c r="DKY188" s="165"/>
      <c r="DKZ188" s="168"/>
      <c r="DLA188" s="165"/>
      <c r="DLB188" s="165"/>
      <c r="DLC188" s="165"/>
      <c r="DLD188" s="168"/>
      <c r="DLE188" s="165"/>
      <c r="DLF188" s="165"/>
      <c r="DLG188" s="165"/>
      <c r="DLH188" s="168"/>
      <c r="DLI188" s="165"/>
      <c r="DLJ188" s="165"/>
      <c r="DLK188" s="165"/>
      <c r="DLL188" s="168"/>
      <c r="DLM188" s="165"/>
      <c r="DLN188" s="165"/>
      <c r="DLO188" s="165"/>
      <c r="DLP188" s="168"/>
      <c r="DLQ188" s="165"/>
      <c r="DLR188" s="165"/>
      <c r="DLS188" s="165"/>
      <c r="DLT188" s="168"/>
      <c r="DLU188" s="165"/>
      <c r="DLV188" s="165"/>
      <c r="DLW188" s="165"/>
      <c r="DLX188" s="168"/>
      <c r="DLY188" s="165"/>
      <c r="DLZ188" s="165"/>
      <c r="DMA188" s="165"/>
      <c r="DMB188" s="168"/>
      <c r="DMC188" s="165"/>
      <c r="DMD188" s="165"/>
      <c r="DME188" s="165"/>
      <c r="DMF188" s="168"/>
      <c r="DMG188" s="165"/>
      <c r="DMH188" s="165"/>
      <c r="DMI188" s="165"/>
      <c r="DMJ188" s="168"/>
      <c r="DMK188" s="165"/>
      <c r="DML188" s="165"/>
      <c r="DMM188" s="165"/>
      <c r="DMN188" s="168"/>
      <c r="DMO188" s="165"/>
      <c r="DMP188" s="165"/>
      <c r="DMQ188" s="165"/>
      <c r="DMR188" s="168"/>
      <c r="DMS188" s="165"/>
      <c r="DMT188" s="165"/>
      <c r="DMU188" s="165"/>
      <c r="DMV188" s="168"/>
      <c r="DMW188" s="165"/>
      <c r="DMX188" s="165"/>
      <c r="DMY188" s="165"/>
      <c r="DMZ188" s="168"/>
      <c r="DNA188" s="165"/>
      <c r="DNB188" s="165"/>
      <c r="DNC188" s="165"/>
      <c r="DND188" s="168"/>
      <c r="DNE188" s="165"/>
      <c r="DNF188" s="165"/>
      <c r="DNG188" s="165"/>
      <c r="DNH188" s="168"/>
      <c r="DNI188" s="165"/>
      <c r="DNJ188" s="165"/>
      <c r="DNK188" s="165"/>
      <c r="DNL188" s="168"/>
      <c r="DNM188" s="165"/>
      <c r="DNN188" s="165"/>
      <c r="DNO188" s="165"/>
      <c r="DNP188" s="168"/>
      <c r="DNQ188" s="165"/>
      <c r="DNR188" s="165"/>
      <c r="DNS188" s="165"/>
      <c r="DNT188" s="168"/>
      <c r="DNU188" s="165"/>
      <c r="DNV188" s="165"/>
      <c r="DNW188" s="165"/>
      <c r="DNX188" s="168"/>
      <c r="DNY188" s="165"/>
      <c r="DNZ188" s="165"/>
      <c r="DOA188" s="165"/>
      <c r="DOB188" s="168"/>
      <c r="DOC188" s="165"/>
      <c r="DOD188" s="165"/>
      <c r="DOE188" s="165"/>
      <c r="DOF188" s="168"/>
      <c r="DOG188" s="165"/>
      <c r="DOH188" s="165"/>
      <c r="DOI188" s="165"/>
      <c r="DOJ188" s="168"/>
      <c r="DOK188" s="165"/>
      <c r="DOL188" s="165"/>
      <c r="DOM188" s="165"/>
      <c r="DON188" s="168"/>
      <c r="DOO188" s="165"/>
      <c r="DOP188" s="165"/>
      <c r="DOQ188" s="165"/>
      <c r="DOR188" s="168"/>
      <c r="DOS188" s="165"/>
      <c r="DOT188" s="165"/>
      <c r="DOU188" s="165"/>
      <c r="DOV188" s="168"/>
      <c r="DOW188" s="165"/>
      <c r="DOX188" s="165"/>
      <c r="DOY188" s="165"/>
      <c r="DOZ188" s="168"/>
      <c r="DPA188" s="165"/>
      <c r="DPB188" s="165"/>
      <c r="DPC188" s="165"/>
      <c r="DPD188" s="168"/>
      <c r="DPE188" s="165"/>
      <c r="DPF188" s="165"/>
      <c r="DPG188" s="165"/>
      <c r="DPH188" s="168"/>
      <c r="DPI188" s="165"/>
      <c r="DPJ188" s="165"/>
      <c r="DPK188" s="165"/>
      <c r="DPL188" s="168"/>
      <c r="DPM188" s="165"/>
      <c r="DPN188" s="165"/>
      <c r="DPO188" s="165"/>
      <c r="DPP188" s="168"/>
      <c r="DPQ188" s="165"/>
      <c r="DPR188" s="165"/>
      <c r="DPS188" s="165"/>
      <c r="DPT188" s="168"/>
      <c r="DPU188" s="165"/>
      <c r="DPV188" s="165"/>
      <c r="DPW188" s="165"/>
      <c r="DPX188" s="168"/>
      <c r="DPY188" s="165"/>
      <c r="DPZ188" s="165"/>
      <c r="DQA188" s="165"/>
      <c r="DQB188" s="168"/>
      <c r="DQC188" s="165"/>
      <c r="DQD188" s="165"/>
      <c r="DQE188" s="165"/>
      <c r="DQF188" s="168"/>
      <c r="DQG188" s="165"/>
      <c r="DQH188" s="165"/>
      <c r="DQI188" s="165"/>
      <c r="DQJ188" s="168"/>
      <c r="DQK188" s="165"/>
      <c r="DQL188" s="165"/>
      <c r="DQM188" s="165"/>
      <c r="DQN188" s="168"/>
      <c r="DQO188" s="165"/>
      <c r="DQP188" s="165"/>
      <c r="DQQ188" s="165"/>
      <c r="DQR188" s="168"/>
      <c r="DQS188" s="165"/>
      <c r="DQT188" s="165"/>
      <c r="DQU188" s="165"/>
      <c r="DQV188" s="168"/>
      <c r="DQW188" s="165"/>
      <c r="DQX188" s="165"/>
      <c r="DQY188" s="165"/>
      <c r="DQZ188" s="168"/>
      <c r="DRA188" s="165"/>
      <c r="DRB188" s="165"/>
      <c r="DRC188" s="165"/>
      <c r="DRD188" s="168"/>
      <c r="DRE188" s="165"/>
      <c r="DRF188" s="165"/>
      <c r="DRG188" s="165"/>
      <c r="DRH188" s="168"/>
      <c r="DRI188" s="165"/>
      <c r="DRJ188" s="165"/>
      <c r="DRK188" s="165"/>
      <c r="DRL188" s="168"/>
      <c r="DRM188" s="165"/>
      <c r="DRN188" s="165"/>
      <c r="DRO188" s="165"/>
      <c r="DRP188" s="168"/>
      <c r="DRQ188" s="165"/>
      <c r="DRR188" s="165"/>
      <c r="DRS188" s="165"/>
      <c r="DRT188" s="168"/>
      <c r="DRU188" s="165"/>
      <c r="DRV188" s="165"/>
      <c r="DRW188" s="165"/>
      <c r="DRX188" s="168"/>
      <c r="DRY188" s="165"/>
      <c r="DRZ188" s="165"/>
      <c r="DSA188" s="165"/>
      <c r="DSB188" s="168"/>
      <c r="DSC188" s="165"/>
      <c r="DSD188" s="165"/>
      <c r="DSE188" s="165"/>
      <c r="DSF188" s="168"/>
      <c r="DSG188" s="165"/>
      <c r="DSH188" s="165"/>
      <c r="DSI188" s="165"/>
      <c r="DSJ188" s="168"/>
      <c r="DSK188" s="165"/>
      <c r="DSL188" s="165"/>
      <c r="DSM188" s="165"/>
      <c r="DSN188" s="168"/>
      <c r="DSO188" s="165"/>
      <c r="DSP188" s="165"/>
      <c r="DSQ188" s="165"/>
      <c r="DSR188" s="168"/>
      <c r="DSS188" s="165"/>
      <c r="DST188" s="165"/>
      <c r="DSU188" s="165"/>
      <c r="DSV188" s="168"/>
      <c r="DSW188" s="165"/>
      <c r="DSX188" s="165"/>
      <c r="DSY188" s="165"/>
      <c r="DSZ188" s="168"/>
      <c r="DTA188" s="165"/>
      <c r="DTB188" s="165"/>
      <c r="DTC188" s="165"/>
      <c r="DTD188" s="168"/>
      <c r="DTE188" s="165"/>
      <c r="DTF188" s="165"/>
      <c r="DTG188" s="165"/>
      <c r="DTH188" s="168"/>
      <c r="DTI188" s="165"/>
      <c r="DTJ188" s="165"/>
      <c r="DTK188" s="165"/>
      <c r="DTL188" s="168"/>
      <c r="DTM188" s="165"/>
      <c r="DTN188" s="165"/>
      <c r="DTO188" s="165"/>
      <c r="DTP188" s="168"/>
      <c r="DTQ188" s="165"/>
      <c r="DTR188" s="165"/>
      <c r="DTS188" s="165"/>
      <c r="DTT188" s="168"/>
      <c r="DTU188" s="165"/>
      <c r="DTV188" s="165"/>
      <c r="DTW188" s="165"/>
      <c r="DTX188" s="168"/>
      <c r="DTY188" s="165"/>
      <c r="DTZ188" s="165"/>
      <c r="DUA188" s="165"/>
      <c r="DUB188" s="168"/>
      <c r="DUC188" s="165"/>
      <c r="DUD188" s="165"/>
      <c r="DUE188" s="165"/>
      <c r="DUF188" s="168"/>
      <c r="DUG188" s="165"/>
      <c r="DUH188" s="165"/>
      <c r="DUI188" s="165"/>
      <c r="DUJ188" s="168"/>
      <c r="DUK188" s="165"/>
      <c r="DUL188" s="165"/>
      <c r="DUM188" s="165"/>
      <c r="DUN188" s="168"/>
      <c r="DUO188" s="165"/>
      <c r="DUP188" s="165"/>
      <c r="DUQ188" s="165"/>
      <c r="DUR188" s="168"/>
      <c r="DUS188" s="165"/>
      <c r="DUT188" s="165"/>
      <c r="DUU188" s="165"/>
      <c r="DUV188" s="168"/>
      <c r="DUW188" s="165"/>
      <c r="DUX188" s="165"/>
      <c r="DUY188" s="165"/>
      <c r="DUZ188" s="168"/>
      <c r="DVA188" s="165"/>
      <c r="DVB188" s="165"/>
      <c r="DVC188" s="165"/>
      <c r="DVD188" s="168"/>
      <c r="DVE188" s="165"/>
      <c r="DVF188" s="165"/>
      <c r="DVG188" s="165"/>
      <c r="DVH188" s="168"/>
      <c r="DVI188" s="165"/>
      <c r="DVJ188" s="165"/>
      <c r="DVK188" s="165"/>
      <c r="DVL188" s="168"/>
      <c r="DVM188" s="165"/>
      <c r="DVN188" s="165"/>
      <c r="DVO188" s="165"/>
      <c r="DVP188" s="168"/>
      <c r="DVQ188" s="165"/>
      <c r="DVR188" s="165"/>
      <c r="DVS188" s="165"/>
      <c r="DVT188" s="168"/>
      <c r="DVU188" s="165"/>
      <c r="DVV188" s="165"/>
      <c r="DVW188" s="165"/>
      <c r="DVX188" s="168"/>
      <c r="DVY188" s="165"/>
      <c r="DVZ188" s="165"/>
      <c r="DWA188" s="165"/>
      <c r="DWB188" s="168"/>
      <c r="DWC188" s="165"/>
      <c r="DWD188" s="165"/>
      <c r="DWE188" s="165"/>
      <c r="DWF188" s="168"/>
      <c r="DWG188" s="165"/>
      <c r="DWH188" s="165"/>
      <c r="DWI188" s="165"/>
      <c r="DWJ188" s="168"/>
      <c r="DWK188" s="165"/>
      <c r="DWL188" s="165"/>
      <c r="DWM188" s="165"/>
      <c r="DWN188" s="168"/>
      <c r="DWO188" s="165"/>
      <c r="DWP188" s="165"/>
      <c r="DWQ188" s="165"/>
      <c r="DWR188" s="168"/>
      <c r="DWS188" s="165"/>
      <c r="DWT188" s="165"/>
      <c r="DWU188" s="165"/>
      <c r="DWV188" s="168"/>
      <c r="DWW188" s="165"/>
      <c r="DWX188" s="165"/>
      <c r="DWY188" s="165"/>
      <c r="DWZ188" s="168"/>
      <c r="DXA188" s="165"/>
      <c r="DXB188" s="165"/>
      <c r="DXC188" s="165"/>
      <c r="DXD188" s="168"/>
      <c r="DXE188" s="165"/>
      <c r="DXF188" s="165"/>
      <c r="DXG188" s="165"/>
      <c r="DXH188" s="168"/>
      <c r="DXI188" s="165"/>
      <c r="DXJ188" s="165"/>
      <c r="DXK188" s="165"/>
      <c r="DXL188" s="168"/>
      <c r="DXM188" s="165"/>
      <c r="DXN188" s="165"/>
      <c r="DXO188" s="165"/>
      <c r="DXP188" s="168"/>
      <c r="DXQ188" s="165"/>
      <c r="DXR188" s="165"/>
      <c r="DXS188" s="165"/>
      <c r="DXT188" s="168"/>
      <c r="DXU188" s="165"/>
      <c r="DXV188" s="165"/>
      <c r="DXW188" s="165"/>
      <c r="DXX188" s="168"/>
      <c r="DXY188" s="165"/>
      <c r="DXZ188" s="165"/>
      <c r="DYA188" s="165"/>
      <c r="DYB188" s="168"/>
      <c r="DYC188" s="165"/>
      <c r="DYD188" s="165"/>
      <c r="DYE188" s="165"/>
      <c r="DYF188" s="168"/>
      <c r="DYG188" s="165"/>
      <c r="DYH188" s="165"/>
      <c r="DYI188" s="165"/>
      <c r="DYJ188" s="168"/>
      <c r="DYK188" s="165"/>
      <c r="DYL188" s="165"/>
      <c r="DYM188" s="165"/>
      <c r="DYN188" s="168"/>
      <c r="DYO188" s="165"/>
      <c r="DYP188" s="165"/>
      <c r="DYQ188" s="165"/>
      <c r="DYR188" s="168"/>
      <c r="DYS188" s="165"/>
      <c r="DYT188" s="165"/>
      <c r="DYU188" s="165"/>
      <c r="DYV188" s="168"/>
      <c r="DYW188" s="165"/>
      <c r="DYX188" s="165"/>
      <c r="DYY188" s="165"/>
      <c r="DYZ188" s="168"/>
      <c r="DZA188" s="165"/>
      <c r="DZB188" s="165"/>
      <c r="DZC188" s="165"/>
      <c r="DZD188" s="168"/>
      <c r="DZE188" s="165"/>
      <c r="DZF188" s="165"/>
      <c r="DZG188" s="165"/>
      <c r="DZH188" s="168"/>
      <c r="DZI188" s="165"/>
      <c r="DZJ188" s="165"/>
      <c r="DZK188" s="165"/>
      <c r="DZL188" s="168"/>
      <c r="DZM188" s="165"/>
      <c r="DZN188" s="165"/>
      <c r="DZO188" s="165"/>
      <c r="DZP188" s="168"/>
      <c r="DZQ188" s="165"/>
      <c r="DZR188" s="165"/>
      <c r="DZS188" s="165"/>
      <c r="DZT188" s="168"/>
      <c r="DZU188" s="165"/>
      <c r="DZV188" s="165"/>
      <c r="DZW188" s="165"/>
      <c r="DZX188" s="168"/>
      <c r="DZY188" s="165"/>
      <c r="DZZ188" s="165"/>
      <c r="EAA188" s="165"/>
      <c r="EAB188" s="168"/>
      <c r="EAC188" s="165"/>
      <c r="EAD188" s="165"/>
      <c r="EAE188" s="165"/>
      <c r="EAF188" s="168"/>
      <c r="EAG188" s="165"/>
      <c r="EAH188" s="165"/>
      <c r="EAI188" s="165"/>
      <c r="EAJ188" s="168"/>
      <c r="EAK188" s="165"/>
      <c r="EAL188" s="165"/>
      <c r="EAM188" s="165"/>
      <c r="EAN188" s="168"/>
      <c r="EAO188" s="165"/>
      <c r="EAP188" s="165"/>
      <c r="EAQ188" s="165"/>
      <c r="EAR188" s="168"/>
      <c r="EAS188" s="165"/>
      <c r="EAT188" s="165"/>
      <c r="EAU188" s="165"/>
      <c r="EAV188" s="168"/>
      <c r="EAW188" s="165"/>
      <c r="EAX188" s="165"/>
      <c r="EAY188" s="165"/>
      <c r="EAZ188" s="168"/>
      <c r="EBA188" s="165"/>
      <c r="EBB188" s="165"/>
      <c r="EBC188" s="165"/>
      <c r="EBD188" s="168"/>
      <c r="EBE188" s="165"/>
      <c r="EBF188" s="165"/>
      <c r="EBG188" s="165"/>
      <c r="EBH188" s="168"/>
      <c r="EBI188" s="165"/>
      <c r="EBJ188" s="165"/>
      <c r="EBK188" s="165"/>
      <c r="EBL188" s="168"/>
      <c r="EBM188" s="165"/>
      <c r="EBN188" s="165"/>
      <c r="EBO188" s="165"/>
      <c r="EBP188" s="168"/>
      <c r="EBQ188" s="165"/>
      <c r="EBR188" s="165"/>
      <c r="EBS188" s="165"/>
      <c r="EBT188" s="168"/>
      <c r="EBU188" s="165"/>
      <c r="EBV188" s="165"/>
      <c r="EBW188" s="165"/>
      <c r="EBX188" s="168"/>
      <c r="EBY188" s="165"/>
      <c r="EBZ188" s="165"/>
      <c r="ECA188" s="165"/>
      <c r="ECB188" s="168"/>
      <c r="ECC188" s="165"/>
      <c r="ECD188" s="165"/>
      <c r="ECE188" s="165"/>
      <c r="ECF188" s="168"/>
      <c r="ECG188" s="165"/>
      <c r="ECH188" s="165"/>
      <c r="ECI188" s="165"/>
      <c r="ECJ188" s="168"/>
      <c r="ECK188" s="165"/>
      <c r="ECL188" s="165"/>
      <c r="ECM188" s="165"/>
      <c r="ECN188" s="168"/>
      <c r="ECO188" s="165"/>
      <c r="ECP188" s="165"/>
      <c r="ECQ188" s="165"/>
      <c r="ECR188" s="168"/>
      <c r="ECS188" s="165"/>
      <c r="ECT188" s="165"/>
      <c r="ECU188" s="165"/>
      <c r="ECV188" s="168"/>
      <c r="ECW188" s="165"/>
      <c r="ECX188" s="165"/>
      <c r="ECY188" s="165"/>
      <c r="ECZ188" s="168"/>
      <c r="EDA188" s="165"/>
      <c r="EDB188" s="165"/>
      <c r="EDC188" s="165"/>
      <c r="EDD188" s="168"/>
      <c r="EDE188" s="165"/>
      <c r="EDF188" s="165"/>
      <c r="EDG188" s="165"/>
      <c r="EDH188" s="168"/>
      <c r="EDI188" s="165"/>
      <c r="EDJ188" s="165"/>
      <c r="EDK188" s="165"/>
      <c r="EDL188" s="168"/>
      <c r="EDM188" s="165"/>
      <c r="EDN188" s="165"/>
      <c r="EDO188" s="165"/>
      <c r="EDP188" s="168"/>
      <c r="EDQ188" s="165"/>
      <c r="EDR188" s="165"/>
      <c r="EDS188" s="165"/>
      <c r="EDT188" s="168"/>
      <c r="EDU188" s="165"/>
      <c r="EDV188" s="165"/>
      <c r="EDW188" s="165"/>
      <c r="EDX188" s="168"/>
      <c r="EDY188" s="165"/>
      <c r="EDZ188" s="165"/>
      <c r="EEA188" s="165"/>
      <c r="EEB188" s="168"/>
      <c r="EEC188" s="165"/>
      <c r="EED188" s="165"/>
      <c r="EEE188" s="165"/>
      <c r="EEF188" s="168"/>
      <c r="EEG188" s="165"/>
      <c r="EEH188" s="165"/>
      <c r="EEI188" s="165"/>
      <c r="EEJ188" s="168"/>
      <c r="EEK188" s="165"/>
      <c r="EEL188" s="165"/>
      <c r="EEM188" s="165"/>
      <c r="EEN188" s="168"/>
      <c r="EEO188" s="165"/>
      <c r="EEP188" s="165"/>
      <c r="EEQ188" s="165"/>
      <c r="EER188" s="168"/>
      <c r="EES188" s="165"/>
      <c r="EET188" s="165"/>
      <c r="EEU188" s="165"/>
      <c r="EEV188" s="168"/>
      <c r="EEW188" s="165"/>
      <c r="EEX188" s="165"/>
      <c r="EEY188" s="165"/>
      <c r="EEZ188" s="168"/>
      <c r="EFA188" s="165"/>
      <c r="EFB188" s="165"/>
      <c r="EFC188" s="165"/>
      <c r="EFD188" s="168"/>
      <c r="EFE188" s="165"/>
      <c r="EFF188" s="165"/>
      <c r="EFG188" s="165"/>
      <c r="EFH188" s="168"/>
      <c r="EFI188" s="165"/>
      <c r="EFJ188" s="165"/>
      <c r="EFK188" s="165"/>
      <c r="EFL188" s="168"/>
      <c r="EFM188" s="165"/>
      <c r="EFN188" s="165"/>
      <c r="EFO188" s="165"/>
      <c r="EFP188" s="168"/>
      <c r="EFQ188" s="165"/>
      <c r="EFR188" s="165"/>
      <c r="EFS188" s="165"/>
      <c r="EFT188" s="168"/>
      <c r="EFU188" s="165"/>
      <c r="EFV188" s="165"/>
      <c r="EFW188" s="165"/>
      <c r="EFX188" s="168"/>
      <c r="EFY188" s="165"/>
      <c r="EFZ188" s="165"/>
      <c r="EGA188" s="165"/>
      <c r="EGB188" s="168"/>
      <c r="EGC188" s="165"/>
      <c r="EGD188" s="165"/>
      <c r="EGE188" s="165"/>
      <c r="EGF188" s="168"/>
      <c r="EGG188" s="165"/>
      <c r="EGH188" s="165"/>
      <c r="EGI188" s="165"/>
      <c r="EGJ188" s="168"/>
      <c r="EGK188" s="165"/>
      <c r="EGL188" s="165"/>
      <c r="EGM188" s="165"/>
      <c r="EGN188" s="168"/>
      <c r="EGO188" s="165"/>
      <c r="EGP188" s="165"/>
      <c r="EGQ188" s="165"/>
      <c r="EGR188" s="168"/>
      <c r="EGS188" s="165"/>
      <c r="EGT188" s="165"/>
      <c r="EGU188" s="165"/>
      <c r="EGV188" s="168"/>
      <c r="EGW188" s="165"/>
      <c r="EGX188" s="165"/>
      <c r="EGY188" s="165"/>
      <c r="EGZ188" s="168"/>
      <c r="EHA188" s="165"/>
      <c r="EHB188" s="165"/>
      <c r="EHC188" s="165"/>
      <c r="EHD188" s="168"/>
      <c r="EHE188" s="165"/>
      <c r="EHF188" s="165"/>
      <c r="EHG188" s="165"/>
      <c r="EHH188" s="168"/>
      <c r="EHI188" s="165"/>
      <c r="EHJ188" s="165"/>
      <c r="EHK188" s="165"/>
      <c r="EHL188" s="168"/>
      <c r="EHM188" s="165"/>
      <c r="EHN188" s="165"/>
      <c r="EHO188" s="165"/>
      <c r="EHP188" s="168"/>
      <c r="EHQ188" s="165"/>
      <c r="EHR188" s="165"/>
      <c r="EHS188" s="165"/>
      <c r="EHT188" s="168"/>
      <c r="EHU188" s="165"/>
      <c r="EHV188" s="165"/>
      <c r="EHW188" s="165"/>
      <c r="EHX188" s="168"/>
      <c r="EHY188" s="165"/>
      <c r="EHZ188" s="165"/>
      <c r="EIA188" s="165"/>
      <c r="EIB188" s="168"/>
      <c r="EIC188" s="165"/>
      <c r="EID188" s="165"/>
      <c r="EIE188" s="165"/>
      <c r="EIF188" s="168"/>
      <c r="EIG188" s="165"/>
      <c r="EIH188" s="165"/>
      <c r="EII188" s="165"/>
      <c r="EIJ188" s="168"/>
      <c r="EIK188" s="165"/>
      <c r="EIL188" s="165"/>
      <c r="EIM188" s="165"/>
      <c r="EIN188" s="168"/>
      <c r="EIO188" s="165"/>
      <c r="EIP188" s="165"/>
      <c r="EIQ188" s="165"/>
      <c r="EIR188" s="168"/>
      <c r="EIS188" s="165"/>
      <c r="EIT188" s="165"/>
      <c r="EIU188" s="165"/>
      <c r="EIV188" s="168"/>
      <c r="EIW188" s="165"/>
      <c r="EIX188" s="165"/>
      <c r="EIY188" s="165"/>
      <c r="EIZ188" s="168"/>
      <c r="EJA188" s="165"/>
      <c r="EJB188" s="165"/>
      <c r="EJC188" s="165"/>
      <c r="EJD188" s="168"/>
      <c r="EJE188" s="165"/>
      <c r="EJF188" s="165"/>
      <c r="EJG188" s="165"/>
      <c r="EJH188" s="168"/>
      <c r="EJI188" s="165"/>
      <c r="EJJ188" s="165"/>
      <c r="EJK188" s="165"/>
      <c r="EJL188" s="168"/>
      <c r="EJM188" s="165"/>
      <c r="EJN188" s="165"/>
      <c r="EJO188" s="165"/>
      <c r="EJP188" s="168"/>
      <c r="EJQ188" s="165"/>
      <c r="EJR188" s="165"/>
      <c r="EJS188" s="165"/>
      <c r="EJT188" s="168"/>
      <c r="EJU188" s="165"/>
      <c r="EJV188" s="165"/>
      <c r="EJW188" s="165"/>
      <c r="EJX188" s="168"/>
      <c r="EJY188" s="165"/>
      <c r="EJZ188" s="165"/>
      <c r="EKA188" s="165"/>
      <c r="EKB188" s="168"/>
      <c r="EKC188" s="165"/>
      <c r="EKD188" s="165"/>
      <c r="EKE188" s="165"/>
      <c r="EKF188" s="168"/>
      <c r="EKG188" s="165"/>
      <c r="EKH188" s="165"/>
      <c r="EKI188" s="165"/>
      <c r="EKJ188" s="168"/>
      <c r="EKK188" s="165"/>
      <c r="EKL188" s="165"/>
      <c r="EKM188" s="165"/>
      <c r="EKN188" s="168"/>
      <c r="EKO188" s="165"/>
      <c r="EKP188" s="165"/>
      <c r="EKQ188" s="165"/>
      <c r="EKR188" s="168"/>
      <c r="EKS188" s="165"/>
      <c r="EKT188" s="165"/>
      <c r="EKU188" s="165"/>
      <c r="EKV188" s="168"/>
      <c r="EKW188" s="165"/>
      <c r="EKX188" s="165"/>
      <c r="EKY188" s="165"/>
      <c r="EKZ188" s="168"/>
      <c r="ELA188" s="165"/>
      <c r="ELB188" s="165"/>
      <c r="ELC188" s="165"/>
      <c r="ELD188" s="168"/>
      <c r="ELE188" s="165"/>
      <c r="ELF188" s="165"/>
      <c r="ELG188" s="165"/>
      <c r="ELH188" s="168"/>
      <c r="ELI188" s="165"/>
      <c r="ELJ188" s="165"/>
      <c r="ELK188" s="165"/>
      <c r="ELL188" s="168"/>
      <c r="ELM188" s="165"/>
      <c r="ELN188" s="165"/>
      <c r="ELO188" s="165"/>
      <c r="ELP188" s="168"/>
      <c r="ELQ188" s="165"/>
      <c r="ELR188" s="165"/>
      <c r="ELS188" s="165"/>
      <c r="ELT188" s="168"/>
      <c r="ELU188" s="165"/>
      <c r="ELV188" s="165"/>
      <c r="ELW188" s="165"/>
      <c r="ELX188" s="168"/>
      <c r="ELY188" s="165"/>
      <c r="ELZ188" s="165"/>
      <c r="EMA188" s="165"/>
      <c r="EMB188" s="168"/>
      <c r="EMC188" s="165"/>
      <c r="EMD188" s="165"/>
      <c r="EME188" s="165"/>
      <c r="EMF188" s="168"/>
      <c r="EMG188" s="165"/>
      <c r="EMH188" s="165"/>
      <c r="EMI188" s="165"/>
      <c r="EMJ188" s="168"/>
      <c r="EMK188" s="165"/>
      <c r="EML188" s="165"/>
      <c r="EMM188" s="165"/>
      <c r="EMN188" s="168"/>
      <c r="EMO188" s="165"/>
      <c r="EMP188" s="165"/>
      <c r="EMQ188" s="165"/>
      <c r="EMR188" s="168"/>
      <c r="EMS188" s="165"/>
      <c r="EMT188" s="165"/>
      <c r="EMU188" s="165"/>
      <c r="EMV188" s="168"/>
      <c r="EMW188" s="165"/>
      <c r="EMX188" s="165"/>
      <c r="EMY188" s="165"/>
      <c r="EMZ188" s="168"/>
      <c r="ENA188" s="165"/>
      <c r="ENB188" s="165"/>
      <c r="ENC188" s="165"/>
      <c r="END188" s="168"/>
      <c r="ENE188" s="165"/>
      <c r="ENF188" s="165"/>
      <c r="ENG188" s="165"/>
      <c r="ENH188" s="168"/>
      <c r="ENI188" s="165"/>
      <c r="ENJ188" s="165"/>
      <c r="ENK188" s="165"/>
      <c r="ENL188" s="168"/>
      <c r="ENM188" s="165"/>
      <c r="ENN188" s="165"/>
      <c r="ENO188" s="165"/>
      <c r="ENP188" s="168"/>
      <c r="ENQ188" s="165"/>
      <c r="ENR188" s="165"/>
      <c r="ENS188" s="165"/>
      <c r="ENT188" s="168"/>
      <c r="ENU188" s="165"/>
      <c r="ENV188" s="165"/>
      <c r="ENW188" s="165"/>
      <c r="ENX188" s="168"/>
      <c r="ENY188" s="165"/>
      <c r="ENZ188" s="165"/>
      <c r="EOA188" s="165"/>
      <c r="EOB188" s="168"/>
      <c r="EOC188" s="165"/>
      <c r="EOD188" s="165"/>
      <c r="EOE188" s="165"/>
      <c r="EOF188" s="168"/>
      <c r="EOG188" s="165"/>
      <c r="EOH188" s="165"/>
      <c r="EOI188" s="165"/>
      <c r="EOJ188" s="168"/>
      <c r="EOK188" s="165"/>
      <c r="EOL188" s="165"/>
      <c r="EOM188" s="165"/>
      <c r="EON188" s="168"/>
      <c r="EOO188" s="165"/>
      <c r="EOP188" s="165"/>
      <c r="EOQ188" s="165"/>
      <c r="EOR188" s="168"/>
      <c r="EOS188" s="165"/>
      <c r="EOT188" s="165"/>
      <c r="EOU188" s="165"/>
      <c r="EOV188" s="168"/>
      <c r="EOW188" s="165"/>
      <c r="EOX188" s="165"/>
      <c r="EOY188" s="165"/>
      <c r="EOZ188" s="168"/>
      <c r="EPA188" s="165"/>
      <c r="EPB188" s="165"/>
      <c r="EPC188" s="165"/>
      <c r="EPD188" s="168"/>
      <c r="EPE188" s="165"/>
      <c r="EPF188" s="165"/>
      <c r="EPG188" s="165"/>
      <c r="EPH188" s="168"/>
      <c r="EPI188" s="165"/>
      <c r="EPJ188" s="165"/>
      <c r="EPK188" s="165"/>
      <c r="EPL188" s="168"/>
      <c r="EPM188" s="165"/>
      <c r="EPN188" s="165"/>
      <c r="EPO188" s="165"/>
      <c r="EPP188" s="168"/>
      <c r="EPQ188" s="165"/>
      <c r="EPR188" s="165"/>
      <c r="EPS188" s="165"/>
      <c r="EPT188" s="168"/>
      <c r="EPU188" s="165"/>
      <c r="EPV188" s="165"/>
      <c r="EPW188" s="165"/>
      <c r="EPX188" s="168"/>
      <c r="EPY188" s="165"/>
      <c r="EPZ188" s="165"/>
      <c r="EQA188" s="165"/>
      <c r="EQB188" s="168"/>
      <c r="EQC188" s="165"/>
      <c r="EQD188" s="165"/>
      <c r="EQE188" s="165"/>
      <c r="EQF188" s="168"/>
      <c r="EQG188" s="165"/>
      <c r="EQH188" s="165"/>
      <c r="EQI188" s="165"/>
      <c r="EQJ188" s="168"/>
      <c r="EQK188" s="165"/>
      <c r="EQL188" s="165"/>
      <c r="EQM188" s="165"/>
      <c r="EQN188" s="168"/>
      <c r="EQO188" s="165"/>
      <c r="EQP188" s="165"/>
      <c r="EQQ188" s="165"/>
      <c r="EQR188" s="168"/>
      <c r="EQS188" s="165"/>
      <c r="EQT188" s="165"/>
      <c r="EQU188" s="165"/>
      <c r="EQV188" s="168"/>
      <c r="EQW188" s="165"/>
      <c r="EQX188" s="165"/>
      <c r="EQY188" s="165"/>
      <c r="EQZ188" s="168"/>
      <c r="ERA188" s="165"/>
      <c r="ERB188" s="165"/>
      <c r="ERC188" s="165"/>
      <c r="ERD188" s="168"/>
      <c r="ERE188" s="165"/>
      <c r="ERF188" s="165"/>
      <c r="ERG188" s="165"/>
      <c r="ERH188" s="168"/>
      <c r="ERI188" s="165"/>
      <c r="ERJ188" s="165"/>
      <c r="ERK188" s="165"/>
      <c r="ERL188" s="168"/>
      <c r="ERM188" s="165"/>
      <c r="ERN188" s="165"/>
      <c r="ERO188" s="165"/>
      <c r="ERP188" s="168"/>
      <c r="ERQ188" s="165"/>
      <c r="ERR188" s="165"/>
      <c r="ERS188" s="165"/>
      <c r="ERT188" s="168"/>
      <c r="ERU188" s="165"/>
      <c r="ERV188" s="165"/>
      <c r="ERW188" s="165"/>
      <c r="ERX188" s="168"/>
      <c r="ERY188" s="165"/>
      <c r="ERZ188" s="165"/>
      <c r="ESA188" s="165"/>
      <c r="ESB188" s="168"/>
      <c r="ESC188" s="165"/>
      <c r="ESD188" s="165"/>
      <c r="ESE188" s="165"/>
      <c r="ESF188" s="168"/>
      <c r="ESG188" s="165"/>
      <c r="ESH188" s="165"/>
      <c r="ESI188" s="165"/>
      <c r="ESJ188" s="168"/>
      <c r="ESK188" s="165"/>
      <c r="ESL188" s="165"/>
      <c r="ESM188" s="165"/>
      <c r="ESN188" s="168"/>
      <c r="ESO188" s="165"/>
      <c r="ESP188" s="165"/>
      <c r="ESQ188" s="165"/>
      <c r="ESR188" s="168"/>
      <c r="ESS188" s="165"/>
      <c r="EST188" s="165"/>
      <c r="ESU188" s="165"/>
      <c r="ESV188" s="168"/>
      <c r="ESW188" s="165"/>
      <c r="ESX188" s="165"/>
      <c r="ESY188" s="165"/>
      <c r="ESZ188" s="168"/>
      <c r="ETA188" s="165"/>
      <c r="ETB188" s="165"/>
      <c r="ETC188" s="165"/>
      <c r="ETD188" s="168"/>
      <c r="ETE188" s="165"/>
      <c r="ETF188" s="165"/>
      <c r="ETG188" s="165"/>
      <c r="ETH188" s="168"/>
      <c r="ETI188" s="165"/>
      <c r="ETJ188" s="165"/>
      <c r="ETK188" s="165"/>
      <c r="ETL188" s="168"/>
      <c r="ETM188" s="165"/>
      <c r="ETN188" s="165"/>
      <c r="ETO188" s="165"/>
      <c r="ETP188" s="168"/>
      <c r="ETQ188" s="165"/>
      <c r="ETR188" s="165"/>
      <c r="ETS188" s="165"/>
      <c r="ETT188" s="168"/>
      <c r="ETU188" s="165"/>
      <c r="ETV188" s="165"/>
      <c r="ETW188" s="165"/>
      <c r="ETX188" s="168"/>
      <c r="ETY188" s="165"/>
      <c r="ETZ188" s="165"/>
      <c r="EUA188" s="165"/>
      <c r="EUB188" s="168"/>
      <c r="EUC188" s="165"/>
      <c r="EUD188" s="165"/>
      <c r="EUE188" s="165"/>
      <c r="EUF188" s="168"/>
      <c r="EUG188" s="165"/>
      <c r="EUH188" s="165"/>
      <c r="EUI188" s="165"/>
      <c r="EUJ188" s="168"/>
      <c r="EUK188" s="165"/>
      <c r="EUL188" s="165"/>
      <c r="EUM188" s="165"/>
      <c r="EUN188" s="168"/>
      <c r="EUO188" s="165"/>
      <c r="EUP188" s="165"/>
      <c r="EUQ188" s="165"/>
      <c r="EUR188" s="168"/>
      <c r="EUS188" s="165"/>
      <c r="EUT188" s="165"/>
      <c r="EUU188" s="165"/>
      <c r="EUV188" s="168"/>
      <c r="EUW188" s="165"/>
      <c r="EUX188" s="165"/>
      <c r="EUY188" s="165"/>
      <c r="EUZ188" s="168"/>
      <c r="EVA188" s="165"/>
      <c r="EVB188" s="165"/>
      <c r="EVC188" s="165"/>
      <c r="EVD188" s="168"/>
      <c r="EVE188" s="165"/>
      <c r="EVF188" s="165"/>
      <c r="EVG188" s="165"/>
      <c r="EVH188" s="168"/>
      <c r="EVI188" s="165"/>
      <c r="EVJ188" s="165"/>
      <c r="EVK188" s="165"/>
      <c r="EVL188" s="168"/>
      <c r="EVM188" s="165"/>
      <c r="EVN188" s="165"/>
      <c r="EVO188" s="165"/>
      <c r="EVP188" s="168"/>
      <c r="EVQ188" s="165"/>
      <c r="EVR188" s="165"/>
      <c r="EVS188" s="165"/>
      <c r="EVT188" s="168"/>
      <c r="EVU188" s="165"/>
      <c r="EVV188" s="165"/>
      <c r="EVW188" s="165"/>
      <c r="EVX188" s="168"/>
      <c r="EVY188" s="165"/>
      <c r="EVZ188" s="165"/>
      <c r="EWA188" s="165"/>
      <c r="EWB188" s="168"/>
      <c r="EWC188" s="165"/>
      <c r="EWD188" s="165"/>
      <c r="EWE188" s="165"/>
      <c r="EWF188" s="168"/>
      <c r="EWG188" s="165"/>
      <c r="EWH188" s="165"/>
      <c r="EWI188" s="165"/>
      <c r="EWJ188" s="168"/>
      <c r="EWK188" s="165"/>
      <c r="EWL188" s="165"/>
      <c r="EWM188" s="165"/>
      <c r="EWN188" s="168"/>
      <c r="EWO188" s="165"/>
      <c r="EWP188" s="165"/>
      <c r="EWQ188" s="165"/>
      <c r="EWR188" s="168"/>
      <c r="EWS188" s="165"/>
      <c r="EWT188" s="165"/>
      <c r="EWU188" s="165"/>
      <c r="EWV188" s="168"/>
      <c r="EWW188" s="165"/>
      <c r="EWX188" s="165"/>
      <c r="EWY188" s="165"/>
      <c r="EWZ188" s="168"/>
      <c r="EXA188" s="165"/>
      <c r="EXB188" s="165"/>
      <c r="EXC188" s="165"/>
      <c r="EXD188" s="168"/>
      <c r="EXE188" s="165"/>
      <c r="EXF188" s="165"/>
      <c r="EXG188" s="165"/>
      <c r="EXH188" s="168"/>
      <c r="EXI188" s="165"/>
      <c r="EXJ188" s="165"/>
      <c r="EXK188" s="165"/>
      <c r="EXL188" s="168"/>
      <c r="EXM188" s="165"/>
      <c r="EXN188" s="165"/>
      <c r="EXO188" s="165"/>
      <c r="EXP188" s="168"/>
      <c r="EXQ188" s="165"/>
      <c r="EXR188" s="165"/>
      <c r="EXS188" s="165"/>
      <c r="EXT188" s="168"/>
      <c r="EXU188" s="165"/>
      <c r="EXV188" s="165"/>
      <c r="EXW188" s="165"/>
      <c r="EXX188" s="168"/>
      <c r="EXY188" s="165"/>
      <c r="EXZ188" s="165"/>
      <c r="EYA188" s="165"/>
      <c r="EYB188" s="168"/>
      <c r="EYC188" s="165"/>
      <c r="EYD188" s="165"/>
      <c r="EYE188" s="165"/>
      <c r="EYF188" s="168"/>
      <c r="EYG188" s="165"/>
      <c r="EYH188" s="165"/>
      <c r="EYI188" s="165"/>
      <c r="EYJ188" s="168"/>
      <c r="EYK188" s="165"/>
      <c r="EYL188" s="165"/>
      <c r="EYM188" s="165"/>
      <c r="EYN188" s="168"/>
      <c r="EYO188" s="165"/>
      <c r="EYP188" s="165"/>
      <c r="EYQ188" s="165"/>
      <c r="EYR188" s="168"/>
      <c r="EYS188" s="165"/>
      <c r="EYT188" s="165"/>
      <c r="EYU188" s="165"/>
      <c r="EYV188" s="168"/>
      <c r="EYW188" s="165"/>
      <c r="EYX188" s="165"/>
      <c r="EYY188" s="165"/>
      <c r="EYZ188" s="168"/>
      <c r="EZA188" s="165"/>
      <c r="EZB188" s="165"/>
      <c r="EZC188" s="165"/>
      <c r="EZD188" s="168"/>
      <c r="EZE188" s="165"/>
      <c r="EZF188" s="165"/>
      <c r="EZG188" s="165"/>
      <c r="EZH188" s="168"/>
      <c r="EZI188" s="165"/>
      <c r="EZJ188" s="165"/>
      <c r="EZK188" s="165"/>
      <c r="EZL188" s="168"/>
      <c r="EZM188" s="165"/>
      <c r="EZN188" s="165"/>
      <c r="EZO188" s="165"/>
      <c r="EZP188" s="168"/>
      <c r="EZQ188" s="165"/>
      <c r="EZR188" s="165"/>
      <c r="EZS188" s="165"/>
      <c r="EZT188" s="168"/>
      <c r="EZU188" s="165"/>
      <c r="EZV188" s="165"/>
      <c r="EZW188" s="165"/>
      <c r="EZX188" s="168"/>
      <c r="EZY188" s="165"/>
      <c r="EZZ188" s="165"/>
      <c r="FAA188" s="165"/>
      <c r="FAB188" s="168"/>
      <c r="FAC188" s="165"/>
      <c r="FAD188" s="165"/>
      <c r="FAE188" s="165"/>
      <c r="FAF188" s="168"/>
      <c r="FAG188" s="165"/>
      <c r="FAH188" s="165"/>
      <c r="FAI188" s="165"/>
      <c r="FAJ188" s="168"/>
      <c r="FAK188" s="165"/>
      <c r="FAL188" s="165"/>
      <c r="FAM188" s="165"/>
      <c r="FAN188" s="168"/>
      <c r="FAO188" s="165"/>
      <c r="FAP188" s="165"/>
      <c r="FAQ188" s="165"/>
      <c r="FAR188" s="168"/>
      <c r="FAS188" s="165"/>
      <c r="FAT188" s="165"/>
      <c r="FAU188" s="165"/>
      <c r="FAV188" s="168"/>
      <c r="FAW188" s="165"/>
      <c r="FAX188" s="165"/>
      <c r="FAY188" s="165"/>
      <c r="FAZ188" s="168"/>
      <c r="FBA188" s="165"/>
      <c r="FBB188" s="165"/>
      <c r="FBC188" s="165"/>
      <c r="FBD188" s="168"/>
      <c r="FBE188" s="165"/>
      <c r="FBF188" s="165"/>
      <c r="FBG188" s="165"/>
      <c r="FBH188" s="168"/>
      <c r="FBI188" s="165"/>
      <c r="FBJ188" s="165"/>
      <c r="FBK188" s="165"/>
      <c r="FBL188" s="168"/>
      <c r="FBM188" s="165"/>
      <c r="FBN188" s="165"/>
      <c r="FBO188" s="165"/>
      <c r="FBP188" s="168"/>
      <c r="FBQ188" s="165"/>
      <c r="FBR188" s="165"/>
      <c r="FBS188" s="165"/>
      <c r="FBT188" s="168"/>
      <c r="FBU188" s="165"/>
      <c r="FBV188" s="165"/>
      <c r="FBW188" s="165"/>
      <c r="FBX188" s="168"/>
      <c r="FBY188" s="165"/>
      <c r="FBZ188" s="165"/>
      <c r="FCA188" s="165"/>
      <c r="FCB188" s="168"/>
      <c r="FCC188" s="165"/>
      <c r="FCD188" s="165"/>
      <c r="FCE188" s="165"/>
      <c r="FCF188" s="168"/>
      <c r="FCG188" s="165"/>
      <c r="FCH188" s="165"/>
      <c r="FCI188" s="165"/>
      <c r="FCJ188" s="168"/>
      <c r="FCK188" s="165"/>
      <c r="FCL188" s="165"/>
      <c r="FCM188" s="165"/>
      <c r="FCN188" s="168"/>
      <c r="FCO188" s="165"/>
      <c r="FCP188" s="165"/>
      <c r="FCQ188" s="165"/>
      <c r="FCR188" s="168"/>
      <c r="FCS188" s="165"/>
      <c r="FCT188" s="165"/>
      <c r="FCU188" s="165"/>
      <c r="FCV188" s="168"/>
      <c r="FCW188" s="165"/>
      <c r="FCX188" s="165"/>
      <c r="FCY188" s="165"/>
      <c r="FCZ188" s="168"/>
      <c r="FDA188" s="165"/>
      <c r="FDB188" s="165"/>
      <c r="FDC188" s="165"/>
      <c r="FDD188" s="168"/>
      <c r="FDE188" s="165"/>
      <c r="FDF188" s="165"/>
      <c r="FDG188" s="165"/>
      <c r="FDH188" s="168"/>
      <c r="FDI188" s="165"/>
      <c r="FDJ188" s="165"/>
      <c r="FDK188" s="165"/>
      <c r="FDL188" s="168"/>
      <c r="FDM188" s="165"/>
      <c r="FDN188" s="165"/>
      <c r="FDO188" s="165"/>
      <c r="FDP188" s="168"/>
      <c r="FDQ188" s="165"/>
      <c r="FDR188" s="165"/>
      <c r="FDS188" s="165"/>
      <c r="FDT188" s="168"/>
      <c r="FDU188" s="165"/>
      <c r="FDV188" s="165"/>
      <c r="FDW188" s="165"/>
      <c r="FDX188" s="168"/>
      <c r="FDY188" s="165"/>
      <c r="FDZ188" s="165"/>
      <c r="FEA188" s="165"/>
      <c r="FEB188" s="168"/>
      <c r="FEC188" s="165"/>
      <c r="FED188" s="165"/>
      <c r="FEE188" s="165"/>
      <c r="FEF188" s="168"/>
      <c r="FEG188" s="165"/>
      <c r="FEH188" s="165"/>
      <c r="FEI188" s="165"/>
      <c r="FEJ188" s="168"/>
      <c r="FEK188" s="165"/>
      <c r="FEL188" s="165"/>
      <c r="FEM188" s="165"/>
      <c r="FEN188" s="168"/>
      <c r="FEO188" s="165"/>
      <c r="FEP188" s="165"/>
      <c r="FEQ188" s="165"/>
      <c r="FER188" s="168"/>
      <c r="FES188" s="165"/>
      <c r="FET188" s="165"/>
      <c r="FEU188" s="165"/>
      <c r="FEV188" s="168"/>
      <c r="FEW188" s="165"/>
      <c r="FEX188" s="165"/>
      <c r="FEY188" s="165"/>
      <c r="FEZ188" s="168"/>
      <c r="FFA188" s="165"/>
      <c r="FFB188" s="165"/>
      <c r="FFC188" s="165"/>
      <c r="FFD188" s="168"/>
      <c r="FFE188" s="165"/>
      <c r="FFF188" s="165"/>
      <c r="FFG188" s="165"/>
      <c r="FFH188" s="168"/>
      <c r="FFI188" s="165"/>
      <c r="FFJ188" s="165"/>
      <c r="FFK188" s="165"/>
      <c r="FFL188" s="168"/>
      <c r="FFM188" s="165"/>
      <c r="FFN188" s="165"/>
      <c r="FFO188" s="165"/>
      <c r="FFP188" s="168"/>
      <c r="FFQ188" s="165"/>
      <c r="FFR188" s="165"/>
      <c r="FFS188" s="165"/>
      <c r="FFT188" s="168"/>
      <c r="FFU188" s="165"/>
      <c r="FFV188" s="165"/>
      <c r="FFW188" s="165"/>
      <c r="FFX188" s="168"/>
      <c r="FFY188" s="165"/>
      <c r="FFZ188" s="165"/>
      <c r="FGA188" s="165"/>
      <c r="FGB188" s="168"/>
      <c r="FGC188" s="165"/>
      <c r="FGD188" s="165"/>
      <c r="FGE188" s="165"/>
      <c r="FGF188" s="168"/>
      <c r="FGG188" s="165"/>
      <c r="FGH188" s="165"/>
      <c r="FGI188" s="165"/>
      <c r="FGJ188" s="168"/>
      <c r="FGK188" s="165"/>
      <c r="FGL188" s="165"/>
      <c r="FGM188" s="165"/>
      <c r="FGN188" s="168"/>
      <c r="FGO188" s="165"/>
      <c r="FGP188" s="165"/>
      <c r="FGQ188" s="165"/>
      <c r="FGR188" s="168"/>
      <c r="FGS188" s="165"/>
      <c r="FGT188" s="165"/>
      <c r="FGU188" s="165"/>
      <c r="FGV188" s="168"/>
      <c r="FGW188" s="165"/>
      <c r="FGX188" s="165"/>
      <c r="FGY188" s="165"/>
      <c r="FGZ188" s="168"/>
      <c r="FHA188" s="165"/>
      <c r="FHB188" s="165"/>
      <c r="FHC188" s="165"/>
      <c r="FHD188" s="168"/>
      <c r="FHE188" s="165"/>
      <c r="FHF188" s="165"/>
      <c r="FHG188" s="165"/>
      <c r="FHH188" s="168"/>
      <c r="FHI188" s="165"/>
      <c r="FHJ188" s="165"/>
      <c r="FHK188" s="165"/>
      <c r="FHL188" s="168"/>
      <c r="FHM188" s="165"/>
      <c r="FHN188" s="165"/>
      <c r="FHO188" s="165"/>
      <c r="FHP188" s="168"/>
      <c r="FHQ188" s="165"/>
      <c r="FHR188" s="165"/>
      <c r="FHS188" s="165"/>
      <c r="FHT188" s="168"/>
      <c r="FHU188" s="165"/>
      <c r="FHV188" s="165"/>
      <c r="FHW188" s="165"/>
      <c r="FHX188" s="168"/>
      <c r="FHY188" s="165"/>
      <c r="FHZ188" s="165"/>
      <c r="FIA188" s="165"/>
      <c r="FIB188" s="168"/>
      <c r="FIC188" s="165"/>
      <c r="FID188" s="165"/>
      <c r="FIE188" s="165"/>
      <c r="FIF188" s="168"/>
      <c r="FIG188" s="165"/>
      <c r="FIH188" s="165"/>
      <c r="FII188" s="165"/>
      <c r="FIJ188" s="168"/>
      <c r="FIK188" s="165"/>
      <c r="FIL188" s="165"/>
      <c r="FIM188" s="165"/>
      <c r="FIN188" s="168"/>
      <c r="FIO188" s="165"/>
      <c r="FIP188" s="165"/>
      <c r="FIQ188" s="165"/>
      <c r="FIR188" s="168"/>
      <c r="FIS188" s="165"/>
      <c r="FIT188" s="165"/>
      <c r="FIU188" s="165"/>
      <c r="FIV188" s="168"/>
      <c r="FIW188" s="165"/>
      <c r="FIX188" s="165"/>
      <c r="FIY188" s="165"/>
      <c r="FIZ188" s="168"/>
      <c r="FJA188" s="165"/>
      <c r="FJB188" s="165"/>
      <c r="FJC188" s="165"/>
      <c r="FJD188" s="168"/>
      <c r="FJE188" s="165"/>
      <c r="FJF188" s="165"/>
      <c r="FJG188" s="165"/>
      <c r="FJH188" s="168"/>
      <c r="FJI188" s="165"/>
      <c r="FJJ188" s="165"/>
      <c r="FJK188" s="165"/>
      <c r="FJL188" s="168"/>
      <c r="FJM188" s="165"/>
      <c r="FJN188" s="165"/>
      <c r="FJO188" s="165"/>
      <c r="FJP188" s="168"/>
      <c r="FJQ188" s="165"/>
      <c r="FJR188" s="165"/>
      <c r="FJS188" s="165"/>
      <c r="FJT188" s="168"/>
      <c r="FJU188" s="165"/>
      <c r="FJV188" s="165"/>
      <c r="FJW188" s="165"/>
      <c r="FJX188" s="168"/>
      <c r="FJY188" s="165"/>
      <c r="FJZ188" s="165"/>
      <c r="FKA188" s="165"/>
      <c r="FKB188" s="168"/>
      <c r="FKC188" s="165"/>
      <c r="FKD188" s="165"/>
      <c r="FKE188" s="165"/>
      <c r="FKF188" s="168"/>
      <c r="FKG188" s="165"/>
      <c r="FKH188" s="165"/>
      <c r="FKI188" s="165"/>
      <c r="FKJ188" s="168"/>
      <c r="FKK188" s="165"/>
      <c r="FKL188" s="165"/>
      <c r="FKM188" s="165"/>
      <c r="FKN188" s="168"/>
      <c r="FKO188" s="165"/>
      <c r="FKP188" s="165"/>
      <c r="FKQ188" s="165"/>
      <c r="FKR188" s="168"/>
      <c r="FKS188" s="165"/>
      <c r="FKT188" s="165"/>
      <c r="FKU188" s="165"/>
      <c r="FKV188" s="168"/>
      <c r="FKW188" s="165"/>
      <c r="FKX188" s="165"/>
      <c r="FKY188" s="165"/>
      <c r="FKZ188" s="168"/>
      <c r="FLA188" s="165"/>
      <c r="FLB188" s="165"/>
      <c r="FLC188" s="165"/>
      <c r="FLD188" s="168"/>
      <c r="FLE188" s="165"/>
      <c r="FLF188" s="165"/>
      <c r="FLG188" s="165"/>
      <c r="FLH188" s="168"/>
      <c r="FLI188" s="165"/>
      <c r="FLJ188" s="165"/>
      <c r="FLK188" s="165"/>
      <c r="FLL188" s="168"/>
      <c r="FLM188" s="165"/>
      <c r="FLN188" s="165"/>
      <c r="FLO188" s="165"/>
      <c r="FLP188" s="168"/>
      <c r="FLQ188" s="165"/>
      <c r="FLR188" s="165"/>
      <c r="FLS188" s="165"/>
      <c r="FLT188" s="168"/>
      <c r="FLU188" s="165"/>
      <c r="FLV188" s="165"/>
      <c r="FLW188" s="165"/>
      <c r="FLX188" s="168"/>
      <c r="FLY188" s="165"/>
      <c r="FLZ188" s="165"/>
      <c r="FMA188" s="165"/>
      <c r="FMB188" s="168"/>
      <c r="FMC188" s="165"/>
      <c r="FMD188" s="165"/>
      <c r="FME188" s="165"/>
      <c r="FMF188" s="168"/>
      <c r="FMG188" s="165"/>
      <c r="FMH188" s="165"/>
      <c r="FMI188" s="165"/>
      <c r="FMJ188" s="168"/>
      <c r="FMK188" s="165"/>
      <c r="FML188" s="165"/>
      <c r="FMM188" s="165"/>
      <c r="FMN188" s="168"/>
      <c r="FMO188" s="165"/>
      <c r="FMP188" s="165"/>
      <c r="FMQ188" s="165"/>
      <c r="FMR188" s="168"/>
      <c r="FMS188" s="165"/>
      <c r="FMT188" s="165"/>
      <c r="FMU188" s="165"/>
      <c r="FMV188" s="168"/>
      <c r="FMW188" s="165"/>
      <c r="FMX188" s="165"/>
      <c r="FMY188" s="165"/>
      <c r="FMZ188" s="168"/>
      <c r="FNA188" s="165"/>
      <c r="FNB188" s="165"/>
      <c r="FNC188" s="165"/>
      <c r="FND188" s="168"/>
      <c r="FNE188" s="165"/>
      <c r="FNF188" s="165"/>
      <c r="FNG188" s="165"/>
      <c r="FNH188" s="168"/>
      <c r="FNI188" s="165"/>
      <c r="FNJ188" s="165"/>
      <c r="FNK188" s="165"/>
      <c r="FNL188" s="168"/>
      <c r="FNM188" s="165"/>
      <c r="FNN188" s="165"/>
      <c r="FNO188" s="165"/>
      <c r="FNP188" s="168"/>
      <c r="FNQ188" s="165"/>
      <c r="FNR188" s="165"/>
      <c r="FNS188" s="165"/>
      <c r="FNT188" s="168"/>
      <c r="FNU188" s="165"/>
      <c r="FNV188" s="165"/>
      <c r="FNW188" s="165"/>
      <c r="FNX188" s="168"/>
      <c r="FNY188" s="165"/>
      <c r="FNZ188" s="165"/>
      <c r="FOA188" s="165"/>
      <c r="FOB188" s="168"/>
      <c r="FOC188" s="165"/>
      <c r="FOD188" s="165"/>
      <c r="FOE188" s="165"/>
      <c r="FOF188" s="168"/>
      <c r="FOG188" s="165"/>
      <c r="FOH188" s="165"/>
      <c r="FOI188" s="165"/>
      <c r="FOJ188" s="168"/>
      <c r="FOK188" s="165"/>
      <c r="FOL188" s="165"/>
      <c r="FOM188" s="165"/>
      <c r="FON188" s="168"/>
      <c r="FOO188" s="165"/>
      <c r="FOP188" s="165"/>
      <c r="FOQ188" s="165"/>
      <c r="FOR188" s="168"/>
      <c r="FOS188" s="165"/>
      <c r="FOT188" s="165"/>
      <c r="FOU188" s="165"/>
      <c r="FOV188" s="168"/>
      <c r="FOW188" s="165"/>
      <c r="FOX188" s="165"/>
      <c r="FOY188" s="165"/>
      <c r="FOZ188" s="168"/>
      <c r="FPA188" s="165"/>
      <c r="FPB188" s="165"/>
      <c r="FPC188" s="165"/>
      <c r="FPD188" s="168"/>
      <c r="FPE188" s="165"/>
      <c r="FPF188" s="165"/>
      <c r="FPG188" s="165"/>
      <c r="FPH188" s="168"/>
      <c r="FPI188" s="165"/>
      <c r="FPJ188" s="165"/>
      <c r="FPK188" s="165"/>
      <c r="FPL188" s="168"/>
      <c r="FPM188" s="165"/>
      <c r="FPN188" s="165"/>
      <c r="FPO188" s="165"/>
      <c r="FPP188" s="168"/>
      <c r="FPQ188" s="165"/>
      <c r="FPR188" s="165"/>
      <c r="FPS188" s="165"/>
      <c r="FPT188" s="168"/>
      <c r="FPU188" s="165"/>
      <c r="FPV188" s="165"/>
      <c r="FPW188" s="165"/>
      <c r="FPX188" s="168"/>
      <c r="FPY188" s="165"/>
      <c r="FPZ188" s="165"/>
      <c r="FQA188" s="165"/>
      <c r="FQB188" s="168"/>
      <c r="FQC188" s="165"/>
      <c r="FQD188" s="165"/>
      <c r="FQE188" s="165"/>
      <c r="FQF188" s="168"/>
      <c r="FQG188" s="165"/>
      <c r="FQH188" s="165"/>
      <c r="FQI188" s="165"/>
      <c r="FQJ188" s="168"/>
      <c r="FQK188" s="165"/>
      <c r="FQL188" s="165"/>
      <c r="FQM188" s="165"/>
      <c r="FQN188" s="168"/>
      <c r="FQO188" s="165"/>
      <c r="FQP188" s="165"/>
      <c r="FQQ188" s="165"/>
      <c r="FQR188" s="168"/>
      <c r="FQS188" s="165"/>
      <c r="FQT188" s="165"/>
      <c r="FQU188" s="165"/>
      <c r="FQV188" s="168"/>
      <c r="FQW188" s="165"/>
      <c r="FQX188" s="165"/>
      <c r="FQY188" s="165"/>
      <c r="FQZ188" s="168"/>
      <c r="FRA188" s="165"/>
      <c r="FRB188" s="165"/>
      <c r="FRC188" s="165"/>
      <c r="FRD188" s="168"/>
      <c r="FRE188" s="165"/>
      <c r="FRF188" s="165"/>
      <c r="FRG188" s="165"/>
      <c r="FRH188" s="168"/>
      <c r="FRI188" s="165"/>
      <c r="FRJ188" s="165"/>
      <c r="FRK188" s="165"/>
      <c r="FRL188" s="168"/>
      <c r="FRM188" s="165"/>
      <c r="FRN188" s="165"/>
      <c r="FRO188" s="165"/>
      <c r="FRP188" s="168"/>
      <c r="FRQ188" s="165"/>
      <c r="FRR188" s="165"/>
      <c r="FRS188" s="165"/>
      <c r="FRT188" s="168"/>
      <c r="FRU188" s="165"/>
      <c r="FRV188" s="165"/>
      <c r="FRW188" s="165"/>
      <c r="FRX188" s="168"/>
      <c r="FRY188" s="165"/>
      <c r="FRZ188" s="165"/>
      <c r="FSA188" s="165"/>
      <c r="FSB188" s="168"/>
      <c r="FSC188" s="165"/>
      <c r="FSD188" s="165"/>
      <c r="FSE188" s="165"/>
      <c r="FSF188" s="168"/>
      <c r="FSG188" s="165"/>
      <c r="FSH188" s="165"/>
      <c r="FSI188" s="165"/>
      <c r="FSJ188" s="168"/>
      <c r="FSK188" s="165"/>
      <c r="FSL188" s="165"/>
      <c r="FSM188" s="165"/>
      <c r="FSN188" s="168"/>
      <c r="FSO188" s="165"/>
      <c r="FSP188" s="165"/>
      <c r="FSQ188" s="165"/>
      <c r="FSR188" s="168"/>
      <c r="FSS188" s="165"/>
      <c r="FST188" s="165"/>
      <c r="FSU188" s="165"/>
      <c r="FSV188" s="168"/>
      <c r="FSW188" s="165"/>
      <c r="FSX188" s="165"/>
      <c r="FSY188" s="165"/>
      <c r="FSZ188" s="168"/>
      <c r="FTA188" s="165"/>
      <c r="FTB188" s="165"/>
      <c r="FTC188" s="165"/>
      <c r="FTD188" s="168"/>
      <c r="FTE188" s="165"/>
      <c r="FTF188" s="165"/>
      <c r="FTG188" s="165"/>
      <c r="FTH188" s="168"/>
      <c r="FTI188" s="165"/>
      <c r="FTJ188" s="165"/>
      <c r="FTK188" s="165"/>
      <c r="FTL188" s="168"/>
      <c r="FTM188" s="165"/>
      <c r="FTN188" s="165"/>
      <c r="FTO188" s="165"/>
      <c r="FTP188" s="168"/>
      <c r="FTQ188" s="165"/>
      <c r="FTR188" s="165"/>
      <c r="FTS188" s="165"/>
      <c r="FTT188" s="168"/>
      <c r="FTU188" s="165"/>
      <c r="FTV188" s="165"/>
      <c r="FTW188" s="165"/>
      <c r="FTX188" s="168"/>
      <c r="FTY188" s="165"/>
      <c r="FTZ188" s="165"/>
      <c r="FUA188" s="165"/>
      <c r="FUB188" s="168"/>
      <c r="FUC188" s="165"/>
      <c r="FUD188" s="165"/>
      <c r="FUE188" s="165"/>
      <c r="FUF188" s="168"/>
      <c r="FUG188" s="165"/>
      <c r="FUH188" s="165"/>
      <c r="FUI188" s="165"/>
      <c r="FUJ188" s="168"/>
      <c r="FUK188" s="165"/>
      <c r="FUL188" s="165"/>
      <c r="FUM188" s="165"/>
      <c r="FUN188" s="168"/>
      <c r="FUO188" s="165"/>
      <c r="FUP188" s="165"/>
      <c r="FUQ188" s="165"/>
      <c r="FUR188" s="168"/>
      <c r="FUS188" s="165"/>
      <c r="FUT188" s="165"/>
      <c r="FUU188" s="165"/>
      <c r="FUV188" s="168"/>
      <c r="FUW188" s="165"/>
      <c r="FUX188" s="165"/>
      <c r="FUY188" s="165"/>
      <c r="FUZ188" s="168"/>
      <c r="FVA188" s="165"/>
      <c r="FVB188" s="165"/>
      <c r="FVC188" s="165"/>
      <c r="FVD188" s="168"/>
      <c r="FVE188" s="165"/>
      <c r="FVF188" s="165"/>
      <c r="FVG188" s="165"/>
      <c r="FVH188" s="168"/>
      <c r="FVI188" s="165"/>
      <c r="FVJ188" s="165"/>
      <c r="FVK188" s="165"/>
      <c r="FVL188" s="168"/>
      <c r="FVM188" s="165"/>
      <c r="FVN188" s="165"/>
      <c r="FVO188" s="165"/>
      <c r="FVP188" s="168"/>
      <c r="FVQ188" s="165"/>
      <c r="FVR188" s="165"/>
      <c r="FVS188" s="165"/>
      <c r="FVT188" s="168"/>
      <c r="FVU188" s="165"/>
      <c r="FVV188" s="165"/>
      <c r="FVW188" s="165"/>
      <c r="FVX188" s="168"/>
      <c r="FVY188" s="165"/>
      <c r="FVZ188" s="165"/>
      <c r="FWA188" s="165"/>
      <c r="FWB188" s="168"/>
      <c r="FWC188" s="165"/>
      <c r="FWD188" s="165"/>
      <c r="FWE188" s="165"/>
      <c r="FWF188" s="168"/>
      <c r="FWG188" s="165"/>
      <c r="FWH188" s="165"/>
      <c r="FWI188" s="165"/>
      <c r="FWJ188" s="168"/>
      <c r="FWK188" s="165"/>
      <c r="FWL188" s="165"/>
      <c r="FWM188" s="165"/>
      <c r="FWN188" s="168"/>
      <c r="FWO188" s="165"/>
      <c r="FWP188" s="165"/>
      <c r="FWQ188" s="165"/>
      <c r="FWR188" s="168"/>
      <c r="FWS188" s="165"/>
      <c r="FWT188" s="165"/>
      <c r="FWU188" s="165"/>
      <c r="FWV188" s="168"/>
      <c r="FWW188" s="165"/>
      <c r="FWX188" s="165"/>
      <c r="FWY188" s="165"/>
      <c r="FWZ188" s="168"/>
      <c r="FXA188" s="165"/>
      <c r="FXB188" s="165"/>
      <c r="FXC188" s="165"/>
      <c r="FXD188" s="168"/>
      <c r="FXE188" s="165"/>
      <c r="FXF188" s="165"/>
      <c r="FXG188" s="165"/>
      <c r="FXH188" s="168"/>
      <c r="FXI188" s="165"/>
      <c r="FXJ188" s="165"/>
      <c r="FXK188" s="165"/>
      <c r="FXL188" s="168"/>
      <c r="FXM188" s="165"/>
      <c r="FXN188" s="165"/>
      <c r="FXO188" s="165"/>
      <c r="FXP188" s="168"/>
      <c r="FXQ188" s="165"/>
      <c r="FXR188" s="165"/>
      <c r="FXS188" s="165"/>
      <c r="FXT188" s="168"/>
      <c r="FXU188" s="165"/>
      <c r="FXV188" s="165"/>
      <c r="FXW188" s="165"/>
      <c r="FXX188" s="168"/>
      <c r="FXY188" s="165"/>
      <c r="FXZ188" s="165"/>
      <c r="FYA188" s="165"/>
      <c r="FYB188" s="168"/>
      <c r="FYC188" s="165"/>
      <c r="FYD188" s="165"/>
      <c r="FYE188" s="165"/>
      <c r="FYF188" s="168"/>
      <c r="FYG188" s="165"/>
      <c r="FYH188" s="165"/>
      <c r="FYI188" s="165"/>
      <c r="FYJ188" s="168"/>
      <c r="FYK188" s="165"/>
      <c r="FYL188" s="165"/>
      <c r="FYM188" s="165"/>
      <c r="FYN188" s="168"/>
      <c r="FYO188" s="165"/>
      <c r="FYP188" s="165"/>
      <c r="FYQ188" s="165"/>
      <c r="FYR188" s="168"/>
      <c r="FYS188" s="165"/>
      <c r="FYT188" s="165"/>
      <c r="FYU188" s="165"/>
      <c r="FYV188" s="168"/>
      <c r="FYW188" s="165"/>
      <c r="FYX188" s="165"/>
      <c r="FYY188" s="165"/>
      <c r="FYZ188" s="168"/>
      <c r="FZA188" s="165"/>
      <c r="FZB188" s="165"/>
      <c r="FZC188" s="165"/>
      <c r="FZD188" s="168"/>
      <c r="FZE188" s="165"/>
      <c r="FZF188" s="165"/>
      <c r="FZG188" s="165"/>
      <c r="FZH188" s="168"/>
      <c r="FZI188" s="165"/>
      <c r="FZJ188" s="165"/>
      <c r="FZK188" s="165"/>
      <c r="FZL188" s="168"/>
      <c r="FZM188" s="165"/>
      <c r="FZN188" s="165"/>
      <c r="FZO188" s="165"/>
      <c r="FZP188" s="168"/>
      <c r="FZQ188" s="165"/>
      <c r="FZR188" s="165"/>
      <c r="FZS188" s="165"/>
      <c r="FZT188" s="168"/>
      <c r="FZU188" s="165"/>
      <c r="FZV188" s="165"/>
      <c r="FZW188" s="165"/>
      <c r="FZX188" s="168"/>
      <c r="FZY188" s="165"/>
      <c r="FZZ188" s="165"/>
      <c r="GAA188" s="165"/>
      <c r="GAB188" s="168"/>
      <c r="GAC188" s="165"/>
      <c r="GAD188" s="165"/>
      <c r="GAE188" s="165"/>
      <c r="GAF188" s="168"/>
      <c r="GAG188" s="165"/>
      <c r="GAH188" s="165"/>
      <c r="GAI188" s="165"/>
      <c r="GAJ188" s="168"/>
      <c r="GAK188" s="165"/>
      <c r="GAL188" s="165"/>
      <c r="GAM188" s="165"/>
      <c r="GAN188" s="168"/>
      <c r="GAO188" s="165"/>
      <c r="GAP188" s="165"/>
      <c r="GAQ188" s="165"/>
      <c r="GAR188" s="168"/>
      <c r="GAS188" s="165"/>
      <c r="GAT188" s="165"/>
      <c r="GAU188" s="165"/>
      <c r="GAV188" s="168"/>
      <c r="GAW188" s="165"/>
      <c r="GAX188" s="165"/>
      <c r="GAY188" s="165"/>
      <c r="GAZ188" s="168"/>
      <c r="GBA188" s="165"/>
      <c r="GBB188" s="165"/>
      <c r="GBC188" s="165"/>
      <c r="GBD188" s="168"/>
      <c r="GBE188" s="165"/>
      <c r="GBF188" s="165"/>
      <c r="GBG188" s="165"/>
      <c r="GBH188" s="168"/>
      <c r="GBI188" s="165"/>
      <c r="GBJ188" s="165"/>
      <c r="GBK188" s="165"/>
      <c r="GBL188" s="168"/>
      <c r="GBM188" s="165"/>
      <c r="GBN188" s="165"/>
      <c r="GBO188" s="165"/>
      <c r="GBP188" s="168"/>
      <c r="GBQ188" s="165"/>
      <c r="GBR188" s="165"/>
      <c r="GBS188" s="165"/>
      <c r="GBT188" s="168"/>
      <c r="GBU188" s="165"/>
      <c r="GBV188" s="165"/>
      <c r="GBW188" s="165"/>
      <c r="GBX188" s="168"/>
      <c r="GBY188" s="165"/>
      <c r="GBZ188" s="165"/>
      <c r="GCA188" s="165"/>
      <c r="GCB188" s="168"/>
      <c r="GCC188" s="165"/>
      <c r="GCD188" s="165"/>
      <c r="GCE188" s="165"/>
      <c r="GCF188" s="168"/>
      <c r="GCG188" s="165"/>
      <c r="GCH188" s="165"/>
      <c r="GCI188" s="165"/>
      <c r="GCJ188" s="168"/>
      <c r="GCK188" s="165"/>
      <c r="GCL188" s="165"/>
      <c r="GCM188" s="165"/>
      <c r="GCN188" s="168"/>
      <c r="GCO188" s="165"/>
      <c r="GCP188" s="165"/>
      <c r="GCQ188" s="165"/>
      <c r="GCR188" s="168"/>
      <c r="GCS188" s="165"/>
      <c r="GCT188" s="165"/>
      <c r="GCU188" s="165"/>
      <c r="GCV188" s="168"/>
      <c r="GCW188" s="165"/>
      <c r="GCX188" s="165"/>
      <c r="GCY188" s="165"/>
      <c r="GCZ188" s="168"/>
      <c r="GDA188" s="165"/>
      <c r="GDB188" s="165"/>
      <c r="GDC188" s="165"/>
      <c r="GDD188" s="168"/>
      <c r="GDE188" s="165"/>
      <c r="GDF188" s="165"/>
      <c r="GDG188" s="165"/>
      <c r="GDH188" s="168"/>
      <c r="GDI188" s="165"/>
      <c r="GDJ188" s="165"/>
      <c r="GDK188" s="165"/>
      <c r="GDL188" s="168"/>
      <c r="GDM188" s="165"/>
      <c r="GDN188" s="165"/>
      <c r="GDO188" s="165"/>
      <c r="GDP188" s="168"/>
      <c r="GDQ188" s="165"/>
      <c r="GDR188" s="165"/>
      <c r="GDS188" s="165"/>
      <c r="GDT188" s="168"/>
      <c r="GDU188" s="165"/>
      <c r="GDV188" s="165"/>
      <c r="GDW188" s="165"/>
      <c r="GDX188" s="168"/>
      <c r="GDY188" s="165"/>
      <c r="GDZ188" s="165"/>
      <c r="GEA188" s="165"/>
      <c r="GEB188" s="168"/>
      <c r="GEC188" s="165"/>
      <c r="GED188" s="165"/>
      <c r="GEE188" s="165"/>
      <c r="GEF188" s="168"/>
      <c r="GEG188" s="165"/>
      <c r="GEH188" s="165"/>
      <c r="GEI188" s="165"/>
      <c r="GEJ188" s="168"/>
      <c r="GEK188" s="165"/>
      <c r="GEL188" s="165"/>
      <c r="GEM188" s="165"/>
      <c r="GEN188" s="168"/>
      <c r="GEO188" s="165"/>
      <c r="GEP188" s="165"/>
      <c r="GEQ188" s="165"/>
      <c r="GER188" s="168"/>
      <c r="GES188" s="165"/>
      <c r="GET188" s="165"/>
      <c r="GEU188" s="165"/>
      <c r="GEV188" s="168"/>
      <c r="GEW188" s="165"/>
      <c r="GEX188" s="165"/>
      <c r="GEY188" s="165"/>
      <c r="GEZ188" s="168"/>
      <c r="GFA188" s="165"/>
      <c r="GFB188" s="165"/>
      <c r="GFC188" s="165"/>
      <c r="GFD188" s="168"/>
      <c r="GFE188" s="165"/>
      <c r="GFF188" s="165"/>
      <c r="GFG188" s="165"/>
      <c r="GFH188" s="168"/>
      <c r="GFI188" s="165"/>
      <c r="GFJ188" s="165"/>
      <c r="GFK188" s="165"/>
      <c r="GFL188" s="168"/>
      <c r="GFM188" s="165"/>
      <c r="GFN188" s="165"/>
      <c r="GFO188" s="165"/>
      <c r="GFP188" s="168"/>
      <c r="GFQ188" s="165"/>
      <c r="GFR188" s="165"/>
      <c r="GFS188" s="165"/>
      <c r="GFT188" s="168"/>
      <c r="GFU188" s="165"/>
      <c r="GFV188" s="165"/>
      <c r="GFW188" s="165"/>
      <c r="GFX188" s="168"/>
      <c r="GFY188" s="165"/>
      <c r="GFZ188" s="165"/>
      <c r="GGA188" s="165"/>
      <c r="GGB188" s="168"/>
      <c r="GGC188" s="165"/>
      <c r="GGD188" s="165"/>
      <c r="GGE188" s="165"/>
      <c r="GGF188" s="168"/>
      <c r="GGG188" s="165"/>
      <c r="GGH188" s="165"/>
      <c r="GGI188" s="165"/>
      <c r="GGJ188" s="168"/>
      <c r="GGK188" s="165"/>
      <c r="GGL188" s="165"/>
      <c r="GGM188" s="165"/>
      <c r="GGN188" s="168"/>
      <c r="GGO188" s="165"/>
      <c r="GGP188" s="165"/>
      <c r="GGQ188" s="165"/>
      <c r="GGR188" s="168"/>
      <c r="GGS188" s="165"/>
      <c r="GGT188" s="165"/>
      <c r="GGU188" s="165"/>
      <c r="GGV188" s="168"/>
      <c r="GGW188" s="165"/>
      <c r="GGX188" s="165"/>
      <c r="GGY188" s="165"/>
      <c r="GGZ188" s="168"/>
      <c r="GHA188" s="165"/>
      <c r="GHB188" s="165"/>
      <c r="GHC188" s="165"/>
      <c r="GHD188" s="168"/>
      <c r="GHE188" s="165"/>
      <c r="GHF188" s="165"/>
      <c r="GHG188" s="165"/>
      <c r="GHH188" s="168"/>
      <c r="GHI188" s="165"/>
      <c r="GHJ188" s="165"/>
      <c r="GHK188" s="165"/>
      <c r="GHL188" s="168"/>
      <c r="GHM188" s="165"/>
      <c r="GHN188" s="165"/>
      <c r="GHO188" s="165"/>
      <c r="GHP188" s="168"/>
      <c r="GHQ188" s="165"/>
      <c r="GHR188" s="165"/>
      <c r="GHS188" s="165"/>
      <c r="GHT188" s="168"/>
      <c r="GHU188" s="165"/>
      <c r="GHV188" s="165"/>
      <c r="GHW188" s="165"/>
      <c r="GHX188" s="168"/>
      <c r="GHY188" s="165"/>
      <c r="GHZ188" s="165"/>
      <c r="GIA188" s="165"/>
      <c r="GIB188" s="168"/>
      <c r="GIC188" s="165"/>
      <c r="GID188" s="165"/>
      <c r="GIE188" s="165"/>
      <c r="GIF188" s="168"/>
      <c r="GIG188" s="165"/>
      <c r="GIH188" s="165"/>
      <c r="GII188" s="165"/>
      <c r="GIJ188" s="168"/>
      <c r="GIK188" s="165"/>
      <c r="GIL188" s="165"/>
      <c r="GIM188" s="165"/>
      <c r="GIN188" s="168"/>
      <c r="GIO188" s="165"/>
      <c r="GIP188" s="165"/>
      <c r="GIQ188" s="165"/>
      <c r="GIR188" s="168"/>
      <c r="GIS188" s="165"/>
      <c r="GIT188" s="165"/>
      <c r="GIU188" s="165"/>
      <c r="GIV188" s="168"/>
      <c r="GIW188" s="165"/>
      <c r="GIX188" s="165"/>
      <c r="GIY188" s="165"/>
      <c r="GIZ188" s="168"/>
      <c r="GJA188" s="165"/>
      <c r="GJB188" s="165"/>
      <c r="GJC188" s="165"/>
      <c r="GJD188" s="168"/>
      <c r="GJE188" s="165"/>
      <c r="GJF188" s="165"/>
      <c r="GJG188" s="165"/>
      <c r="GJH188" s="168"/>
      <c r="GJI188" s="165"/>
      <c r="GJJ188" s="165"/>
      <c r="GJK188" s="165"/>
      <c r="GJL188" s="168"/>
      <c r="GJM188" s="165"/>
      <c r="GJN188" s="165"/>
      <c r="GJO188" s="165"/>
      <c r="GJP188" s="168"/>
      <c r="GJQ188" s="165"/>
      <c r="GJR188" s="165"/>
      <c r="GJS188" s="165"/>
      <c r="GJT188" s="168"/>
      <c r="GJU188" s="165"/>
      <c r="GJV188" s="165"/>
      <c r="GJW188" s="165"/>
      <c r="GJX188" s="168"/>
      <c r="GJY188" s="165"/>
      <c r="GJZ188" s="165"/>
      <c r="GKA188" s="165"/>
      <c r="GKB188" s="168"/>
      <c r="GKC188" s="165"/>
      <c r="GKD188" s="165"/>
      <c r="GKE188" s="165"/>
      <c r="GKF188" s="168"/>
      <c r="GKG188" s="165"/>
      <c r="GKH188" s="165"/>
      <c r="GKI188" s="165"/>
      <c r="GKJ188" s="168"/>
      <c r="GKK188" s="165"/>
      <c r="GKL188" s="165"/>
      <c r="GKM188" s="165"/>
      <c r="GKN188" s="168"/>
      <c r="GKO188" s="165"/>
      <c r="GKP188" s="165"/>
      <c r="GKQ188" s="165"/>
      <c r="GKR188" s="168"/>
      <c r="GKS188" s="165"/>
      <c r="GKT188" s="165"/>
      <c r="GKU188" s="165"/>
      <c r="GKV188" s="168"/>
      <c r="GKW188" s="165"/>
      <c r="GKX188" s="165"/>
      <c r="GKY188" s="165"/>
      <c r="GKZ188" s="168"/>
      <c r="GLA188" s="165"/>
      <c r="GLB188" s="165"/>
      <c r="GLC188" s="165"/>
      <c r="GLD188" s="168"/>
      <c r="GLE188" s="165"/>
      <c r="GLF188" s="165"/>
      <c r="GLG188" s="165"/>
      <c r="GLH188" s="168"/>
      <c r="GLI188" s="165"/>
      <c r="GLJ188" s="165"/>
      <c r="GLK188" s="165"/>
      <c r="GLL188" s="168"/>
      <c r="GLM188" s="165"/>
      <c r="GLN188" s="165"/>
      <c r="GLO188" s="165"/>
      <c r="GLP188" s="168"/>
      <c r="GLQ188" s="165"/>
      <c r="GLR188" s="165"/>
      <c r="GLS188" s="165"/>
      <c r="GLT188" s="168"/>
      <c r="GLU188" s="165"/>
      <c r="GLV188" s="165"/>
      <c r="GLW188" s="165"/>
      <c r="GLX188" s="168"/>
      <c r="GLY188" s="165"/>
      <c r="GLZ188" s="165"/>
      <c r="GMA188" s="165"/>
      <c r="GMB188" s="168"/>
      <c r="GMC188" s="165"/>
      <c r="GMD188" s="165"/>
      <c r="GME188" s="165"/>
      <c r="GMF188" s="168"/>
      <c r="GMG188" s="165"/>
      <c r="GMH188" s="165"/>
      <c r="GMI188" s="165"/>
      <c r="GMJ188" s="168"/>
      <c r="GMK188" s="165"/>
      <c r="GML188" s="165"/>
      <c r="GMM188" s="165"/>
      <c r="GMN188" s="168"/>
      <c r="GMO188" s="165"/>
      <c r="GMP188" s="165"/>
      <c r="GMQ188" s="165"/>
      <c r="GMR188" s="168"/>
      <c r="GMS188" s="165"/>
      <c r="GMT188" s="165"/>
      <c r="GMU188" s="165"/>
      <c r="GMV188" s="168"/>
      <c r="GMW188" s="165"/>
      <c r="GMX188" s="165"/>
      <c r="GMY188" s="165"/>
      <c r="GMZ188" s="168"/>
      <c r="GNA188" s="165"/>
      <c r="GNB188" s="165"/>
      <c r="GNC188" s="165"/>
      <c r="GND188" s="168"/>
      <c r="GNE188" s="165"/>
      <c r="GNF188" s="165"/>
      <c r="GNG188" s="165"/>
      <c r="GNH188" s="168"/>
      <c r="GNI188" s="165"/>
      <c r="GNJ188" s="165"/>
      <c r="GNK188" s="165"/>
      <c r="GNL188" s="168"/>
      <c r="GNM188" s="165"/>
      <c r="GNN188" s="165"/>
      <c r="GNO188" s="165"/>
      <c r="GNP188" s="168"/>
      <c r="GNQ188" s="165"/>
      <c r="GNR188" s="165"/>
      <c r="GNS188" s="165"/>
      <c r="GNT188" s="168"/>
      <c r="GNU188" s="165"/>
      <c r="GNV188" s="165"/>
      <c r="GNW188" s="165"/>
      <c r="GNX188" s="168"/>
      <c r="GNY188" s="165"/>
      <c r="GNZ188" s="165"/>
      <c r="GOA188" s="165"/>
      <c r="GOB188" s="168"/>
      <c r="GOC188" s="165"/>
      <c r="GOD188" s="165"/>
      <c r="GOE188" s="165"/>
      <c r="GOF188" s="168"/>
      <c r="GOG188" s="165"/>
      <c r="GOH188" s="165"/>
      <c r="GOI188" s="165"/>
      <c r="GOJ188" s="168"/>
      <c r="GOK188" s="165"/>
      <c r="GOL188" s="165"/>
      <c r="GOM188" s="165"/>
      <c r="GON188" s="168"/>
      <c r="GOO188" s="165"/>
      <c r="GOP188" s="165"/>
      <c r="GOQ188" s="165"/>
      <c r="GOR188" s="168"/>
      <c r="GOS188" s="165"/>
      <c r="GOT188" s="165"/>
      <c r="GOU188" s="165"/>
      <c r="GOV188" s="168"/>
      <c r="GOW188" s="165"/>
      <c r="GOX188" s="165"/>
      <c r="GOY188" s="165"/>
      <c r="GOZ188" s="168"/>
      <c r="GPA188" s="165"/>
      <c r="GPB188" s="165"/>
      <c r="GPC188" s="165"/>
      <c r="GPD188" s="168"/>
      <c r="GPE188" s="165"/>
      <c r="GPF188" s="165"/>
      <c r="GPG188" s="165"/>
      <c r="GPH188" s="168"/>
      <c r="GPI188" s="165"/>
      <c r="GPJ188" s="165"/>
      <c r="GPK188" s="165"/>
      <c r="GPL188" s="168"/>
      <c r="GPM188" s="165"/>
      <c r="GPN188" s="165"/>
      <c r="GPO188" s="165"/>
      <c r="GPP188" s="168"/>
      <c r="GPQ188" s="165"/>
      <c r="GPR188" s="165"/>
      <c r="GPS188" s="165"/>
      <c r="GPT188" s="168"/>
      <c r="GPU188" s="165"/>
      <c r="GPV188" s="165"/>
      <c r="GPW188" s="165"/>
      <c r="GPX188" s="168"/>
      <c r="GPY188" s="165"/>
      <c r="GPZ188" s="165"/>
      <c r="GQA188" s="165"/>
      <c r="GQB188" s="168"/>
      <c r="GQC188" s="165"/>
      <c r="GQD188" s="165"/>
      <c r="GQE188" s="165"/>
      <c r="GQF188" s="168"/>
      <c r="GQG188" s="165"/>
      <c r="GQH188" s="165"/>
      <c r="GQI188" s="165"/>
      <c r="GQJ188" s="168"/>
      <c r="GQK188" s="165"/>
      <c r="GQL188" s="165"/>
      <c r="GQM188" s="165"/>
      <c r="GQN188" s="168"/>
      <c r="GQO188" s="165"/>
      <c r="GQP188" s="165"/>
      <c r="GQQ188" s="165"/>
      <c r="GQR188" s="168"/>
      <c r="GQS188" s="165"/>
      <c r="GQT188" s="165"/>
      <c r="GQU188" s="165"/>
      <c r="GQV188" s="168"/>
      <c r="GQW188" s="165"/>
      <c r="GQX188" s="165"/>
      <c r="GQY188" s="165"/>
      <c r="GQZ188" s="168"/>
      <c r="GRA188" s="165"/>
      <c r="GRB188" s="165"/>
      <c r="GRC188" s="165"/>
      <c r="GRD188" s="168"/>
      <c r="GRE188" s="165"/>
      <c r="GRF188" s="165"/>
      <c r="GRG188" s="165"/>
      <c r="GRH188" s="168"/>
      <c r="GRI188" s="165"/>
      <c r="GRJ188" s="165"/>
      <c r="GRK188" s="165"/>
      <c r="GRL188" s="168"/>
      <c r="GRM188" s="165"/>
      <c r="GRN188" s="165"/>
      <c r="GRO188" s="165"/>
      <c r="GRP188" s="168"/>
      <c r="GRQ188" s="165"/>
      <c r="GRR188" s="165"/>
      <c r="GRS188" s="165"/>
      <c r="GRT188" s="168"/>
      <c r="GRU188" s="165"/>
      <c r="GRV188" s="165"/>
      <c r="GRW188" s="165"/>
      <c r="GRX188" s="168"/>
      <c r="GRY188" s="165"/>
      <c r="GRZ188" s="165"/>
      <c r="GSA188" s="165"/>
      <c r="GSB188" s="168"/>
      <c r="GSC188" s="165"/>
      <c r="GSD188" s="165"/>
      <c r="GSE188" s="165"/>
      <c r="GSF188" s="168"/>
      <c r="GSG188" s="165"/>
      <c r="GSH188" s="165"/>
      <c r="GSI188" s="165"/>
      <c r="GSJ188" s="168"/>
      <c r="GSK188" s="165"/>
      <c r="GSL188" s="165"/>
      <c r="GSM188" s="165"/>
      <c r="GSN188" s="168"/>
      <c r="GSO188" s="165"/>
      <c r="GSP188" s="165"/>
      <c r="GSQ188" s="165"/>
      <c r="GSR188" s="168"/>
      <c r="GSS188" s="165"/>
      <c r="GST188" s="165"/>
      <c r="GSU188" s="165"/>
      <c r="GSV188" s="168"/>
      <c r="GSW188" s="165"/>
      <c r="GSX188" s="165"/>
      <c r="GSY188" s="165"/>
      <c r="GSZ188" s="168"/>
      <c r="GTA188" s="165"/>
      <c r="GTB188" s="165"/>
      <c r="GTC188" s="165"/>
      <c r="GTD188" s="168"/>
      <c r="GTE188" s="165"/>
      <c r="GTF188" s="165"/>
      <c r="GTG188" s="165"/>
      <c r="GTH188" s="168"/>
      <c r="GTI188" s="165"/>
      <c r="GTJ188" s="165"/>
      <c r="GTK188" s="165"/>
      <c r="GTL188" s="168"/>
      <c r="GTM188" s="165"/>
      <c r="GTN188" s="165"/>
      <c r="GTO188" s="165"/>
      <c r="GTP188" s="168"/>
      <c r="GTQ188" s="165"/>
      <c r="GTR188" s="165"/>
      <c r="GTS188" s="165"/>
      <c r="GTT188" s="168"/>
      <c r="GTU188" s="165"/>
      <c r="GTV188" s="165"/>
      <c r="GTW188" s="165"/>
      <c r="GTX188" s="168"/>
      <c r="GTY188" s="165"/>
      <c r="GTZ188" s="165"/>
      <c r="GUA188" s="165"/>
      <c r="GUB188" s="168"/>
      <c r="GUC188" s="165"/>
      <c r="GUD188" s="165"/>
      <c r="GUE188" s="165"/>
      <c r="GUF188" s="168"/>
      <c r="GUG188" s="165"/>
      <c r="GUH188" s="165"/>
      <c r="GUI188" s="165"/>
      <c r="GUJ188" s="168"/>
      <c r="GUK188" s="165"/>
      <c r="GUL188" s="165"/>
      <c r="GUM188" s="165"/>
      <c r="GUN188" s="168"/>
      <c r="GUO188" s="165"/>
      <c r="GUP188" s="165"/>
      <c r="GUQ188" s="165"/>
      <c r="GUR188" s="168"/>
      <c r="GUS188" s="165"/>
      <c r="GUT188" s="165"/>
      <c r="GUU188" s="165"/>
      <c r="GUV188" s="168"/>
      <c r="GUW188" s="165"/>
      <c r="GUX188" s="165"/>
      <c r="GUY188" s="165"/>
      <c r="GUZ188" s="168"/>
      <c r="GVA188" s="165"/>
      <c r="GVB188" s="165"/>
      <c r="GVC188" s="165"/>
      <c r="GVD188" s="168"/>
      <c r="GVE188" s="165"/>
      <c r="GVF188" s="165"/>
      <c r="GVG188" s="165"/>
      <c r="GVH188" s="168"/>
      <c r="GVI188" s="165"/>
      <c r="GVJ188" s="165"/>
      <c r="GVK188" s="165"/>
      <c r="GVL188" s="168"/>
      <c r="GVM188" s="165"/>
      <c r="GVN188" s="165"/>
      <c r="GVO188" s="165"/>
      <c r="GVP188" s="168"/>
      <c r="GVQ188" s="165"/>
      <c r="GVR188" s="165"/>
      <c r="GVS188" s="165"/>
      <c r="GVT188" s="168"/>
      <c r="GVU188" s="165"/>
      <c r="GVV188" s="165"/>
      <c r="GVW188" s="165"/>
      <c r="GVX188" s="168"/>
      <c r="GVY188" s="165"/>
      <c r="GVZ188" s="165"/>
      <c r="GWA188" s="165"/>
      <c r="GWB188" s="168"/>
      <c r="GWC188" s="165"/>
      <c r="GWD188" s="165"/>
      <c r="GWE188" s="165"/>
      <c r="GWF188" s="168"/>
      <c r="GWG188" s="165"/>
      <c r="GWH188" s="165"/>
      <c r="GWI188" s="165"/>
      <c r="GWJ188" s="168"/>
      <c r="GWK188" s="165"/>
      <c r="GWL188" s="165"/>
      <c r="GWM188" s="165"/>
      <c r="GWN188" s="168"/>
      <c r="GWO188" s="165"/>
      <c r="GWP188" s="165"/>
      <c r="GWQ188" s="165"/>
      <c r="GWR188" s="168"/>
      <c r="GWS188" s="165"/>
      <c r="GWT188" s="165"/>
      <c r="GWU188" s="165"/>
      <c r="GWV188" s="168"/>
      <c r="GWW188" s="165"/>
      <c r="GWX188" s="165"/>
      <c r="GWY188" s="165"/>
      <c r="GWZ188" s="168"/>
      <c r="GXA188" s="165"/>
      <c r="GXB188" s="165"/>
      <c r="GXC188" s="165"/>
      <c r="GXD188" s="168"/>
      <c r="GXE188" s="165"/>
      <c r="GXF188" s="165"/>
      <c r="GXG188" s="165"/>
      <c r="GXH188" s="168"/>
      <c r="GXI188" s="165"/>
      <c r="GXJ188" s="165"/>
      <c r="GXK188" s="165"/>
      <c r="GXL188" s="168"/>
      <c r="GXM188" s="165"/>
      <c r="GXN188" s="165"/>
      <c r="GXO188" s="165"/>
      <c r="GXP188" s="168"/>
      <c r="GXQ188" s="165"/>
      <c r="GXR188" s="165"/>
      <c r="GXS188" s="165"/>
      <c r="GXT188" s="168"/>
      <c r="GXU188" s="165"/>
      <c r="GXV188" s="165"/>
      <c r="GXW188" s="165"/>
      <c r="GXX188" s="168"/>
      <c r="GXY188" s="165"/>
      <c r="GXZ188" s="165"/>
      <c r="GYA188" s="165"/>
      <c r="GYB188" s="168"/>
      <c r="GYC188" s="165"/>
      <c r="GYD188" s="165"/>
      <c r="GYE188" s="165"/>
      <c r="GYF188" s="168"/>
      <c r="GYG188" s="165"/>
      <c r="GYH188" s="165"/>
      <c r="GYI188" s="165"/>
      <c r="GYJ188" s="168"/>
      <c r="GYK188" s="165"/>
      <c r="GYL188" s="165"/>
      <c r="GYM188" s="165"/>
      <c r="GYN188" s="168"/>
      <c r="GYO188" s="165"/>
      <c r="GYP188" s="165"/>
      <c r="GYQ188" s="165"/>
      <c r="GYR188" s="168"/>
      <c r="GYS188" s="165"/>
      <c r="GYT188" s="165"/>
      <c r="GYU188" s="165"/>
      <c r="GYV188" s="168"/>
      <c r="GYW188" s="165"/>
      <c r="GYX188" s="165"/>
      <c r="GYY188" s="165"/>
      <c r="GYZ188" s="168"/>
      <c r="GZA188" s="165"/>
      <c r="GZB188" s="165"/>
      <c r="GZC188" s="165"/>
      <c r="GZD188" s="168"/>
      <c r="GZE188" s="165"/>
      <c r="GZF188" s="165"/>
      <c r="GZG188" s="165"/>
      <c r="GZH188" s="168"/>
      <c r="GZI188" s="165"/>
      <c r="GZJ188" s="165"/>
      <c r="GZK188" s="165"/>
      <c r="GZL188" s="168"/>
      <c r="GZM188" s="165"/>
      <c r="GZN188" s="165"/>
      <c r="GZO188" s="165"/>
      <c r="GZP188" s="168"/>
      <c r="GZQ188" s="165"/>
      <c r="GZR188" s="165"/>
      <c r="GZS188" s="165"/>
      <c r="GZT188" s="168"/>
      <c r="GZU188" s="165"/>
      <c r="GZV188" s="165"/>
      <c r="GZW188" s="165"/>
      <c r="GZX188" s="168"/>
      <c r="GZY188" s="165"/>
      <c r="GZZ188" s="165"/>
      <c r="HAA188" s="165"/>
      <c r="HAB188" s="168"/>
      <c r="HAC188" s="165"/>
      <c r="HAD188" s="165"/>
      <c r="HAE188" s="165"/>
      <c r="HAF188" s="168"/>
      <c r="HAG188" s="165"/>
      <c r="HAH188" s="165"/>
      <c r="HAI188" s="165"/>
      <c r="HAJ188" s="168"/>
      <c r="HAK188" s="165"/>
      <c r="HAL188" s="165"/>
      <c r="HAM188" s="165"/>
      <c r="HAN188" s="168"/>
      <c r="HAO188" s="165"/>
      <c r="HAP188" s="165"/>
      <c r="HAQ188" s="165"/>
      <c r="HAR188" s="168"/>
      <c r="HAS188" s="165"/>
      <c r="HAT188" s="165"/>
      <c r="HAU188" s="165"/>
      <c r="HAV188" s="168"/>
      <c r="HAW188" s="165"/>
      <c r="HAX188" s="165"/>
      <c r="HAY188" s="165"/>
      <c r="HAZ188" s="168"/>
      <c r="HBA188" s="165"/>
      <c r="HBB188" s="165"/>
      <c r="HBC188" s="165"/>
      <c r="HBD188" s="168"/>
      <c r="HBE188" s="165"/>
      <c r="HBF188" s="165"/>
      <c r="HBG188" s="165"/>
      <c r="HBH188" s="168"/>
      <c r="HBI188" s="165"/>
      <c r="HBJ188" s="165"/>
      <c r="HBK188" s="165"/>
      <c r="HBL188" s="168"/>
      <c r="HBM188" s="165"/>
      <c r="HBN188" s="165"/>
      <c r="HBO188" s="165"/>
      <c r="HBP188" s="168"/>
      <c r="HBQ188" s="165"/>
      <c r="HBR188" s="165"/>
      <c r="HBS188" s="165"/>
      <c r="HBT188" s="168"/>
      <c r="HBU188" s="165"/>
      <c r="HBV188" s="165"/>
      <c r="HBW188" s="165"/>
      <c r="HBX188" s="168"/>
      <c r="HBY188" s="165"/>
      <c r="HBZ188" s="165"/>
      <c r="HCA188" s="165"/>
      <c r="HCB188" s="168"/>
      <c r="HCC188" s="165"/>
      <c r="HCD188" s="165"/>
      <c r="HCE188" s="165"/>
      <c r="HCF188" s="168"/>
      <c r="HCG188" s="165"/>
      <c r="HCH188" s="165"/>
      <c r="HCI188" s="165"/>
      <c r="HCJ188" s="168"/>
      <c r="HCK188" s="165"/>
      <c r="HCL188" s="165"/>
      <c r="HCM188" s="165"/>
      <c r="HCN188" s="168"/>
      <c r="HCO188" s="165"/>
      <c r="HCP188" s="165"/>
      <c r="HCQ188" s="165"/>
      <c r="HCR188" s="168"/>
      <c r="HCS188" s="165"/>
      <c r="HCT188" s="165"/>
      <c r="HCU188" s="165"/>
      <c r="HCV188" s="168"/>
      <c r="HCW188" s="165"/>
      <c r="HCX188" s="165"/>
      <c r="HCY188" s="165"/>
      <c r="HCZ188" s="168"/>
      <c r="HDA188" s="165"/>
      <c r="HDB188" s="165"/>
      <c r="HDC188" s="165"/>
      <c r="HDD188" s="168"/>
      <c r="HDE188" s="165"/>
      <c r="HDF188" s="165"/>
      <c r="HDG188" s="165"/>
      <c r="HDH188" s="168"/>
      <c r="HDI188" s="165"/>
      <c r="HDJ188" s="165"/>
      <c r="HDK188" s="165"/>
      <c r="HDL188" s="168"/>
      <c r="HDM188" s="165"/>
      <c r="HDN188" s="165"/>
      <c r="HDO188" s="165"/>
      <c r="HDP188" s="168"/>
      <c r="HDQ188" s="165"/>
      <c r="HDR188" s="165"/>
      <c r="HDS188" s="165"/>
      <c r="HDT188" s="168"/>
      <c r="HDU188" s="165"/>
      <c r="HDV188" s="165"/>
      <c r="HDW188" s="165"/>
      <c r="HDX188" s="168"/>
      <c r="HDY188" s="165"/>
      <c r="HDZ188" s="165"/>
      <c r="HEA188" s="165"/>
      <c r="HEB188" s="168"/>
      <c r="HEC188" s="165"/>
      <c r="HED188" s="165"/>
      <c r="HEE188" s="165"/>
      <c r="HEF188" s="168"/>
      <c r="HEG188" s="165"/>
      <c r="HEH188" s="165"/>
      <c r="HEI188" s="165"/>
      <c r="HEJ188" s="168"/>
      <c r="HEK188" s="165"/>
      <c r="HEL188" s="165"/>
      <c r="HEM188" s="165"/>
      <c r="HEN188" s="168"/>
      <c r="HEO188" s="165"/>
      <c r="HEP188" s="165"/>
      <c r="HEQ188" s="165"/>
      <c r="HER188" s="168"/>
      <c r="HES188" s="165"/>
      <c r="HET188" s="165"/>
      <c r="HEU188" s="165"/>
      <c r="HEV188" s="168"/>
      <c r="HEW188" s="165"/>
      <c r="HEX188" s="165"/>
      <c r="HEY188" s="165"/>
      <c r="HEZ188" s="168"/>
      <c r="HFA188" s="165"/>
      <c r="HFB188" s="165"/>
      <c r="HFC188" s="165"/>
      <c r="HFD188" s="168"/>
      <c r="HFE188" s="165"/>
      <c r="HFF188" s="165"/>
      <c r="HFG188" s="165"/>
      <c r="HFH188" s="168"/>
      <c r="HFI188" s="165"/>
      <c r="HFJ188" s="165"/>
      <c r="HFK188" s="165"/>
      <c r="HFL188" s="168"/>
      <c r="HFM188" s="165"/>
      <c r="HFN188" s="165"/>
      <c r="HFO188" s="165"/>
      <c r="HFP188" s="168"/>
      <c r="HFQ188" s="165"/>
      <c r="HFR188" s="165"/>
      <c r="HFS188" s="165"/>
      <c r="HFT188" s="168"/>
      <c r="HFU188" s="165"/>
      <c r="HFV188" s="165"/>
      <c r="HFW188" s="165"/>
      <c r="HFX188" s="168"/>
      <c r="HFY188" s="165"/>
      <c r="HFZ188" s="165"/>
      <c r="HGA188" s="165"/>
      <c r="HGB188" s="168"/>
      <c r="HGC188" s="165"/>
      <c r="HGD188" s="165"/>
      <c r="HGE188" s="165"/>
      <c r="HGF188" s="168"/>
      <c r="HGG188" s="165"/>
      <c r="HGH188" s="165"/>
      <c r="HGI188" s="165"/>
      <c r="HGJ188" s="168"/>
      <c r="HGK188" s="165"/>
      <c r="HGL188" s="165"/>
      <c r="HGM188" s="165"/>
      <c r="HGN188" s="168"/>
      <c r="HGO188" s="165"/>
      <c r="HGP188" s="165"/>
      <c r="HGQ188" s="165"/>
      <c r="HGR188" s="168"/>
      <c r="HGS188" s="165"/>
      <c r="HGT188" s="165"/>
      <c r="HGU188" s="165"/>
      <c r="HGV188" s="168"/>
      <c r="HGW188" s="165"/>
      <c r="HGX188" s="165"/>
      <c r="HGY188" s="165"/>
      <c r="HGZ188" s="168"/>
      <c r="HHA188" s="165"/>
      <c r="HHB188" s="165"/>
      <c r="HHC188" s="165"/>
      <c r="HHD188" s="168"/>
      <c r="HHE188" s="165"/>
      <c r="HHF188" s="165"/>
      <c r="HHG188" s="165"/>
      <c r="HHH188" s="168"/>
      <c r="HHI188" s="165"/>
      <c r="HHJ188" s="165"/>
      <c r="HHK188" s="165"/>
      <c r="HHL188" s="168"/>
      <c r="HHM188" s="165"/>
      <c r="HHN188" s="165"/>
      <c r="HHO188" s="165"/>
      <c r="HHP188" s="168"/>
      <c r="HHQ188" s="165"/>
      <c r="HHR188" s="165"/>
      <c r="HHS188" s="165"/>
      <c r="HHT188" s="168"/>
      <c r="HHU188" s="165"/>
      <c r="HHV188" s="165"/>
      <c r="HHW188" s="165"/>
      <c r="HHX188" s="168"/>
      <c r="HHY188" s="165"/>
      <c r="HHZ188" s="165"/>
      <c r="HIA188" s="165"/>
      <c r="HIB188" s="168"/>
      <c r="HIC188" s="165"/>
      <c r="HID188" s="165"/>
      <c r="HIE188" s="165"/>
      <c r="HIF188" s="168"/>
      <c r="HIG188" s="165"/>
      <c r="HIH188" s="165"/>
      <c r="HII188" s="165"/>
      <c r="HIJ188" s="168"/>
      <c r="HIK188" s="165"/>
      <c r="HIL188" s="165"/>
      <c r="HIM188" s="165"/>
      <c r="HIN188" s="168"/>
      <c r="HIO188" s="165"/>
      <c r="HIP188" s="165"/>
      <c r="HIQ188" s="165"/>
      <c r="HIR188" s="168"/>
      <c r="HIS188" s="165"/>
      <c r="HIT188" s="165"/>
      <c r="HIU188" s="165"/>
      <c r="HIV188" s="168"/>
      <c r="HIW188" s="165"/>
      <c r="HIX188" s="165"/>
      <c r="HIY188" s="165"/>
      <c r="HIZ188" s="168"/>
      <c r="HJA188" s="165"/>
      <c r="HJB188" s="165"/>
      <c r="HJC188" s="165"/>
      <c r="HJD188" s="168"/>
      <c r="HJE188" s="165"/>
      <c r="HJF188" s="165"/>
      <c r="HJG188" s="165"/>
      <c r="HJH188" s="168"/>
      <c r="HJI188" s="165"/>
      <c r="HJJ188" s="165"/>
      <c r="HJK188" s="165"/>
      <c r="HJL188" s="168"/>
      <c r="HJM188" s="165"/>
      <c r="HJN188" s="165"/>
      <c r="HJO188" s="165"/>
      <c r="HJP188" s="168"/>
      <c r="HJQ188" s="165"/>
      <c r="HJR188" s="165"/>
      <c r="HJS188" s="165"/>
      <c r="HJT188" s="168"/>
      <c r="HJU188" s="165"/>
      <c r="HJV188" s="165"/>
      <c r="HJW188" s="165"/>
      <c r="HJX188" s="168"/>
      <c r="HJY188" s="165"/>
      <c r="HJZ188" s="165"/>
      <c r="HKA188" s="165"/>
      <c r="HKB188" s="168"/>
      <c r="HKC188" s="165"/>
      <c r="HKD188" s="165"/>
      <c r="HKE188" s="165"/>
      <c r="HKF188" s="168"/>
      <c r="HKG188" s="165"/>
      <c r="HKH188" s="165"/>
      <c r="HKI188" s="165"/>
      <c r="HKJ188" s="168"/>
      <c r="HKK188" s="165"/>
      <c r="HKL188" s="165"/>
      <c r="HKM188" s="165"/>
      <c r="HKN188" s="168"/>
      <c r="HKO188" s="165"/>
      <c r="HKP188" s="165"/>
      <c r="HKQ188" s="165"/>
      <c r="HKR188" s="168"/>
      <c r="HKS188" s="165"/>
      <c r="HKT188" s="165"/>
      <c r="HKU188" s="165"/>
      <c r="HKV188" s="168"/>
      <c r="HKW188" s="165"/>
      <c r="HKX188" s="165"/>
      <c r="HKY188" s="165"/>
      <c r="HKZ188" s="168"/>
      <c r="HLA188" s="165"/>
      <c r="HLB188" s="165"/>
      <c r="HLC188" s="165"/>
      <c r="HLD188" s="168"/>
      <c r="HLE188" s="165"/>
      <c r="HLF188" s="165"/>
      <c r="HLG188" s="165"/>
      <c r="HLH188" s="168"/>
      <c r="HLI188" s="165"/>
      <c r="HLJ188" s="165"/>
      <c r="HLK188" s="165"/>
      <c r="HLL188" s="168"/>
      <c r="HLM188" s="165"/>
      <c r="HLN188" s="165"/>
      <c r="HLO188" s="165"/>
      <c r="HLP188" s="168"/>
      <c r="HLQ188" s="165"/>
      <c r="HLR188" s="165"/>
      <c r="HLS188" s="165"/>
      <c r="HLT188" s="168"/>
      <c r="HLU188" s="165"/>
      <c r="HLV188" s="165"/>
      <c r="HLW188" s="165"/>
      <c r="HLX188" s="168"/>
      <c r="HLY188" s="165"/>
      <c r="HLZ188" s="165"/>
      <c r="HMA188" s="165"/>
      <c r="HMB188" s="168"/>
      <c r="HMC188" s="165"/>
      <c r="HMD188" s="165"/>
      <c r="HME188" s="165"/>
      <c r="HMF188" s="168"/>
      <c r="HMG188" s="165"/>
      <c r="HMH188" s="165"/>
      <c r="HMI188" s="165"/>
      <c r="HMJ188" s="168"/>
      <c r="HMK188" s="165"/>
      <c r="HML188" s="165"/>
      <c r="HMM188" s="165"/>
      <c r="HMN188" s="168"/>
      <c r="HMO188" s="165"/>
      <c r="HMP188" s="165"/>
      <c r="HMQ188" s="165"/>
      <c r="HMR188" s="168"/>
      <c r="HMS188" s="165"/>
      <c r="HMT188" s="165"/>
      <c r="HMU188" s="165"/>
      <c r="HMV188" s="168"/>
      <c r="HMW188" s="165"/>
      <c r="HMX188" s="165"/>
      <c r="HMY188" s="165"/>
      <c r="HMZ188" s="168"/>
      <c r="HNA188" s="165"/>
      <c r="HNB188" s="165"/>
      <c r="HNC188" s="165"/>
      <c r="HND188" s="168"/>
      <c r="HNE188" s="165"/>
      <c r="HNF188" s="165"/>
      <c r="HNG188" s="165"/>
      <c r="HNH188" s="168"/>
      <c r="HNI188" s="165"/>
      <c r="HNJ188" s="165"/>
      <c r="HNK188" s="165"/>
      <c r="HNL188" s="168"/>
      <c r="HNM188" s="165"/>
      <c r="HNN188" s="165"/>
      <c r="HNO188" s="165"/>
      <c r="HNP188" s="168"/>
      <c r="HNQ188" s="165"/>
      <c r="HNR188" s="165"/>
      <c r="HNS188" s="165"/>
      <c r="HNT188" s="168"/>
      <c r="HNU188" s="165"/>
      <c r="HNV188" s="165"/>
      <c r="HNW188" s="165"/>
      <c r="HNX188" s="168"/>
      <c r="HNY188" s="165"/>
      <c r="HNZ188" s="165"/>
      <c r="HOA188" s="165"/>
      <c r="HOB188" s="168"/>
      <c r="HOC188" s="165"/>
      <c r="HOD188" s="165"/>
      <c r="HOE188" s="165"/>
      <c r="HOF188" s="168"/>
      <c r="HOG188" s="165"/>
      <c r="HOH188" s="165"/>
      <c r="HOI188" s="165"/>
      <c r="HOJ188" s="168"/>
      <c r="HOK188" s="165"/>
      <c r="HOL188" s="165"/>
      <c r="HOM188" s="165"/>
      <c r="HON188" s="168"/>
      <c r="HOO188" s="165"/>
      <c r="HOP188" s="165"/>
      <c r="HOQ188" s="165"/>
      <c r="HOR188" s="168"/>
      <c r="HOS188" s="165"/>
      <c r="HOT188" s="165"/>
      <c r="HOU188" s="165"/>
      <c r="HOV188" s="168"/>
      <c r="HOW188" s="165"/>
      <c r="HOX188" s="165"/>
      <c r="HOY188" s="165"/>
      <c r="HOZ188" s="168"/>
      <c r="HPA188" s="165"/>
      <c r="HPB188" s="165"/>
      <c r="HPC188" s="165"/>
      <c r="HPD188" s="168"/>
      <c r="HPE188" s="165"/>
      <c r="HPF188" s="165"/>
      <c r="HPG188" s="165"/>
      <c r="HPH188" s="168"/>
      <c r="HPI188" s="165"/>
      <c r="HPJ188" s="165"/>
      <c r="HPK188" s="165"/>
      <c r="HPL188" s="168"/>
      <c r="HPM188" s="165"/>
      <c r="HPN188" s="165"/>
      <c r="HPO188" s="165"/>
      <c r="HPP188" s="168"/>
      <c r="HPQ188" s="165"/>
      <c r="HPR188" s="165"/>
      <c r="HPS188" s="165"/>
      <c r="HPT188" s="168"/>
      <c r="HPU188" s="165"/>
      <c r="HPV188" s="165"/>
      <c r="HPW188" s="165"/>
      <c r="HPX188" s="168"/>
      <c r="HPY188" s="165"/>
      <c r="HPZ188" s="165"/>
      <c r="HQA188" s="165"/>
      <c r="HQB188" s="168"/>
      <c r="HQC188" s="165"/>
      <c r="HQD188" s="165"/>
      <c r="HQE188" s="165"/>
      <c r="HQF188" s="168"/>
      <c r="HQG188" s="165"/>
      <c r="HQH188" s="165"/>
      <c r="HQI188" s="165"/>
      <c r="HQJ188" s="168"/>
      <c r="HQK188" s="165"/>
      <c r="HQL188" s="165"/>
      <c r="HQM188" s="165"/>
      <c r="HQN188" s="168"/>
      <c r="HQO188" s="165"/>
      <c r="HQP188" s="165"/>
      <c r="HQQ188" s="165"/>
      <c r="HQR188" s="168"/>
      <c r="HQS188" s="165"/>
      <c r="HQT188" s="165"/>
      <c r="HQU188" s="165"/>
      <c r="HQV188" s="168"/>
      <c r="HQW188" s="165"/>
      <c r="HQX188" s="165"/>
      <c r="HQY188" s="165"/>
      <c r="HQZ188" s="168"/>
      <c r="HRA188" s="165"/>
      <c r="HRB188" s="165"/>
      <c r="HRC188" s="165"/>
      <c r="HRD188" s="168"/>
      <c r="HRE188" s="165"/>
      <c r="HRF188" s="165"/>
      <c r="HRG188" s="165"/>
      <c r="HRH188" s="168"/>
      <c r="HRI188" s="165"/>
      <c r="HRJ188" s="165"/>
      <c r="HRK188" s="165"/>
      <c r="HRL188" s="168"/>
      <c r="HRM188" s="165"/>
      <c r="HRN188" s="165"/>
      <c r="HRO188" s="165"/>
      <c r="HRP188" s="168"/>
      <c r="HRQ188" s="165"/>
      <c r="HRR188" s="165"/>
      <c r="HRS188" s="165"/>
      <c r="HRT188" s="168"/>
      <c r="HRU188" s="165"/>
      <c r="HRV188" s="165"/>
      <c r="HRW188" s="165"/>
      <c r="HRX188" s="168"/>
      <c r="HRY188" s="165"/>
      <c r="HRZ188" s="165"/>
      <c r="HSA188" s="165"/>
      <c r="HSB188" s="168"/>
      <c r="HSC188" s="165"/>
      <c r="HSD188" s="165"/>
      <c r="HSE188" s="165"/>
      <c r="HSF188" s="168"/>
      <c r="HSG188" s="165"/>
      <c r="HSH188" s="165"/>
      <c r="HSI188" s="165"/>
      <c r="HSJ188" s="168"/>
      <c r="HSK188" s="165"/>
      <c r="HSL188" s="165"/>
      <c r="HSM188" s="165"/>
      <c r="HSN188" s="168"/>
      <c r="HSO188" s="165"/>
      <c r="HSP188" s="165"/>
      <c r="HSQ188" s="165"/>
      <c r="HSR188" s="168"/>
      <c r="HSS188" s="165"/>
      <c r="HST188" s="165"/>
      <c r="HSU188" s="165"/>
      <c r="HSV188" s="168"/>
      <c r="HSW188" s="165"/>
      <c r="HSX188" s="165"/>
      <c r="HSY188" s="165"/>
      <c r="HSZ188" s="168"/>
      <c r="HTA188" s="165"/>
      <c r="HTB188" s="165"/>
      <c r="HTC188" s="165"/>
      <c r="HTD188" s="168"/>
      <c r="HTE188" s="165"/>
      <c r="HTF188" s="165"/>
      <c r="HTG188" s="165"/>
      <c r="HTH188" s="168"/>
      <c r="HTI188" s="165"/>
      <c r="HTJ188" s="165"/>
      <c r="HTK188" s="165"/>
      <c r="HTL188" s="168"/>
      <c r="HTM188" s="165"/>
      <c r="HTN188" s="165"/>
      <c r="HTO188" s="165"/>
      <c r="HTP188" s="168"/>
      <c r="HTQ188" s="165"/>
      <c r="HTR188" s="165"/>
      <c r="HTS188" s="165"/>
      <c r="HTT188" s="168"/>
      <c r="HTU188" s="165"/>
      <c r="HTV188" s="165"/>
      <c r="HTW188" s="165"/>
      <c r="HTX188" s="168"/>
      <c r="HTY188" s="165"/>
      <c r="HTZ188" s="165"/>
      <c r="HUA188" s="165"/>
      <c r="HUB188" s="168"/>
      <c r="HUC188" s="165"/>
      <c r="HUD188" s="165"/>
      <c r="HUE188" s="165"/>
      <c r="HUF188" s="168"/>
      <c r="HUG188" s="165"/>
      <c r="HUH188" s="165"/>
      <c r="HUI188" s="165"/>
      <c r="HUJ188" s="168"/>
      <c r="HUK188" s="165"/>
      <c r="HUL188" s="165"/>
      <c r="HUM188" s="165"/>
      <c r="HUN188" s="168"/>
      <c r="HUO188" s="165"/>
      <c r="HUP188" s="165"/>
      <c r="HUQ188" s="165"/>
      <c r="HUR188" s="168"/>
      <c r="HUS188" s="165"/>
      <c r="HUT188" s="165"/>
      <c r="HUU188" s="165"/>
      <c r="HUV188" s="168"/>
      <c r="HUW188" s="165"/>
      <c r="HUX188" s="165"/>
      <c r="HUY188" s="165"/>
      <c r="HUZ188" s="168"/>
      <c r="HVA188" s="165"/>
      <c r="HVB188" s="165"/>
      <c r="HVC188" s="165"/>
      <c r="HVD188" s="168"/>
      <c r="HVE188" s="165"/>
      <c r="HVF188" s="165"/>
      <c r="HVG188" s="165"/>
      <c r="HVH188" s="168"/>
      <c r="HVI188" s="165"/>
      <c r="HVJ188" s="165"/>
      <c r="HVK188" s="165"/>
      <c r="HVL188" s="168"/>
      <c r="HVM188" s="165"/>
      <c r="HVN188" s="165"/>
      <c r="HVO188" s="165"/>
      <c r="HVP188" s="168"/>
      <c r="HVQ188" s="165"/>
      <c r="HVR188" s="165"/>
      <c r="HVS188" s="165"/>
      <c r="HVT188" s="168"/>
      <c r="HVU188" s="165"/>
      <c r="HVV188" s="165"/>
      <c r="HVW188" s="165"/>
      <c r="HVX188" s="168"/>
      <c r="HVY188" s="165"/>
      <c r="HVZ188" s="165"/>
      <c r="HWA188" s="165"/>
      <c r="HWB188" s="168"/>
      <c r="HWC188" s="165"/>
      <c r="HWD188" s="165"/>
      <c r="HWE188" s="165"/>
      <c r="HWF188" s="168"/>
      <c r="HWG188" s="165"/>
      <c r="HWH188" s="165"/>
      <c r="HWI188" s="165"/>
      <c r="HWJ188" s="168"/>
      <c r="HWK188" s="165"/>
      <c r="HWL188" s="165"/>
      <c r="HWM188" s="165"/>
      <c r="HWN188" s="168"/>
      <c r="HWO188" s="165"/>
      <c r="HWP188" s="165"/>
      <c r="HWQ188" s="165"/>
      <c r="HWR188" s="168"/>
      <c r="HWS188" s="165"/>
      <c r="HWT188" s="165"/>
      <c r="HWU188" s="165"/>
      <c r="HWV188" s="168"/>
      <c r="HWW188" s="165"/>
      <c r="HWX188" s="165"/>
      <c r="HWY188" s="165"/>
      <c r="HWZ188" s="168"/>
      <c r="HXA188" s="165"/>
      <c r="HXB188" s="165"/>
      <c r="HXC188" s="165"/>
      <c r="HXD188" s="168"/>
      <c r="HXE188" s="165"/>
      <c r="HXF188" s="165"/>
      <c r="HXG188" s="165"/>
      <c r="HXH188" s="168"/>
      <c r="HXI188" s="165"/>
      <c r="HXJ188" s="165"/>
      <c r="HXK188" s="165"/>
      <c r="HXL188" s="168"/>
      <c r="HXM188" s="165"/>
      <c r="HXN188" s="165"/>
      <c r="HXO188" s="165"/>
      <c r="HXP188" s="168"/>
      <c r="HXQ188" s="165"/>
      <c r="HXR188" s="165"/>
      <c r="HXS188" s="165"/>
      <c r="HXT188" s="168"/>
      <c r="HXU188" s="165"/>
      <c r="HXV188" s="165"/>
      <c r="HXW188" s="165"/>
      <c r="HXX188" s="168"/>
      <c r="HXY188" s="165"/>
      <c r="HXZ188" s="165"/>
      <c r="HYA188" s="165"/>
      <c r="HYB188" s="168"/>
      <c r="HYC188" s="165"/>
      <c r="HYD188" s="165"/>
      <c r="HYE188" s="165"/>
      <c r="HYF188" s="168"/>
      <c r="HYG188" s="165"/>
      <c r="HYH188" s="165"/>
      <c r="HYI188" s="165"/>
      <c r="HYJ188" s="168"/>
      <c r="HYK188" s="165"/>
      <c r="HYL188" s="165"/>
      <c r="HYM188" s="165"/>
      <c r="HYN188" s="168"/>
      <c r="HYO188" s="165"/>
      <c r="HYP188" s="165"/>
      <c r="HYQ188" s="165"/>
      <c r="HYR188" s="168"/>
      <c r="HYS188" s="165"/>
      <c r="HYT188" s="165"/>
      <c r="HYU188" s="165"/>
      <c r="HYV188" s="168"/>
      <c r="HYW188" s="165"/>
      <c r="HYX188" s="165"/>
      <c r="HYY188" s="165"/>
      <c r="HYZ188" s="168"/>
      <c r="HZA188" s="165"/>
      <c r="HZB188" s="165"/>
      <c r="HZC188" s="165"/>
      <c r="HZD188" s="168"/>
      <c r="HZE188" s="165"/>
      <c r="HZF188" s="165"/>
      <c r="HZG188" s="165"/>
      <c r="HZH188" s="168"/>
      <c r="HZI188" s="165"/>
      <c r="HZJ188" s="165"/>
      <c r="HZK188" s="165"/>
      <c r="HZL188" s="168"/>
      <c r="HZM188" s="165"/>
      <c r="HZN188" s="165"/>
      <c r="HZO188" s="165"/>
      <c r="HZP188" s="168"/>
      <c r="HZQ188" s="165"/>
      <c r="HZR188" s="165"/>
      <c r="HZS188" s="165"/>
      <c r="HZT188" s="168"/>
      <c r="HZU188" s="165"/>
      <c r="HZV188" s="165"/>
      <c r="HZW188" s="165"/>
      <c r="HZX188" s="168"/>
      <c r="HZY188" s="165"/>
      <c r="HZZ188" s="165"/>
      <c r="IAA188" s="165"/>
      <c r="IAB188" s="168"/>
      <c r="IAC188" s="165"/>
      <c r="IAD188" s="165"/>
      <c r="IAE188" s="165"/>
      <c r="IAF188" s="168"/>
      <c r="IAG188" s="165"/>
      <c r="IAH188" s="165"/>
      <c r="IAI188" s="165"/>
      <c r="IAJ188" s="168"/>
      <c r="IAK188" s="165"/>
      <c r="IAL188" s="165"/>
      <c r="IAM188" s="165"/>
      <c r="IAN188" s="168"/>
      <c r="IAO188" s="165"/>
      <c r="IAP188" s="165"/>
      <c r="IAQ188" s="165"/>
      <c r="IAR188" s="168"/>
      <c r="IAS188" s="165"/>
      <c r="IAT188" s="165"/>
      <c r="IAU188" s="165"/>
      <c r="IAV188" s="168"/>
      <c r="IAW188" s="165"/>
      <c r="IAX188" s="165"/>
      <c r="IAY188" s="165"/>
      <c r="IAZ188" s="168"/>
      <c r="IBA188" s="165"/>
      <c r="IBB188" s="165"/>
      <c r="IBC188" s="165"/>
      <c r="IBD188" s="168"/>
      <c r="IBE188" s="165"/>
      <c r="IBF188" s="165"/>
      <c r="IBG188" s="165"/>
      <c r="IBH188" s="168"/>
      <c r="IBI188" s="165"/>
      <c r="IBJ188" s="165"/>
      <c r="IBK188" s="165"/>
      <c r="IBL188" s="168"/>
      <c r="IBM188" s="165"/>
      <c r="IBN188" s="165"/>
      <c r="IBO188" s="165"/>
      <c r="IBP188" s="168"/>
      <c r="IBQ188" s="165"/>
      <c r="IBR188" s="165"/>
      <c r="IBS188" s="165"/>
      <c r="IBT188" s="168"/>
      <c r="IBU188" s="165"/>
      <c r="IBV188" s="165"/>
      <c r="IBW188" s="165"/>
      <c r="IBX188" s="168"/>
      <c r="IBY188" s="165"/>
      <c r="IBZ188" s="165"/>
      <c r="ICA188" s="165"/>
      <c r="ICB188" s="168"/>
      <c r="ICC188" s="165"/>
      <c r="ICD188" s="165"/>
      <c r="ICE188" s="165"/>
      <c r="ICF188" s="168"/>
      <c r="ICG188" s="165"/>
      <c r="ICH188" s="165"/>
      <c r="ICI188" s="165"/>
      <c r="ICJ188" s="168"/>
      <c r="ICK188" s="165"/>
      <c r="ICL188" s="165"/>
      <c r="ICM188" s="165"/>
      <c r="ICN188" s="168"/>
      <c r="ICO188" s="165"/>
      <c r="ICP188" s="165"/>
      <c r="ICQ188" s="165"/>
      <c r="ICR188" s="168"/>
      <c r="ICS188" s="165"/>
      <c r="ICT188" s="165"/>
      <c r="ICU188" s="165"/>
      <c r="ICV188" s="168"/>
      <c r="ICW188" s="165"/>
      <c r="ICX188" s="165"/>
      <c r="ICY188" s="165"/>
      <c r="ICZ188" s="168"/>
      <c r="IDA188" s="165"/>
      <c r="IDB188" s="165"/>
      <c r="IDC188" s="165"/>
      <c r="IDD188" s="168"/>
      <c r="IDE188" s="165"/>
      <c r="IDF188" s="165"/>
      <c r="IDG188" s="165"/>
      <c r="IDH188" s="168"/>
      <c r="IDI188" s="165"/>
      <c r="IDJ188" s="165"/>
      <c r="IDK188" s="165"/>
      <c r="IDL188" s="168"/>
      <c r="IDM188" s="165"/>
      <c r="IDN188" s="165"/>
      <c r="IDO188" s="165"/>
      <c r="IDP188" s="168"/>
      <c r="IDQ188" s="165"/>
      <c r="IDR188" s="165"/>
      <c r="IDS188" s="165"/>
      <c r="IDT188" s="168"/>
      <c r="IDU188" s="165"/>
      <c r="IDV188" s="165"/>
      <c r="IDW188" s="165"/>
      <c r="IDX188" s="168"/>
      <c r="IDY188" s="165"/>
      <c r="IDZ188" s="165"/>
      <c r="IEA188" s="165"/>
      <c r="IEB188" s="168"/>
      <c r="IEC188" s="165"/>
      <c r="IED188" s="165"/>
      <c r="IEE188" s="165"/>
      <c r="IEF188" s="168"/>
      <c r="IEG188" s="165"/>
      <c r="IEH188" s="165"/>
      <c r="IEI188" s="165"/>
      <c r="IEJ188" s="168"/>
      <c r="IEK188" s="165"/>
      <c r="IEL188" s="165"/>
      <c r="IEM188" s="165"/>
      <c r="IEN188" s="168"/>
      <c r="IEO188" s="165"/>
      <c r="IEP188" s="165"/>
      <c r="IEQ188" s="165"/>
      <c r="IER188" s="168"/>
      <c r="IES188" s="165"/>
      <c r="IET188" s="165"/>
      <c r="IEU188" s="165"/>
      <c r="IEV188" s="168"/>
      <c r="IEW188" s="165"/>
      <c r="IEX188" s="165"/>
      <c r="IEY188" s="165"/>
      <c r="IEZ188" s="168"/>
      <c r="IFA188" s="165"/>
      <c r="IFB188" s="165"/>
      <c r="IFC188" s="165"/>
      <c r="IFD188" s="168"/>
      <c r="IFE188" s="165"/>
      <c r="IFF188" s="165"/>
      <c r="IFG188" s="165"/>
      <c r="IFH188" s="168"/>
      <c r="IFI188" s="165"/>
      <c r="IFJ188" s="165"/>
      <c r="IFK188" s="165"/>
      <c r="IFL188" s="168"/>
      <c r="IFM188" s="165"/>
      <c r="IFN188" s="165"/>
      <c r="IFO188" s="165"/>
      <c r="IFP188" s="168"/>
      <c r="IFQ188" s="165"/>
      <c r="IFR188" s="165"/>
      <c r="IFS188" s="165"/>
      <c r="IFT188" s="168"/>
      <c r="IFU188" s="165"/>
      <c r="IFV188" s="165"/>
      <c r="IFW188" s="165"/>
      <c r="IFX188" s="168"/>
      <c r="IFY188" s="165"/>
      <c r="IFZ188" s="165"/>
      <c r="IGA188" s="165"/>
      <c r="IGB188" s="168"/>
      <c r="IGC188" s="165"/>
      <c r="IGD188" s="165"/>
      <c r="IGE188" s="165"/>
      <c r="IGF188" s="168"/>
      <c r="IGG188" s="165"/>
      <c r="IGH188" s="165"/>
      <c r="IGI188" s="165"/>
      <c r="IGJ188" s="168"/>
      <c r="IGK188" s="165"/>
      <c r="IGL188" s="165"/>
      <c r="IGM188" s="165"/>
      <c r="IGN188" s="168"/>
      <c r="IGO188" s="165"/>
      <c r="IGP188" s="165"/>
      <c r="IGQ188" s="165"/>
      <c r="IGR188" s="168"/>
      <c r="IGS188" s="165"/>
      <c r="IGT188" s="165"/>
      <c r="IGU188" s="165"/>
      <c r="IGV188" s="168"/>
      <c r="IGW188" s="165"/>
      <c r="IGX188" s="165"/>
      <c r="IGY188" s="165"/>
      <c r="IGZ188" s="168"/>
      <c r="IHA188" s="165"/>
      <c r="IHB188" s="165"/>
      <c r="IHC188" s="165"/>
      <c r="IHD188" s="168"/>
      <c r="IHE188" s="165"/>
      <c r="IHF188" s="165"/>
      <c r="IHG188" s="165"/>
      <c r="IHH188" s="168"/>
      <c r="IHI188" s="165"/>
      <c r="IHJ188" s="165"/>
      <c r="IHK188" s="165"/>
      <c r="IHL188" s="168"/>
      <c r="IHM188" s="165"/>
      <c r="IHN188" s="165"/>
      <c r="IHO188" s="165"/>
      <c r="IHP188" s="168"/>
      <c r="IHQ188" s="165"/>
      <c r="IHR188" s="165"/>
      <c r="IHS188" s="165"/>
      <c r="IHT188" s="168"/>
      <c r="IHU188" s="165"/>
      <c r="IHV188" s="165"/>
      <c r="IHW188" s="165"/>
      <c r="IHX188" s="168"/>
      <c r="IHY188" s="165"/>
      <c r="IHZ188" s="165"/>
      <c r="IIA188" s="165"/>
      <c r="IIB188" s="168"/>
      <c r="IIC188" s="165"/>
      <c r="IID188" s="165"/>
      <c r="IIE188" s="165"/>
      <c r="IIF188" s="168"/>
      <c r="IIG188" s="165"/>
      <c r="IIH188" s="165"/>
      <c r="III188" s="165"/>
      <c r="IIJ188" s="168"/>
      <c r="IIK188" s="165"/>
      <c r="IIL188" s="165"/>
      <c r="IIM188" s="165"/>
      <c r="IIN188" s="168"/>
      <c r="IIO188" s="165"/>
      <c r="IIP188" s="165"/>
      <c r="IIQ188" s="165"/>
      <c r="IIR188" s="168"/>
      <c r="IIS188" s="165"/>
      <c r="IIT188" s="165"/>
      <c r="IIU188" s="165"/>
      <c r="IIV188" s="168"/>
      <c r="IIW188" s="165"/>
      <c r="IIX188" s="165"/>
      <c r="IIY188" s="165"/>
      <c r="IIZ188" s="168"/>
      <c r="IJA188" s="165"/>
      <c r="IJB188" s="165"/>
      <c r="IJC188" s="165"/>
      <c r="IJD188" s="168"/>
      <c r="IJE188" s="165"/>
      <c r="IJF188" s="165"/>
      <c r="IJG188" s="165"/>
      <c r="IJH188" s="168"/>
      <c r="IJI188" s="165"/>
      <c r="IJJ188" s="165"/>
      <c r="IJK188" s="165"/>
      <c r="IJL188" s="168"/>
      <c r="IJM188" s="165"/>
      <c r="IJN188" s="165"/>
      <c r="IJO188" s="165"/>
      <c r="IJP188" s="168"/>
      <c r="IJQ188" s="165"/>
      <c r="IJR188" s="165"/>
      <c r="IJS188" s="165"/>
      <c r="IJT188" s="168"/>
      <c r="IJU188" s="165"/>
      <c r="IJV188" s="165"/>
      <c r="IJW188" s="165"/>
      <c r="IJX188" s="168"/>
      <c r="IJY188" s="165"/>
      <c r="IJZ188" s="165"/>
      <c r="IKA188" s="165"/>
      <c r="IKB188" s="168"/>
      <c r="IKC188" s="165"/>
      <c r="IKD188" s="165"/>
      <c r="IKE188" s="165"/>
      <c r="IKF188" s="168"/>
      <c r="IKG188" s="165"/>
      <c r="IKH188" s="165"/>
      <c r="IKI188" s="165"/>
      <c r="IKJ188" s="168"/>
      <c r="IKK188" s="165"/>
      <c r="IKL188" s="165"/>
      <c r="IKM188" s="165"/>
      <c r="IKN188" s="168"/>
      <c r="IKO188" s="165"/>
      <c r="IKP188" s="165"/>
      <c r="IKQ188" s="165"/>
      <c r="IKR188" s="168"/>
      <c r="IKS188" s="165"/>
      <c r="IKT188" s="165"/>
      <c r="IKU188" s="165"/>
      <c r="IKV188" s="168"/>
      <c r="IKW188" s="165"/>
      <c r="IKX188" s="165"/>
      <c r="IKY188" s="165"/>
      <c r="IKZ188" s="168"/>
      <c r="ILA188" s="165"/>
      <c r="ILB188" s="165"/>
      <c r="ILC188" s="165"/>
      <c r="ILD188" s="168"/>
      <c r="ILE188" s="165"/>
      <c r="ILF188" s="165"/>
      <c r="ILG188" s="165"/>
      <c r="ILH188" s="168"/>
      <c r="ILI188" s="165"/>
      <c r="ILJ188" s="165"/>
      <c r="ILK188" s="165"/>
      <c r="ILL188" s="168"/>
      <c r="ILM188" s="165"/>
      <c r="ILN188" s="165"/>
      <c r="ILO188" s="165"/>
      <c r="ILP188" s="168"/>
      <c r="ILQ188" s="165"/>
      <c r="ILR188" s="165"/>
      <c r="ILS188" s="165"/>
      <c r="ILT188" s="168"/>
      <c r="ILU188" s="165"/>
      <c r="ILV188" s="165"/>
      <c r="ILW188" s="165"/>
      <c r="ILX188" s="168"/>
      <c r="ILY188" s="165"/>
      <c r="ILZ188" s="165"/>
      <c r="IMA188" s="165"/>
      <c r="IMB188" s="168"/>
      <c r="IMC188" s="165"/>
      <c r="IMD188" s="165"/>
      <c r="IME188" s="165"/>
      <c r="IMF188" s="168"/>
      <c r="IMG188" s="165"/>
      <c r="IMH188" s="165"/>
      <c r="IMI188" s="165"/>
      <c r="IMJ188" s="168"/>
      <c r="IMK188" s="165"/>
      <c r="IML188" s="165"/>
      <c r="IMM188" s="165"/>
      <c r="IMN188" s="168"/>
      <c r="IMO188" s="165"/>
      <c r="IMP188" s="165"/>
      <c r="IMQ188" s="165"/>
      <c r="IMR188" s="168"/>
      <c r="IMS188" s="165"/>
      <c r="IMT188" s="165"/>
      <c r="IMU188" s="165"/>
      <c r="IMV188" s="168"/>
      <c r="IMW188" s="165"/>
      <c r="IMX188" s="165"/>
      <c r="IMY188" s="165"/>
      <c r="IMZ188" s="168"/>
      <c r="INA188" s="165"/>
      <c r="INB188" s="165"/>
      <c r="INC188" s="165"/>
      <c r="IND188" s="168"/>
      <c r="INE188" s="165"/>
      <c r="INF188" s="165"/>
      <c r="ING188" s="165"/>
      <c r="INH188" s="168"/>
      <c r="INI188" s="165"/>
      <c r="INJ188" s="165"/>
      <c r="INK188" s="165"/>
      <c r="INL188" s="168"/>
      <c r="INM188" s="165"/>
      <c r="INN188" s="165"/>
      <c r="INO188" s="165"/>
      <c r="INP188" s="168"/>
      <c r="INQ188" s="165"/>
      <c r="INR188" s="165"/>
      <c r="INS188" s="165"/>
      <c r="INT188" s="168"/>
      <c r="INU188" s="165"/>
      <c r="INV188" s="165"/>
      <c r="INW188" s="165"/>
      <c r="INX188" s="168"/>
      <c r="INY188" s="165"/>
      <c r="INZ188" s="165"/>
      <c r="IOA188" s="165"/>
      <c r="IOB188" s="168"/>
      <c r="IOC188" s="165"/>
      <c r="IOD188" s="165"/>
      <c r="IOE188" s="165"/>
      <c r="IOF188" s="168"/>
      <c r="IOG188" s="165"/>
      <c r="IOH188" s="165"/>
      <c r="IOI188" s="165"/>
      <c r="IOJ188" s="168"/>
      <c r="IOK188" s="165"/>
      <c r="IOL188" s="165"/>
      <c r="IOM188" s="165"/>
      <c r="ION188" s="168"/>
      <c r="IOO188" s="165"/>
      <c r="IOP188" s="165"/>
      <c r="IOQ188" s="165"/>
      <c r="IOR188" s="168"/>
      <c r="IOS188" s="165"/>
      <c r="IOT188" s="165"/>
      <c r="IOU188" s="165"/>
      <c r="IOV188" s="168"/>
      <c r="IOW188" s="165"/>
      <c r="IOX188" s="165"/>
      <c r="IOY188" s="165"/>
      <c r="IOZ188" s="168"/>
      <c r="IPA188" s="165"/>
      <c r="IPB188" s="165"/>
      <c r="IPC188" s="165"/>
      <c r="IPD188" s="168"/>
      <c r="IPE188" s="165"/>
      <c r="IPF188" s="165"/>
      <c r="IPG188" s="165"/>
      <c r="IPH188" s="168"/>
      <c r="IPI188" s="165"/>
      <c r="IPJ188" s="165"/>
      <c r="IPK188" s="165"/>
      <c r="IPL188" s="168"/>
      <c r="IPM188" s="165"/>
      <c r="IPN188" s="165"/>
      <c r="IPO188" s="165"/>
      <c r="IPP188" s="168"/>
      <c r="IPQ188" s="165"/>
      <c r="IPR188" s="165"/>
      <c r="IPS188" s="165"/>
      <c r="IPT188" s="168"/>
      <c r="IPU188" s="165"/>
      <c r="IPV188" s="165"/>
      <c r="IPW188" s="165"/>
      <c r="IPX188" s="168"/>
      <c r="IPY188" s="165"/>
      <c r="IPZ188" s="165"/>
      <c r="IQA188" s="165"/>
      <c r="IQB188" s="168"/>
      <c r="IQC188" s="165"/>
      <c r="IQD188" s="165"/>
      <c r="IQE188" s="165"/>
      <c r="IQF188" s="168"/>
      <c r="IQG188" s="165"/>
      <c r="IQH188" s="165"/>
      <c r="IQI188" s="165"/>
      <c r="IQJ188" s="168"/>
      <c r="IQK188" s="165"/>
      <c r="IQL188" s="165"/>
      <c r="IQM188" s="165"/>
      <c r="IQN188" s="168"/>
      <c r="IQO188" s="165"/>
      <c r="IQP188" s="165"/>
      <c r="IQQ188" s="165"/>
      <c r="IQR188" s="168"/>
      <c r="IQS188" s="165"/>
      <c r="IQT188" s="165"/>
      <c r="IQU188" s="165"/>
      <c r="IQV188" s="168"/>
      <c r="IQW188" s="165"/>
      <c r="IQX188" s="165"/>
      <c r="IQY188" s="165"/>
      <c r="IQZ188" s="168"/>
      <c r="IRA188" s="165"/>
      <c r="IRB188" s="165"/>
      <c r="IRC188" s="165"/>
      <c r="IRD188" s="168"/>
      <c r="IRE188" s="165"/>
      <c r="IRF188" s="165"/>
      <c r="IRG188" s="165"/>
      <c r="IRH188" s="168"/>
      <c r="IRI188" s="165"/>
      <c r="IRJ188" s="165"/>
      <c r="IRK188" s="165"/>
      <c r="IRL188" s="168"/>
      <c r="IRM188" s="165"/>
      <c r="IRN188" s="165"/>
      <c r="IRO188" s="165"/>
      <c r="IRP188" s="168"/>
      <c r="IRQ188" s="165"/>
      <c r="IRR188" s="165"/>
      <c r="IRS188" s="165"/>
      <c r="IRT188" s="168"/>
      <c r="IRU188" s="165"/>
      <c r="IRV188" s="165"/>
      <c r="IRW188" s="165"/>
      <c r="IRX188" s="168"/>
      <c r="IRY188" s="165"/>
      <c r="IRZ188" s="165"/>
      <c r="ISA188" s="165"/>
      <c r="ISB188" s="168"/>
      <c r="ISC188" s="165"/>
      <c r="ISD188" s="165"/>
      <c r="ISE188" s="165"/>
      <c r="ISF188" s="168"/>
      <c r="ISG188" s="165"/>
      <c r="ISH188" s="165"/>
      <c r="ISI188" s="165"/>
      <c r="ISJ188" s="168"/>
      <c r="ISK188" s="165"/>
      <c r="ISL188" s="165"/>
      <c r="ISM188" s="165"/>
      <c r="ISN188" s="168"/>
      <c r="ISO188" s="165"/>
      <c r="ISP188" s="165"/>
      <c r="ISQ188" s="165"/>
      <c r="ISR188" s="168"/>
      <c r="ISS188" s="165"/>
      <c r="IST188" s="165"/>
      <c r="ISU188" s="165"/>
      <c r="ISV188" s="168"/>
      <c r="ISW188" s="165"/>
      <c r="ISX188" s="165"/>
      <c r="ISY188" s="165"/>
      <c r="ISZ188" s="168"/>
      <c r="ITA188" s="165"/>
      <c r="ITB188" s="165"/>
      <c r="ITC188" s="165"/>
      <c r="ITD188" s="168"/>
      <c r="ITE188" s="165"/>
      <c r="ITF188" s="165"/>
      <c r="ITG188" s="165"/>
      <c r="ITH188" s="168"/>
      <c r="ITI188" s="165"/>
      <c r="ITJ188" s="165"/>
      <c r="ITK188" s="165"/>
      <c r="ITL188" s="168"/>
      <c r="ITM188" s="165"/>
      <c r="ITN188" s="165"/>
      <c r="ITO188" s="165"/>
      <c r="ITP188" s="168"/>
      <c r="ITQ188" s="165"/>
      <c r="ITR188" s="165"/>
      <c r="ITS188" s="165"/>
      <c r="ITT188" s="168"/>
      <c r="ITU188" s="165"/>
      <c r="ITV188" s="165"/>
      <c r="ITW188" s="165"/>
      <c r="ITX188" s="168"/>
      <c r="ITY188" s="165"/>
      <c r="ITZ188" s="165"/>
      <c r="IUA188" s="165"/>
      <c r="IUB188" s="168"/>
      <c r="IUC188" s="165"/>
      <c r="IUD188" s="165"/>
      <c r="IUE188" s="165"/>
      <c r="IUF188" s="168"/>
      <c r="IUG188" s="165"/>
      <c r="IUH188" s="165"/>
      <c r="IUI188" s="165"/>
      <c r="IUJ188" s="168"/>
      <c r="IUK188" s="165"/>
      <c r="IUL188" s="165"/>
      <c r="IUM188" s="165"/>
      <c r="IUN188" s="168"/>
      <c r="IUO188" s="165"/>
      <c r="IUP188" s="165"/>
      <c r="IUQ188" s="165"/>
      <c r="IUR188" s="168"/>
      <c r="IUS188" s="165"/>
      <c r="IUT188" s="165"/>
      <c r="IUU188" s="165"/>
      <c r="IUV188" s="168"/>
      <c r="IUW188" s="165"/>
      <c r="IUX188" s="165"/>
      <c r="IUY188" s="165"/>
      <c r="IUZ188" s="168"/>
      <c r="IVA188" s="165"/>
      <c r="IVB188" s="165"/>
      <c r="IVC188" s="165"/>
      <c r="IVD188" s="168"/>
      <c r="IVE188" s="165"/>
      <c r="IVF188" s="165"/>
      <c r="IVG188" s="165"/>
      <c r="IVH188" s="168"/>
      <c r="IVI188" s="165"/>
      <c r="IVJ188" s="165"/>
      <c r="IVK188" s="165"/>
      <c r="IVL188" s="168"/>
      <c r="IVM188" s="165"/>
      <c r="IVN188" s="165"/>
      <c r="IVO188" s="165"/>
      <c r="IVP188" s="168"/>
      <c r="IVQ188" s="165"/>
      <c r="IVR188" s="165"/>
      <c r="IVS188" s="165"/>
      <c r="IVT188" s="168"/>
      <c r="IVU188" s="165"/>
      <c r="IVV188" s="165"/>
      <c r="IVW188" s="165"/>
      <c r="IVX188" s="168"/>
      <c r="IVY188" s="165"/>
      <c r="IVZ188" s="165"/>
      <c r="IWA188" s="165"/>
      <c r="IWB188" s="168"/>
      <c r="IWC188" s="165"/>
      <c r="IWD188" s="165"/>
      <c r="IWE188" s="165"/>
      <c r="IWF188" s="168"/>
      <c r="IWG188" s="165"/>
      <c r="IWH188" s="165"/>
      <c r="IWI188" s="165"/>
      <c r="IWJ188" s="168"/>
      <c r="IWK188" s="165"/>
      <c r="IWL188" s="165"/>
      <c r="IWM188" s="165"/>
      <c r="IWN188" s="168"/>
      <c r="IWO188" s="165"/>
      <c r="IWP188" s="165"/>
      <c r="IWQ188" s="165"/>
      <c r="IWR188" s="168"/>
      <c r="IWS188" s="165"/>
      <c r="IWT188" s="165"/>
      <c r="IWU188" s="165"/>
      <c r="IWV188" s="168"/>
      <c r="IWW188" s="165"/>
      <c r="IWX188" s="165"/>
      <c r="IWY188" s="165"/>
      <c r="IWZ188" s="168"/>
      <c r="IXA188" s="165"/>
      <c r="IXB188" s="165"/>
      <c r="IXC188" s="165"/>
      <c r="IXD188" s="168"/>
      <c r="IXE188" s="165"/>
      <c r="IXF188" s="165"/>
      <c r="IXG188" s="165"/>
      <c r="IXH188" s="168"/>
      <c r="IXI188" s="165"/>
      <c r="IXJ188" s="165"/>
      <c r="IXK188" s="165"/>
      <c r="IXL188" s="168"/>
      <c r="IXM188" s="165"/>
      <c r="IXN188" s="165"/>
      <c r="IXO188" s="165"/>
      <c r="IXP188" s="168"/>
      <c r="IXQ188" s="165"/>
      <c r="IXR188" s="165"/>
      <c r="IXS188" s="165"/>
      <c r="IXT188" s="168"/>
      <c r="IXU188" s="165"/>
      <c r="IXV188" s="165"/>
      <c r="IXW188" s="165"/>
      <c r="IXX188" s="168"/>
      <c r="IXY188" s="165"/>
      <c r="IXZ188" s="165"/>
      <c r="IYA188" s="165"/>
      <c r="IYB188" s="168"/>
      <c r="IYC188" s="165"/>
      <c r="IYD188" s="165"/>
      <c r="IYE188" s="165"/>
      <c r="IYF188" s="168"/>
      <c r="IYG188" s="165"/>
      <c r="IYH188" s="165"/>
      <c r="IYI188" s="165"/>
      <c r="IYJ188" s="168"/>
      <c r="IYK188" s="165"/>
      <c r="IYL188" s="165"/>
      <c r="IYM188" s="165"/>
      <c r="IYN188" s="168"/>
      <c r="IYO188" s="165"/>
      <c r="IYP188" s="165"/>
      <c r="IYQ188" s="165"/>
      <c r="IYR188" s="168"/>
      <c r="IYS188" s="165"/>
      <c r="IYT188" s="165"/>
      <c r="IYU188" s="165"/>
      <c r="IYV188" s="168"/>
      <c r="IYW188" s="165"/>
      <c r="IYX188" s="165"/>
      <c r="IYY188" s="165"/>
      <c r="IYZ188" s="168"/>
      <c r="IZA188" s="165"/>
      <c r="IZB188" s="165"/>
      <c r="IZC188" s="165"/>
      <c r="IZD188" s="168"/>
      <c r="IZE188" s="165"/>
      <c r="IZF188" s="165"/>
      <c r="IZG188" s="165"/>
      <c r="IZH188" s="168"/>
      <c r="IZI188" s="165"/>
      <c r="IZJ188" s="165"/>
      <c r="IZK188" s="165"/>
      <c r="IZL188" s="168"/>
      <c r="IZM188" s="165"/>
      <c r="IZN188" s="165"/>
      <c r="IZO188" s="165"/>
      <c r="IZP188" s="168"/>
      <c r="IZQ188" s="165"/>
      <c r="IZR188" s="165"/>
      <c r="IZS188" s="165"/>
      <c r="IZT188" s="168"/>
      <c r="IZU188" s="165"/>
      <c r="IZV188" s="165"/>
      <c r="IZW188" s="165"/>
      <c r="IZX188" s="168"/>
      <c r="IZY188" s="165"/>
      <c r="IZZ188" s="165"/>
      <c r="JAA188" s="165"/>
      <c r="JAB188" s="168"/>
      <c r="JAC188" s="165"/>
      <c r="JAD188" s="165"/>
      <c r="JAE188" s="165"/>
      <c r="JAF188" s="168"/>
      <c r="JAG188" s="165"/>
      <c r="JAH188" s="165"/>
      <c r="JAI188" s="165"/>
      <c r="JAJ188" s="168"/>
      <c r="JAK188" s="165"/>
      <c r="JAL188" s="165"/>
      <c r="JAM188" s="165"/>
      <c r="JAN188" s="168"/>
      <c r="JAO188" s="165"/>
      <c r="JAP188" s="165"/>
      <c r="JAQ188" s="165"/>
      <c r="JAR188" s="168"/>
      <c r="JAS188" s="165"/>
      <c r="JAT188" s="165"/>
      <c r="JAU188" s="165"/>
      <c r="JAV188" s="168"/>
      <c r="JAW188" s="165"/>
      <c r="JAX188" s="165"/>
      <c r="JAY188" s="165"/>
      <c r="JAZ188" s="168"/>
      <c r="JBA188" s="165"/>
      <c r="JBB188" s="165"/>
      <c r="JBC188" s="165"/>
      <c r="JBD188" s="168"/>
      <c r="JBE188" s="165"/>
      <c r="JBF188" s="165"/>
      <c r="JBG188" s="165"/>
      <c r="JBH188" s="168"/>
      <c r="JBI188" s="165"/>
      <c r="JBJ188" s="165"/>
      <c r="JBK188" s="165"/>
      <c r="JBL188" s="168"/>
      <c r="JBM188" s="165"/>
      <c r="JBN188" s="165"/>
      <c r="JBO188" s="165"/>
      <c r="JBP188" s="168"/>
      <c r="JBQ188" s="165"/>
      <c r="JBR188" s="165"/>
      <c r="JBS188" s="165"/>
      <c r="JBT188" s="168"/>
      <c r="JBU188" s="165"/>
      <c r="JBV188" s="165"/>
      <c r="JBW188" s="165"/>
      <c r="JBX188" s="168"/>
      <c r="JBY188" s="165"/>
      <c r="JBZ188" s="165"/>
      <c r="JCA188" s="165"/>
      <c r="JCB188" s="168"/>
      <c r="JCC188" s="165"/>
      <c r="JCD188" s="165"/>
      <c r="JCE188" s="165"/>
      <c r="JCF188" s="168"/>
      <c r="JCG188" s="165"/>
      <c r="JCH188" s="165"/>
      <c r="JCI188" s="165"/>
      <c r="JCJ188" s="168"/>
      <c r="JCK188" s="165"/>
      <c r="JCL188" s="165"/>
      <c r="JCM188" s="165"/>
      <c r="JCN188" s="168"/>
      <c r="JCO188" s="165"/>
      <c r="JCP188" s="165"/>
      <c r="JCQ188" s="165"/>
      <c r="JCR188" s="168"/>
      <c r="JCS188" s="165"/>
      <c r="JCT188" s="165"/>
      <c r="JCU188" s="165"/>
      <c r="JCV188" s="168"/>
      <c r="JCW188" s="165"/>
      <c r="JCX188" s="165"/>
      <c r="JCY188" s="165"/>
      <c r="JCZ188" s="168"/>
      <c r="JDA188" s="165"/>
      <c r="JDB188" s="165"/>
      <c r="JDC188" s="165"/>
      <c r="JDD188" s="168"/>
      <c r="JDE188" s="165"/>
      <c r="JDF188" s="165"/>
      <c r="JDG188" s="165"/>
      <c r="JDH188" s="168"/>
      <c r="JDI188" s="165"/>
      <c r="JDJ188" s="165"/>
      <c r="JDK188" s="165"/>
      <c r="JDL188" s="168"/>
      <c r="JDM188" s="165"/>
      <c r="JDN188" s="165"/>
      <c r="JDO188" s="165"/>
      <c r="JDP188" s="168"/>
      <c r="JDQ188" s="165"/>
      <c r="JDR188" s="165"/>
      <c r="JDS188" s="165"/>
      <c r="JDT188" s="168"/>
      <c r="JDU188" s="165"/>
      <c r="JDV188" s="165"/>
      <c r="JDW188" s="165"/>
      <c r="JDX188" s="168"/>
      <c r="JDY188" s="165"/>
      <c r="JDZ188" s="165"/>
      <c r="JEA188" s="165"/>
      <c r="JEB188" s="168"/>
      <c r="JEC188" s="165"/>
      <c r="JED188" s="165"/>
      <c r="JEE188" s="165"/>
      <c r="JEF188" s="168"/>
      <c r="JEG188" s="165"/>
      <c r="JEH188" s="165"/>
      <c r="JEI188" s="165"/>
      <c r="JEJ188" s="168"/>
      <c r="JEK188" s="165"/>
      <c r="JEL188" s="165"/>
      <c r="JEM188" s="165"/>
      <c r="JEN188" s="168"/>
      <c r="JEO188" s="165"/>
      <c r="JEP188" s="165"/>
      <c r="JEQ188" s="165"/>
      <c r="JER188" s="168"/>
      <c r="JES188" s="165"/>
      <c r="JET188" s="165"/>
      <c r="JEU188" s="165"/>
      <c r="JEV188" s="168"/>
      <c r="JEW188" s="165"/>
      <c r="JEX188" s="165"/>
      <c r="JEY188" s="165"/>
      <c r="JEZ188" s="168"/>
      <c r="JFA188" s="165"/>
      <c r="JFB188" s="165"/>
      <c r="JFC188" s="165"/>
      <c r="JFD188" s="168"/>
      <c r="JFE188" s="165"/>
      <c r="JFF188" s="165"/>
      <c r="JFG188" s="165"/>
      <c r="JFH188" s="168"/>
      <c r="JFI188" s="165"/>
      <c r="JFJ188" s="165"/>
      <c r="JFK188" s="165"/>
      <c r="JFL188" s="168"/>
      <c r="JFM188" s="165"/>
      <c r="JFN188" s="165"/>
      <c r="JFO188" s="165"/>
      <c r="JFP188" s="168"/>
      <c r="JFQ188" s="165"/>
      <c r="JFR188" s="165"/>
      <c r="JFS188" s="165"/>
      <c r="JFT188" s="168"/>
      <c r="JFU188" s="165"/>
      <c r="JFV188" s="165"/>
      <c r="JFW188" s="165"/>
      <c r="JFX188" s="168"/>
      <c r="JFY188" s="165"/>
      <c r="JFZ188" s="165"/>
      <c r="JGA188" s="165"/>
      <c r="JGB188" s="168"/>
      <c r="JGC188" s="165"/>
      <c r="JGD188" s="165"/>
      <c r="JGE188" s="165"/>
      <c r="JGF188" s="168"/>
      <c r="JGG188" s="165"/>
      <c r="JGH188" s="165"/>
      <c r="JGI188" s="165"/>
      <c r="JGJ188" s="168"/>
      <c r="JGK188" s="165"/>
      <c r="JGL188" s="165"/>
      <c r="JGM188" s="165"/>
      <c r="JGN188" s="168"/>
      <c r="JGO188" s="165"/>
      <c r="JGP188" s="165"/>
      <c r="JGQ188" s="165"/>
      <c r="JGR188" s="168"/>
      <c r="JGS188" s="165"/>
      <c r="JGT188" s="165"/>
      <c r="JGU188" s="165"/>
      <c r="JGV188" s="168"/>
      <c r="JGW188" s="165"/>
      <c r="JGX188" s="165"/>
      <c r="JGY188" s="165"/>
      <c r="JGZ188" s="168"/>
      <c r="JHA188" s="165"/>
      <c r="JHB188" s="165"/>
      <c r="JHC188" s="165"/>
      <c r="JHD188" s="168"/>
      <c r="JHE188" s="165"/>
      <c r="JHF188" s="165"/>
      <c r="JHG188" s="165"/>
      <c r="JHH188" s="168"/>
      <c r="JHI188" s="165"/>
      <c r="JHJ188" s="165"/>
      <c r="JHK188" s="165"/>
      <c r="JHL188" s="168"/>
      <c r="JHM188" s="165"/>
      <c r="JHN188" s="165"/>
      <c r="JHO188" s="165"/>
      <c r="JHP188" s="168"/>
      <c r="JHQ188" s="165"/>
      <c r="JHR188" s="165"/>
      <c r="JHS188" s="165"/>
      <c r="JHT188" s="168"/>
      <c r="JHU188" s="165"/>
      <c r="JHV188" s="165"/>
      <c r="JHW188" s="165"/>
      <c r="JHX188" s="168"/>
      <c r="JHY188" s="165"/>
      <c r="JHZ188" s="165"/>
      <c r="JIA188" s="165"/>
      <c r="JIB188" s="168"/>
      <c r="JIC188" s="165"/>
      <c r="JID188" s="165"/>
      <c r="JIE188" s="165"/>
      <c r="JIF188" s="168"/>
      <c r="JIG188" s="165"/>
      <c r="JIH188" s="165"/>
      <c r="JII188" s="165"/>
      <c r="JIJ188" s="168"/>
      <c r="JIK188" s="165"/>
      <c r="JIL188" s="165"/>
      <c r="JIM188" s="165"/>
      <c r="JIN188" s="168"/>
      <c r="JIO188" s="165"/>
      <c r="JIP188" s="165"/>
      <c r="JIQ188" s="165"/>
      <c r="JIR188" s="168"/>
      <c r="JIS188" s="165"/>
      <c r="JIT188" s="165"/>
      <c r="JIU188" s="165"/>
      <c r="JIV188" s="168"/>
      <c r="JIW188" s="165"/>
      <c r="JIX188" s="165"/>
      <c r="JIY188" s="165"/>
      <c r="JIZ188" s="168"/>
      <c r="JJA188" s="165"/>
      <c r="JJB188" s="165"/>
      <c r="JJC188" s="165"/>
      <c r="JJD188" s="168"/>
      <c r="JJE188" s="165"/>
      <c r="JJF188" s="165"/>
      <c r="JJG188" s="165"/>
      <c r="JJH188" s="168"/>
      <c r="JJI188" s="165"/>
      <c r="JJJ188" s="165"/>
      <c r="JJK188" s="165"/>
      <c r="JJL188" s="168"/>
      <c r="JJM188" s="165"/>
      <c r="JJN188" s="165"/>
      <c r="JJO188" s="165"/>
      <c r="JJP188" s="168"/>
      <c r="JJQ188" s="165"/>
      <c r="JJR188" s="165"/>
      <c r="JJS188" s="165"/>
      <c r="JJT188" s="168"/>
      <c r="JJU188" s="165"/>
      <c r="JJV188" s="165"/>
      <c r="JJW188" s="165"/>
      <c r="JJX188" s="168"/>
      <c r="JJY188" s="165"/>
      <c r="JJZ188" s="165"/>
      <c r="JKA188" s="165"/>
      <c r="JKB188" s="168"/>
      <c r="JKC188" s="165"/>
      <c r="JKD188" s="165"/>
      <c r="JKE188" s="165"/>
      <c r="JKF188" s="168"/>
      <c r="JKG188" s="165"/>
      <c r="JKH188" s="165"/>
      <c r="JKI188" s="165"/>
      <c r="JKJ188" s="168"/>
      <c r="JKK188" s="165"/>
      <c r="JKL188" s="165"/>
      <c r="JKM188" s="165"/>
      <c r="JKN188" s="168"/>
      <c r="JKO188" s="165"/>
      <c r="JKP188" s="165"/>
      <c r="JKQ188" s="165"/>
      <c r="JKR188" s="168"/>
      <c r="JKS188" s="165"/>
      <c r="JKT188" s="165"/>
      <c r="JKU188" s="165"/>
      <c r="JKV188" s="168"/>
      <c r="JKW188" s="165"/>
      <c r="JKX188" s="165"/>
      <c r="JKY188" s="165"/>
      <c r="JKZ188" s="168"/>
      <c r="JLA188" s="165"/>
      <c r="JLB188" s="165"/>
      <c r="JLC188" s="165"/>
      <c r="JLD188" s="168"/>
      <c r="JLE188" s="165"/>
      <c r="JLF188" s="165"/>
      <c r="JLG188" s="165"/>
      <c r="JLH188" s="168"/>
      <c r="JLI188" s="165"/>
      <c r="JLJ188" s="165"/>
      <c r="JLK188" s="165"/>
      <c r="JLL188" s="168"/>
      <c r="JLM188" s="165"/>
      <c r="JLN188" s="165"/>
      <c r="JLO188" s="165"/>
      <c r="JLP188" s="168"/>
      <c r="JLQ188" s="165"/>
      <c r="JLR188" s="165"/>
      <c r="JLS188" s="165"/>
      <c r="JLT188" s="168"/>
      <c r="JLU188" s="165"/>
      <c r="JLV188" s="165"/>
      <c r="JLW188" s="165"/>
      <c r="JLX188" s="168"/>
      <c r="JLY188" s="165"/>
      <c r="JLZ188" s="165"/>
      <c r="JMA188" s="165"/>
      <c r="JMB188" s="168"/>
      <c r="JMC188" s="165"/>
      <c r="JMD188" s="165"/>
      <c r="JME188" s="165"/>
      <c r="JMF188" s="168"/>
      <c r="JMG188" s="165"/>
      <c r="JMH188" s="165"/>
      <c r="JMI188" s="165"/>
      <c r="JMJ188" s="168"/>
      <c r="JMK188" s="165"/>
      <c r="JML188" s="165"/>
      <c r="JMM188" s="165"/>
      <c r="JMN188" s="168"/>
      <c r="JMO188" s="165"/>
      <c r="JMP188" s="165"/>
      <c r="JMQ188" s="165"/>
      <c r="JMR188" s="168"/>
      <c r="JMS188" s="165"/>
      <c r="JMT188" s="165"/>
      <c r="JMU188" s="165"/>
      <c r="JMV188" s="168"/>
      <c r="JMW188" s="165"/>
      <c r="JMX188" s="165"/>
      <c r="JMY188" s="165"/>
      <c r="JMZ188" s="168"/>
      <c r="JNA188" s="165"/>
      <c r="JNB188" s="165"/>
      <c r="JNC188" s="165"/>
      <c r="JND188" s="168"/>
      <c r="JNE188" s="165"/>
      <c r="JNF188" s="165"/>
      <c r="JNG188" s="165"/>
      <c r="JNH188" s="168"/>
      <c r="JNI188" s="165"/>
      <c r="JNJ188" s="165"/>
      <c r="JNK188" s="165"/>
      <c r="JNL188" s="168"/>
      <c r="JNM188" s="165"/>
      <c r="JNN188" s="165"/>
      <c r="JNO188" s="165"/>
      <c r="JNP188" s="168"/>
      <c r="JNQ188" s="165"/>
      <c r="JNR188" s="165"/>
      <c r="JNS188" s="165"/>
      <c r="JNT188" s="168"/>
      <c r="JNU188" s="165"/>
      <c r="JNV188" s="165"/>
      <c r="JNW188" s="165"/>
      <c r="JNX188" s="168"/>
      <c r="JNY188" s="165"/>
      <c r="JNZ188" s="165"/>
      <c r="JOA188" s="165"/>
      <c r="JOB188" s="168"/>
      <c r="JOC188" s="165"/>
      <c r="JOD188" s="165"/>
      <c r="JOE188" s="165"/>
      <c r="JOF188" s="168"/>
      <c r="JOG188" s="165"/>
      <c r="JOH188" s="165"/>
      <c r="JOI188" s="165"/>
      <c r="JOJ188" s="168"/>
      <c r="JOK188" s="165"/>
      <c r="JOL188" s="165"/>
      <c r="JOM188" s="165"/>
      <c r="JON188" s="168"/>
      <c r="JOO188" s="165"/>
      <c r="JOP188" s="165"/>
      <c r="JOQ188" s="165"/>
      <c r="JOR188" s="168"/>
      <c r="JOS188" s="165"/>
      <c r="JOT188" s="165"/>
      <c r="JOU188" s="165"/>
      <c r="JOV188" s="168"/>
      <c r="JOW188" s="165"/>
      <c r="JOX188" s="165"/>
      <c r="JOY188" s="165"/>
      <c r="JOZ188" s="168"/>
      <c r="JPA188" s="165"/>
      <c r="JPB188" s="165"/>
      <c r="JPC188" s="165"/>
      <c r="JPD188" s="168"/>
      <c r="JPE188" s="165"/>
      <c r="JPF188" s="165"/>
      <c r="JPG188" s="165"/>
      <c r="JPH188" s="168"/>
      <c r="JPI188" s="165"/>
      <c r="JPJ188" s="165"/>
      <c r="JPK188" s="165"/>
      <c r="JPL188" s="168"/>
      <c r="JPM188" s="165"/>
      <c r="JPN188" s="165"/>
      <c r="JPO188" s="165"/>
      <c r="JPP188" s="168"/>
      <c r="JPQ188" s="165"/>
      <c r="JPR188" s="165"/>
      <c r="JPS188" s="165"/>
      <c r="JPT188" s="168"/>
      <c r="JPU188" s="165"/>
      <c r="JPV188" s="165"/>
      <c r="JPW188" s="165"/>
      <c r="JPX188" s="168"/>
      <c r="JPY188" s="165"/>
      <c r="JPZ188" s="165"/>
      <c r="JQA188" s="165"/>
      <c r="JQB188" s="168"/>
      <c r="JQC188" s="165"/>
      <c r="JQD188" s="165"/>
      <c r="JQE188" s="165"/>
      <c r="JQF188" s="168"/>
      <c r="JQG188" s="165"/>
      <c r="JQH188" s="165"/>
      <c r="JQI188" s="165"/>
      <c r="JQJ188" s="168"/>
      <c r="JQK188" s="165"/>
      <c r="JQL188" s="165"/>
      <c r="JQM188" s="165"/>
      <c r="JQN188" s="168"/>
      <c r="JQO188" s="165"/>
      <c r="JQP188" s="165"/>
      <c r="JQQ188" s="165"/>
      <c r="JQR188" s="168"/>
      <c r="JQS188" s="165"/>
      <c r="JQT188" s="165"/>
      <c r="JQU188" s="165"/>
      <c r="JQV188" s="168"/>
      <c r="JQW188" s="165"/>
      <c r="JQX188" s="165"/>
      <c r="JQY188" s="165"/>
      <c r="JQZ188" s="168"/>
      <c r="JRA188" s="165"/>
      <c r="JRB188" s="165"/>
      <c r="JRC188" s="165"/>
      <c r="JRD188" s="168"/>
      <c r="JRE188" s="165"/>
      <c r="JRF188" s="165"/>
      <c r="JRG188" s="165"/>
      <c r="JRH188" s="168"/>
      <c r="JRI188" s="165"/>
      <c r="JRJ188" s="165"/>
      <c r="JRK188" s="165"/>
      <c r="JRL188" s="168"/>
      <c r="JRM188" s="165"/>
      <c r="JRN188" s="165"/>
      <c r="JRO188" s="165"/>
      <c r="JRP188" s="168"/>
      <c r="JRQ188" s="165"/>
      <c r="JRR188" s="165"/>
      <c r="JRS188" s="165"/>
      <c r="JRT188" s="168"/>
      <c r="JRU188" s="165"/>
      <c r="JRV188" s="165"/>
      <c r="JRW188" s="165"/>
      <c r="JRX188" s="168"/>
      <c r="JRY188" s="165"/>
      <c r="JRZ188" s="165"/>
      <c r="JSA188" s="165"/>
      <c r="JSB188" s="168"/>
      <c r="JSC188" s="165"/>
      <c r="JSD188" s="165"/>
      <c r="JSE188" s="165"/>
      <c r="JSF188" s="168"/>
      <c r="JSG188" s="165"/>
      <c r="JSH188" s="165"/>
      <c r="JSI188" s="165"/>
      <c r="JSJ188" s="168"/>
      <c r="JSK188" s="165"/>
      <c r="JSL188" s="165"/>
      <c r="JSM188" s="165"/>
      <c r="JSN188" s="168"/>
      <c r="JSO188" s="165"/>
      <c r="JSP188" s="165"/>
      <c r="JSQ188" s="165"/>
      <c r="JSR188" s="168"/>
      <c r="JSS188" s="165"/>
      <c r="JST188" s="165"/>
      <c r="JSU188" s="165"/>
      <c r="JSV188" s="168"/>
      <c r="JSW188" s="165"/>
      <c r="JSX188" s="165"/>
      <c r="JSY188" s="165"/>
      <c r="JSZ188" s="168"/>
      <c r="JTA188" s="165"/>
      <c r="JTB188" s="165"/>
      <c r="JTC188" s="165"/>
      <c r="JTD188" s="168"/>
      <c r="JTE188" s="165"/>
      <c r="JTF188" s="165"/>
      <c r="JTG188" s="165"/>
      <c r="JTH188" s="168"/>
      <c r="JTI188" s="165"/>
      <c r="JTJ188" s="165"/>
      <c r="JTK188" s="165"/>
      <c r="JTL188" s="168"/>
      <c r="JTM188" s="165"/>
      <c r="JTN188" s="165"/>
      <c r="JTO188" s="165"/>
      <c r="JTP188" s="168"/>
      <c r="JTQ188" s="165"/>
      <c r="JTR188" s="165"/>
      <c r="JTS188" s="165"/>
      <c r="JTT188" s="168"/>
      <c r="JTU188" s="165"/>
      <c r="JTV188" s="165"/>
      <c r="JTW188" s="165"/>
      <c r="JTX188" s="168"/>
      <c r="JTY188" s="165"/>
      <c r="JTZ188" s="165"/>
      <c r="JUA188" s="165"/>
      <c r="JUB188" s="168"/>
      <c r="JUC188" s="165"/>
      <c r="JUD188" s="165"/>
      <c r="JUE188" s="165"/>
      <c r="JUF188" s="168"/>
      <c r="JUG188" s="165"/>
      <c r="JUH188" s="165"/>
      <c r="JUI188" s="165"/>
      <c r="JUJ188" s="168"/>
      <c r="JUK188" s="165"/>
      <c r="JUL188" s="165"/>
      <c r="JUM188" s="165"/>
      <c r="JUN188" s="168"/>
      <c r="JUO188" s="165"/>
      <c r="JUP188" s="165"/>
      <c r="JUQ188" s="165"/>
      <c r="JUR188" s="168"/>
      <c r="JUS188" s="165"/>
      <c r="JUT188" s="165"/>
      <c r="JUU188" s="165"/>
      <c r="JUV188" s="168"/>
      <c r="JUW188" s="165"/>
      <c r="JUX188" s="165"/>
      <c r="JUY188" s="165"/>
      <c r="JUZ188" s="168"/>
      <c r="JVA188" s="165"/>
      <c r="JVB188" s="165"/>
      <c r="JVC188" s="165"/>
      <c r="JVD188" s="168"/>
      <c r="JVE188" s="165"/>
      <c r="JVF188" s="165"/>
      <c r="JVG188" s="165"/>
      <c r="JVH188" s="168"/>
      <c r="JVI188" s="165"/>
      <c r="JVJ188" s="165"/>
      <c r="JVK188" s="165"/>
      <c r="JVL188" s="168"/>
      <c r="JVM188" s="165"/>
      <c r="JVN188" s="165"/>
      <c r="JVO188" s="165"/>
      <c r="JVP188" s="168"/>
      <c r="JVQ188" s="165"/>
      <c r="JVR188" s="165"/>
      <c r="JVS188" s="165"/>
      <c r="JVT188" s="168"/>
      <c r="JVU188" s="165"/>
      <c r="JVV188" s="165"/>
      <c r="JVW188" s="165"/>
      <c r="JVX188" s="168"/>
      <c r="JVY188" s="165"/>
      <c r="JVZ188" s="165"/>
      <c r="JWA188" s="165"/>
      <c r="JWB188" s="168"/>
      <c r="JWC188" s="165"/>
      <c r="JWD188" s="165"/>
      <c r="JWE188" s="165"/>
      <c r="JWF188" s="168"/>
      <c r="JWG188" s="165"/>
      <c r="JWH188" s="165"/>
      <c r="JWI188" s="165"/>
      <c r="JWJ188" s="168"/>
      <c r="JWK188" s="165"/>
      <c r="JWL188" s="165"/>
      <c r="JWM188" s="165"/>
      <c r="JWN188" s="168"/>
      <c r="JWO188" s="165"/>
      <c r="JWP188" s="165"/>
      <c r="JWQ188" s="165"/>
      <c r="JWR188" s="168"/>
      <c r="JWS188" s="165"/>
      <c r="JWT188" s="165"/>
      <c r="JWU188" s="165"/>
      <c r="JWV188" s="168"/>
      <c r="JWW188" s="165"/>
      <c r="JWX188" s="165"/>
      <c r="JWY188" s="165"/>
      <c r="JWZ188" s="168"/>
      <c r="JXA188" s="165"/>
      <c r="JXB188" s="165"/>
      <c r="JXC188" s="165"/>
      <c r="JXD188" s="168"/>
      <c r="JXE188" s="165"/>
      <c r="JXF188" s="165"/>
      <c r="JXG188" s="165"/>
      <c r="JXH188" s="168"/>
      <c r="JXI188" s="165"/>
      <c r="JXJ188" s="165"/>
      <c r="JXK188" s="165"/>
      <c r="JXL188" s="168"/>
      <c r="JXM188" s="165"/>
      <c r="JXN188" s="165"/>
      <c r="JXO188" s="165"/>
      <c r="JXP188" s="168"/>
      <c r="JXQ188" s="165"/>
      <c r="JXR188" s="165"/>
      <c r="JXS188" s="165"/>
      <c r="JXT188" s="168"/>
      <c r="JXU188" s="165"/>
      <c r="JXV188" s="165"/>
      <c r="JXW188" s="165"/>
      <c r="JXX188" s="168"/>
      <c r="JXY188" s="165"/>
      <c r="JXZ188" s="165"/>
      <c r="JYA188" s="165"/>
      <c r="JYB188" s="168"/>
      <c r="JYC188" s="165"/>
      <c r="JYD188" s="165"/>
      <c r="JYE188" s="165"/>
      <c r="JYF188" s="168"/>
      <c r="JYG188" s="165"/>
      <c r="JYH188" s="165"/>
      <c r="JYI188" s="165"/>
      <c r="JYJ188" s="168"/>
      <c r="JYK188" s="165"/>
      <c r="JYL188" s="165"/>
      <c r="JYM188" s="165"/>
      <c r="JYN188" s="168"/>
      <c r="JYO188" s="165"/>
      <c r="JYP188" s="165"/>
      <c r="JYQ188" s="165"/>
      <c r="JYR188" s="168"/>
      <c r="JYS188" s="165"/>
      <c r="JYT188" s="165"/>
      <c r="JYU188" s="165"/>
      <c r="JYV188" s="168"/>
      <c r="JYW188" s="165"/>
      <c r="JYX188" s="165"/>
      <c r="JYY188" s="165"/>
      <c r="JYZ188" s="168"/>
      <c r="JZA188" s="165"/>
      <c r="JZB188" s="165"/>
      <c r="JZC188" s="165"/>
      <c r="JZD188" s="168"/>
      <c r="JZE188" s="165"/>
      <c r="JZF188" s="165"/>
      <c r="JZG188" s="165"/>
      <c r="JZH188" s="168"/>
      <c r="JZI188" s="165"/>
      <c r="JZJ188" s="165"/>
      <c r="JZK188" s="165"/>
      <c r="JZL188" s="168"/>
      <c r="JZM188" s="165"/>
      <c r="JZN188" s="165"/>
      <c r="JZO188" s="165"/>
      <c r="JZP188" s="168"/>
      <c r="JZQ188" s="165"/>
      <c r="JZR188" s="165"/>
      <c r="JZS188" s="165"/>
      <c r="JZT188" s="168"/>
      <c r="JZU188" s="165"/>
      <c r="JZV188" s="165"/>
      <c r="JZW188" s="165"/>
      <c r="JZX188" s="168"/>
      <c r="JZY188" s="165"/>
      <c r="JZZ188" s="165"/>
      <c r="KAA188" s="165"/>
      <c r="KAB188" s="168"/>
      <c r="KAC188" s="165"/>
      <c r="KAD188" s="165"/>
      <c r="KAE188" s="165"/>
      <c r="KAF188" s="168"/>
      <c r="KAG188" s="165"/>
      <c r="KAH188" s="165"/>
      <c r="KAI188" s="165"/>
      <c r="KAJ188" s="168"/>
      <c r="KAK188" s="165"/>
      <c r="KAL188" s="165"/>
      <c r="KAM188" s="165"/>
      <c r="KAN188" s="168"/>
      <c r="KAO188" s="165"/>
      <c r="KAP188" s="165"/>
      <c r="KAQ188" s="165"/>
      <c r="KAR188" s="168"/>
      <c r="KAS188" s="165"/>
      <c r="KAT188" s="165"/>
      <c r="KAU188" s="165"/>
      <c r="KAV188" s="168"/>
      <c r="KAW188" s="165"/>
      <c r="KAX188" s="165"/>
      <c r="KAY188" s="165"/>
      <c r="KAZ188" s="168"/>
      <c r="KBA188" s="165"/>
      <c r="KBB188" s="165"/>
      <c r="KBC188" s="165"/>
      <c r="KBD188" s="168"/>
      <c r="KBE188" s="165"/>
      <c r="KBF188" s="165"/>
      <c r="KBG188" s="165"/>
      <c r="KBH188" s="168"/>
      <c r="KBI188" s="165"/>
      <c r="KBJ188" s="165"/>
      <c r="KBK188" s="165"/>
      <c r="KBL188" s="168"/>
      <c r="KBM188" s="165"/>
      <c r="KBN188" s="165"/>
      <c r="KBO188" s="165"/>
      <c r="KBP188" s="168"/>
      <c r="KBQ188" s="165"/>
      <c r="KBR188" s="165"/>
      <c r="KBS188" s="165"/>
      <c r="KBT188" s="168"/>
      <c r="KBU188" s="165"/>
      <c r="KBV188" s="165"/>
      <c r="KBW188" s="165"/>
      <c r="KBX188" s="168"/>
      <c r="KBY188" s="165"/>
      <c r="KBZ188" s="165"/>
      <c r="KCA188" s="165"/>
      <c r="KCB188" s="168"/>
      <c r="KCC188" s="165"/>
      <c r="KCD188" s="165"/>
      <c r="KCE188" s="165"/>
      <c r="KCF188" s="168"/>
      <c r="KCG188" s="165"/>
      <c r="KCH188" s="165"/>
      <c r="KCI188" s="165"/>
      <c r="KCJ188" s="168"/>
      <c r="KCK188" s="165"/>
      <c r="KCL188" s="165"/>
      <c r="KCM188" s="165"/>
      <c r="KCN188" s="168"/>
      <c r="KCO188" s="165"/>
      <c r="KCP188" s="165"/>
      <c r="KCQ188" s="165"/>
      <c r="KCR188" s="168"/>
      <c r="KCS188" s="165"/>
      <c r="KCT188" s="165"/>
      <c r="KCU188" s="165"/>
      <c r="KCV188" s="168"/>
      <c r="KCW188" s="165"/>
      <c r="KCX188" s="165"/>
      <c r="KCY188" s="165"/>
      <c r="KCZ188" s="168"/>
      <c r="KDA188" s="165"/>
      <c r="KDB188" s="165"/>
      <c r="KDC188" s="165"/>
      <c r="KDD188" s="168"/>
      <c r="KDE188" s="165"/>
      <c r="KDF188" s="165"/>
      <c r="KDG188" s="165"/>
      <c r="KDH188" s="168"/>
      <c r="KDI188" s="165"/>
      <c r="KDJ188" s="165"/>
      <c r="KDK188" s="165"/>
      <c r="KDL188" s="168"/>
      <c r="KDM188" s="165"/>
      <c r="KDN188" s="165"/>
      <c r="KDO188" s="165"/>
      <c r="KDP188" s="168"/>
      <c r="KDQ188" s="165"/>
      <c r="KDR188" s="165"/>
      <c r="KDS188" s="165"/>
      <c r="KDT188" s="168"/>
      <c r="KDU188" s="165"/>
      <c r="KDV188" s="165"/>
      <c r="KDW188" s="165"/>
      <c r="KDX188" s="168"/>
      <c r="KDY188" s="165"/>
      <c r="KDZ188" s="165"/>
      <c r="KEA188" s="165"/>
      <c r="KEB188" s="168"/>
      <c r="KEC188" s="165"/>
      <c r="KED188" s="165"/>
      <c r="KEE188" s="165"/>
      <c r="KEF188" s="168"/>
      <c r="KEG188" s="165"/>
      <c r="KEH188" s="165"/>
      <c r="KEI188" s="165"/>
      <c r="KEJ188" s="168"/>
      <c r="KEK188" s="165"/>
      <c r="KEL188" s="165"/>
      <c r="KEM188" s="165"/>
      <c r="KEN188" s="168"/>
      <c r="KEO188" s="165"/>
      <c r="KEP188" s="165"/>
      <c r="KEQ188" s="165"/>
      <c r="KER188" s="168"/>
      <c r="KES188" s="165"/>
      <c r="KET188" s="165"/>
      <c r="KEU188" s="165"/>
      <c r="KEV188" s="168"/>
      <c r="KEW188" s="165"/>
      <c r="KEX188" s="165"/>
      <c r="KEY188" s="165"/>
      <c r="KEZ188" s="168"/>
      <c r="KFA188" s="165"/>
      <c r="KFB188" s="165"/>
      <c r="KFC188" s="165"/>
      <c r="KFD188" s="168"/>
      <c r="KFE188" s="165"/>
      <c r="KFF188" s="165"/>
      <c r="KFG188" s="165"/>
      <c r="KFH188" s="168"/>
      <c r="KFI188" s="165"/>
      <c r="KFJ188" s="165"/>
      <c r="KFK188" s="165"/>
      <c r="KFL188" s="168"/>
      <c r="KFM188" s="165"/>
      <c r="KFN188" s="165"/>
      <c r="KFO188" s="165"/>
      <c r="KFP188" s="168"/>
      <c r="KFQ188" s="165"/>
      <c r="KFR188" s="165"/>
      <c r="KFS188" s="165"/>
      <c r="KFT188" s="168"/>
      <c r="KFU188" s="165"/>
      <c r="KFV188" s="165"/>
      <c r="KFW188" s="165"/>
      <c r="KFX188" s="168"/>
      <c r="KFY188" s="165"/>
      <c r="KFZ188" s="165"/>
      <c r="KGA188" s="165"/>
      <c r="KGB188" s="168"/>
      <c r="KGC188" s="165"/>
      <c r="KGD188" s="165"/>
      <c r="KGE188" s="165"/>
      <c r="KGF188" s="168"/>
      <c r="KGG188" s="165"/>
      <c r="KGH188" s="165"/>
      <c r="KGI188" s="165"/>
      <c r="KGJ188" s="168"/>
      <c r="KGK188" s="165"/>
      <c r="KGL188" s="165"/>
      <c r="KGM188" s="165"/>
      <c r="KGN188" s="168"/>
      <c r="KGO188" s="165"/>
      <c r="KGP188" s="165"/>
      <c r="KGQ188" s="165"/>
      <c r="KGR188" s="168"/>
      <c r="KGS188" s="165"/>
      <c r="KGT188" s="165"/>
      <c r="KGU188" s="165"/>
      <c r="KGV188" s="168"/>
      <c r="KGW188" s="165"/>
      <c r="KGX188" s="165"/>
      <c r="KGY188" s="165"/>
      <c r="KGZ188" s="168"/>
      <c r="KHA188" s="165"/>
      <c r="KHB188" s="165"/>
      <c r="KHC188" s="165"/>
      <c r="KHD188" s="168"/>
      <c r="KHE188" s="165"/>
      <c r="KHF188" s="165"/>
      <c r="KHG188" s="165"/>
      <c r="KHH188" s="168"/>
      <c r="KHI188" s="165"/>
      <c r="KHJ188" s="165"/>
      <c r="KHK188" s="165"/>
      <c r="KHL188" s="168"/>
      <c r="KHM188" s="165"/>
      <c r="KHN188" s="165"/>
      <c r="KHO188" s="165"/>
      <c r="KHP188" s="168"/>
      <c r="KHQ188" s="165"/>
      <c r="KHR188" s="165"/>
      <c r="KHS188" s="165"/>
      <c r="KHT188" s="168"/>
      <c r="KHU188" s="165"/>
      <c r="KHV188" s="165"/>
      <c r="KHW188" s="165"/>
      <c r="KHX188" s="168"/>
      <c r="KHY188" s="165"/>
      <c r="KHZ188" s="165"/>
      <c r="KIA188" s="165"/>
      <c r="KIB188" s="168"/>
      <c r="KIC188" s="165"/>
      <c r="KID188" s="165"/>
      <c r="KIE188" s="165"/>
      <c r="KIF188" s="168"/>
      <c r="KIG188" s="165"/>
      <c r="KIH188" s="165"/>
      <c r="KII188" s="165"/>
      <c r="KIJ188" s="168"/>
      <c r="KIK188" s="165"/>
      <c r="KIL188" s="165"/>
      <c r="KIM188" s="165"/>
      <c r="KIN188" s="168"/>
      <c r="KIO188" s="165"/>
      <c r="KIP188" s="165"/>
      <c r="KIQ188" s="165"/>
      <c r="KIR188" s="168"/>
      <c r="KIS188" s="165"/>
      <c r="KIT188" s="165"/>
      <c r="KIU188" s="165"/>
      <c r="KIV188" s="168"/>
      <c r="KIW188" s="165"/>
      <c r="KIX188" s="165"/>
      <c r="KIY188" s="165"/>
      <c r="KIZ188" s="168"/>
      <c r="KJA188" s="165"/>
      <c r="KJB188" s="165"/>
      <c r="KJC188" s="165"/>
      <c r="KJD188" s="168"/>
      <c r="KJE188" s="165"/>
      <c r="KJF188" s="165"/>
      <c r="KJG188" s="165"/>
      <c r="KJH188" s="168"/>
      <c r="KJI188" s="165"/>
      <c r="KJJ188" s="165"/>
      <c r="KJK188" s="165"/>
      <c r="KJL188" s="168"/>
      <c r="KJM188" s="165"/>
      <c r="KJN188" s="165"/>
      <c r="KJO188" s="165"/>
      <c r="KJP188" s="168"/>
      <c r="KJQ188" s="165"/>
      <c r="KJR188" s="165"/>
      <c r="KJS188" s="165"/>
      <c r="KJT188" s="168"/>
      <c r="KJU188" s="165"/>
      <c r="KJV188" s="165"/>
      <c r="KJW188" s="165"/>
      <c r="KJX188" s="168"/>
      <c r="KJY188" s="165"/>
      <c r="KJZ188" s="165"/>
      <c r="KKA188" s="165"/>
      <c r="KKB188" s="168"/>
      <c r="KKC188" s="165"/>
      <c r="KKD188" s="165"/>
      <c r="KKE188" s="165"/>
      <c r="KKF188" s="168"/>
      <c r="KKG188" s="165"/>
      <c r="KKH188" s="165"/>
      <c r="KKI188" s="165"/>
      <c r="KKJ188" s="168"/>
      <c r="KKK188" s="165"/>
      <c r="KKL188" s="165"/>
      <c r="KKM188" s="165"/>
      <c r="KKN188" s="168"/>
      <c r="KKO188" s="165"/>
      <c r="KKP188" s="165"/>
      <c r="KKQ188" s="165"/>
      <c r="KKR188" s="168"/>
      <c r="KKS188" s="165"/>
      <c r="KKT188" s="165"/>
      <c r="KKU188" s="165"/>
      <c r="KKV188" s="168"/>
      <c r="KKW188" s="165"/>
      <c r="KKX188" s="165"/>
      <c r="KKY188" s="165"/>
      <c r="KKZ188" s="168"/>
      <c r="KLA188" s="165"/>
      <c r="KLB188" s="165"/>
      <c r="KLC188" s="165"/>
      <c r="KLD188" s="168"/>
      <c r="KLE188" s="165"/>
      <c r="KLF188" s="165"/>
      <c r="KLG188" s="165"/>
      <c r="KLH188" s="168"/>
      <c r="KLI188" s="165"/>
      <c r="KLJ188" s="165"/>
      <c r="KLK188" s="165"/>
      <c r="KLL188" s="168"/>
      <c r="KLM188" s="165"/>
      <c r="KLN188" s="165"/>
      <c r="KLO188" s="165"/>
      <c r="KLP188" s="168"/>
      <c r="KLQ188" s="165"/>
      <c r="KLR188" s="165"/>
      <c r="KLS188" s="165"/>
      <c r="KLT188" s="168"/>
      <c r="KLU188" s="165"/>
      <c r="KLV188" s="165"/>
      <c r="KLW188" s="165"/>
      <c r="KLX188" s="168"/>
      <c r="KLY188" s="165"/>
      <c r="KLZ188" s="165"/>
      <c r="KMA188" s="165"/>
      <c r="KMB188" s="168"/>
      <c r="KMC188" s="165"/>
      <c r="KMD188" s="165"/>
      <c r="KME188" s="165"/>
      <c r="KMF188" s="168"/>
      <c r="KMG188" s="165"/>
      <c r="KMH188" s="165"/>
      <c r="KMI188" s="165"/>
      <c r="KMJ188" s="168"/>
      <c r="KMK188" s="165"/>
      <c r="KML188" s="165"/>
      <c r="KMM188" s="165"/>
      <c r="KMN188" s="168"/>
      <c r="KMO188" s="165"/>
      <c r="KMP188" s="165"/>
      <c r="KMQ188" s="165"/>
      <c r="KMR188" s="168"/>
      <c r="KMS188" s="165"/>
      <c r="KMT188" s="165"/>
      <c r="KMU188" s="165"/>
      <c r="KMV188" s="168"/>
      <c r="KMW188" s="165"/>
      <c r="KMX188" s="165"/>
      <c r="KMY188" s="165"/>
      <c r="KMZ188" s="168"/>
      <c r="KNA188" s="165"/>
      <c r="KNB188" s="165"/>
      <c r="KNC188" s="165"/>
      <c r="KND188" s="168"/>
      <c r="KNE188" s="165"/>
      <c r="KNF188" s="165"/>
      <c r="KNG188" s="165"/>
      <c r="KNH188" s="168"/>
      <c r="KNI188" s="165"/>
      <c r="KNJ188" s="165"/>
      <c r="KNK188" s="165"/>
      <c r="KNL188" s="168"/>
      <c r="KNM188" s="165"/>
      <c r="KNN188" s="165"/>
      <c r="KNO188" s="165"/>
      <c r="KNP188" s="168"/>
      <c r="KNQ188" s="165"/>
      <c r="KNR188" s="165"/>
      <c r="KNS188" s="165"/>
      <c r="KNT188" s="168"/>
      <c r="KNU188" s="165"/>
      <c r="KNV188" s="165"/>
      <c r="KNW188" s="165"/>
      <c r="KNX188" s="168"/>
      <c r="KNY188" s="165"/>
      <c r="KNZ188" s="165"/>
      <c r="KOA188" s="165"/>
      <c r="KOB188" s="168"/>
      <c r="KOC188" s="165"/>
      <c r="KOD188" s="165"/>
      <c r="KOE188" s="165"/>
      <c r="KOF188" s="168"/>
      <c r="KOG188" s="165"/>
      <c r="KOH188" s="165"/>
      <c r="KOI188" s="165"/>
      <c r="KOJ188" s="168"/>
      <c r="KOK188" s="165"/>
      <c r="KOL188" s="165"/>
      <c r="KOM188" s="165"/>
      <c r="KON188" s="168"/>
      <c r="KOO188" s="165"/>
      <c r="KOP188" s="165"/>
      <c r="KOQ188" s="165"/>
      <c r="KOR188" s="168"/>
      <c r="KOS188" s="165"/>
      <c r="KOT188" s="165"/>
      <c r="KOU188" s="165"/>
      <c r="KOV188" s="168"/>
      <c r="KOW188" s="165"/>
      <c r="KOX188" s="165"/>
      <c r="KOY188" s="165"/>
      <c r="KOZ188" s="168"/>
      <c r="KPA188" s="165"/>
      <c r="KPB188" s="165"/>
      <c r="KPC188" s="165"/>
      <c r="KPD188" s="168"/>
      <c r="KPE188" s="165"/>
      <c r="KPF188" s="165"/>
      <c r="KPG188" s="165"/>
      <c r="KPH188" s="168"/>
      <c r="KPI188" s="165"/>
      <c r="KPJ188" s="165"/>
      <c r="KPK188" s="165"/>
      <c r="KPL188" s="168"/>
      <c r="KPM188" s="165"/>
      <c r="KPN188" s="165"/>
      <c r="KPO188" s="165"/>
      <c r="KPP188" s="168"/>
      <c r="KPQ188" s="165"/>
      <c r="KPR188" s="165"/>
      <c r="KPS188" s="165"/>
      <c r="KPT188" s="168"/>
      <c r="KPU188" s="165"/>
      <c r="KPV188" s="165"/>
      <c r="KPW188" s="165"/>
      <c r="KPX188" s="168"/>
      <c r="KPY188" s="165"/>
      <c r="KPZ188" s="165"/>
      <c r="KQA188" s="165"/>
      <c r="KQB188" s="168"/>
      <c r="KQC188" s="165"/>
      <c r="KQD188" s="165"/>
      <c r="KQE188" s="165"/>
      <c r="KQF188" s="168"/>
      <c r="KQG188" s="165"/>
      <c r="KQH188" s="165"/>
      <c r="KQI188" s="165"/>
      <c r="KQJ188" s="168"/>
      <c r="KQK188" s="165"/>
      <c r="KQL188" s="165"/>
      <c r="KQM188" s="165"/>
      <c r="KQN188" s="168"/>
      <c r="KQO188" s="165"/>
      <c r="KQP188" s="165"/>
      <c r="KQQ188" s="165"/>
      <c r="KQR188" s="168"/>
      <c r="KQS188" s="165"/>
      <c r="KQT188" s="165"/>
      <c r="KQU188" s="165"/>
      <c r="KQV188" s="168"/>
      <c r="KQW188" s="165"/>
      <c r="KQX188" s="165"/>
      <c r="KQY188" s="165"/>
      <c r="KQZ188" s="168"/>
      <c r="KRA188" s="165"/>
      <c r="KRB188" s="165"/>
      <c r="KRC188" s="165"/>
      <c r="KRD188" s="168"/>
      <c r="KRE188" s="165"/>
      <c r="KRF188" s="165"/>
      <c r="KRG188" s="165"/>
      <c r="KRH188" s="168"/>
      <c r="KRI188" s="165"/>
      <c r="KRJ188" s="165"/>
      <c r="KRK188" s="165"/>
      <c r="KRL188" s="168"/>
      <c r="KRM188" s="165"/>
      <c r="KRN188" s="165"/>
      <c r="KRO188" s="165"/>
      <c r="KRP188" s="168"/>
      <c r="KRQ188" s="165"/>
      <c r="KRR188" s="165"/>
      <c r="KRS188" s="165"/>
      <c r="KRT188" s="168"/>
      <c r="KRU188" s="165"/>
      <c r="KRV188" s="165"/>
      <c r="KRW188" s="165"/>
      <c r="KRX188" s="168"/>
      <c r="KRY188" s="165"/>
      <c r="KRZ188" s="165"/>
      <c r="KSA188" s="165"/>
      <c r="KSB188" s="168"/>
      <c r="KSC188" s="165"/>
      <c r="KSD188" s="165"/>
      <c r="KSE188" s="165"/>
      <c r="KSF188" s="168"/>
      <c r="KSG188" s="165"/>
      <c r="KSH188" s="165"/>
      <c r="KSI188" s="165"/>
      <c r="KSJ188" s="168"/>
      <c r="KSK188" s="165"/>
      <c r="KSL188" s="165"/>
      <c r="KSM188" s="165"/>
      <c r="KSN188" s="168"/>
      <c r="KSO188" s="165"/>
      <c r="KSP188" s="165"/>
      <c r="KSQ188" s="165"/>
      <c r="KSR188" s="168"/>
      <c r="KSS188" s="165"/>
      <c r="KST188" s="165"/>
      <c r="KSU188" s="165"/>
      <c r="KSV188" s="168"/>
      <c r="KSW188" s="165"/>
      <c r="KSX188" s="165"/>
      <c r="KSY188" s="165"/>
      <c r="KSZ188" s="168"/>
      <c r="KTA188" s="165"/>
      <c r="KTB188" s="165"/>
      <c r="KTC188" s="165"/>
      <c r="KTD188" s="168"/>
      <c r="KTE188" s="165"/>
      <c r="KTF188" s="165"/>
      <c r="KTG188" s="165"/>
      <c r="KTH188" s="168"/>
      <c r="KTI188" s="165"/>
      <c r="KTJ188" s="165"/>
      <c r="KTK188" s="165"/>
      <c r="KTL188" s="168"/>
      <c r="KTM188" s="165"/>
      <c r="KTN188" s="165"/>
      <c r="KTO188" s="165"/>
      <c r="KTP188" s="168"/>
      <c r="KTQ188" s="165"/>
      <c r="KTR188" s="165"/>
      <c r="KTS188" s="165"/>
      <c r="KTT188" s="168"/>
      <c r="KTU188" s="165"/>
      <c r="KTV188" s="165"/>
      <c r="KTW188" s="165"/>
      <c r="KTX188" s="168"/>
      <c r="KTY188" s="165"/>
      <c r="KTZ188" s="165"/>
      <c r="KUA188" s="165"/>
      <c r="KUB188" s="168"/>
      <c r="KUC188" s="165"/>
      <c r="KUD188" s="165"/>
      <c r="KUE188" s="165"/>
      <c r="KUF188" s="168"/>
      <c r="KUG188" s="165"/>
      <c r="KUH188" s="165"/>
      <c r="KUI188" s="165"/>
      <c r="KUJ188" s="168"/>
      <c r="KUK188" s="165"/>
      <c r="KUL188" s="165"/>
      <c r="KUM188" s="165"/>
      <c r="KUN188" s="168"/>
      <c r="KUO188" s="165"/>
      <c r="KUP188" s="165"/>
      <c r="KUQ188" s="165"/>
      <c r="KUR188" s="168"/>
      <c r="KUS188" s="165"/>
      <c r="KUT188" s="165"/>
      <c r="KUU188" s="165"/>
      <c r="KUV188" s="168"/>
      <c r="KUW188" s="165"/>
      <c r="KUX188" s="165"/>
      <c r="KUY188" s="165"/>
      <c r="KUZ188" s="168"/>
      <c r="KVA188" s="165"/>
      <c r="KVB188" s="165"/>
      <c r="KVC188" s="165"/>
      <c r="KVD188" s="168"/>
      <c r="KVE188" s="165"/>
      <c r="KVF188" s="165"/>
      <c r="KVG188" s="165"/>
      <c r="KVH188" s="168"/>
      <c r="KVI188" s="165"/>
      <c r="KVJ188" s="165"/>
      <c r="KVK188" s="165"/>
      <c r="KVL188" s="168"/>
      <c r="KVM188" s="165"/>
      <c r="KVN188" s="165"/>
      <c r="KVO188" s="165"/>
      <c r="KVP188" s="168"/>
      <c r="KVQ188" s="165"/>
      <c r="KVR188" s="165"/>
      <c r="KVS188" s="165"/>
      <c r="KVT188" s="168"/>
      <c r="KVU188" s="165"/>
      <c r="KVV188" s="165"/>
      <c r="KVW188" s="165"/>
      <c r="KVX188" s="168"/>
      <c r="KVY188" s="165"/>
      <c r="KVZ188" s="165"/>
      <c r="KWA188" s="165"/>
      <c r="KWB188" s="168"/>
      <c r="KWC188" s="165"/>
      <c r="KWD188" s="165"/>
      <c r="KWE188" s="165"/>
      <c r="KWF188" s="168"/>
      <c r="KWG188" s="165"/>
      <c r="KWH188" s="165"/>
      <c r="KWI188" s="165"/>
      <c r="KWJ188" s="168"/>
      <c r="KWK188" s="165"/>
      <c r="KWL188" s="165"/>
      <c r="KWM188" s="165"/>
      <c r="KWN188" s="168"/>
      <c r="KWO188" s="165"/>
      <c r="KWP188" s="165"/>
      <c r="KWQ188" s="165"/>
      <c r="KWR188" s="168"/>
      <c r="KWS188" s="165"/>
      <c r="KWT188" s="165"/>
      <c r="KWU188" s="165"/>
      <c r="KWV188" s="168"/>
      <c r="KWW188" s="165"/>
      <c r="KWX188" s="165"/>
      <c r="KWY188" s="165"/>
      <c r="KWZ188" s="168"/>
      <c r="KXA188" s="165"/>
      <c r="KXB188" s="165"/>
      <c r="KXC188" s="165"/>
      <c r="KXD188" s="168"/>
      <c r="KXE188" s="165"/>
      <c r="KXF188" s="165"/>
      <c r="KXG188" s="165"/>
      <c r="KXH188" s="168"/>
      <c r="KXI188" s="165"/>
      <c r="KXJ188" s="165"/>
      <c r="KXK188" s="165"/>
      <c r="KXL188" s="168"/>
      <c r="KXM188" s="165"/>
      <c r="KXN188" s="165"/>
      <c r="KXO188" s="165"/>
      <c r="KXP188" s="168"/>
      <c r="KXQ188" s="165"/>
      <c r="KXR188" s="165"/>
      <c r="KXS188" s="165"/>
      <c r="KXT188" s="168"/>
      <c r="KXU188" s="165"/>
      <c r="KXV188" s="165"/>
      <c r="KXW188" s="165"/>
      <c r="KXX188" s="168"/>
      <c r="KXY188" s="165"/>
      <c r="KXZ188" s="165"/>
      <c r="KYA188" s="165"/>
      <c r="KYB188" s="168"/>
      <c r="KYC188" s="165"/>
      <c r="KYD188" s="165"/>
      <c r="KYE188" s="165"/>
      <c r="KYF188" s="168"/>
      <c r="KYG188" s="165"/>
      <c r="KYH188" s="165"/>
      <c r="KYI188" s="165"/>
      <c r="KYJ188" s="168"/>
      <c r="KYK188" s="165"/>
      <c r="KYL188" s="165"/>
      <c r="KYM188" s="165"/>
      <c r="KYN188" s="168"/>
      <c r="KYO188" s="165"/>
      <c r="KYP188" s="165"/>
      <c r="KYQ188" s="165"/>
      <c r="KYR188" s="168"/>
      <c r="KYS188" s="165"/>
      <c r="KYT188" s="165"/>
      <c r="KYU188" s="165"/>
      <c r="KYV188" s="168"/>
      <c r="KYW188" s="165"/>
      <c r="KYX188" s="165"/>
      <c r="KYY188" s="165"/>
      <c r="KYZ188" s="168"/>
      <c r="KZA188" s="165"/>
      <c r="KZB188" s="165"/>
      <c r="KZC188" s="165"/>
      <c r="KZD188" s="168"/>
      <c r="KZE188" s="165"/>
      <c r="KZF188" s="165"/>
      <c r="KZG188" s="165"/>
      <c r="KZH188" s="168"/>
      <c r="KZI188" s="165"/>
      <c r="KZJ188" s="165"/>
      <c r="KZK188" s="165"/>
      <c r="KZL188" s="168"/>
      <c r="KZM188" s="165"/>
      <c r="KZN188" s="165"/>
      <c r="KZO188" s="165"/>
      <c r="KZP188" s="168"/>
      <c r="KZQ188" s="165"/>
      <c r="KZR188" s="165"/>
      <c r="KZS188" s="165"/>
      <c r="KZT188" s="168"/>
      <c r="KZU188" s="165"/>
      <c r="KZV188" s="165"/>
      <c r="KZW188" s="165"/>
      <c r="KZX188" s="168"/>
      <c r="KZY188" s="165"/>
      <c r="KZZ188" s="165"/>
      <c r="LAA188" s="165"/>
      <c r="LAB188" s="168"/>
      <c r="LAC188" s="165"/>
      <c r="LAD188" s="165"/>
      <c r="LAE188" s="165"/>
      <c r="LAF188" s="168"/>
      <c r="LAG188" s="165"/>
      <c r="LAH188" s="165"/>
      <c r="LAI188" s="165"/>
      <c r="LAJ188" s="168"/>
      <c r="LAK188" s="165"/>
      <c r="LAL188" s="165"/>
      <c r="LAM188" s="165"/>
      <c r="LAN188" s="168"/>
      <c r="LAO188" s="165"/>
      <c r="LAP188" s="165"/>
      <c r="LAQ188" s="165"/>
      <c r="LAR188" s="168"/>
      <c r="LAS188" s="165"/>
      <c r="LAT188" s="165"/>
      <c r="LAU188" s="165"/>
      <c r="LAV188" s="168"/>
      <c r="LAW188" s="165"/>
      <c r="LAX188" s="165"/>
      <c r="LAY188" s="165"/>
      <c r="LAZ188" s="168"/>
      <c r="LBA188" s="165"/>
      <c r="LBB188" s="165"/>
      <c r="LBC188" s="165"/>
      <c r="LBD188" s="168"/>
      <c r="LBE188" s="165"/>
      <c r="LBF188" s="165"/>
      <c r="LBG188" s="165"/>
      <c r="LBH188" s="168"/>
      <c r="LBI188" s="165"/>
      <c r="LBJ188" s="165"/>
      <c r="LBK188" s="165"/>
      <c r="LBL188" s="168"/>
      <c r="LBM188" s="165"/>
      <c r="LBN188" s="165"/>
      <c r="LBO188" s="165"/>
      <c r="LBP188" s="168"/>
      <c r="LBQ188" s="165"/>
      <c r="LBR188" s="165"/>
      <c r="LBS188" s="165"/>
      <c r="LBT188" s="168"/>
      <c r="LBU188" s="165"/>
      <c r="LBV188" s="165"/>
      <c r="LBW188" s="165"/>
      <c r="LBX188" s="168"/>
      <c r="LBY188" s="165"/>
      <c r="LBZ188" s="165"/>
      <c r="LCA188" s="165"/>
      <c r="LCB188" s="168"/>
      <c r="LCC188" s="165"/>
      <c r="LCD188" s="165"/>
      <c r="LCE188" s="165"/>
      <c r="LCF188" s="168"/>
      <c r="LCG188" s="165"/>
      <c r="LCH188" s="165"/>
      <c r="LCI188" s="165"/>
      <c r="LCJ188" s="168"/>
      <c r="LCK188" s="165"/>
      <c r="LCL188" s="165"/>
      <c r="LCM188" s="165"/>
      <c r="LCN188" s="168"/>
      <c r="LCO188" s="165"/>
      <c r="LCP188" s="165"/>
      <c r="LCQ188" s="165"/>
      <c r="LCR188" s="168"/>
      <c r="LCS188" s="165"/>
      <c r="LCT188" s="165"/>
      <c r="LCU188" s="165"/>
      <c r="LCV188" s="168"/>
      <c r="LCW188" s="165"/>
      <c r="LCX188" s="165"/>
      <c r="LCY188" s="165"/>
      <c r="LCZ188" s="168"/>
      <c r="LDA188" s="165"/>
      <c r="LDB188" s="165"/>
      <c r="LDC188" s="165"/>
      <c r="LDD188" s="168"/>
      <c r="LDE188" s="165"/>
      <c r="LDF188" s="165"/>
      <c r="LDG188" s="165"/>
      <c r="LDH188" s="168"/>
      <c r="LDI188" s="165"/>
      <c r="LDJ188" s="165"/>
      <c r="LDK188" s="165"/>
      <c r="LDL188" s="168"/>
      <c r="LDM188" s="165"/>
      <c r="LDN188" s="165"/>
      <c r="LDO188" s="165"/>
      <c r="LDP188" s="168"/>
      <c r="LDQ188" s="165"/>
      <c r="LDR188" s="165"/>
      <c r="LDS188" s="165"/>
      <c r="LDT188" s="168"/>
      <c r="LDU188" s="165"/>
      <c r="LDV188" s="165"/>
      <c r="LDW188" s="165"/>
      <c r="LDX188" s="168"/>
      <c r="LDY188" s="165"/>
      <c r="LDZ188" s="165"/>
      <c r="LEA188" s="165"/>
      <c r="LEB188" s="168"/>
      <c r="LEC188" s="165"/>
      <c r="LED188" s="165"/>
      <c r="LEE188" s="165"/>
      <c r="LEF188" s="168"/>
      <c r="LEG188" s="165"/>
      <c r="LEH188" s="165"/>
      <c r="LEI188" s="165"/>
      <c r="LEJ188" s="168"/>
      <c r="LEK188" s="165"/>
      <c r="LEL188" s="165"/>
      <c r="LEM188" s="165"/>
      <c r="LEN188" s="168"/>
      <c r="LEO188" s="165"/>
      <c r="LEP188" s="165"/>
      <c r="LEQ188" s="165"/>
      <c r="LER188" s="168"/>
      <c r="LES188" s="165"/>
      <c r="LET188" s="165"/>
      <c r="LEU188" s="165"/>
      <c r="LEV188" s="168"/>
      <c r="LEW188" s="165"/>
      <c r="LEX188" s="165"/>
      <c r="LEY188" s="165"/>
      <c r="LEZ188" s="168"/>
      <c r="LFA188" s="165"/>
      <c r="LFB188" s="165"/>
      <c r="LFC188" s="165"/>
      <c r="LFD188" s="168"/>
      <c r="LFE188" s="165"/>
      <c r="LFF188" s="165"/>
      <c r="LFG188" s="165"/>
      <c r="LFH188" s="168"/>
      <c r="LFI188" s="165"/>
      <c r="LFJ188" s="165"/>
      <c r="LFK188" s="165"/>
      <c r="LFL188" s="168"/>
      <c r="LFM188" s="165"/>
      <c r="LFN188" s="165"/>
      <c r="LFO188" s="165"/>
      <c r="LFP188" s="168"/>
      <c r="LFQ188" s="165"/>
      <c r="LFR188" s="165"/>
      <c r="LFS188" s="165"/>
      <c r="LFT188" s="168"/>
      <c r="LFU188" s="165"/>
      <c r="LFV188" s="165"/>
      <c r="LFW188" s="165"/>
      <c r="LFX188" s="168"/>
      <c r="LFY188" s="165"/>
      <c r="LFZ188" s="165"/>
      <c r="LGA188" s="165"/>
      <c r="LGB188" s="168"/>
      <c r="LGC188" s="165"/>
      <c r="LGD188" s="165"/>
      <c r="LGE188" s="165"/>
      <c r="LGF188" s="168"/>
      <c r="LGG188" s="165"/>
      <c r="LGH188" s="165"/>
      <c r="LGI188" s="165"/>
      <c r="LGJ188" s="168"/>
      <c r="LGK188" s="165"/>
      <c r="LGL188" s="165"/>
      <c r="LGM188" s="165"/>
      <c r="LGN188" s="168"/>
      <c r="LGO188" s="165"/>
      <c r="LGP188" s="165"/>
      <c r="LGQ188" s="165"/>
      <c r="LGR188" s="168"/>
      <c r="LGS188" s="165"/>
      <c r="LGT188" s="165"/>
      <c r="LGU188" s="165"/>
      <c r="LGV188" s="168"/>
      <c r="LGW188" s="165"/>
      <c r="LGX188" s="165"/>
      <c r="LGY188" s="165"/>
      <c r="LGZ188" s="168"/>
      <c r="LHA188" s="165"/>
      <c r="LHB188" s="165"/>
      <c r="LHC188" s="165"/>
      <c r="LHD188" s="168"/>
      <c r="LHE188" s="165"/>
      <c r="LHF188" s="165"/>
      <c r="LHG188" s="165"/>
      <c r="LHH188" s="168"/>
      <c r="LHI188" s="165"/>
      <c r="LHJ188" s="165"/>
      <c r="LHK188" s="165"/>
      <c r="LHL188" s="168"/>
      <c r="LHM188" s="165"/>
      <c r="LHN188" s="165"/>
      <c r="LHO188" s="165"/>
      <c r="LHP188" s="168"/>
      <c r="LHQ188" s="165"/>
      <c r="LHR188" s="165"/>
      <c r="LHS188" s="165"/>
      <c r="LHT188" s="168"/>
      <c r="LHU188" s="165"/>
      <c r="LHV188" s="165"/>
      <c r="LHW188" s="165"/>
      <c r="LHX188" s="168"/>
      <c r="LHY188" s="165"/>
      <c r="LHZ188" s="165"/>
      <c r="LIA188" s="165"/>
      <c r="LIB188" s="168"/>
      <c r="LIC188" s="165"/>
      <c r="LID188" s="165"/>
      <c r="LIE188" s="165"/>
      <c r="LIF188" s="168"/>
      <c r="LIG188" s="165"/>
      <c r="LIH188" s="165"/>
      <c r="LII188" s="165"/>
      <c r="LIJ188" s="168"/>
      <c r="LIK188" s="165"/>
      <c r="LIL188" s="165"/>
      <c r="LIM188" s="165"/>
      <c r="LIN188" s="168"/>
      <c r="LIO188" s="165"/>
      <c r="LIP188" s="165"/>
      <c r="LIQ188" s="165"/>
      <c r="LIR188" s="168"/>
      <c r="LIS188" s="165"/>
      <c r="LIT188" s="165"/>
      <c r="LIU188" s="165"/>
      <c r="LIV188" s="168"/>
      <c r="LIW188" s="165"/>
      <c r="LIX188" s="165"/>
      <c r="LIY188" s="165"/>
      <c r="LIZ188" s="168"/>
      <c r="LJA188" s="165"/>
      <c r="LJB188" s="165"/>
      <c r="LJC188" s="165"/>
      <c r="LJD188" s="168"/>
      <c r="LJE188" s="165"/>
      <c r="LJF188" s="165"/>
      <c r="LJG188" s="165"/>
      <c r="LJH188" s="168"/>
      <c r="LJI188" s="165"/>
      <c r="LJJ188" s="165"/>
      <c r="LJK188" s="165"/>
      <c r="LJL188" s="168"/>
      <c r="LJM188" s="165"/>
      <c r="LJN188" s="165"/>
      <c r="LJO188" s="165"/>
      <c r="LJP188" s="168"/>
      <c r="LJQ188" s="165"/>
      <c r="LJR188" s="165"/>
      <c r="LJS188" s="165"/>
      <c r="LJT188" s="168"/>
      <c r="LJU188" s="165"/>
      <c r="LJV188" s="165"/>
      <c r="LJW188" s="165"/>
      <c r="LJX188" s="168"/>
      <c r="LJY188" s="165"/>
      <c r="LJZ188" s="165"/>
      <c r="LKA188" s="165"/>
      <c r="LKB188" s="168"/>
      <c r="LKC188" s="165"/>
      <c r="LKD188" s="165"/>
      <c r="LKE188" s="165"/>
      <c r="LKF188" s="168"/>
      <c r="LKG188" s="165"/>
      <c r="LKH188" s="165"/>
      <c r="LKI188" s="165"/>
      <c r="LKJ188" s="168"/>
      <c r="LKK188" s="165"/>
      <c r="LKL188" s="165"/>
      <c r="LKM188" s="165"/>
      <c r="LKN188" s="168"/>
      <c r="LKO188" s="165"/>
      <c r="LKP188" s="165"/>
      <c r="LKQ188" s="165"/>
      <c r="LKR188" s="168"/>
      <c r="LKS188" s="165"/>
      <c r="LKT188" s="165"/>
      <c r="LKU188" s="165"/>
      <c r="LKV188" s="168"/>
      <c r="LKW188" s="165"/>
      <c r="LKX188" s="165"/>
      <c r="LKY188" s="165"/>
      <c r="LKZ188" s="168"/>
      <c r="LLA188" s="165"/>
      <c r="LLB188" s="165"/>
      <c r="LLC188" s="165"/>
      <c r="LLD188" s="168"/>
      <c r="LLE188" s="165"/>
      <c r="LLF188" s="165"/>
      <c r="LLG188" s="165"/>
      <c r="LLH188" s="168"/>
      <c r="LLI188" s="165"/>
      <c r="LLJ188" s="165"/>
      <c r="LLK188" s="165"/>
      <c r="LLL188" s="168"/>
      <c r="LLM188" s="165"/>
      <c r="LLN188" s="165"/>
      <c r="LLO188" s="165"/>
      <c r="LLP188" s="168"/>
      <c r="LLQ188" s="165"/>
      <c r="LLR188" s="165"/>
      <c r="LLS188" s="165"/>
      <c r="LLT188" s="168"/>
      <c r="LLU188" s="165"/>
      <c r="LLV188" s="165"/>
      <c r="LLW188" s="165"/>
      <c r="LLX188" s="168"/>
      <c r="LLY188" s="165"/>
      <c r="LLZ188" s="165"/>
      <c r="LMA188" s="165"/>
      <c r="LMB188" s="168"/>
      <c r="LMC188" s="165"/>
      <c r="LMD188" s="165"/>
      <c r="LME188" s="165"/>
      <c r="LMF188" s="168"/>
      <c r="LMG188" s="165"/>
      <c r="LMH188" s="165"/>
      <c r="LMI188" s="165"/>
      <c r="LMJ188" s="168"/>
      <c r="LMK188" s="165"/>
      <c r="LML188" s="165"/>
      <c r="LMM188" s="165"/>
      <c r="LMN188" s="168"/>
      <c r="LMO188" s="165"/>
      <c r="LMP188" s="165"/>
      <c r="LMQ188" s="165"/>
      <c r="LMR188" s="168"/>
      <c r="LMS188" s="165"/>
      <c r="LMT188" s="165"/>
      <c r="LMU188" s="165"/>
      <c r="LMV188" s="168"/>
      <c r="LMW188" s="165"/>
      <c r="LMX188" s="165"/>
      <c r="LMY188" s="165"/>
      <c r="LMZ188" s="168"/>
      <c r="LNA188" s="165"/>
      <c r="LNB188" s="165"/>
      <c r="LNC188" s="165"/>
      <c r="LND188" s="168"/>
      <c r="LNE188" s="165"/>
      <c r="LNF188" s="165"/>
      <c r="LNG188" s="165"/>
      <c r="LNH188" s="168"/>
      <c r="LNI188" s="165"/>
      <c r="LNJ188" s="165"/>
      <c r="LNK188" s="165"/>
      <c r="LNL188" s="168"/>
      <c r="LNM188" s="165"/>
      <c r="LNN188" s="165"/>
      <c r="LNO188" s="165"/>
      <c r="LNP188" s="168"/>
      <c r="LNQ188" s="165"/>
      <c r="LNR188" s="165"/>
      <c r="LNS188" s="165"/>
      <c r="LNT188" s="168"/>
      <c r="LNU188" s="165"/>
      <c r="LNV188" s="165"/>
      <c r="LNW188" s="165"/>
      <c r="LNX188" s="168"/>
      <c r="LNY188" s="165"/>
      <c r="LNZ188" s="165"/>
      <c r="LOA188" s="165"/>
      <c r="LOB188" s="168"/>
      <c r="LOC188" s="165"/>
      <c r="LOD188" s="165"/>
      <c r="LOE188" s="165"/>
      <c r="LOF188" s="168"/>
      <c r="LOG188" s="165"/>
      <c r="LOH188" s="165"/>
      <c r="LOI188" s="165"/>
      <c r="LOJ188" s="168"/>
      <c r="LOK188" s="165"/>
      <c r="LOL188" s="165"/>
      <c r="LOM188" s="165"/>
      <c r="LON188" s="168"/>
      <c r="LOO188" s="165"/>
      <c r="LOP188" s="165"/>
      <c r="LOQ188" s="165"/>
      <c r="LOR188" s="168"/>
      <c r="LOS188" s="165"/>
      <c r="LOT188" s="165"/>
      <c r="LOU188" s="165"/>
      <c r="LOV188" s="168"/>
      <c r="LOW188" s="165"/>
      <c r="LOX188" s="165"/>
      <c r="LOY188" s="165"/>
      <c r="LOZ188" s="168"/>
      <c r="LPA188" s="165"/>
      <c r="LPB188" s="165"/>
      <c r="LPC188" s="165"/>
      <c r="LPD188" s="168"/>
      <c r="LPE188" s="165"/>
      <c r="LPF188" s="165"/>
      <c r="LPG188" s="165"/>
      <c r="LPH188" s="168"/>
      <c r="LPI188" s="165"/>
      <c r="LPJ188" s="165"/>
      <c r="LPK188" s="165"/>
      <c r="LPL188" s="168"/>
      <c r="LPM188" s="165"/>
      <c r="LPN188" s="165"/>
      <c r="LPO188" s="165"/>
      <c r="LPP188" s="168"/>
      <c r="LPQ188" s="165"/>
      <c r="LPR188" s="165"/>
      <c r="LPS188" s="165"/>
      <c r="LPT188" s="168"/>
      <c r="LPU188" s="165"/>
      <c r="LPV188" s="165"/>
      <c r="LPW188" s="165"/>
      <c r="LPX188" s="168"/>
      <c r="LPY188" s="165"/>
      <c r="LPZ188" s="165"/>
      <c r="LQA188" s="165"/>
      <c r="LQB188" s="168"/>
      <c r="LQC188" s="165"/>
      <c r="LQD188" s="165"/>
      <c r="LQE188" s="165"/>
      <c r="LQF188" s="168"/>
      <c r="LQG188" s="165"/>
      <c r="LQH188" s="165"/>
      <c r="LQI188" s="165"/>
      <c r="LQJ188" s="168"/>
      <c r="LQK188" s="165"/>
      <c r="LQL188" s="165"/>
      <c r="LQM188" s="165"/>
      <c r="LQN188" s="168"/>
      <c r="LQO188" s="165"/>
      <c r="LQP188" s="165"/>
      <c r="LQQ188" s="165"/>
      <c r="LQR188" s="168"/>
      <c r="LQS188" s="165"/>
      <c r="LQT188" s="165"/>
      <c r="LQU188" s="165"/>
      <c r="LQV188" s="168"/>
      <c r="LQW188" s="165"/>
      <c r="LQX188" s="165"/>
      <c r="LQY188" s="165"/>
      <c r="LQZ188" s="168"/>
      <c r="LRA188" s="165"/>
      <c r="LRB188" s="165"/>
      <c r="LRC188" s="165"/>
      <c r="LRD188" s="168"/>
      <c r="LRE188" s="165"/>
      <c r="LRF188" s="165"/>
      <c r="LRG188" s="165"/>
      <c r="LRH188" s="168"/>
      <c r="LRI188" s="165"/>
      <c r="LRJ188" s="165"/>
      <c r="LRK188" s="165"/>
      <c r="LRL188" s="168"/>
      <c r="LRM188" s="165"/>
      <c r="LRN188" s="165"/>
      <c r="LRO188" s="165"/>
      <c r="LRP188" s="168"/>
      <c r="LRQ188" s="165"/>
      <c r="LRR188" s="165"/>
      <c r="LRS188" s="165"/>
      <c r="LRT188" s="168"/>
      <c r="LRU188" s="165"/>
      <c r="LRV188" s="165"/>
      <c r="LRW188" s="165"/>
      <c r="LRX188" s="168"/>
      <c r="LRY188" s="165"/>
      <c r="LRZ188" s="165"/>
      <c r="LSA188" s="165"/>
      <c r="LSB188" s="168"/>
      <c r="LSC188" s="165"/>
      <c r="LSD188" s="165"/>
      <c r="LSE188" s="165"/>
      <c r="LSF188" s="168"/>
      <c r="LSG188" s="165"/>
      <c r="LSH188" s="165"/>
      <c r="LSI188" s="165"/>
      <c r="LSJ188" s="168"/>
      <c r="LSK188" s="165"/>
      <c r="LSL188" s="165"/>
      <c r="LSM188" s="165"/>
      <c r="LSN188" s="168"/>
      <c r="LSO188" s="165"/>
      <c r="LSP188" s="165"/>
      <c r="LSQ188" s="165"/>
      <c r="LSR188" s="168"/>
      <c r="LSS188" s="165"/>
      <c r="LST188" s="165"/>
      <c r="LSU188" s="165"/>
      <c r="LSV188" s="168"/>
      <c r="LSW188" s="165"/>
      <c r="LSX188" s="165"/>
      <c r="LSY188" s="165"/>
      <c r="LSZ188" s="168"/>
      <c r="LTA188" s="165"/>
      <c r="LTB188" s="165"/>
      <c r="LTC188" s="165"/>
      <c r="LTD188" s="168"/>
      <c r="LTE188" s="165"/>
      <c r="LTF188" s="165"/>
      <c r="LTG188" s="165"/>
      <c r="LTH188" s="168"/>
      <c r="LTI188" s="165"/>
      <c r="LTJ188" s="165"/>
      <c r="LTK188" s="165"/>
      <c r="LTL188" s="168"/>
      <c r="LTM188" s="165"/>
      <c r="LTN188" s="165"/>
      <c r="LTO188" s="165"/>
      <c r="LTP188" s="168"/>
      <c r="LTQ188" s="165"/>
      <c r="LTR188" s="165"/>
      <c r="LTS188" s="165"/>
      <c r="LTT188" s="168"/>
      <c r="LTU188" s="165"/>
      <c r="LTV188" s="165"/>
      <c r="LTW188" s="165"/>
      <c r="LTX188" s="168"/>
      <c r="LTY188" s="165"/>
      <c r="LTZ188" s="165"/>
      <c r="LUA188" s="165"/>
      <c r="LUB188" s="168"/>
      <c r="LUC188" s="165"/>
      <c r="LUD188" s="165"/>
      <c r="LUE188" s="165"/>
      <c r="LUF188" s="168"/>
      <c r="LUG188" s="165"/>
      <c r="LUH188" s="165"/>
      <c r="LUI188" s="165"/>
      <c r="LUJ188" s="168"/>
      <c r="LUK188" s="165"/>
      <c r="LUL188" s="165"/>
      <c r="LUM188" s="165"/>
      <c r="LUN188" s="168"/>
      <c r="LUO188" s="165"/>
      <c r="LUP188" s="165"/>
      <c r="LUQ188" s="165"/>
      <c r="LUR188" s="168"/>
      <c r="LUS188" s="165"/>
      <c r="LUT188" s="165"/>
      <c r="LUU188" s="165"/>
      <c r="LUV188" s="168"/>
      <c r="LUW188" s="165"/>
      <c r="LUX188" s="165"/>
      <c r="LUY188" s="165"/>
      <c r="LUZ188" s="168"/>
      <c r="LVA188" s="165"/>
      <c r="LVB188" s="165"/>
      <c r="LVC188" s="165"/>
      <c r="LVD188" s="168"/>
      <c r="LVE188" s="165"/>
      <c r="LVF188" s="165"/>
      <c r="LVG188" s="165"/>
      <c r="LVH188" s="168"/>
      <c r="LVI188" s="165"/>
      <c r="LVJ188" s="165"/>
      <c r="LVK188" s="165"/>
      <c r="LVL188" s="168"/>
      <c r="LVM188" s="165"/>
      <c r="LVN188" s="165"/>
      <c r="LVO188" s="165"/>
      <c r="LVP188" s="168"/>
      <c r="LVQ188" s="165"/>
      <c r="LVR188" s="165"/>
      <c r="LVS188" s="165"/>
      <c r="LVT188" s="168"/>
      <c r="LVU188" s="165"/>
      <c r="LVV188" s="165"/>
      <c r="LVW188" s="165"/>
      <c r="LVX188" s="168"/>
      <c r="LVY188" s="165"/>
      <c r="LVZ188" s="165"/>
      <c r="LWA188" s="165"/>
      <c r="LWB188" s="168"/>
      <c r="LWC188" s="165"/>
      <c r="LWD188" s="165"/>
      <c r="LWE188" s="165"/>
      <c r="LWF188" s="168"/>
      <c r="LWG188" s="165"/>
      <c r="LWH188" s="165"/>
      <c r="LWI188" s="165"/>
      <c r="LWJ188" s="168"/>
      <c r="LWK188" s="165"/>
      <c r="LWL188" s="165"/>
      <c r="LWM188" s="165"/>
      <c r="LWN188" s="168"/>
      <c r="LWO188" s="165"/>
      <c r="LWP188" s="165"/>
      <c r="LWQ188" s="165"/>
      <c r="LWR188" s="168"/>
      <c r="LWS188" s="165"/>
      <c r="LWT188" s="165"/>
      <c r="LWU188" s="165"/>
      <c r="LWV188" s="168"/>
      <c r="LWW188" s="165"/>
      <c r="LWX188" s="165"/>
      <c r="LWY188" s="165"/>
      <c r="LWZ188" s="168"/>
      <c r="LXA188" s="165"/>
      <c r="LXB188" s="165"/>
      <c r="LXC188" s="165"/>
      <c r="LXD188" s="168"/>
      <c r="LXE188" s="165"/>
      <c r="LXF188" s="165"/>
      <c r="LXG188" s="165"/>
      <c r="LXH188" s="168"/>
      <c r="LXI188" s="165"/>
      <c r="LXJ188" s="165"/>
      <c r="LXK188" s="165"/>
      <c r="LXL188" s="168"/>
      <c r="LXM188" s="165"/>
      <c r="LXN188" s="165"/>
      <c r="LXO188" s="165"/>
      <c r="LXP188" s="168"/>
      <c r="LXQ188" s="165"/>
      <c r="LXR188" s="165"/>
      <c r="LXS188" s="165"/>
      <c r="LXT188" s="168"/>
      <c r="LXU188" s="165"/>
      <c r="LXV188" s="165"/>
      <c r="LXW188" s="165"/>
      <c r="LXX188" s="168"/>
      <c r="LXY188" s="165"/>
      <c r="LXZ188" s="165"/>
      <c r="LYA188" s="165"/>
      <c r="LYB188" s="168"/>
      <c r="LYC188" s="165"/>
      <c r="LYD188" s="165"/>
      <c r="LYE188" s="165"/>
      <c r="LYF188" s="168"/>
      <c r="LYG188" s="165"/>
      <c r="LYH188" s="165"/>
      <c r="LYI188" s="165"/>
      <c r="LYJ188" s="168"/>
      <c r="LYK188" s="165"/>
      <c r="LYL188" s="165"/>
      <c r="LYM188" s="165"/>
      <c r="LYN188" s="168"/>
      <c r="LYO188" s="165"/>
      <c r="LYP188" s="165"/>
      <c r="LYQ188" s="165"/>
      <c r="LYR188" s="168"/>
      <c r="LYS188" s="165"/>
      <c r="LYT188" s="165"/>
      <c r="LYU188" s="165"/>
      <c r="LYV188" s="168"/>
      <c r="LYW188" s="165"/>
      <c r="LYX188" s="165"/>
      <c r="LYY188" s="165"/>
      <c r="LYZ188" s="168"/>
      <c r="LZA188" s="165"/>
      <c r="LZB188" s="165"/>
      <c r="LZC188" s="165"/>
      <c r="LZD188" s="168"/>
      <c r="LZE188" s="165"/>
      <c r="LZF188" s="165"/>
      <c r="LZG188" s="165"/>
      <c r="LZH188" s="168"/>
      <c r="LZI188" s="165"/>
      <c r="LZJ188" s="165"/>
      <c r="LZK188" s="165"/>
      <c r="LZL188" s="168"/>
      <c r="LZM188" s="165"/>
      <c r="LZN188" s="165"/>
      <c r="LZO188" s="165"/>
      <c r="LZP188" s="168"/>
      <c r="LZQ188" s="165"/>
      <c r="LZR188" s="165"/>
      <c r="LZS188" s="165"/>
      <c r="LZT188" s="168"/>
      <c r="LZU188" s="165"/>
      <c r="LZV188" s="165"/>
      <c r="LZW188" s="165"/>
      <c r="LZX188" s="168"/>
      <c r="LZY188" s="165"/>
      <c r="LZZ188" s="165"/>
      <c r="MAA188" s="165"/>
      <c r="MAB188" s="168"/>
      <c r="MAC188" s="165"/>
      <c r="MAD188" s="165"/>
      <c r="MAE188" s="165"/>
      <c r="MAF188" s="168"/>
      <c r="MAG188" s="165"/>
      <c r="MAH188" s="165"/>
      <c r="MAI188" s="165"/>
      <c r="MAJ188" s="168"/>
      <c r="MAK188" s="165"/>
      <c r="MAL188" s="165"/>
      <c r="MAM188" s="165"/>
      <c r="MAN188" s="168"/>
      <c r="MAO188" s="165"/>
      <c r="MAP188" s="165"/>
      <c r="MAQ188" s="165"/>
      <c r="MAR188" s="168"/>
      <c r="MAS188" s="165"/>
      <c r="MAT188" s="165"/>
      <c r="MAU188" s="165"/>
      <c r="MAV188" s="168"/>
      <c r="MAW188" s="165"/>
      <c r="MAX188" s="165"/>
      <c r="MAY188" s="165"/>
      <c r="MAZ188" s="168"/>
      <c r="MBA188" s="165"/>
      <c r="MBB188" s="165"/>
      <c r="MBC188" s="165"/>
      <c r="MBD188" s="168"/>
      <c r="MBE188" s="165"/>
      <c r="MBF188" s="165"/>
      <c r="MBG188" s="165"/>
      <c r="MBH188" s="168"/>
      <c r="MBI188" s="165"/>
      <c r="MBJ188" s="165"/>
      <c r="MBK188" s="165"/>
      <c r="MBL188" s="168"/>
      <c r="MBM188" s="165"/>
      <c r="MBN188" s="165"/>
      <c r="MBO188" s="165"/>
      <c r="MBP188" s="168"/>
      <c r="MBQ188" s="165"/>
      <c r="MBR188" s="165"/>
      <c r="MBS188" s="165"/>
      <c r="MBT188" s="168"/>
      <c r="MBU188" s="165"/>
      <c r="MBV188" s="165"/>
      <c r="MBW188" s="165"/>
      <c r="MBX188" s="168"/>
      <c r="MBY188" s="165"/>
      <c r="MBZ188" s="165"/>
      <c r="MCA188" s="165"/>
      <c r="MCB188" s="168"/>
      <c r="MCC188" s="165"/>
      <c r="MCD188" s="165"/>
      <c r="MCE188" s="165"/>
      <c r="MCF188" s="168"/>
      <c r="MCG188" s="165"/>
      <c r="MCH188" s="165"/>
      <c r="MCI188" s="165"/>
      <c r="MCJ188" s="168"/>
      <c r="MCK188" s="165"/>
      <c r="MCL188" s="165"/>
      <c r="MCM188" s="165"/>
      <c r="MCN188" s="168"/>
      <c r="MCO188" s="165"/>
      <c r="MCP188" s="165"/>
      <c r="MCQ188" s="165"/>
      <c r="MCR188" s="168"/>
      <c r="MCS188" s="165"/>
      <c r="MCT188" s="165"/>
      <c r="MCU188" s="165"/>
      <c r="MCV188" s="168"/>
      <c r="MCW188" s="165"/>
      <c r="MCX188" s="165"/>
      <c r="MCY188" s="165"/>
      <c r="MCZ188" s="168"/>
      <c r="MDA188" s="165"/>
      <c r="MDB188" s="165"/>
      <c r="MDC188" s="165"/>
      <c r="MDD188" s="168"/>
      <c r="MDE188" s="165"/>
      <c r="MDF188" s="165"/>
      <c r="MDG188" s="165"/>
      <c r="MDH188" s="168"/>
      <c r="MDI188" s="165"/>
      <c r="MDJ188" s="165"/>
      <c r="MDK188" s="165"/>
      <c r="MDL188" s="168"/>
      <c r="MDM188" s="165"/>
      <c r="MDN188" s="165"/>
      <c r="MDO188" s="165"/>
      <c r="MDP188" s="168"/>
      <c r="MDQ188" s="165"/>
      <c r="MDR188" s="165"/>
      <c r="MDS188" s="165"/>
      <c r="MDT188" s="168"/>
      <c r="MDU188" s="165"/>
      <c r="MDV188" s="165"/>
      <c r="MDW188" s="165"/>
      <c r="MDX188" s="168"/>
      <c r="MDY188" s="165"/>
      <c r="MDZ188" s="165"/>
      <c r="MEA188" s="165"/>
      <c r="MEB188" s="168"/>
      <c r="MEC188" s="165"/>
      <c r="MED188" s="165"/>
      <c r="MEE188" s="165"/>
      <c r="MEF188" s="168"/>
      <c r="MEG188" s="165"/>
      <c r="MEH188" s="165"/>
      <c r="MEI188" s="165"/>
      <c r="MEJ188" s="168"/>
      <c r="MEK188" s="165"/>
      <c r="MEL188" s="165"/>
      <c r="MEM188" s="165"/>
      <c r="MEN188" s="168"/>
      <c r="MEO188" s="165"/>
      <c r="MEP188" s="165"/>
      <c r="MEQ188" s="165"/>
      <c r="MER188" s="168"/>
      <c r="MES188" s="165"/>
      <c r="MET188" s="165"/>
      <c r="MEU188" s="165"/>
      <c r="MEV188" s="168"/>
      <c r="MEW188" s="165"/>
      <c r="MEX188" s="165"/>
      <c r="MEY188" s="165"/>
      <c r="MEZ188" s="168"/>
      <c r="MFA188" s="165"/>
      <c r="MFB188" s="165"/>
      <c r="MFC188" s="165"/>
      <c r="MFD188" s="168"/>
      <c r="MFE188" s="165"/>
      <c r="MFF188" s="165"/>
      <c r="MFG188" s="165"/>
      <c r="MFH188" s="168"/>
      <c r="MFI188" s="165"/>
      <c r="MFJ188" s="165"/>
      <c r="MFK188" s="165"/>
      <c r="MFL188" s="168"/>
      <c r="MFM188" s="165"/>
      <c r="MFN188" s="165"/>
      <c r="MFO188" s="165"/>
      <c r="MFP188" s="168"/>
      <c r="MFQ188" s="165"/>
      <c r="MFR188" s="165"/>
      <c r="MFS188" s="165"/>
      <c r="MFT188" s="168"/>
      <c r="MFU188" s="165"/>
      <c r="MFV188" s="165"/>
      <c r="MFW188" s="165"/>
      <c r="MFX188" s="168"/>
      <c r="MFY188" s="165"/>
      <c r="MFZ188" s="165"/>
      <c r="MGA188" s="165"/>
      <c r="MGB188" s="168"/>
      <c r="MGC188" s="165"/>
      <c r="MGD188" s="165"/>
      <c r="MGE188" s="165"/>
      <c r="MGF188" s="168"/>
      <c r="MGG188" s="165"/>
      <c r="MGH188" s="165"/>
      <c r="MGI188" s="165"/>
      <c r="MGJ188" s="168"/>
      <c r="MGK188" s="165"/>
      <c r="MGL188" s="165"/>
      <c r="MGM188" s="165"/>
      <c r="MGN188" s="168"/>
      <c r="MGO188" s="165"/>
      <c r="MGP188" s="165"/>
      <c r="MGQ188" s="165"/>
      <c r="MGR188" s="168"/>
      <c r="MGS188" s="165"/>
      <c r="MGT188" s="165"/>
      <c r="MGU188" s="165"/>
      <c r="MGV188" s="168"/>
      <c r="MGW188" s="165"/>
      <c r="MGX188" s="165"/>
      <c r="MGY188" s="165"/>
      <c r="MGZ188" s="168"/>
      <c r="MHA188" s="165"/>
      <c r="MHB188" s="165"/>
      <c r="MHC188" s="165"/>
      <c r="MHD188" s="168"/>
      <c r="MHE188" s="165"/>
      <c r="MHF188" s="165"/>
      <c r="MHG188" s="165"/>
      <c r="MHH188" s="168"/>
      <c r="MHI188" s="165"/>
      <c r="MHJ188" s="165"/>
      <c r="MHK188" s="165"/>
      <c r="MHL188" s="168"/>
      <c r="MHM188" s="165"/>
      <c r="MHN188" s="165"/>
      <c r="MHO188" s="165"/>
      <c r="MHP188" s="168"/>
      <c r="MHQ188" s="165"/>
      <c r="MHR188" s="165"/>
      <c r="MHS188" s="165"/>
      <c r="MHT188" s="168"/>
      <c r="MHU188" s="165"/>
      <c r="MHV188" s="165"/>
      <c r="MHW188" s="165"/>
      <c r="MHX188" s="168"/>
      <c r="MHY188" s="165"/>
      <c r="MHZ188" s="165"/>
      <c r="MIA188" s="165"/>
      <c r="MIB188" s="168"/>
      <c r="MIC188" s="165"/>
      <c r="MID188" s="165"/>
      <c r="MIE188" s="165"/>
      <c r="MIF188" s="168"/>
      <c r="MIG188" s="165"/>
      <c r="MIH188" s="165"/>
      <c r="MII188" s="165"/>
      <c r="MIJ188" s="168"/>
      <c r="MIK188" s="165"/>
      <c r="MIL188" s="165"/>
      <c r="MIM188" s="165"/>
      <c r="MIN188" s="168"/>
      <c r="MIO188" s="165"/>
      <c r="MIP188" s="165"/>
      <c r="MIQ188" s="165"/>
      <c r="MIR188" s="168"/>
      <c r="MIS188" s="165"/>
      <c r="MIT188" s="165"/>
      <c r="MIU188" s="165"/>
      <c r="MIV188" s="168"/>
      <c r="MIW188" s="165"/>
      <c r="MIX188" s="165"/>
      <c r="MIY188" s="165"/>
      <c r="MIZ188" s="168"/>
      <c r="MJA188" s="165"/>
      <c r="MJB188" s="165"/>
      <c r="MJC188" s="165"/>
      <c r="MJD188" s="168"/>
      <c r="MJE188" s="165"/>
      <c r="MJF188" s="165"/>
      <c r="MJG188" s="165"/>
      <c r="MJH188" s="168"/>
      <c r="MJI188" s="165"/>
      <c r="MJJ188" s="165"/>
      <c r="MJK188" s="165"/>
      <c r="MJL188" s="168"/>
      <c r="MJM188" s="165"/>
      <c r="MJN188" s="165"/>
      <c r="MJO188" s="165"/>
      <c r="MJP188" s="168"/>
      <c r="MJQ188" s="165"/>
      <c r="MJR188" s="165"/>
      <c r="MJS188" s="165"/>
      <c r="MJT188" s="168"/>
      <c r="MJU188" s="165"/>
      <c r="MJV188" s="165"/>
      <c r="MJW188" s="165"/>
      <c r="MJX188" s="168"/>
      <c r="MJY188" s="165"/>
      <c r="MJZ188" s="165"/>
      <c r="MKA188" s="165"/>
      <c r="MKB188" s="168"/>
      <c r="MKC188" s="165"/>
      <c r="MKD188" s="165"/>
      <c r="MKE188" s="165"/>
      <c r="MKF188" s="168"/>
      <c r="MKG188" s="165"/>
      <c r="MKH188" s="165"/>
      <c r="MKI188" s="165"/>
      <c r="MKJ188" s="168"/>
      <c r="MKK188" s="165"/>
      <c r="MKL188" s="165"/>
      <c r="MKM188" s="165"/>
      <c r="MKN188" s="168"/>
      <c r="MKO188" s="165"/>
      <c r="MKP188" s="165"/>
      <c r="MKQ188" s="165"/>
      <c r="MKR188" s="168"/>
      <c r="MKS188" s="165"/>
      <c r="MKT188" s="165"/>
      <c r="MKU188" s="165"/>
      <c r="MKV188" s="168"/>
      <c r="MKW188" s="165"/>
      <c r="MKX188" s="165"/>
      <c r="MKY188" s="165"/>
      <c r="MKZ188" s="168"/>
      <c r="MLA188" s="165"/>
      <c r="MLB188" s="165"/>
      <c r="MLC188" s="165"/>
      <c r="MLD188" s="168"/>
      <c r="MLE188" s="165"/>
      <c r="MLF188" s="165"/>
      <c r="MLG188" s="165"/>
      <c r="MLH188" s="168"/>
      <c r="MLI188" s="165"/>
      <c r="MLJ188" s="165"/>
      <c r="MLK188" s="165"/>
      <c r="MLL188" s="168"/>
      <c r="MLM188" s="165"/>
      <c r="MLN188" s="165"/>
      <c r="MLO188" s="165"/>
      <c r="MLP188" s="168"/>
      <c r="MLQ188" s="165"/>
      <c r="MLR188" s="165"/>
      <c r="MLS188" s="165"/>
      <c r="MLT188" s="168"/>
      <c r="MLU188" s="165"/>
      <c r="MLV188" s="165"/>
      <c r="MLW188" s="165"/>
      <c r="MLX188" s="168"/>
      <c r="MLY188" s="165"/>
      <c r="MLZ188" s="165"/>
      <c r="MMA188" s="165"/>
      <c r="MMB188" s="168"/>
      <c r="MMC188" s="165"/>
      <c r="MMD188" s="165"/>
      <c r="MME188" s="165"/>
      <c r="MMF188" s="168"/>
      <c r="MMG188" s="165"/>
      <c r="MMH188" s="165"/>
      <c r="MMI188" s="165"/>
      <c r="MMJ188" s="168"/>
      <c r="MMK188" s="165"/>
      <c r="MML188" s="165"/>
      <c r="MMM188" s="165"/>
      <c r="MMN188" s="168"/>
      <c r="MMO188" s="165"/>
      <c r="MMP188" s="165"/>
      <c r="MMQ188" s="165"/>
      <c r="MMR188" s="168"/>
      <c r="MMS188" s="165"/>
      <c r="MMT188" s="165"/>
      <c r="MMU188" s="165"/>
      <c r="MMV188" s="168"/>
      <c r="MMW188" s="165"/>
      <c r="MMX188" s="165"/>
      <c r="MMY188" s="165"/>
      <c r="MMZ188" s="168"/>
      <c r="MNA188" s="165"/>
      <c r="MNB188" s="165"/>
      <c r="MNC188" s="165"/>
      <c r="MND188" s="168"/>
      <c r="MNE188" s="165"/>
      <c r="MNF188" s="165"/>
      <c r="MNG188" s="165"/>
      <c r="MNH188" s="168"/>
      <c r="MNI188" s="165"/>
      <c r="MNJ188" s="165"/>
      <c r="MNK188" s="165"/>
      <c r="MNL188" s="168"/>
      <c r="MNM188" s="165"/>
      <c r="MNN188" s="165"/>
      <c r="MNO188" s="165"/>
      <c r="MNP188" s="168"/>
      <c r="MNQ188" s="165"/>
      <c r="MNR188" s="165"/>
      <c r="MNS188" s="165"/>
      <c r="MNT188" s="168"/>
      <c r="MNU188" s="165"/>
      <c r="MNV188" s="165"/>
      <c r="MNW188" s="165"/>
      <c r="MNX188" s="168"/>
      <c r="MNY188" s="165"/>
      <c r="MNZ188" s="165"/>
      <c r="MOA188" s="165"/>
      <c r="MOB188" s="168"/>
      <c r="MOC188" s="165"/>
      <c r="MOD188" s="165"/>
      <c r="MOE188" s="165"/>
      <c r="MOF188" s="168"/>
      <c r="MOG188" s="165"/>
      <c r="MOH188" s="165"/>
      <c r="MOI188" s="165"/>
      <c r="MOJ188" s="168"/>
      <c r="MOK188" s="165"/>
      <c r="MOL188" s="165"/>
      <c r="MOM188" s="165"/>
      <c r="MON188" s="168"/>
      <c r="MOO188" s="165"/>
      <c r="MOP188" s="165"/>
      <c r="MOQ188" s="165"/>
      <c r="MOR188" s="168"/>
      <c r="MOS188" s="165"/>
      <c r="MOT188" s="165"/>
      <c r="MOU188" s="165"/>
      <c r="MOV188" s="168"/>
      <c r="MOW188" s="165"/>
      <c r="MOX188" s="165"/>
      <c r="MOY188" s="165"/>
      <c r="MOZ188" s="168"/>
      <c r="MPA188" s="165"/>
      <c r="MPB188" s="165"/>
      <c r="MPC188" s="165"/>
      <c r="MPD188" s="168"/>
      <c r="MPE188" s="165"/>
      <c r="MPF188" s="165"/>
      <c r="MPG188" s="165"/>
      <c r="MPH188" s="168"/>
      <c r="MPI188" s="165"/>
      <c r="MPJ188" s="165"/>
      <c r="MPK188" s="165"/>
      <c r="MPL188" s="168"/>
      <c r="MPM188" s="165"/>
      <c r="MPN188" s="165"/>
      <c r="MPO188" s="165"/>
      <c r="MPP188" s="168"/>
      <c r="MPQ188" s="165"/>
      <c r="MPR188" s="165"/>
      <c r="MPS188" s="165"/>
      <c r="MPT188" s="168"/>
      <c r="MPU188" s="165"/>
      <c r="MPV188" s="165"/>
      <c r="MPW188" s="165"/>
      <c r="MPX188" s="168"/>
      <c r="MPY188" s="165"/>
      <c r="MPZ188" s="165"/>
      <c r="MQA188" s="165"/>
      <c r="MQB188" s="168"/>
      <c r="MQC188" s="165"/>
      <c r="MQD188" s="165"/>
      <c r="MQE188" s="165"/>
      <c r="MQF188" s="168"/>
      <c r="MQG188" s="165"/>
      <c r="MQH188" s="165"/>
      <c r="MQI188" s="165"/>
      <c r="MQJ188" s="168"/>
      <c r="MQK188" s="165"/>
      <c r="MQL188" s="165"/>
      <c r="MQM188" s="165"/>
      <c r="MQN188" s="168"/>
      <c r="MQO188" s="165"/>
      <c r="MQP188" s="165"/>
      <c r="MQQ188" s="165"/>
      <c r="MQR188" s="168"/>
      <c r="MQS188" s="165"/>
      <c r="MQT188" s="165"/>
      <c r="MQU188" s="165"/>
      <c r="MQV188" s="168"/>
      <c r="MQW188" s="165"/>
      <c r="MQX188" s="165"/>
      <c r="MQY188" s="165"/>
      <c r="MQZ188" s="168"/>
      <c r="MRA188" s="165"/>
      <c r="MRB188" s="165"/>
      <c r="MRC188" s="165"/>
      <c r="MRD188" s="168"/>
      <c r="MRE188" s="165"/>
      <c r="MRF188" s="165"/>
      <c r="MRG188" s="165"/>
      <c r="MRH188" s="168"/>
      <c r="MRI188" s="165"/>
      <c r="MRJ188" s="165"/>
      <c r="MRK188" s="165"/>
      <c r="MRL188" s="168"/>
      <c r="MRM188" s="165"/>
      <c r="MRN188" s="165"/>
      <c r="MRO188" s="165"/>
      <c r="MRP188" s="168"/>
      <c r="MRQ188" s="165"/>
      <c r="MRR188" s="165"/>
      <c r="MRS188" s="165"/>
      <c r="MRT188" s="168"/>
      <c r="MRU188" s="165"/>
      <c r="MRV188" s="165"/>
      <c r="MRW188" s="165"/>
      <c r="MRX188" s="168"/>
      <c r="MRY188" s="165"/>
      <c r="MRZ188" s="165"/>
      <c r="MSA188" s="165"/>
      <c r="MSB188" s="168"/>
      <c r="MSC188" s="165"/>
      <c r="MSD188" s="165"/>
      <c r="MSE188" s="165"/>
      <c r="MSF188" s="168"/>
      <c r="MSG188" s="165"/>
      <c r="MSH188" s="165"/>
      <c r="MSI188" s="165"/>
      <c r="MSJ188" s="168"/>
      <c r="MSK188" s="165"/>
      <c r="MSL188" s="165"/>
      <c r="MSM188" s="165"/>
      <c r="MSN188" s="168"/>
      <c r="MSO188" s="165"/>
      <c r="MSP188" s="165"/>
      <c r="MSQ188" s="165"/>
      <c r="MSR188" s="168"/>
      <c r="MSS188" s="165"/>
      <c r="MST188" s="165"/>
      <c r="MSU188" s="165"/>
      <c r="MSV188" s="168"/>
      <c r="MSW188" s="165"/>
      <c r="MSX188" s="165"/>
      <c r="MSY188" s="165"/>
      <c r="MSZ188" s="168"/>
      <c r="MTA188" s="165"/>
      <c r="MTB188" s="165"/>
      <c r="MTC188" s="165"/>
      <c r="MTD188" s="168"/>
      <c r="MTE188" s="165"/>
      <c r="MTF188" s="165"/>
      <c r="MTG188" s="165"/>
      <c r="MTH188" s="168"/>
      <c r="MTI188" s="165"/>
      <c r="MTJ188" s="165"/>
      <c r="MTK188" s="165"/>
      <c r="MTL188" s="168"/>
      <c r="MTM188" s="165"/>
      <c r="MTN188" s="165"/>
      <c r="MTO188" s="165"/>
      <c r="MTP188" s="168"/>
      <c r="MTQ188" s="165"/>
      <c r="MTR188" s="165"/>
      <c r="MTS188" s="165"/>
      <c r="MTT188" s="168"/>
      <c r="MTU188" s="165"/>
      <c r="MTV188" s="165"/>
      <c r="MTW188" s="165"/>
      <c r="MTX188" s="168"/>
      <c r="MTY188" s="165"/>
      <c r="MTZ188" s="165"/>
      <c r="MUA188" s="165"/>
      <c r="MUB188" s="168"/>
      <c r="MUC188" s="165"/>
      <c r="MUD188" s="165"/>
      <c r="MUE188" s="165"/>
      <c r="MUF188" s="168"/>
      <c r="MUG188" s="165"/>
      <c r="MUH188" s="165"/>
      <c r="MUI188" s="165"/>
      <c r="MUJ188" s="168"/>
      <c r="MUK188" s="165"/>
      <c r="MUL188" s="165"/>
      <c r="MUM188" s="165"/>
      <c r="MUN188" s="168"/>
      <c r="MUO188" s="165"/>
      <c r="MUP188" s="165"/>
      <c r="MUQ188" s="165"/>
      <c r="MUR188" s="168"/>
      <c r="MUS188" s="165"/>
      <c r="MUT188" s="165"/>
      <c r="MUU188" s="165"/>
      <c r="MUV188" s="168"/>
      <c r="MUW188" s="165"/>
      <c r="MUX188" s="165"/>
      <c r="MUY188" s="165"/>
      <c r="MUZ188" s="168"/>
      <c r="MVA188" s="165"/>
      <c r="MVB188" s="165"/>
      <c r="MVC188" s="165"/>
      <c r="MVD188" s="168"/>
      <c r="MVE188" s="165"/>
      <c r="MVF188" s="165"/>
      <c r="MVG188" s="165"/>
      <c r="MVH188" s="168"/>
      <c r="MVI188" s="165"/>
      <c r="MVJ188" s="165"/>
      <c r="MVK188" s="165"/>
      <c r="MVL188" s="168"/>
      <c r="MVM188" s="165"/>
      <c r="MVN188" s="165"/>
      <c r="MVO188" s="165"/>
      <c r="MVP188" s="168"/>
      <c r="MVQ188" s="165"/>
      <c r="MVR188" s="165"/>
      <c r="MVS188" s="165"/>
      <c r="MVT188" s="168"/>
      <c r="MVU188" s="165"/>
      <c r="MVV188" s="165"/>
      <c r="MVW188" s="165"/>
      <c r="MVX188" s="168"/>
      <c r="MVY188" s="165"/>
      <c r="MVZ188" s="165"/>
      <c r="MWA188" s="165"/>
      <c r="MWB188" s="168"/>
      <c r="MWC188" s="165"/>
      <c r="MWD188" s="165"/>
      <c r="MWE188" s="165"/>
      <c r="MWF188" s="168"/>
      <c r="MWG188" s="165"/>
      <c r="MWH188" s="165"/>
      <c r="MWI188" s="165"/>
      <c r="MWJ188" s="168"/>
      <c r="MWK188" s="165"/>
      <c r="MWL188" s="165"/>
      <c r="MWM188" s="165"/>
      <c r="MWN188" s="168"/>
      <c r="MWO188" s="165"/>
      <c r="MWP188" s="165"/>
      <c r="MWQ188" s="165"/>
      <c r="MWR188" s="168"/>
      <c r="MWS188" s="165"/>
      <c r="MWT188" s="165"/>
      <c r="MWU188" s="165"/>
      <c r="MWV188" s="168"/>
      <c r="MWW188" s="165"/>
      <c r="MWX188" s="165"/>
      <c r="MWY188" s="165"/>
      <c r="MWZ188" s="168"/>
      <c r="MXA188" s="165"/>
      <c r="MXB188" s="165"/>
      <c r="MXC188" s="165"/>
      <c r="MXD188" s="168"/>
      <c r="MXE188" s="165"/>
      <c r="MXF188" s="165"/>
      <c r="MXG188" s="165"/>
      <c r="MXH188" s="168"/>
      <c r="MXI188" s="165"/>
      <c r="MXJ188" s="165"/>
      <c r="MXK188" s="165"/>
      <c r="MXL188" s="168"/>
      <c r="MXM188" s="165"/>
      <c r="MXN188" s="165"/>
      <c r="MXO188" s="165"/>
      <c r="MXP188" s="168"/>
      <c r="MXQ188" s="165"/>
      <c r="MXR188" s="165"/>
      <c r="MXS188" s="165"/>
      <c r="MXT188" s="168"/>
      <c r="MXU188" s="165"/>
      <c r="MXV188" s="165"/>
      <c r="MXW188" s="165"/>
      <c r="MXX188" s="168"/>
      <c r="MXY188" s="165"/>
      <c r="MXZ188" s="165"/>
      <c r="MYA188" s="165"/>
      <c r="MYB188" s="168"/>
      <c r="MYC188" s="165"/>
      <c r="MYD188" s="165"/>
      <c r="MYE188" s="165"/>
      <c r="MYF188" s="168"/>
      <c r="MYG188" s="165"/>
      <c r="MYH188" s="165"/>
      <c r="MYI188" s="165"/>
      <c r="MYJ188" s="168"/>
      <c r="MYK188" s="165"/>
      <c r="MYL188" s="165"/>
      <c r="MYM188" s="165"/>
      <c r="MYN188" s="168"/>
      <c r="MYO188" s="165"/>
      <c r="MYP188" s="165"/>
      <c r="MYQ188" s="165"/>
      <c r="MYR188" s="168"/>
      <c r="MYS188" s="165"/>
      <c r="MYT188" s="165"/>
      <c r="MYU188" s="165"/>
      <c r="MYV188" s="168"/>
      <c r="MYW188" s="165"/>
      <c r="MYX188" s="165"/>
      <c r="MYY188" s="165"/>
      <c r="MYZ188" s="168"/>
      <c r="MZA188" s="165"/>
      <c r="MZB188" s="165"/>
      <c r="MZC188" s="165"/>
      <c r="MZD188" s="168"/>
      <c r="MZE188" s="165"/>
      <c r="MZF188" s="165"/>
      <c r="MZG188" s="165"/>
      <c r="MZH188" s="168"/>
      <c r="MZI188" s="165"/>
      <c r="MZJ188" s="165"/>
      <c r="MZK188" s="165"/>
      <c r="MZL188" s="168"/>
      <c r="MZM188" s="165"/>
      <c r="MZN188" s="165"/>
      <c r="MZO188" s="165"/>
      <c r="MZP188" s="168"/>
      <c r="MZQ188" s="165"/>
      <c r="MZR188" s="165"/>
      <c r="MZS188" s="165"/>
      <c r="MZT188" s="168"/>
      <c r="MZU188" s="165"/>
      <c r="MZV188" s="165"/>
      <c r="MZW188" s="165"/>
      <c r="MZX188" s="168"/>
      <c r="MZY188" s="165"/>
      <c r="MZZ188" s="165"/>
      <c r="NAA188" s="165"/>
      <c r="NAB188" s="168"/>
      <c r="NAC188" s="165"/>
      <c r="NAD188" s="165"/>
      <c r="NAE188" s="165"/>
      <c r="NAF188" s="168"/>
      <c r="NAG188" s="165"/>
      <c r="NAH188" s="165"/>
      <c r="NAI188" s="165"/>
      <c r="NAJ188" s="168"/>
      <c r="NAK188" s="165"/>
      <c r="NAL188" s="165"/>
      <c r="NAM188" s="165"/>
      <c r="NAN188" s="168"/>
      <c r="NAO188" s="165"/>
      <c r="NAP188" s="165"/>
      <c r="NAQ188" s="165"/>
      <c r="NAR188" s="168"/>
      <c r="NAS188" s="165"/>
      <c r="NAT188" s="165"/>
      <c r="NAU188" s="165"/>
      <c r="NAV188" s="168"/>
      <c r="NAW188" s="165"/>
      <c r="NAX188" s="165"/>
      <c r="NAY188" s="165"/>
      <c r="NAZ188" s="168"/>
      <c r="NBA188" s="165"/>
      <c r="NBB188" s="165"/>
      <c r="NBC188" s="165"/>
      <c r="NBD188" s="168"/>
      <c r="NBE188" s="165"/>
      <c r="NBF188" s="165"/>
      <c r="NBG188" s="165"/>
      <c r="NBH188" s="168"/>
      <c r="NBI188" s="165"/>
      <c r="NBJ188" s="165"/>
      <c r="NBK188" s="165"/>
      <c r="NBL188" s="168"/>
      <c r="NBM188" s="165"/>
      <c r="NBN188" s="165"/>
      <c r="NBO188" s="165"/>
      <c r="NBP188" s="168"/>
      <c r="NBQ188" s="165"/>
      <c r="NBR188" s="165"/>
      <c r="NBS188" s="165"/>
      <c r="NBT188" s="168"/>
      <c r="NBU188" s="165"/>
      <c r="NBV188" s="165"/>
      <c r="NBW188" s="165"/>
      <c r="NBX188" s="168"/>
      <c r="NBY188" s="165"/>
      <c r="NBZ188" s="165"/>
      <c r="NCA188" s="165"/>
      <c r="NCB188" s="168"/>
      <c r="NCC188" s="165"/>
      <c r="NCD188" s="165"/>
      <c r="NCE188" s="165"/>
      <c r="NCF188" s="168"/>
      <c r="NCG188" s="165"/>
      <c r="NCH188" s="165"/>
      <c r="NCI188" s="165"/>
      <c r="NCJ188" s="168"/>
      <c r="NCK188" s="165"/>
      <c r="NCL188" s="165"/>
      <c r="NCM188" s="165"/>
      <c r="NCN188" s="168"/>
      <c r="NCO188" s="165"/>
      <c r="NCP188" s="165"/>
      <c r="NCQ188" s="165"/>
      <c r="NCR188" s="168"/>
      <c r="NCS188" s="165"/>
      <c r="NCT188" s="165"/>
      <c r="NCU188" s="165"/>
      <c r="NCV188" s="168"/>
      <c r="NCW188" s="165"/>
      <c r="NCX188" s="165"/>
      <c r="NCY188" s="165"/>
      <c r="NCZ188" s="168"/>
      <c r="NDA188" s="165"/>
      <c r="NDB188" s="165"/>
      <c r="NDC188" s="165"/>
      <c r="NDD188" s="168"/>
      <c r="NDE188" s="165"/>
      <c r="NDF188" s="165"/>
      <c r="NDG188" s="165"/>
      <c r="NDH188" s="168"/>
      <c r="NDI188" s="165"/>
      <c r="NDJ188" s="165"/>
      <c r="NDK188" s="165"/>
      <c r="NDL188" s="168"/>
      <c r="NDM188" s="165"/>
      <c r="NDN188" s="165"/>
      <c r="NDO188" s="165"/>
      <c r="NDP188" s="168"/>
      <c r="NDQ188" s="165"/>
      <c r="NDR188" s="165"/>
      <c r="NDS188" s="165"/>
      <c r="NDT188" s="168"/>
      <c r="NDU188" s="165"/>
      <c r="NDV188" s="165"/>
      <c r="NDW188" s="165"/>
      <c r="NDX188" s="168"/>
      <c r="NDY188" s="165"/>
      <c r="NDZ188" s="165"/>
      <c r="NEA188" s="165"/>
      <c r="NEB188" s="168"/>
      <c r="NEC188" s="165"/>
      <c r="NED188" s="165"/>
      <c r="NEE188" s="165"/>
      <c r="NEF188" s="168"/>
      <c r="NEG188" s="165"/>
      <c r="NEH188" s="165"/>
      <c r="NEI188" s="165"/>
      <c r="NEJ188" s="168"/>
      <c r="NEK188" s="165"/>
      <c r="NEL188" s="165"/>
      <c r="NEM188" s="165"/>
      <c r="NEN188" s="168"/>
      <c r="NEO188" s="165"/>
      <c r="NEP188" s="165"/>
      <c r="NEQ188" s="165"/>
      <c r="NER188" s="168"/>
      <c r="NES188" s="165"/>
      <c r="NET188" s="165"/>
      <c r="NEU188" s="165"/>
      <c r="NEV188" s="168"/>
      <c r="NEW188" s="165"/>
      <c r="NEX188" s="165"/>
      <c r="NEY188" s="165"/>
      <c r="NEZ188" s="168"/>
      <c r="NFA188" s="165"/>
      <c r="NFB188" s="165"/>
      <c r="NFC188" s="165"/>
      <c r="NFD188" s="168"/>
      <c r="NFE188" s="165"/>
      <c r="NFF188" s="165"/>
      <c r="NFG188" s="165"/>
      <c r="NFH188" s="168"/>
      <c r="NFI188" s="165"/>
      <c r="NFJ188" s="165"/>
      <c r="NFK188" s="165"/>
      <c r="NFL188" s="168"/>
      <c r="NFM188" s="165"/>
      <c r="NFN188" s="165"/>
      <c r="NFO188" s="165"/>
      <c r="NFP188" s="168"/>
      <c r="NFQ188" s="165"/>
      <c r="NFR188" s="165"/>
      <c r="NFS188" s="165"/>
      <c r="NFT188" s="168"/>
      <c r="NFU188" s="165"/>
      <c r="NFV188" s="165"/>
      <c r="NFW188" s="165"/>
      <c r="NFX188" s="168"/>
      <c r="NFY188" s="165"/>
      <c r="NFZ188" s="165"/>
      <c r="NGA188" s="165"/>
      <c r="NGB188" s="168"/>
      <c r="NGC188" s="165"/>
      <c r="NGD188" s="165"/>
      <c r="NGE188" s="165"/>
      <c r="NGF188" s="168"/>
      <c r="NGG188" s="165"/>
      <c r="NGH188" s="165"/>
      <c r="NGI188" s="165"/>
      <c r="NGJ188" s="168"/>
      <c r="NGK188" s="165"/>
      <c r="NGL188" s="165"/>
      <c r="NGM188" s="165"/>
      <c r="NGN188" s="168"/>
      <c r="NGO188" s="165"/>
      <c r="NGP188" s="165"/>
      <c r="NGQ188" s="165"/>
      <c r="NGR188" s="168"/>
      <c r="NGS188" s="165"/>
      <c r="NGT188" s="165"/>
      <c r="NGU188" s="165"/>
      <c r="NGV188" s="168"/>
      <c r="NGW188" s="165"/>
      <c r="NGX188" s="165"/>
      <c r="NGY188" s="165"/>
      <c r="NGZ188" s="168"/>
      <c r="NHA188" s="165"/>
      <c r="NHB188" s="165"/>
      <c r="NHC188" s="165"/>
      <c r="NHD188" s="168"/>
      <c r="NHE188" s="165"/>
      <c r="NHF188" s="165"/>
      <c r="NHG188" s="165"/>
      <c r="NHH188" s="168"/>
      <c r="NHI188" s="165"/>
      <c r="NHJ188" s="165"/>
      <c r="NHK188" s="165"/>
      <c r="NHL188" s="168"/>
      <c r="NHM188" s="165"/>
      <c r="NHN188" s="165"/>
      <c r="NHO188" s="165"/>
      <c r="NHP188" s="168"/>
      <c r="NHQ188" s="165"/>
      <c r="NHR188" s="165"/>
      <c r="NHS188" s="165"/>
      <c r="NHT188" s="168"/>
      <c r="NHU188" s="165"/>
      <c r="NHV188" s="165"/>
      <c r="NHW188" s="165"/>
      <c r="NHX188" s="168"/>
      <c r="NHY188" s="165"/>
      <c r="NHZ188" s="165"/>
      <c r="NIA188" s="165"/>
      <c r="NIB188" s="168"/>
      <c r="NIC188" s="165"/>
      <c r="NID188" s="165"/>
      <c r="NIE188" s="165"/>
      <c r="NIF188" s="168"/>
      <c r="NIG188" s="165"/>
      <c r="NIH188" s="165"/>
      <c r="NII188" s="165"/>
      <c r="NIJ188" s="168"/>
      <c r="NIK188" s="165"/>
      <c r="NIL188" s="165"/>
      <c r="NIM188" s="165"/>
      <c r="NIN188" s="168"/>
      <c r="NIO188" s="165"/>
      <c r="NIP188" s="165"/>
      <c r="NIQ188" s="165"/>
      <c r="NIR188" s="168"/>
      <c r="NIS188" s="165"/>
      <c r="NIT188" s="165"/>
      <c r="NIU188" s="165"/>
      <c r="NIV188" s="168"/>
      <c r="NIW188" s="165"/>
      <c r="NIX188" s="165"/>
      <c r="NIY188" s="165"/>
      <c r="NIZ188" s="168"/>
      <c r="NJA188" s="165"/>
      <c r="NJB188" s="165"/>
      <c r="NJC188" s="165"/>
      <c r="NJD188" s="168"/>
      <c r="NJE188" s="165"/>
      <c r="NJF188" s="165"/>
      <c r="NJG188" s="165"/>
      <c r="NJH188" s="168"/>
      <c r="NJI188" s="165"/>
      <c r="NJJ188" s="165"/>
      <c r="NJK188" s="165"/>
      <c r="NJL188" s="168"/>
      <c r="NJM188" s="165"/>
      <c r="NJN188" s="165"/>
      <c r="NJO188" s="165"/>
      <c r="NJP188" s="168"/>
      <c r="NJQ188" s="165"/>
      <c r="NJR188" s="165"/>
      <c r="NJS188" s="165"/>
      <c r="NJT188" s="168"/>
      <c r="NJU188" s="165"/>
      <c r="NJV188" s="165"/>
      <c r="NJW188" s="165"/>
      <c r="NJX188" s="168"/>
      <c r="NJY188" s="165"/>
      <c r="NJZ188" s="165"/>
      <c r="NKA188" s="165"/>
      <c r="NKB188" s="168"/>
      <c r="NKC188" s="165"/>
      <c r="NKD188" s="165"/>
      <c r="NKE188" s="165"/>
      <c r="NKF188" s="168"/>
      <c r="NKG188" s="165"/>
      <c r="NKH188" s="165"/>
      <c r="NKI188" s="165"/>
      <c r="NKJ188" s="168"/>
      <c r="NKK188" s="165"/>
      <c r="NKL188" s="165"/>
      <c r="NKM188" s="165"/>
      <c r="NKN188" s="168"/>
      <c r="NKO188" s="165"/>
      <c r="NKP188" s="165"/>
      <c r="NKQ188" s="165"/>
      <c r="NKR188" s="168"/>
      <c r="NKS188" s="165"/>
      <c r="NKT188" s="165"/>
      <c r="NKU188" s="165"/>
      <c r="NKV188" s="168"/>
      <c r="NKW188" s="165"/>
      <c r="NKX188" s="165"/>
      <c r="NKY188" s="165"/>
      <c r="NKZ188" s="168"/>
      <c r="NLA188" s="165"/>
      <c r="NLB188" s="165"/>
      <c r="NLC188" s="165"/>
      <c r="NLD188" s="168"/>
      <c r="NLE188" s="165"/>
      <c r="NLF188" s="165"/>
      <c r="NLG188" s="165"/>
      <c r="NLH188" s="168"/>
      <c r="NLI188" s="165"/>
      <c r="NLJ188" s="165"/>
      <c r="NLK188" s="165"/>
      <c r="NLL188" s="168"/>
      <c r="NLM188" s="165"/>
      <c r="NLN188" s="165"/>
      <c r="NLO188" s="165"/>
      <c r="NLP188" s="168"/>
      <c r="NLQ188" s="165"/>
      <c r="NLR188" s="165"/>
      <c r="NLS188" s="165"/>
      <c r="NLT188" s="168"/>
      <c r="NLU188" s="165"/>
      <c r="NLV188" s="165"/>
      <c r="NLW188" s="165"/>
      <c r="NLX188" s="168"/>
      <c r="NLY188" s="165"/>
      <c r="NLZ188" s="165"/>
      <c r="NMA188" s="165"/>
      <c r="NMB188" s="168"/>
      <c r="NMC188" s="165"/>
      <c r="NMD188" s="165"/>
      <c r="NME188" s="165"/>
      <c r="NMF188" s="168"/>
      <c r="NMG188" s="165"/>
      <c r="NMH188" s="165"/>
      <c r="NMI188" s="165"/>
      <c r="NMJ188" s="168"/>
      <c r="NMK188" s="165"/>
      <c r="NML188" s="165"/>
      <c r="NMM188" s="165"/>
      <c r="NMN188" s="168"/>
      <c r="NMO188" s="165"/>
      <c r="NMP188" s="165"/>
      <c r="NMQ188" s="165"/>
      <c r="NMR188" s="168"/>
      <c r="NMS188" s="165"/>
      <c r="NMT188" s="165"/>
      <c r="NMU188" s="165"/>
      <c r="NMV188" s="168"/>
      <c r="NMW188" s="165"/>
      <c r="NMX188" s="165"/>
      <c r="NMY188" s="165"/>
      <c r="NMZ188" s="168"/>
      <c r="NNA188" s="165"/>
      <c r="NNB188" s="165"/>
      <c r="NNC188" s="165"/>
      <c r="NND188" s="168"/>
      <c r="NNE188" s="165"/>
      <c r="NNF188" s="165"/>
      <c r="NNG188" s="165"/>
      <c r="NNH188" s="168"/>
      <c r="NNI188" s="165"/>
      <c r="NNJ188" s="165"/>
      <c r="NNK188" s="165"/>
      <c r="NNL188" s="168"/>
      <c r="NNM188" s="165"/>
      <c r="NNN188" s="165"/>
      <c r="NNO188" s="165"/>
      <c r="NNP188" s="168"/>
      <c r="NNQ188" s="165"/>
      <c r="NNR188" s="165"/>
      <c r="NNS188" s="165"/>
      <c r="NNT188" s="168"/>
      <c r="NNU188" s="165"/>
      <c r="NNV188" s="165"/>
      <c r="NNW188" s="165"/>
      <c r="NNX188" s="168"/>
      <c r="NNY188" s="165"/>
      <c r="NNZ188" s="165"/>
      <c r="NOA188" s="165"/>
      <c r="NOB188" s="168"/>
      <c r="NOC188" s="165"/>
      <c r="NOD188" s="165"/>
      <c r="NOE188" s="165"/>
      <c r="NOF188" s="168"/>
      <c r="NOG188" s="165"/>
      <c r="NOH188" s="165"/>
      <c r="NOI188" s="165"/>
      <c r="NOJ188" s="168"/>
      <c r="NOK188" s="165"/>
      <c r="NOL188" s="165"/>
      <c r="NOM188" s="165"/>
      <c r="NON188" s="168"/>
      <c r="NOO188" s="165"/>
      <c r="NOP188" s="165"/>
      <c r="NOQ188" s="165"/>
      <c r="NOR188" s="168"/>
      <c r="NOS188" s="165"/>
      <c r="NOT188" s="165"/>
      <c r="NOU188" s="165"/>
      <c r="NOV188" s="168"/>
      <c r="NOW188" s="165"/>
      <c r="NOX188" s="165"/>
      <c r="NOY188" s="165"/>
      <c r="NOZ188" s="168"/>
      <c r="NPA188" s="165"/>
      <c r="NPB188" s="165"/>
      <c r="NPC188" s="165"/>
      <c r="NPD188" s="168"/>
      <c r="NPE188" s="165"/>
      <c r="NPF188" s="165"/>
      <c r="NPG188" s="165"/>
      <c r="NPH188" s="168"/>
      <c r="NPI188" s="165"/>
      <c r="NPJ188" s="165"/>
      <c r="NPK188" s="165"/>
      <c r="NPL188" s="168"/>
      <c r="NPM188" s="165"/>
      <c r="NPN188" s="165"/>
      <c r="NPO188" s="165"/>
      <c r="NPP188" s="168"/>
      <c r="NPQ188" s="165"/>
      <c r="NPR188" s="165"/>
      <c r="NPS188" s="165"/>
      <c r="NPT188" s="168"/>
      <c r="NPU188" s="165"/>
      <c r="NPV188" s="165"/>
      <c r="NPW188" s="165"/>
      <c r="NPX188" s="168"/>
      <c r="NPY188" s="165"/>
      <c r="NPZ188" s="165"/>
      <c r="NQA188" s="165"/>
      <c r="NQB188" s="168"/>
      <c r="NQC188" s="165"/>
      <c r="NQD188" s="165"/>
      <c r="NQE188" s="165"/>
      <c r="NQF188" s="168"/>
      <c r="NQG188" s="165"/>
      <c r="NQH188" s="165"/>
      <c r="NQI188" s="165"/>
      <c r="NQJ188" s="168"/>
      <c r="NQK188" s="165"/>
      <c r="NQL188" s="165"/>
      <c r="NQM188" s="165"/>
      <c r="NQN188" s="168"/>
      <c r="NQO188" s="165"/>
      <c r="NQP188" s="165"/>
      <c r="NQQ188" s="165"/>
      <c r="NQR188" s="168"/>
      <c r="NQS188" s="165"/>
      <c r="NQT188" s="165"/>
      <c r="NQU188" s="165"/>
      <c r="NQV188" s="168"/>
      <c r="NQW188" s="165"/>
      <c r="NQX188" s="165"/>
      <c r="NQY188" s="165"/>
      <c r="NQZ188" s="168"/>
      <c r="NRA188" s="165"/>
      <c r="NRB188" s="165"/>
      <c r="NRC188" s="165"/>
      <c r="NRD188" s="168"/>
      <c r="NRE188" s="165"/>
      <c r="NRF188" s="165"/>
      <c r="NRG188" s="165"/>
      <c r="NRH188" s="168"/>
      <c r="NRI188" s="165"/>
      <c r="NRJ188" s="165"/>
      <c r="NRK188" s="165"/>
      <c r="NRL188" s="168"/>
      <c r="NRM188" s="165"/>
      <c r="NRN188" s="165"/>
      <c r="NRO188" s="165"/>
      <c r="NRP188" s="168"/>
      <c r="NRQ188" s="165"/>
      <c r="NRR188" s="165"/>
      <c r="NRS188" s="165"/>
      <c r="NRT188" s="168"/>
      <c r="NRU188" s="165"/>
      <c r="NRV188" s="165"/>
      <c r="NRW188" s="165"/>
      <c r="NRX188" s="168"/>
      <c r="NRY188" s="165"/>
      <c r="NRZ188" s="165"/>
      <c r="NSA188" s="165"/>
      <c r="NSB188" s="168"/>
      <c r="NSC188" s="165"/>
      <c r="NSD188" s="165"/>
      <c r="NSE188" s="165"/>
      <c r="NSF188" s="168"/>
      <c r="NSG188" s="165"/>
      <c r="NSH188" s="165"/>
      <c r="NSI188" s="165"/>
      <c r="NSJ188" s="168"/>
      <c r="NSK188" s="165"/>
      <c r="NSL188" s="165"/>
      <c r="NSM188" s="165"/>
      <c r="NSN188" s="168"/>
      <c r="NSO188" s="165"/>
      <c r="NSP188" s="165"/>
      <c r="NSQ188" s="165"/>
      <c r="NSR188" s="168"/>
      <c r="NSS188" s="165"/>
      <c r="NST188" s="165"/>
      <c r="NSU188" s="165"/>
      <c r="NSV188" s="168"/>
      <c r="NSW188" s="165"/>
      <c r="NSX188" s="165"/>
      <c r="NSY188" s="165"/>
      <c r="NSZ188" s="168"/>
      <c r="NTA188" s="165"/>
      <c r="NTB188" s="165"/>
      <c r="NTC188" s="165"/>
      <c r="NTD188" s="168"/>
      <c r="NTE188" s="165"/>
      <c r="NTF188" s="165"/>
      <c r="NTG188" s="165"/>
      <c r="NTH188" s="168"/>
      <c r="NTI188" s="165"/>
      <c r="NTJ188" s="165"/>
      <c r="NTK188" s="165"/>
      <c r="NTL188" s="168"/>
      <c r="NTM188" s="165"/>
      <c r="NTN188" s="165"/>
      <c r="NTO188" s="165"/>
      <c r="NTP188" s="168"/>
      <c r="NTQ188" s="165"/>
      <c r="NTR188" s="165"/>
      <c r="NTS188" s="165"/>
      <c r="NTT188" s="168"/>
      <c r="NTU188" s="165"/>
      <c r="NTV188" s="165"/>
      <c r="NTW188" s="165"/>
      <c r="NTX188" s="168"/>
      <c r="NTY188" s="165"/>
      <c r="NTZ188" s="165"/>
      <c r="NUA188" s="165"/>
      <c r="NUB188" s="168"/>
      <c r="NUC188" s="165"/>
      <c r="NUD188" s="165"/>
      <c r="NUE188" s="165"/>
      <c r="NUF188" s="168"/>
      <c r="NUG188" s="165"/>
      <c r="NUH188" s="165"/>
      <c r="NUI188" s="165"/>
      <c r="NUJ188" s="168"/>
      <c r="NUK188" s="165"/>
      <c r="NUL188" s="165"/>
      <c r="NUM188" s="165"/>
      <c r="NUN188" s="168"/>
      <c r="NUO188" s="165"/>
      <c r="NUP188" s="165"/>
      <c r="NUQ188" s="165"/>
      <c r="NUR188" s="168"/>
      <c r="NUS188" s="165"/>
      <c r="NUT188" s="165"/>
      <c r="NUU188" s="165"/>
      <c r="NUV188" s="168"/>
      <c r="NUW188" s="165"/>
      <c r="NUX188" s="165"/>
      <c r="NUY188" s="165"/>
      <c r="NUZ188" s="168"/>
      <c r="NVA188" s="165"/>
      <c r="NVB188" s="165"/>
      <c r="NVC188" s="165"/>
      <c r="NVD188" s="168"/>
      <c r="NVE188" s="165"/>
      <c r="NVF188" s="165"/>
      <c r="NVG188" s="165"/>
      <c r="NVH188" s="168"/>
      <c r="NVI188" s="165"/>
      <c r="NVJ188" s="165"/>
      <c r="NVK188" s="165"/>
      <c r="NVL188" s="168"/>
      <c r="NVM188" s="165"/>
      <c r="NVN188" s="165"/>
      <c r="NVO188" s="165"/>
      <c r="NVP188" s="168"/>
      <c r="NVQ188" s="165"/>
      <c r="NVR188" s="165"/>
      <c r="NVS188" s="165"/>
      <c r="NVT188" s="168"/>
      <c r="NVU188" s="165"/>
      <c r="NVV188" s="165"/>
      <c r="NVW188" s="165"/>
      <c r="NVX188" s="168"/>
      <c r="NVY188" s="165"/>
      <c r="NVZ188" s="165"/>
      <c r="NWA188" s="165"/>
      <c r="NWB188" s="168"/>
      <c r="NWC188" s="165"/>
      <c r="NWD188" s="165"/>
      <c r="NWE188" s="165"/>
      <c r="NWF188" s="168"/>
      <c r="NWG188" s="165"/>
      <c r="NWH188" s="165"/>
      <c r="NWI188" s="165"/>
      <c r="NWJ188" s="168"/>
      <c r="NWK188" s="165"/>
      <c r="NWL188" s="165"/>
      <c r="NWM188" s="165"/>
      <c r="NWN188" s="168"/>
      <c r="NWO188" s="165"/>
      <c r="NWP188" s="165"/>
      <c r="NWQ188" s="165"/>
      <c r="NWR188" s="168"/>
      <c r="NWS188" s="165"/>
      <c r="NWT188" s="165"/>
      <c r="NWU188" s="165"/>
      <c r="NWV188" s="168"/>
      <c r="NWW188" s="165"/>
      <c r="NWX188" s="165"/>
      <c r="NWY188" s="165"/>
      <c r="NWZ188" s="168"/>
      <c r="NXA188" s="165"/>
      <c r="NXB188" s="165"/>
      <c r="NXC188" s="165"/>
      <c r="NXD188" s="168"/>
      <c r="NXE188" s="165"/>
      <c r="NXF188" s="165"/>
      <c r="NXG188" s="165"/>
      <c r="NXH188" s="168"/>
      <c r="NXI188" s="165"/>
      <c r="NXJ188" s="165"/>
      <c r="NXK188" s="165"/>
      <c r="NXL188" s="168"/>
      <c r="NXM188" s="165"/>
      <c r="NXN188" s="165"/>
      <c r="NXO188" s="165"/>
      <c r="NXP188" s="168"/>
      <c r="NXQ188" s="165"/>
      <c r="NXR188" s="165"/>
      <c r="NXS188" s="165"/>
      <c r="NXT188" s="168"/>
      <c r="NXU188" s="165"/>
      <c r="NXV188" s="165"/>
      <c r="NXW188" s="165"/>
      <c r="NXX188" s="168"/>
      <c r="NXY188" s="165"/>
      <c r="NXZ188" s="165"/>
      <c r="NYA188" s="165"/>
      <c r="NYB188" s="168"/>
      <c r="NYC188" s="165"/>
      <c r="NYD188" s="165"/>
      <c r="NYE188" s="165"/>
      <c r="NYF188" s="168"/>
      <c r="NYG188" s="165"/>
      <c r="NYH188" s="165"/>
      <c r="NYI188" s="165"/>
      <c r="NYJ188" s="168"/>
      <c r="NYK188" s="165"/>
      <c r="NYL188" s="165"/>
      <c r="NYM188" s="165"/>
      <c r="NYN188" s="168"/>
      <c r="NYO188" s="165"/>
      <c r="NYP188" s="165"/>
      <c r="NYQ188" s="165"/>
      <c r="NYR188" s="168"/>
      <c r="NYS188" s="165"/>
      <c r="NYT188" s="165"/>
      <c r="NYU188" s="165"/>
      <c r="NYV188" s="168"/>
      <c r="NYW188" s="165"/>
      <c r="NYX188" s="165"/>
      <c r="NYY188" s="165"/>
      <c r="NYZ188" s="168"/>
      <c r="NZA188" s="165"/>
      <c r="NZB188" s="165"/>
      <c r="NZC188" s="165"/>
      <c r="NZD188" s="168"/>
      <c r="NZE188" s="165"/>
      <c r="NZF188" s="165"/>
      <c r="NZG188" s="165"/>
      <c r="NZH188" s="168"/>
      <c r="NZI188" s="165"/>
      <c r="NZJ188" s="165"/>
      <c r="NZK188" s="165"/>
      <c r="NZL188" s="168"/>
      <c r="NZM188" s="165"/>
      <c r="NZN188" s="165"/>
      <c r="NZO188" s="165"/>
      <c r="NZP188" s="168"/>
      <c r="NZQ188" s="165"/>
      <c r="NZR188" s="165"/>
      <c r="NZS188" s="165"/>
      <c r="NZT188" s="168"/>
      <c r="NZU188" s="165"/>
      <c r="NZV188" s="165"/>
      <c r="NZW188" s="165"/>
      <c r="NZX188" s="168"/>
      <c r="NZY188" s="165"/>
      <c r="NZZ188" s="165"/>
      <c r="OAA188" s="165"/>
      <c r="OAB188" s="168"/>
      <c r="OAC188" s="165"/>
      <c r="OAD188" s="165"/>
      <c r="OAE188" s="165"/>
      <c r="OAF188" s="168"/>
      <c r="OAG188" s="165"/>
      <c r="OAH188" s="165"/>
      <c r="OAI188" s="165"/>
      <c r="OAJ188" s="168"/>
      <c r="OAK188" s="165"/>
      <c r="OAL188" s="165"/>
      <c r="OAM188" s="165"/>
      <c r="OAN188" s="168"/>
      <c r="OAO188" s="165"/>
      <c r="OAP188" s="165"/>
      <c r="OAQ188" s="165"/>
      <c r="OAR188" s="168"/>
      <c r="OAS188" s="165"/>
      <c r="OAT188" s="165"/>
      <c r="OAU188" s="165"/>
      <c r="OAV188" s="168"/>
      <c r="OAW188" s="165"/>
      <c r="OAX188" s="165"/>
      <c r="OAY188" s="165"/>
      <c r="OAZ188" s="168"/>
      <c r="OBA188" s="165"/>
      <c r="OBB188" s="165"/>
      <c r="OBC188" s="165"/>
      <c r="OBD188" s="168"/>
      <c r="OBE188" s="165"/>
      <c r="OBF188" s="165"/>
      <c r="OBG188" s="165"/>
      <c r="OBH188" s="168"/>
      <c r="OBI188" s="165"/>
      <c r="OBJ188" s="165"/>
      <c r="OBK188" s="165"/>
      <c r="OBL188" s="168"/>
      <c r="OBM188" s="165"/>
      <c r="OBN188" s="165"/>
      <c r="OBO188" s="165"/>
      <c r="OBP188" s="168"/>
      <c r="OBQ188" s="165"/>
      <c r="OBR188" s="165"/>
      <c r="OBS188" s="165"/>
      <c r="OBT188" s="168"/>
      <c r="OBU188" s="165"/>
      <c r="OBV188" s="165"/>
      <c r="OBW188" s="165"/>
      <c r="OBX188" s="168"/>
      <c r="OBY188" s="165"/>
      <c r="OBZ188" s="165"/>
      <c r="OCA188" s="165"/>
      <c r="OCB188" s="168"/>
      <c r="OCC188" s="165"/>
      <c r="OCD188" s="165"/>
      <c r="OCE188" s="165"/>
      <c r="OCF188" s="168"/>
      <c r="OCG188" s="165"/>
      <c r="OCH188" s="165"/>
      <c r="OCI188" s="165"/>
      <c r="OCJ188" s="168"/>
      <c r="OCK188" s="165"/>
      <c r="OCL188" s="165"/>
      <c r="OCM188" s="165"/>
      <c r="OCN188" s="168"/>
      <c r="OCO188" s="165"/>
      <c r="OCP188" s="165"/>
      <c r="OCQ188" s="165"/>
      <c r="OCR188" s="168"/>
      <c r="OCS188" s="165"/>
      <c r="OCT188" s="165"/>
      <c r="OCU188" s="165"/>
      <c r="OCV188" s="168"/>
      <c r="OCW188" s="165"/>
      <c r="OCX188" s="165"/>
      <c r="OCY188" s="165"/>
      <c r="OCZ188" s="168"/>
      <c r="ODA188" s="165"/>
      <c r="ODB188" s="165"/>
      <c r="ODC188" s="165"/>
      <c r="ODD188" s="168"/>
      <c r="ODE188" s="165"/>
      <c r="ODF188" s="165"/>
      <c r="ODG188" s="165"/>
      <c r="ODH188" s="168"/>
      <c r="ODI188" s="165"/>
      <c r="ODJ188" s="165"/>
      <c r="ODK188" s="165"/>
      <c r="ODL188" s="168"/>
      <c r="ODM188" s="165"/>
      <c r="ODN188" s="165"/>
      <c r="ODO188" s="165"/>
      <c r="ODP188" s="168"/>
      <c r="ODQ188" s="165"/>
      <c r="ODR188" s="165"/>
      <c r="ODS188" s="165"/>
      <c r="ODT188" s="168"/>
      <c r="ODU188" s="165"/>
      <c r="ODV188" s="165"/>
      <c r="ODW188" s="165"/>
      <c r="ODX188" s="168"/>
      <c r="ODY188" s="165"/>
      <c r="ODZ188" s="165"/>
      <c r="OEA188" s="165"/>
      <c r="OEB188" s="168"/>
      <c r="OEC188" s="165"/>
      <c r="OED188" s="165"/>
      <c r="OEE188" s="165"/>
      <c r="OEF188" s="168"/>
      <c r="OEG188" s="165"/>
      <c r="OEH188" s="165"/>
      <c r="OEI188" s="165"/>
      <c r="OEJ188" s="168"/>
      <c r="OEK188" s="165"/>
      <c r="OEL188" s="165"/>
      <c r="OEM188" s="165"/>
      <c r="OEN188" s="168"/>
      <c r="OEO188" s="165"/>
      <c r="OEP188" s="165"/>
      <c r="OEQ188" s="165"/>
      <c r="OER188" s="168"/>
      <c r="OES188" s="165"/>
      <c r="OET188" s="165"/>
      <c r="OEU188" s="165"/>
      <c r="OEV188" s="168"/>
      <c r="OEW188" s="165"/>
      <c r="OEX188" s="165"/>
      <c r="OEY188" s="165"/>
      <c r="OEZ188" s="168"/>
      <c r="OFA188" s="165"/>
      <c r="OFB188" s="165"/>
      <c r="OFC188" s="165"/>
      <c r="OFD188" s="168"/>
      <c r="OFE188" s="165"/>
      <c r="OFF188" s="165"/>
      <c r="OFG188" s="165"/>
      <c r="OFH188" s="168"/>
      <c r="OFI188" s="165"/>
      <c r="OFJ188" s="165"/>
      <c r="OFK188" s="165"/>
      <c r="OFL188" s="168"/>
      <c r="OFM188" s="165"/>
      <c r="OFN188" s="165"/>
      <c r="OFO188" s="165"/>
      <c r="OFP188" s="168"/>
      <c r="OFQ188" s="165"/>
      <c r="OFR188" s="165"/>
      <c r="OFS188" s="165"/>
      <c r="OFT188" s="168"/>
      <c r="OFU188" s="165"/>
      <c r="OFV188" s="165"/>
      <c r="OFW188" s="165"/>
      <c r="OFX188" s="168"/>
      <c r="OFY188" s="165"/>
      <c r="OFZ188" s="165"/>
      <c r="OGA188" s="165"/>
      <c r="OGB188" s="168"/>
      <c r="OGC188" s="165"/>
      <c r="OGD188" s="165"/>
      <c r="OGE188" s="165"/>
      <c r="OGF188" s="168"/>
      <c r="OGG188" s="165"/>
      <c r="OGH188" s="165"/>
      <c r="OGI188" s="165"/>
      <c r="OGJ188" s="168"/>
      <c r="OGK188" s="165"/>
      <c r="OGL188" s="165"/>
      <c r="OGM188" s="165"/>
      <c r="OGN188" s="168"/>
      <c r="OGO188" s="165"/>
      <c r="OGP188" s="165"/>
      <c r="OGQ188" s="165"/>
      <c r="OGR188" s="168"/>
      <c r="OGS188" s="165"/>
      <c r="OGT188" s="165"/>
      <c r="OGU188" s="165"/>
      <c r="OGV188" s="168"/>
      <c r="OGW188" s="165"/>
      <c r="OGX188" s="165"/>
      <c r="OGY188" s="165"/>
      <c r="OGZ188" s="168"/>
      <c r="OHA188" s="165"/>
      <c r="OHB188" s="165"/>
      <c r="OHC188" s="165"/>
      <c r="OHD188" s="168"/>
      <c r="OHE188" s="165"/>
      <c r="OHF188" s="165"/>
      <c r="OHG188" s="165"/>
      <c r="OHH188" s="168"/>
      <c r="OHI188" s="165"/>
      <c r="OHJ188" s="165"/>
      <c r="OHK188" s="165"/>
      <c r="OHL188" s="168"/>
      <c r="OHM188" s="165"/>
      <c r="OHN188" s="165"/>
      <c r="OHO188" s="165"/>
      <c r="OHP188" s="168"/>
      <c r="OHQ188" s="165"/>
      <c r="OHR188" s="165"/>
      <c r="OHS188" s="165"/>
      <c r="OHT188" s="168"/>
      <c r="OHU188" s="165"/>
      <c r="OHV188" s="165"/>
      <c r="OHW188" s="165"/>
      <c r="OHX188" s="168"/>
      <c r="OHY188" s="165"/>
      <c r="OHZ188" s="165"/>
      <c r="OIA188" s="165"/>
      <c r="OIB188" s="168"/>
      <c r="OIC188" s="165"/>
      <c r="OID188" s="165"/>
      <c r="OIE188" s="165"/>
      <c r="OIF188" s="168"/>
      <c r="OIG188" s="165"/>
      <c r="OIH188" s="165"/>
      <c r="OII188" s="165"/>
      <c r="OIJ188" s="168"/>
      <c r="OIK188" s="165"/>
      <c r="OIL188" s="165"/>
      <c r="OIM188" s="165"/>
      <c r="OIN188" s="168"/>
      <c r="OIO188" s="165"/>
      <c r="OIP188" s="165"/>
      <c r="OIQ188" s="165"/>
      <c r="OIR188" s="168"/>
      <c r="OIS188" s="165"/>
      <c r="OIT188" s="165"/>
      <c r="OIU188" s="165"/>
      <c r="OIV188" s="168"/>
      <c r="OIW188" s="165"/>
      <c r="OIX188" s="165"/>
      <c r="OIY188" s="165"/>
      <c r="OIZ188" s="168"/>
      <c r="OJA188" s="165"/>
      <c r="OJB188" s="165"/>
      <c r="OJC188" s="165"/>
      <c r="OJD188" s="168"/>
      <c r="OJE188" s="165"/>
      <c r="OJF188" s="165"/>
      <c r="OJG188" s="165"/>
      <c r="OJH188" s="168"/>
      <c r="OJI188" s="165"/>
      <c r="OJJ188" s="165"/>
      <c r="OJK188" s="165"/>
      <c r="OJL188" s="168"/>
      <c r="OJM188" s="165"/>
      <c r="OJN188" s="165"/>
      <c r="OJO188" s="165"/>
      <c r="OJP188" s="168"/>
      <c r="OJQ188" s="165"/>
      <c r="OJR188" s="165"/>
      <c r="OJS188" s="165"/>
      <c r="OJT188" s="168"/>
      <c r="OJU188" s="165"/>
      <c r="OJV188" s="165"/>
      <c r="OJW188" s="165"/>
      <c r="OJX188" s="168"/>
      <c r="OJY188" s="165"/>
      <c r="OJZ188" s="165"/>
      <c r="OKA188" s="165"/>
      <c r="OKB188" s="168"/>
      <c r="OKC188" s="165"/>
      <c r="OKD188" s="165"/>
      <c r="OKE188" s="165"/>
      <c r="OKF188" s="168"/>
      <c r="OKG188" s="165"/>
      <c r="OKH188" s="165"/>
      <c r="OKI188" s="165"/>
      <c r="OKJ188" s="168"/>
      <c r="OKK188" s="165"/>
      <c r="OKL188" s="165"/>
      <c r="OKM188" s="165"/>
      <c r="OKN188" s="168"/>
      <c r="OKO188" s="165"/>
      <c r="OKP188" s="165"/>
      <c r="OKQ188" s="165"/>
      <c r="OKR188" s="168"/>
      <c r="OKS188" s="165"/>
      <c r="OKT188" s="165"/>
      <c r="OKU188" s="165"/>
      <c r="OKV188" s="168"/>
      <c r="OKW188" s="165"/>
      <c r="OKX188" s="165"/>
      <c r="OKY188" s="165"/>
      <c r="OKZ188" s="168"/>
      <c r="OLA188" s="165"/>
      <c r="OLB188" s="165"/>
      <c r="OLC188" s="165"/>
      <c r="OLD188" s="168"/>
      <c r="OLE188" s="165"/>
      <c r="OLF188" s="165"/>
      <c r="OLG188" s="165"/>
      <c r="OLH188" s="168"/>
      <c r="OLI188" s="165"/>
      <c r="OLJ188" s="165"/>
      <c r="OLK188" s="165"/>
      <c r="OLL188" s="168"/>
      <c r="OLM188" s="165"/>
      <c r="OLN188" s="165"/>
      <c r="OLO188" s="165"/>
      <c r="OLP188" s="168"/>
      <c r="OLQ188" s="165"/>
      <c r="OLR188" s="165"/>
      <c r="OLS188" s="165"/>
      <c r="OLT188" s="168"/>
      <c r="OLU188" s="165"/>
      <c r="OLV188" s="165"/>
      <c r="OLW188" s="165"/>
      <c r="OLX188" s="168"/>
      <c r="OLY188" s="165"/>
      <c r="OLZ188" s="165"/>
      <c r="OMA188" s="165"/>
      <c r="OMB188" s="168"/>
      <c r="OMC188" s="165"/>
      <c r="OMD188" s="165"/>
      <c r="OME188" s="165"/>
      <c r="OMF188" s="168"/>
      <c r="OMG188" s="165"/>
      <c r="OMH188" s="165"/>
      <c r="OMI188" s="165"/>
      <c r="OMJ188" s="168"/>
      <c r="OMK188" s="165"/>
      <c r="OML188" s="165"/>
      <c r="OMM188" s="165"/>
      <c r="OMN188" s="168"/>
      <c r="OMO188" s="165"/>
      <c r="OMP188" s="165"/>
      <c r="OMQ188" s="165"/>
      <c r="OMR188" s="168"/>
      <c r="OMS188" s="165"/>
      <c r="OMT188" s="165"/>
      <c r="OMU188" s="165"/>
      <c r="OMV188" s="168"/>
      <c r="OMW188" s="165"/>
      <c r="OMX188" s="165"/>
      <c r="OMY188" s="165"/>
      <c r="OMZ188" s="168"/>
      <c r="ONA188" s="165"/>
      <c r="ONB188" s="165"/>
      <c r="ONC188" s="165"/>
      <c r="OND188" s="168"/>
      <c r="ONE188" s="165"/>
      <c r="ONF188" s="165"/>
      <c r="ONG188" s="165"/>
      <c r="ONH188" s="168"/>
      <c r="ONI188" s="165"/>
      <c r="ONJ188" s="165"/>
      <c r="ONK188" s="165"/>
      <c r="ONL188" s="168"/>
      <c r="ONM188" s="165"/>
      <c r="ONN188" s="165"/>
      <c r="ONO188" s="165"/>
      <c r="ONP188" s="168"/>
      <c r="ONQ188" s="165"/>
      <c r="ONR188" s="165"/>
      <c r="ONS188" s="165"/>
      <c r="ONT188" s="168"/>
      <c r="ONU188" s="165"/>
      <c r="ONV188" s="165"/>
      <c r="ONW188" s="165"/>
      <c r="ONX188" s="168"/>
      <c r="ONY188" s="165"/>
      <c r="ONZ188" s="165"/>
      <c r="OOA188" s="165"/>
      <c r="OOB188" s="168"/>
      <c r="OOC188" s="165"/>
      <c r="OOD188" s="165"/>
      <c r="OOE188" s="165"/>
      <c r="OOF188" s="168"/>
      <c r="OOG188" s="165"/>
      <c r="OOH188" s="165"/>
      <c r="OOI188" s="165"/>
      <c r="OOJ188" s="168"/>
      <c r="OOK188" s="165"/>
      <c r="OOL188" s="165"/>
      <c r="OOM188" s="165"/>
      <c r="OON188" s="168"/>
      <c r="OOO188" s="165"/>
      <c r="OOP188" s="165"/>
      <c r="OOQ188" s="165"/>
      <c r="OOR188" s="168"/>
      <c r="OOS188" s="165"/>
      <c r="OOT188" s="165"/>
      <c r="OOU188" s="165"/>
      <c r="OOV188" s="168"/>
      <c r="OOW188" s="165"/>
      <c r="OOX188" s="165"/>
      <c r="OOY188" s="165"/>
      <c r="OOZ188" s="168"/>
      <c r="OPA188" s="165"/>
      <c r="OPB188" s="165"/>
      <c r="OPC188" s="165"/>
      <c r="OPD188" s="168"/>
      <c r="OPE188" s="165"/>
      <c r="OPF188" s="165"/>
      <c r="OPG188" s="165"/>
      <c r="OPH188" s="168"/>
      <c r="OPI188" s="165"/>
      <c r="OPJ188" s="165"/>
      <c r="OPK188" s="165"/>
      <c r="OPL188" s="168"/>
      <c r="OPM188" s="165"/>
      <c r="OPN188" s="165"/>
      <c r="OPO188" s="165"/>
      <c r="OPP188" s="168"/>
      <c r="OPQ188" s="165"/>
      <c r="OPR188" s="165"/>
      <c r="OPS188" s="165"/>
      <c r="OPT188" s="168"/>
      <c r="OPU188" s="165"/>
      <c r="OPV188" s="165"/>
      <c r="OPW188" s="165"/>
      <c r="OPX188" s="168"/>
      <c r="OPY188" s="165"/>
      <c r="OPZ188" s="165"/>
      <c r="OQA188" s="165"/>
      <c r="OQB188" s="168"/>
      <c r="OQC188" s="165"/>
      <c r="OQD188" s="165"/>
      <c r="OQE188" s="165"/>
      <c r="OQF188" s="168"/>
      <c r="OQG188" s="165"/>
      <c r="OQH188" s="165"/>
      <c r="OQI188" s="165"/>
      <c r="OQJ188" s="168"/>
      <c r="OQK188" s="165"/>
      <c r="OQL188" s="165"/>
      <c r="OQM188" s="165"/>
      <c r="OQN188" s="168"/>
      <c r="OQO188" s="165"/>
      <c r="OQP188" s="165"/>
      <c r="OQQ188" s="165"/>
      <c r="OQR188" s="168"/>
      <c r="OQS188" s="165"/>
      <c r="OQT188" s="165"/>
      <c r="OQU188" s="165"/>
      <c r="OQV188" s="168"/>
      <c r="OQW188" s="165"/>
      <c r="OQX188" s="165"/>
      <c r="OQY188" s="165"/>
      <c r="OQZ188" s="168"/>
      <c r="ORA188" s="165"/>
      <c r="ORB188" s="165"/>
      <c r="ORC188" s="165"/>
      <c r="ORD188" s="168"/>
      <c r="ORE188" s="165"/>
      <c r="ORF188" s="165"/>
      <c r="ORG188" s="165"/>
      <c r="ORH188" s="168"/>
      <c r="ORI188" s="165"/>
      <c r="ORJ188" s="165"/>
      <c r="ORK188" s="165"/>
      <c r="ORL188" s="168"/>
      <c r="ORM188" s="165"/>
      <c r="ORN188" s="165"/>
      <c r="ORO188" s="165"/>
      <c r="ORP188" s="168"/>
      <c r="ORQ188" s="165"/>
      <c r="ORR188" s="165"/>
      <c r="ORS188" s="165"/>
      <c r="ORT188" s="168"/>
      <c r="ORU188" s="165"/>
      <c r="ORV188" s="165"/>
      <c r="ORW188" s="165"/>
      <c r="ORX188" s="168"/>
      <c r="ORY188" s="165"/>
      <c r="ORZ188" s="165"/>
      <c r="OSA188" s="165"/>
      <c r="OSB188" s="168"/>
      <c r="OSC188" s="165"/>
      <c r="OSD188" s="165"/>
      <c r="OSE188" s="165"/>
      <c r="OSF188" s="168"/>
      <c r="OSG188" s="165"/>
      <c r="OSH188" s="165"/>
      <c r="OSI188" s="165"/>
      <c r="OSJ188" s="168"/>
      <c r="OSK188" s="165"/>
      <c r="OSL188" s="165"/>
      <c r="OSM188" s="165"/>
      <c r="OSN188" s="168"/>
      <c r="OSO188" s="165"/>
      <c r="OSP188" s="165"/>
      <c r="OSQ188" s="165"/>
      <c r="OSR188" s="168"/>
      <c r="OSS188" s="165"/>
      <c r="OST188" s="165"/>
      <c r="OSU188" s="165"/>
      <c r="OSV188" s="168"/>
      <c r="OSW188" s="165"/>
      <c r="OSX188" s="165"/>
      <c r="OSY188" s="165"/>
      <c r="OSZ188" s="168"/>
      <c r="OTA188" s="165"/>
      <c r="OTB188" s="165"/>
      <c r="OTC188" s="165"/>
      <c r="OTD188" s="168"/>
      <c r="OTE188" s="165"/>
      <c r="OTF188" s="165"/>
      <c r="OTG188" s="165"/>
      <c r="OTH188" s="168"/>
      <c r="OTI188" s="165"/>
      <c r="OTJ188" s="165"/>
      <c r="OTK188" s="165"/>
      <c r="OTL188" s="168"/>
      <c r="OTM188" s="165"/>
      <c r="OTN188" s="165"/>
      <c r="OTO188" s="165"/>
      <c r="OTP188" s="168"/>
      <c r="OTQ188" s="165"/>
      <c r="OTR188" s="165"/>
      <c r="OTS188" s="165"/>
      <c r="OTT188" s="168"/>
      <c r="OTU188" s="165"/>
      <c r="OTV188" s="165"/>
      <c r="OTW188" s="165"/>
      <c r="OTX188" s="168"/>
      <c r="OTY188" s="165"/>
      <c r="OTZ188" s="165"/>
      <c r="OUA188" s="165"/>
      <c r="OUB188" s="168"/>
      <c r="OUC188" s="165"/>
      <c r="OUD188" s="165"/>
      <c r="OUE188" s="165"/>
      <c r="OUF188" s="168"/>
      <c r="OUG188" s="165"/>
      <c r="OUH188" s="165"/>
      <c r="OUI188" s="165"/>
      <c r="OUJ188" s="168"/>
      <c r="OUK188" s="165"/>
      <c r="OUL188" s="165"/>
      <c r="OUM188" s="165"/>
      <c r="OUN188" s="168"/>
      <c r="OUO188" s="165"/>
      <c r="OUP188" s="165"/>
      <c r="OUQ188" s="165"/>
      <c r="OUR188" s="168"/>
      <c r="OUS188" s="165"/>
      <c r="OUT188" s="165"/>
      <c r="OUU188" s="165"/>
      <c r="OUV188" s="168"/>
      <c r="OUW188" s="165"/>
      <c r="OUX188" s="165"/>
      <c r="OUY188" s="165"/>
      <c r="OUZ188" s="168"/>
      <c r="OVA188" s="165"/>
      <c r="OVB188" s="165"/>
      <c r="OVC188" s="165"/>
      <c r="OVD188" s="168"/>
      <c r="OVE188" s="165"/>
      <c r="OVF188" s="165"/>
      <c r="OVG188" s="165"/>
      <c r="OVH188" s="168"/>
      <c r="OVI188" s="165"/>
      <c r="OVJ188" s="165"/>
      <c r="OVK188" s="165"/>
      <c r="OVL188" s="168"/>
      <c r="OVM188" s="165"/>
      <c r="OVN188" s="165"/>
      <c r="OVO188" s="165"/>
      <c r="OVP188" s="168"/>
      <c r="OVQ188" s="165"/>
      <c r="OVR188" s="165"/>
      <c r="OVS188" s="165"/>
      <c r="OVT188" s="168"/>
      <c r="OVU188" s="165"/>
      <c r="OVV188" s="165"/>
      <c r="OVW188" s="165"/>
      <c r="OVX188" s="168"/>
      <c r="OVY188" s="165"/>
      <c r="OVZ188" s="165"/>
      <c r="OWA188" s="165"/>
      <c r="OWB188" s="168"/>
      <c r="OWC188" s="165"/>
      <c r="OWD188" s="165"/>
      <c r="OWE188" s="165"/>
      <c r="OWF188" s="168"/>
      <c r="OWG188" s="165"/>
      <c r="OWH188" s="165"/>
      <c r="OWI188" s="165"/>
      <c r="OWJ188" s="168"/>
      <c r="OWK188" s="165"/>
      <c r="OWL188" s="165"/>
      <c r="OWM188" s="165"/>
      <c r="OWN188" s="168"/>
      <c r="OWO188" s="165"/>
      <c r="OWP188" s="165"/>
      <c r="OWQ188" s="165"/>
      <c r="OWR188" s="168"/>
      <c r="OWS188" s="165"/>
      <c r="OWT188" s="165"/>
      <c r="OWU188" s="165"/>
      <c r="OWV188" s="168"/>
      <c r="OWW188" s="165"/>
      <c r="OWX188" s="165"/>
      <c r="OWY188" s="165"/>
      <c r="OWZ188" s="168"/>
      <c r="OXA188" s="165"/>
      <c r="OXB188" s="165"/>
      <c r="OXC188" s="165"/>
      <c r="OXD188" s="168"/>
      <c r="OXE188" s="165"/>
      <c r="OXF188" s="165"/>
      <c r="OXG188" s="165"/>
      <c r="OXH188" s="168"/>
      <c r="OXI188" s="165"/>
      <c r="OXJ188" s="165"/>
      <c r="OXK188" s="165"/>
      <c r="OXL188" s="168"/>
      <c r="OXM188" s="165"/>
      <c r="OXN188" s="165"/>
      <c r="OXO188" s="165"/>
      <c r="OXP188" s="168"/>
      <c r="OXQ188" s="165"/>
      <c r="OXR188" s="165"/>
      <c r="OXS188" s="165"/>
      <c r="OXT188" s="168"/>
      <c r="OXU188" s="165"/>
      <c r="OXV188" s="165"/>
      <c r="OXW188" s="165"/>
      <c r="OXX188" s="168"/>
      <c r="OXY188" s="165"/>
      <c r="OXZ188" s="165"/>
      <c r="OYA188" s="165"/>
      <c r="OYB188" s="168"/>
      <c r="OYC188" s="165"/>
      <c r="OYD188" s="165"/>
      <c r="OYE188" s="165"/>
      <c r="OYF188" s="168"/>
      <c r="OYG188" s="165"/>
      <c r="OYH188" s="165"/>
      <c r="OYI188" s="165"/>
      <c r="OYJ188" s="168"/>
      <c r="OYK188" s="165"/>
      <c r="OYL188" s="165"/>
      <c r="OYM188" s="165"/>
      <c r="OYN188" s="168"/>
      <c r="OYO188" s="165"/>
      <c r="OYP188" s="165"/>
      <c r="OYQ188" s="165"/>
      <c r="OYR188" s="168"/>
      <c r="OYS188" s="165"/>
      <c r="OYT188" s="165"/>
      <c r="OYU188" s="165"/>
      <c r="OYV188" s="168"/>
      <c r="OYW188" s="165"/>
      <c r="OYX188" s="165"/>
      <c r="OYY188" s="165"/>
      <c r="OYZ188" s="168"/>
      <c r="OZA188" s="165"/>
      <c r="OZB188" s="165"/>
      <c r="OZC188" s="165"/>
      <c r="OZD188" s="168"/>
      <c r="OZE188" s="165"/>
      <c r="OZF188" s="165"/>
      <c r="OZG188" s="165"/>
      <c r="OZH188" s="168"/>
      <c r="OZI188" s="165"/>
      <c r="OZJ188" s="165"/>
      <c r="OZK188" s="165"/>
      <c r="OZL188" s="168"/>
      <c r="OZM188" s="165"/>
      <c r="OZN188" s="165"/>
      <c r="OZO188" s="165"/>
      <c r="OZP188" s="168"/>
      <c r="OZQ188" s="165"/>
      <c r="OZR188" s="165"/>
      <c r="OZS188" s="165"/>
      <c r="OZT188" s="168"/>
      <c r="OZU188" s="165"/>
      <c r="OZV188" s="165"/>
      <c r="OZW188" s="165"/>
      <c r="OZX188" s="168"/>
      <c r="OZY188" s="165"/>
      <c r="OZZ188" s="165"/>
      <c r="PAA188" s="165"/>
      <c r="PAB188" s="168"/>
      <c r="PAC188" s="165"/>
      <c r="PAD188" s="165"/>
      <c r="PAE188" s="165"/>
      <c r="PAF188" s="168"/>
      <c r="PAG188" s="165"/>
      <c r="PAH188" s="165"/>
      <c r="PAI188" s="165"/>
      <c r="PAJ188" s="168"/>
      <c r="PAK188" s="165"/>
      <c r="PAL188" s="165"/>
      <c r="PAM188" s="165"/>
      <c r="PAN188" s="168"/>
      <c r="PAO188" s="165"/>
      <c r="PAP188" s="165"/>
      <c r="PAQ188" s="165"/>
      <c r="PAR188" s="168"/>
      <c r="PAS188" s="165"/>
      <c r="PAT188" s="165"/>
      <c r="PAU188" s="165"/>
      <c r="PAV188" s="168"/>
      <c r="PAW188" s="165"/>
      <c r="PAX188" s="165"/>
      <c r="PAY188" s="165"/>
      <c r="PAZ188" s="168"/>
      <c r="PBA188" s="165"/>
      <c r="PBB188" s="165"/>
      <c r="PBC188" s="165"/>
      <c r="PBD188" s="168"/>
      <c r="PBE188" s="165"/>
      <c r="PBF188" s="165"/>
      <c r="PBG188" s="165"/>
      <c r="PBH188" s="168"/>
      <c r="PBI188" s="165"/>
      <c r="PBJ188" s="165"/>
      <c r="PBK188" s="165"/>
      <c r="PBL188" s="168"/>
      <c r="PBM188" s="165"/>
      <c r="PBN188" s="165"/>
      <c r="PBO188" s="165"/>
      <c r="PBP188" s="168"/>
      <c r="PBQ188" s="165"/>
      <c r="PBR188" s="165"/>
      <c r="PBS188" s="165"/>
      <c r="PBT188" s="168"/>
      <c r="PBU188" s="165"/>
      <c r="PBV188" s="165"/>
      <c r="PBW188" s="165"/>
      <c r="PBX188" s="168"/>
      <c r="PBY188" s="165"/>
      <c r="PBZ188" s="165"/>
      <c r="PCA188" s="165"/>
      <c r="PCB188" s="168"/>
      <c r="PCC188" s="165"/>
      <c r="PCD188" s="165"/>
      <c r="PCE188" s="165"/>
      <c r="PCF188" s="168"/>
      <c r="PCG188" s="165"/>
      <c r="PCH188" s="165"/>
      <c r="PCI188" s="165"/>
      <c r="PCJ188" s="168"/>
      <c r="PCK188" s="165"/>
      <c r="PCL188" s="165"/>
      <c r="PCM188" s="165"/>
      <c r="PCN188" s="168"/>
      <c r="PCO188" s="165"/>
      <c r="PCP188" s="165"/>
      <c r="PCQ188" s="165"/>
      <c r="PCR188" s="168"/>
      <c r="PCS188" s="165"/>
      <c r="PCT188" s="165"/>
      <c r="PCU188" s="165"/>
      <c r="PCV188" s="168"/>
      <c r="PCW188" s="165"/>
      <c r="PCX188" s="165"/>
      <c r="PCY188" s="165"/>
      <c r="PCZ188" s="168"/>
      <c r="PDA188" s="165"/>
      <c r="PDB188" s="165"/>
      <c r="PDC188" s="165"/>
      <c r="PDD188" s="168"/>
      <c r="PDE188" s="165"/>
      <c r="PDF188" s="165"/>
      <c r="PDG188" s="165"/>
      <c r="PDH188" s="168"/>
      <c r="PDI188" s="165"/>
      <c r="PDJ188" s="165"/>
      <c r="PDK188" s="165"/>
      <c r="PDL188" s="168"/>
      <c r="PDM188" s="165"/>
      <c r="PDN188" s="165"/>
      <c r="PDO188" s="165"/>
      <c r="PDP188" s="168"/>
      <c r="PDQ188" s="165"/>
      <c r="PDR188" s="165"/>
      <c r="PDS188" s="165"/>
      <c r="PDT188" s="168"/>
      <c r="PDU188" s="165"/>
      <c r="PDV188" s="165"/>
      <c r="PDW188" s="165"/>
      <c r="PDX188" s="168"/>
      <c r="PDY188" s="165"/>
      <c r="PDZ188" s="165"/>
      <c r="PEA188" s="165"/>
      <c r="PEB188" s="168"/>
      <c r="PEC188" s="165"/>
      <c r="PED188" s="165"/>
      <c r="PEE188" s="165"/>
      <c r="PEF188" s="168"/>
      <c r="PEG188" s="165"/>
      <c r="PEH188" s="165"/>
      <c r="PEI188" s="165"/>
      <c r="PEJ188" s="168"/>
      <c r="PEK188" s="165"/>
      <c r="PEL188" s="165"/>
      <c r="PEM188" s="165"/>
      <c r="PEN188" s="168"/>
      <c r="PEO188" s="165"/>
      <c r="PEP188" s="165"/>
      <c r="PEQ188" s="165"/>
      <c r="PER188" s="168"/>
      <c r="PES188" s="165"/>
      <c r="PET188" s="165"/>
      <c r="PEU188" s="165"/>
      <c r="PEV188" s="168"/>
      <c r="PEW188" s="165"/>
      <c r="PEX188" s="165"/>
      <c r="PEY188" s="165"/>
      <c r="PEZ188" s="168"/>
      <c r="PFA188" s="165"/>
      <c r="PFB188" s="165"/>
      <c r="PFC188" s="165"/>
      <c r="PFD188" s="168"/>
      <c r="PFE188" s="165"/>
      <c r="PFF188" s="165"/>
      <c r="PFG188" s="165"/>
      <c r="PFH188" s="168"/>
      <c r="PFI188" s="165"/>
      <c r="PFJ188" s="165"/>
      <c r="PFK188" s="165"/>
      <c r="PFL188" s="168"/>
      <c r="PFM188" s="165"/>
      <c r="PFN188" s="165"/>
      <c r="PFO188" s="165"/>
      <c r="PFP188" s="168"/>
      <c r="PFQ188" s="165"/>
      <c r="PFR188" s="165"/>
      <c r="PFS188" s="165"/>
      <c r="PFT188" s="168"/>
      <c r="PFU188" s="165"/>
      <c r="PFV188" s="165"/>
      <c r="PFW188" s="165"/>
      <c r="PFX188" s="168"/>
      <c r="PFY188" s="165"/>
      <c r="PFZ188" s="165"/>
      <c r="PGA188" s="165"/>
      <c r="PGB188" s="168"/>
      <c r="PGC188" s="165"/>
      <c r="PGD188" s="165"/>
      <c r="PGE188" s="165"/>
      <c r="PGF188" s="168"/>
      <c r="PGG188" s="165"/>
      <c r="PGH188" s="165"/>
      <c r="PGI188" s="165"/>
      <c r="PGJ188" s="168"/>
      <c r="PGK188" s="165"/>
      <c r="PGL188" s="165"/>
      <c r="PGM188" s="165"/>
      <c r="PGN188" s="168"/>
      <c r="PGO188" s="165"/>
      <c r="PGP188" s="165"/>
      <c r="PGQ188" s="165"/>
      <c r="PGR188" s="168"/>
      <c r="PGS188" s="165"/>
      <c r="PGT188" s="165"/>
      <c r="PGU188" s="165"/>
      <c r="PGV188" s="168"/>
      <c r="PGW188" s="165"/>
      <c r="PGX188" s="165"/>
      <c r="PGY188" s="165"/>
      <c r="PGZ188" s="168"/>
      <c r="PHA188" s="165"/>
      <c r="PHB188" s="165"/>
      <c r="PHC188" s="165"/>
      <c r="PHD188" s="168"/>
      <c r="PHE188" s="165"/>
      <c r="PHF188" s="165"/>
      <c r="PHG188" s="165"/>
      <c r="PHH188" s="168"/>
      <c r="PHI188" s="165"/>
      <c r="PHJ188" s="165"/>
      <c r="PHK188" s="165"/>
      <c r="PHL188" s="168"/>
      <c r="PHM188" s="165"/>
      <c r="PHN188" s="165"/>
      <c r="PHO188" s="165"/>
      <c r="PHP188" s="168"/>
      <c r="PHQ188" s="165"/>
      <c r="PHR188" s="165"/>
      <c r="PHS188" s="165"/>
      <c r="PHT188" s="168"/>
      <c r="PHU188" s="165"/>
      <c r="PHV188" s="165"/>
      <c r="PHW188" s="165"/>
      <c r="PHX188" s="168"/>
      <c r="PHY188" s="165"/>
      <c r="PHZ188" s="165"/>
      <c r="PIA188" s="165"/>
      <c r="PIB188" s="168"/>
      <c r="PIC188" s="165"/>
      <c r="PID188" s="165"/>
      <c r="PIE188" s="165"/>
      <c r="PIF188" s="168"/>
      <c r="PIG188" s="165"/>
      <c r="PIH188" s="165"/>
      <c r="PII188" s="165"/>
      <c r="PIJ188" s="168"/>
      <c r="PIK188" s="165"/>
      <c r="PIL188" s="165"/>
      <c r="PIM188" s="165"/>
      <c r="PIN188" s="168"/>
      <c r="PIO188" s="165"/>
      <c r="PIP188" s="165"/>
      <c r="PIQ188" s="165"/>
      <c r="PIR188" s="168"/>
      <c r="PIS188" s="165"/>
      <c r="PIT188" s="165"/>
      <c r="PIU188" s="165"/>
      <c r="PIV188" s="168"/>
      <c r="PIW188" s="165"/>
      <c r="PIX188" s="165"/>
      <c r="PIY188" s="165"/>
      <c r="PIZ188" s="168"/>
      <c r="PJA188" s="165"/>
      <c r="PJB188" s="165"/>
      <c r="PJC188" s="165"/>
      <c r="PJD188" s="168"/>
      <c r="PJE188" s="165"/>
      <c r="PJF188" s="165"/>
      <c r="PJG188" s="165"/>
      <c r="PJH188" s="168"/>
      <c r="PJI188" s="165"/>
      <c r="PJJ188" s="165"/>
      <c r="PJK188" s="165"/>
      <c r="PJL188" s="168"/>
      <c r="PJM188" s="165"/>
      <c r="PJN188" s="165"/>
      <c r="PJO188" s="165"/>
      <c r="PJP188" s="168"/>
      <c r="PJQ188" s="165"/>
      <c r="PJR188" s="165"/>
      <c r="PJS188" s="165"/>
      <c r="PJT188" s="168"/>
      <c r="PJU188" s="165"/>
      <c r="PJV188" s="165"/>
      <c r="PJW188" s="165"/>
      <c r="PJX188" s="168"/>
      <c r="PJY188" s="165"/>
      <c r="PJZ188" s="165"/>
      <c r="PKA188" s="165"/>
      <c r="PKB188" s="168"/>
      <c r="PKC188" s="165"/>
      <c r="PKD188" s="165"/>
      <c r="PKE188" s="165"/>
      <c r="PKF188" s="168"/>
      <c r="PKG188" s="165"/>
      <c r="PKH188" s="165"/>
      <c r="PKI188" s="165"/>
      <c r="PKJ188" s="168"/>
      <c r="PKK188" s="165"/>
      <c r="PKL188" s="165"/>
      <c r="PKM188" s="165"/>
      <c r="PKN188" s="168"/>
      <c r="PKO188" s="165"/>
      <c r="PKP188" s="165"/>
      <c r="PKQ188" s="165"/>
      <c r="PKR188" s="168"/>
      <c r="PKS188" s="165"/>
      <c r="PKT188" s="165"/>
      <c r="PKU188" s="165"/>
      <c r="PKV188" s="168"/>
      <c r="PKW188" s="165"/>
      <c r="PKX188" s="165"/>
      <c r="PKY188" s="165"/>
      <c r="PKZ188" s="168"/>
      <c r="PLA188" s="165"/>
      <c r="PLB188" s="165"/>
      <c r="PLC188" s="165"/>
      <c r="PLD188" s="168"/>
      <c r="PLE188" s="165"/>
      <c r="PLF188" s="165"/>
      <c r="PLG188" s="165"/>
      <c r="PLH188" s="168"/>
      <c r="PLI188" s="165"/>
      <c r="PLJ188" s="165"/>
      <c r="PLK188" s="165"/>
      <c r="PLL188" s="168"/>
      <c r="PLM188" s="165"/>
      <c r="PLN188" s="165"/>
      <c r="PLO188" s="165"/>
      <c r="PLP188" s="168"/>
      <c r="PLQ188" s="165"/>
      <c r="PLR188" s="165"/>
      <c r="PLS188" s="165"/>
      <c r="PLT188" s="168"/>
      <c r="PLU188" s="165"/>
      <c r="PLV188" s="165"/>
      <c r="PLW188" s="165"/>
      <c r="PLX188" s="168"/>
      <c r="PLY188" s="165"/>
      <c r="PLZ188" s="165"/>
      <c r="PMA188" s="165"/>
      <c r="PMB188" s="168"/>
      <c r="PMC188" s="165"/>
      <c r="PMD188" s="165"/>
      <c r="PME188" s="165"/>
      <c r="PMF188" s="168"/>
      <c r="PMG188" s="165"/>
      <c r="PMH188" s="165"/>
      <c r="PMI188" s="165"/>
      <c r="PMJ188" s="168"/>
      <c r="PMK188" s="165"/>
      <c r="PML188" s="165"/>
      <c r="PMM188" s="165"/>
      <c r="PMN188" s="168"/>
      <c r="PMO188" s="165"/>
      <c r="PMP188" s="165"/>
      <c r="PMQ188" s="165"/>
      <c r="PMR188" s="168"/>
      <c r="PMS188" s="165"/>
      <c r="PMT188" s="165"/>
      <c r="PMU188" s="165"/>
      <c r="PMV188" s="168"/>
      <c r="PMW188" s="165"/>
      <c r="PMX188" s="165"/>
      <c r="PMY188" s="165"/>
      <c r="PMZ188" s="168"/>
      <c r="PNA188" s="165"/>
      <c r="PNB188" s="165"/>
      <c r="PNC188" s="165"/>
      <c r="PND188" s="168"/>
      <c r="PNE188" s="165"/>
      <c r="PNF188" s="165"/>
      <c r="PNG188" s="165"/>
      <c r="PNH188" s="168"/>
      <c r="PNI188" s="165"/>
      <c r="PNJ188" s="165"/>
      <c r="PNK188" s="165"/>
      <c r="PNL188" s="168"/>
      <c r="PNM188" s="165"/>
      <c r="PNN188" s="165"/>
      <c r="PNO188" s="165"/>
      <c r="PNP188" s="168"/>
      <c r="PNQ188" s="165"/>
      <c r="PNR188" s="165"/>
      <c r="PNS188" s="165"/>
      <c r="PNT188" s="168"/>
      <c r="PNU188" s="165"/>
      <c r="PNV188" s="165"/>
      <c r="PNW188" s="165"/>
      <c r="PNX188" s="168"/>
      <c r="PNY188" s="165"/>
      <c r="PNZ188" s="165"/>
      <c r="POA188" s="165"/>
      <c r="POB188" s="168"/>
      <c r="POC188" s="165"/>
      <c r="POD188" s="165"/>
      <c r="POE188" s="165"/>
      <c r="POF188" s="168"/>
      <c r="POG188" s="165"/>
      <c r="POH188" s="165"/>
      <c r="POI188" s="165"/>
      <c r="POJ188" s="168"/>
      <c r="POK188" s="165"/>
      <c r="POL188" s="165"/>
      <c r="POM188" s="165"/>
      <c r="PON188" s="168"/>
      <c r="POO188" s="165"/>
      <c r="POP188" s="165"/>
      <c r="POQ188" s="165"/>
      <c r="POR188" s="168"/>
      <c r="POS188" s="165"/>
      <c r="POT188" s="165"/>
      <c r="POU188" s="165"/>
      <c r="POV188" s="168"/>
      <c r="POW188" s="165"/>
      <c r="POX188" s="165"/>
      <c r="POY188" s="165"/>
      <c r="POZ188" s="168"/>
      <c r="PPA188" s="165"/>
      <c r="PPB188" s="165"/>
      <c r="PPC188" s="165"/>
      <c r="PPD188" s="168"/>
      <c r="PPE188" s="165"/>
      <c r="PPF188" s="165"/>
      <c r="PPG188" s="165"/>
      <c r="PPH188" s="168"/>
      <c r="PPI188" s="165"/>
      <c r="PPJ188" s="165"/>
      <c r="PPK188" s="165"/>
      <c r="PPL188" s="168"/>
      <c r="PPM188" s="165"/>
      <c r="PPN188" s="165"/>
      <c r="PPO188" s="165"/>
      <c r="PPP188" s="168"/>
      <c r="PPQ188" s="165"/>
      <c r="PPR188" s="165"/>
      <c r="PPS188" s="165"/>
      <c r="PPT188" s="168"/>
      <c r="PPU188" s="165"/>
      <c r="PPV188" s="165"/>
      <c r="PPW188" s="165"/>
      <c r="PPX188" s="168"/>
      <c r="PPY188" s="165"/>
      <c r="PPZ188" s="165"/>
      <c r="PQA188" s="165"/>
      <c r="PQB188" s="168"/>
      <c r="PQC188" s="165"/>
      <c r="PQD188" s="165"/>
      <c r="PQE188" s="165"/>
      <c r="PQF188" s="168"/>
      <c r="PQG188" s="165"/>
      <c r="PQH188" s="165"/>
      <c r="PQI188" s="165"/>
      <c r="PQJ188" s="168"/>
      <c r="PQK188" s="165"/>
      <c r="PQL188" s="165"/>
      <c r="PQM188" s="165"/>
      <c r="PQN188" s="168"/>
      <c r="PQO188" s="165"/>
      <c r="PQP188" s="165"/>
      <c r="PQQ188" s="165"/>
      <c r="PQR188" s="168"/>
      <c r="PQS188" s="165"/>
      <c r="PQT188" s="165"/>
      <c r="PQU188" s="165"/>
      <c r="PQV188" s="168"/>
      <c r="PQW188" s="165"/>
      <c r="PQX188" s="165"/>
      <c r="PQY188" s="165"/>
      <c r="PQZ188" s="168"/>
      <c r="PRA188" s="165"/>
      <c r="PRB188" s="165"/>
      <c r="PRC188" s="165"/>
      <c r="PRD188" s="168"/>
      <c r="PRE188" s="165"/>
      <c r="PRF188" s="165"/>
      <c r="PRG188" s="165"/>
      <c r="PRH188" s="168"/>
      <c r="PRI188" s="165"/>
      <c r="PRJ188" s="165"/>
      <c r="PRK188" s="165"/>
      <c r="PRL188" s="168"/>
      <c r="PRM188" s="165"/>
      <c r="PRN188" s="165"/>
      <c r="PRO188" s="165"/>
      <c r="PRP188" s="168"/>
      <c r="PRQ188" s="165"/>
      <c r="PRR188" s="165"/>
      <c r="PRS188" s="165"/>
      <c r="PRT188" s="168"/>
      <c r="PRU188" s="165"/>
      <c r="PRV188" s="165"/>
      <c r="PRW188" s="165"/>
      <c r="PRX188" s="168"/>
      <c r="PRY188" s="165"/>
      <c r="PRZ188" s="165"/>
      <c r="PSA188" s="165"/>
      <c r="PSB188" s="168"/>
      <c r="PSC188" s="165"/>
      <c r="PSD188" s="165"/>
      <c r="PSE188" s="165"/>
      <c r="PSF188" s="168"/>
      <c r="PSG188" s="165"/>
      <c r="PSH188" s="165"/>
      <c r="PSI188" s="165"/>
      <c r="PSJ188" s="168"/>
      <c r="PSK188" s="165"/>
      <c r="PSL188" s="165"/>
      <c r="PSM188" s="165"/>
      <c r="PSN188" s="168"/>
      <c r="PSO188" s="165"/>
      <c r="PSP188" s="165"/>
      <c r="PSQ188" s="165"/>
      <c r="PSR188" s="168"/>
      <c r="PSS188" s="165"/>
      <c r="PST188" s="165"/>
      <c r="PSU188" s="165"/>
      <c r="PSV188" s="168"/>
      <c r="PSW188" s="165"/>
      <c r="PSX188" s="165"/>
      <c r="PSY188" s="165"/>
      <c r="PSZ188" s="168"/>
      <c r="PTA188" s="165"/>
      <c r="PTB188" s="165"/>
      <c r="PTC188" s="165"/>
      <c r="PTD188" s="168"/>
      <c r="PTE188" s="165"/>
      <c r="PTF188" s="165"/>
      <c r="PTG188" s="165"/>
      <c r="PTH188" s="168"/>
      <c r="PTI188" s="165"/>
      <c r="PTJ188" s="165"/>
      <c r="PTK188" s="165"/>
      <c r="PTL188" s="168"/>
      <c r="PTM188" s="165"/>
      <c r="PTN188" s="165"/>
      <c r="PTO188" s="165"/>
      <c r="PTP188" s="168"/>
      <c r="PTQ188" s="165"/>
      <c r="PTR188" s="165"/>
      <c r="PTS188" s="165"/>
      <c r="PTT188" s="168"/>
      <c r="PTU188" s="165"/>
      <c r="PTV188" s="165"/>
      <c r="PTW188" s="165"/>
      <c r="PTX188" s="168"/>
      <c r="PTY188" s="165"/>
      <c r="PTZ188" s="165"/>
      <c r="PUA188" s="165"/>
      <c r="PUB188" s="168"/>
      <c r="PUC188" s="165"/>
      <c r="PUD188" s="165"/>
      <c r="PUE188" s="165"/>
      <c r="PUF188" s="168"/>
      <c r="PUG188" s="165"/>
      <c r="PUH188" s="165"/>
      <c r="PUI188" s="165"/>
      <c r="PUJ188" s="168"/>
      <c r="PUK188" s="165"/>
      <c r="PUL188" s="165"/>
      <c r="PUM188" s="165"/>
      <c r="PUN188" s="168"/>
      <c r="PUO188" s="165"/>
      <c r="PUP188" s="165"/>
      <c r="PUQ188" s="165"/>
      <c r="PUR188" s="168"/>
      <c r="PUS188" s="165"/>
      <c r="PUT188" s="165"/>
      <c r="PUU188" s="165"/>
      <c r="PUV188" s="168"/>
      <c r="PUW188" s="165"/>
      <c r="PUX188" s="165"/>
      <c r="PUY188" s="165"/>
      <c r="PUZ188" s="168"/>
      <c r="PVA188" s="165"/>
      <c r="PVB188" s="165"/>
      <c r="PVC188" s="165"/>
      <c r="PVD188" s="168"/>
      <c r="PVE188" s="165"/>
      <c r="PVF188" s="165"/>
      <c r="PVG188" s="165"/>
      <c r="PVH188" s="168"/>
      <c r="PVI188" s="165"/>
      <c r="PVJ188" s="165"/>
      <c r="PVK188" s="165"/>
      <c r="PVL188" s="168"/>
      <c r="PVM188" s="165"/>
      <c r="PVN188" s="165"/>
      <c r="PVO188" s="165"/>
      <c r="PVP188" s="168"/>
      <c r="PVQ188" s="165"/>
      <c r="PVR188" s="165"/>
      <c r="PVS188" s="165"/>
      <c r="PVT188" s="168"/>
      <c r="PVU188" s="165"/>
      <c r="PVV188" s="165"/>
      <c r="PVW188" s="165"/>
      <c r="PVX188" s="168"/>
      <c r="PVY188" s="165"/>
      <c r="PVZ188" s="165"/>
      <c r="PWA188" s="165"/>
      <c r="PWB188" s="168"/>
      <c r="PWC188" s="165"/>
      <c r="PWD188" s="165"/>
      <c r="PWE188" s="165"/>
      <c r="PWF188" s="168"/>
      <c r="PWG188" s="165"/>
      <c r="PWH188" s="165"/>
      <c r="PWI188" s="165"/>
      <c r="PWJ188" s="168"/>
      <c r="PWK188" s="165"/>
      <c r="PWL188" s="165"/>
      <c r="PWM188" s="165"/>
      <c r="PWN188" s="168"/>
      <c r="PWO188" s="165"/>
      <c r="PWP188" s="165"/>
      <c r="PWQ188" s="165"/>
      <c r="PWR188" s="168"/>
      <c r="PWS188" s="165"/>
      <c r="PWT188" s="165"/>
      <c r="PWU188" s="165"/>
      <c r="PWV188" s="168"/>
      <c r="PWW188" s="165"/>
      <c r="PWX188" s="165"/>
      <c r="PWY188" s="165"/>
      <c r="PWZ188" s="168"/>
      <c r="PXA188" s="165"/>
      <c r="PXB188" s="165"/>
      <c r="PXC188" s="165"/>
      <c r="PXD188" s="168"/>
      <c r="PXE188" s="165"/>
      <c r="PXF188" s="165"/>
      <c r="PXG188" s="165"/>
      <c r="PXH188" s="168"/>
      <c r="PXI188" s="165"/>
      <c r="PXJ188" s="165"/>
      <c r="PXK188" s="165"/>
      <c r="PXL188" s="168"/>
      <c r="PXM188" s="165"/>
      <c r="PXN188" s="165"/>
      <c r="PXO188" s="165"/>
      <c r="PXP188" s="168"/>
      <c r="PXQ188" s="165"/>
      <c r="PXR188" s="165"/>
      <c r="PXS188" s="165"/>
      <c r="PXT188" s="168"/>
      <c r="PXU188" s="165"/>
      <c r="PXV188" s="165"/>
      <c r="PXW188" s="165"/>
      <c r="PXX188" s="168"/>
      <c r="PXY188" s="165"/>
      <c r="PXZ188" s="165"/>
      <c r="PYA188" s="165"/>
      <c r="PYB188" s="168"/>
      <c r="PYC188" s="165"/>
      <c r="PYD188" s="165"/>
      <c r="PYE188" s="165"/>
      <c r="PYF188" s="168"/>
      <c r="PYG188" s="165"/>
      <c r="PYH188" s="165"/>
      <c r="PYI188" s="165"/>
      <c r="PYJ188" s="168"/>
      <c r="PYK188" s="165"/>
      <c r="PYL188" s="165"/>
      <c r="PYM188" s="165"/>
      <c r="PYN188" s="168"/>
      <c r="PYO188" s="165"/>
      <c r="PYP188" s="165"/>
      <c r="PYQ188" s="165"/>
      <c r="PYR188" s="168"/>
      <c r="PYS188" s="165"/>
      <c r="PYT188" s="165"/>
      <c r="PYU188" s="165"/>
      <c r="PYV188" s="168"/>
      <c r="PYW188" s="165"/>
      <c r="PYX188" s="165"/>
      <c r="PYY188" s="165"/>
      <c r="PYZ188" s="168"/>
      <c r="PZA188" s="165"/>
      <c r="PZB188" s="165"/>
      <c r="PZC188" s="165"/>
      <c r="PZD188" s="168"/>
      <c r="PZE188" s="165"/>
      <c r="PZF188" s="165"/>
      <c r="PZG188" s="165"/>
      <c r="PZH188" s="168"/>
      <c r="PZI188" s="165"/>
      <c r="PZJ188" s="165"/>
      <c r="PZK188" s="165"/>
      <c r="PZL188" s="168"/>
      <c r="PZM188" s="165"/>
      <c r="PZN188" s="165"/>
      <c r="PZO188" s="165"/>
      <c r="PZP188" s="168"/>
      <c r="PZQ188" s="165"/>
      <c r="PZR188" s="165"/>
      <c r="PZS188" s="165"/>
      <c r="PZT188" s="168"/>
      <c r="PZU188" s="165"/>
      <c r="PZV188" s="165"/>
      <c r="PZW188" s="165"/>
      <c r="PZX188" s="168"/>
      <c r="PZY188" s="165"/>
      <c r="PZZ188" s="165"/>
      <c r="QAA188" s="165"/>
      <c r="QAB188" s="168"/>
      <c r="QAC188" s="165"/>
      <c r="QAD188" s="165"/>
      <c r="QAE188" s="165"/>
      <c r="QAF188" s="168"/>
      <c r="QAG188" s="165"/>
      <c r="QAH188" s="165"/>
      <c r="QAI188" s="165"/>
      <c r="QAJ188" s="168"/>
      <c r="QAK188" s="165"/>
      <c r="QAL188" s="165"/>
      <c r="QAM188" s="165"/>
      <c r="QAN188" s="168"/>
      <c r="QAO188" s="165"/>
      <c r="QAP188" s="165"/>
      <c r="QAQ188" s="165"/>
      <c r="QAR188" s="168"/>
      <c r="QAS188" s="165"/>
      <c r="QAT188" s="165"/>
      <c r="QAU188" s="165"/>
      <c r="QAV188" s="168"/>
      <c r="QAW188" s="165"/>
      <c r="QAX188" s="165"/>
      <c r="QAY188" s="165"/>
      <c r="QAZ188" s="168"/>
      <c r="QBA188" s="165"/>
      <c r="QBB188" s="165"/>
      <c r="QBC188" s="165"/>
      <c r="QBD188" s="168"/>
      <c r="QBE188" s="165"/>
      <c r="QBF188" s="165"/>
      <c r="QBG188" s="165"/>
      <c r="QBH188" s="168"/>
      <c r="QBI188" s="165"/>
      <c r="QBJ188" s="165"/>
      <c r="QBK188" s="165"/>
      <c r="QBL188" s="168"/>
      <c r="QBM188" s="165"/>
      <c r="QBN188" s="165"/>
      <c r="QBO188" s="165"/>
      <c r="QBP188" s="168"/>
      <c r="QBQ188" s="165"/>
      <c r="QBR188" s="165"/>
      <c r="QBS188" s="165"/>
      <c r="QBT188" s="168"/>
      <c r="QBU188" s="165"/>
      <c r="QBV188" s="165"/>
      <c r="QBW188" s="165"/>
      <c r="QBX188" s="168"/>
      <c r="QBY188" s="165"/>
      <c r="QBZ188" s="165"/>
      <c r="QCA188" s="165"/>
      <c r="QCB188" s="168"/>
      <c r="QCC188" s="165"/>
      <c r="QCD188" s="165"/>
      <c r="QCE188" s="165"/>
      <c r="QCF188" s="168"/>
      <c r="QCG188" s="165"/>
      <c r="QCH188" s="165"/>
      <c r="QCI188" s="165"/>
      <c r="QCJ188" s="168"/>
      <c r="QCK188" s="165"/>
      <c r="QCL188" s="165"/>
      <c r="QCM188" s="165"/>
      <c r="QCN188" s="168"/>
      <c r="QCO188" s="165"/>
      <c r="QCP188" s="165"/>
      <c r="QCQ188" s="165"/>
      <c r="QCR188" s="168"/>
      <c r="QCS188" s="165"/>
      <c r="QCT188" s="165"/>
      <c r="QCU188" s="165"/>
      <c r="QCV188" s="168"/>
      <c r="QCW188" s="165"/>
      <c r="QCX188" s="165"/>
      <c r="QCY188" s="165"/>
      <c r="QCZ188" s="168"/>
      <c r="QDA188" s="165"/>
      <c r="QDB188" s="165"/>
      <c r="QDC188" s="165"/>
      <c r="QDD188" s="168"/>
      <c r="QDE188" s="165"/>
      <c r="QDF188" s="165"/>
      <c r="QDG188" s="165"/>
      <c r="QDH188" s="168"/>
      <c r="QDI188" s="165"/>
      <c r="QDJ188" s="165"/>
      <c r="QDK188" s="165"/>
      <c r="QDL188" s="168"/>
      <c r="QDM188" s="165"/>
      <c r="QDN188" s="165"/>
      <c r="QDO188" s="165"/>
      <c r="QDP188" s="168"/>
      <c r="QDQ188" s="165"/>
      <c r="QDR188" s="165"/>
      <c r="QDS188" s="165"/>
      <c r="QDT188" s="168"/>
      <c r="QDU188" s="165"/>
      <c r="QDV188" s="165"/>
      <c r="QDW188" s="165"/>
      <c r="QDX188" s="168"/>
      <c r="QDY188" s="165"/>
      <c r="QDZ188" s="165"/>
      <c r="QEA188" s="165"/>
      <c r="QEB188" s="168"/>
      <c r="QEC188" s="165"/>
      <c r="QED188" s="165"/>
      <c r="QEE188" s="165"/>
      <c r="QEF188" s="168"/>
      <c r="QEG188" s="165"/>
      <c r="QEH188" s="165"/>
      <c r="QEI188" s="165"/>
      <c r="QEJ188" s="168"/>
      <c r="QEK188" s="165"/>
      <c r="QEL188" s="165"/>
      <c r="QEM188" s="165"/>
      <c r="QEN188" s="168"/>
      <c r="QEO188" s="165"/>
      <c r="QEP188" s="165"/>
      <c r="QEQ188" s="165"/>
      <c r="QER188" s="168"/>
      <c r="QES188" s="165"/>
      <c r="QET188" s="165"/>
      <c r="QEU188" s="165"/>
      <c r="QEV188" s="168"/>
      <c r="QEW188" s="165"/>
      <c r="QEX188" s="165"/>
      <c r="QEY188" s="165"/>
      <c r="QEZ188" s="168"/>
      <c r="QFA188" s="165"/>
      <c r="QFB188" s="165"/>
      <c r="QFC188" s="165"/>
      <c r="QFD188" s="168"/>
      <c r="QFE188" s="165"/>
      <c r="QFF188" s="165"/>
      <c r="QFG188" s="165"/>
      <c r="QFH188" s="168"/>
      <c r="QFI188" s="165"/>
      <c r="QFJ188" s="165"/>
      <c r="QFK188" s="165"/>
      <c r="QFL188" s="168"/>
      <c r="QFM188" s="165"/>
      <c r="QFN188" s="165"/>
      <c r="QFO188" s="165"/>
      <c r="QFP188" s="168"/>
      <c r="QFQ188" s="165"/>
      <c r="QFR188" s="165"/>
      <c r="QFS188" s="165"/>
      <c r="QFT188" s="168"/>
      <c r="QFU188" s="165"/>
      <c r="QFV188" s="165"/>
      <c r="QFW188" s="165"/>
      <c r="QFX188" s="168"/>
      <c r="QFY188" s="165"/>
      <c r="QFZ188" s="165"/>
      <c r="QGA188" s="165"/>
      <c r="QGB188" s="168"/>
      <c r="QGC188" s="165"/>
      <c r="QGD188" s="165"/>
      <c r="QGE188" s="165"/>
      <c r="QGF188" s="168"/>
      <c r="QGG188" s="165"/>
      <c r="QGH188" s="165"/>
      <c r="QGI188" s="165"/>
      <c r="QGJ188" s="168"/>
      <c r="QGK188" s="165"/>
      <c r="QGL188" s="165"/>
      <c r="QGM188" s="165"/>
      <c r="QGN188" s="168"/>
      <c r="QGO188" s="165"/>
      <c r="QGP188" s="165"/>
      <c r="QGQ188" s="165"/>
      <c r="QGR188" s="168"/>
      <c r="QGS188" s="165"/>
      <c r="QGT188" s="165"/>
      <c r="QGU188" s="165"/>
      <c r="QGV188" s="168"/>
      <c r="QGW188" s="165"/>
      <c r="QGX188" s="165"/>
      <c r="QGY188" s="165"/>
      <c r="QGZ188" s="168"/>
      <c r="QHA188" s="165"/>
      <c r="QHB188" s="165"/>
      <c r="QHC188" s="165"/>
      <c r="QHD188" s="168"/>
      <c r="QHE188" s="165"/>
      <c r="QHF188" s="165"/>
      <c r="QHG188" s="165"/>
      <c r="QHH188" s="168"/>
      <c r="QHI188" s="165"/>
      <c r="QHJ188" s="165"/>
      <c r="QHK188" s="165"/>
      <c r="QHL188" s="168"/>
      <c r="QHM188" s="165"/>
      <c r="QHN188" s="165"/>
      <c r="QHO188" s="165"/>
      <c r="QHP188" s="168"/>
      <c r="QHQ188" s="165"/>
      <c r="QHR188" s="165"/>
      <c r="QHS188" s="165"/>
      <c r="QHT188" s="168"/>
      <c r="QHU188" s="165"/>
      <c r="QHV188" s="165"/>
      <c r="QHW188" s="165"/>
      <c r="QHX188" s="168"/>
      <c r="QHY188" s="165"/>
      <c r="QHZ188" s="165"/>
      <c r="QIA188" s="165"/>
      <c r="QIB188" s="168"/>
      <c r="QIC188" s="165"/>
      <c r="QID188" s="165"/>
      <c r="QIE188" s="165"/>
      <c r="QIF188" s="168"/>
      <c r="QIG188" s="165"/>
      <c r="QIH188" s="165"/>
      <c r="QII188" s="165"/>
      <c r="QIJ188" s="168"/>
      <c r="QIK188" s="165"/>
      <c r="QIL188" s="165"/>
      <c r="QIM188" s="165"/>
      <c r="QIN188" s="168"/>
      <c r="QIO188" s="165"/>
      <c r="QIP188" s="165"/>
      <c r="QIQ188" s="165"/>
      <c r="QIR188" s="168"/>
      <c r="QIS188" s="165"/>
      <c r="QIT188" s="165"/>
      <c r="QIU188" s="165"/>
      <c r="QIV188" s="168"/>
      <c r="QIW188" s="165"/>
      <c r="QIX188" s="165"/>
      <c r="QIY188" s="165"/>
      <c r="QIZ188" s="168"/>
      <c r="QJA188" s="165"/>
      <c r="QJB188" s="165"/>
      <c r="QJC188" s="165"/>
      <c r="QJD188" s="168"/>
      <c r="QJE188" s="165"/>
      <c r="QJF188" s="165"/>
      <c r="QJG188" s="165"/>
      <c r="QJH188" s="168"/>
      <c r="QJI188" s="165"/>
      <c r="QJJ188" s="165"/>
      <c r="QJK188" s="165"/>
      <c r="QJL188" s="168"/>
      <c r="QJM188" s="165"/>
      <c r="QJN188" s="165"/>
      <c r="QJO188" s="165"/>
      <c r="QJP188" s="168"/>
      <c r="QJQ188" s="165"/>
      <c r="QJR188" s="165"/>
      <c r="QJS188" s="165"/>
      <c r="QJT188" s="168"/>
      <c r="QJU188" s="165"/>
      <c r="QJV188" s="165"/>
      <c r="QJW188" s="165"/>
      <c r="QJX188" s="168"/>
      <c r="QJY188" s="165"/>
      <c r="QJZ188" s="165"/>
      <c r="QKA188" s="165"/>
      <c r="QKB188" s="168"/>
      <c r="QKC188" s="165"/>
      <c r="QKD188" s="165"/>
      <c r="QKE188" s="165"/>
      <c r="QKF188" s="168"/>
      <c r="QKG188" s="165"/>
      <c r="QKH188" s="165"/>
      <c r="QKI188" s="165"/>
      <c r="QKJ188" s="168"/>
      <c r="QKK188" s="165"/>
      <c r="QKL188" s="165"/>
      <c r="QKM188" s="165"/>
      <c r="QKN188" s="168"/>
      <c r="QKO188" s="165"/>
      <c r="QKP188" s="165"/>
      <c r="QKQ188" s="165"/>
      <c r="QKR188" s="168"/>
      <c r="QKS188" s="165"/>
      <c r="QKT188" s="165"/>
      <c r="QKU188" s="165"/>
      <c r="QKV188" s="168"/>
      <c r="QKW188" s="165"/>
      <c r="QKX188" s="165"/>
      <c r="QKY188" s="165"/>
      <c r="QKZ188" s="168"/>
      <c r="QLA188" s="165"/>
      <c r="QLB188" s="165"/>
      <c r="QLC188" s="165"/>
      <c r="QLD188" s="168"/>
      <c r="QLE188" s="165"/>
      <c r="QLF188" s="165"/>
      <c r="QLG188" s="165"/>
      <c r="QLH188" s="168"/>
      <c r="QLI188" s="165"/>
      <c r="QLJ188" s="165"/>
      <c r="QLK188" s="165"/>
      <c r="QLL188" s="168"/>
      <c r="QLM188" s="165"/>
      <c r="QLN188" s="165"/>
      <c r="QLO188" s="165"/>
      <c r="QLP188" s="168"/>
      <c r="QLQ188" s="165"/>
      <c r="QLR188" s="165"/>
      <c r="QLS188" s="165"/>
      <c r="QLT188" s="168"/>
      <c r="QLU188" s="165"/>
      <c r="QLV188" s="165"/>
      <c r="QLW188" s="165"/>
      <c r="QLX188" s="168"/>
      <c r="QLY188" s="165"/>
      <c r="QLZ188" s="165"/>
      <c r="QMA188" s="165"/>
      <c r="QMB188" s="168"/>
      <c r="QMC188" s="165"/>
      <c r="QMD188" s="165"/>
      <c r="QME188" s="165"/>
      <c r="QMF188" s="168"/>
      <c r="QMG188" s="165"/>
      <c r="QMH188" s="165"/>
      <c r="QMI188" s="165"/>
      <c r="QMJ188" s="168"/>
      <c r="QMK188" s="165"/>
      <c r="QML188" s="165"/>
      <c r="QMM188" s="165"/>
      <c r="QMN188" s="168"/>
      <c r="QMO188" s="165"/>
      <c r="QMP188" s="165"/>
      <c r="QMQ188" s="165"/>
      <c r="QMR188" s="168"/>
      <c r="QMS188" s="165"/>
      <c r="QMT188" s="165"/>
      <c r="QMU188" s="165"/>
      <c r="QMV188" s="168"/>
      <c r="QMW188" s="165"/>
      <c r="QMX188" s="165"/>
      <c r="QMY188" s="165"/>
      <c r="QMZ188" s="168"/>
      <c r="QNA188" s="165"/>
      <c r="QNB188" s="165"/>
      <c r="QNC188" s="165"/>
      <c r="QND188" s="168"/>
      <c r="QNE188" s="165"/>
      <c r="QNF188" s="165"/>
      <c r="QNG188" s="165"/>
      <c r="QNH188" s="168"/>
      <c r="QNI188" s="165"/>
      <c r="QNJ188" s="165"/>
      <c r="QNK188" s="165"/>
      <c r="QNL188" s="168"/>
      <c r="QNM188" s="165"/>
      <c r="QNN188" s="165"/>
      <c r="QNO188" s="165"/>
      <c r="QNP188" s="168"/>
      <c r="QNQ188" s="165"/>
      <c r="QNR188" s="165"/>
      <c r="QNS188" s="165"/>
      <c r="QNT188" s="168"/>
      <c r="QNU188" s="165"/>
      <c r="QNV188" s="165"/>
      <c r="QNW188" s="165"/>
      <c r="QNX188" s="168"/>
      <c r="QNY188" s="165"/>
      <c r="QNZ188" s="165"/>
      <c r="QOA188" s="165"/>
      <c r="QOB188" s="168"/>
      <c r="QOC188" s="165"/>
      <c r="QOD188" s="165"/>
      <c r="QOE188" s="165"/>
      <c r="QOF188" s="168"/>
      <c r="QOG188" s="165"/>
      <c r="QOH188" s="165"/>
      <c r="QOI188" s="165"/>
      <c r="QOJ188" s="168"/>
      <c r="QOK188" s="165"/>
      <c r="QOL188" s="165"/>
      <c r="QOM188" s="165"/>
      <c r="QON188" s="168"/>
      <c r="QOO188" s="165"/>
      <c r="QOP188" s="165"/>
      <c r="QOQ188" s="165"/>
      <c r="QOR188" s="168"/>
      <c r="QOS188" s="165"/>
      <c r="QOT188" s="165"/>
      <c r="QOU188" s="165"/>
      <c r="QOV188" s="168"/>
      <c r="QOW188" s="165"/>
      <c r="QOX188" s="165"/>
      <c r="QOY188" s="165"/>
      <c r="QOZ188" s="168"/>
      <c r="QPA188" s="165"/>
      <c r="QPB188" s="165"/>
      <c r="QPC188" s="165"/>
      <c r="QPD188" s="168"/>
      <c r="QPE188" s="165"/>
      <c r="QPF188" s="165"/>
      <c r="QPG188" s="165"/>
      <c r="QPH188" s="168"/>
      <c r="QPI188" s="165"/>
      <c r="QPJ188" s="165"/>
      <c r="QPK188" s="165"/>
      <c r="QPL188" s="168"/>
      <c r="QPM188" s="165"/>
      <c r="QPN188" s="165"/>
      <c r="QPO188" s="165"/>
      <c r="QPP188" s="168"/>
      <c r="QPQ188" s="165"/>
      <c r="QPR188" s="165"/>
      <c r="QPS188" s="165"/>
      <c r="QPT188" s="168"/>
      <c r="QPU188" s="165"/>
      <c r="QPV188" s="165"/>
      <c r="QPW188" s="165"/>
      <c r="QPX188" s="168"/>
      <c r="QPY188" s="165"/>
      <c r="QPZ188" s="165"/>
      <c r="QQA188" s="165"/>
      <c r="QQB188" s="168"/>
      <c r="QQC188" s="165"/>
      <c r="QQD188" s="165"/>
      <c r="QQE188" s="165"/>
      <c r="QQF188" s="168"/>
      <c r="QQG188" s="165"/>
      <c r="QQH188" s="165"/>
      <c r="QQI188" s="165"/>
      <c r="QQJ188" s="168"/>
      <c r="QQK188" s="165"/>
      <c r="QQL188" s="165"/>
      <c r="QQM188" s="165"/>
      <c r="QQN188" s="168"/>
      <c r="QQO188" s="165"/>
      <c r="QQP188" s="165"/>
      <c r="QQQ188" s="165"/>
      <c r="QQR188" s="168"/>
      <c r="QQS188" s="165"/>
      <c r="QQT188" s="165"/>
      <c r="QQU188" s="165"/>
      <c r="QQV188" s="168"/>
      <c r="QQW188" s="165"/>
      <c r="QQX188" s="165"/>
      <c r="QQY188" s="165"/>
      <c r="QQZ188" s="168"/>
      <c r="QRA188" s="165"/>
      <c r="QRB188" s="165"/>
      <c r="QRC188" s="165"/>
      <c r="QRD188" s="168"/>
      <c r="QRE188" s="165"/>
      <c r="QRF188" s="165"/>
      <c r="QRG188" s="165"/>
      <c r="QRH188" s="168"/>
      <c r="QRI188" s="165"/>
      <c r="QRJ188" s="165"/>
      <c r="QRK188" s="165"/>
      <c r="QRL188" s="168"/>
      <c r="QRM188" s="165"/>
      <c r="QRN188" s="165"/>
      <c r="QRO188" s="165"/>
      <c r="QRP188" s="168"/>
      <c r="QRQ188" s="165"/>
      <c r="QRR188" s="165"/>
      <c r="QRS188" s="165"/>
      <c r="QRT188" s="168"/>
      <c r="QRU188" s="165"/>
      <c r="QRV188" s="165"/>
      <c r="QRW188" s="165"/>
      <c r="QRX188" s="168"/>
      <c r="QRY188" s="165"/>
      <c r="QRZ188" s="165"/>
      <c r="QSA188" s="165"/>
      <c r="QSB188" s="168"/>
      <c r="QSC188" s="165"/>
      <c r="QSD188" s="165"/>
      <c r="QSE188" s="165"/>
      <c r="QSF188" s="168"/>
      <c r="QSG188" s="165"/>
      <c r="QSH188" s="165"/>
      <c r="QSI188" s="165"/>
      <c r="QSJ188" s="168"/>
      <c r="QSK188" s="165"/>
      <c r="QSL188" s="165"/>
      <c r="QSM188" s="165"/>
      <c r="QSN188" s="168"/>
      <c r="QSO188" s="165"/>
      <c r="QSP188" s="165"/>
      <c r="QSQ188" s="165"/>
      <c r="QSR188" s="168"/>
      <c r="QSS188" s="165"/>
      <c r="QST188" s="165"/>
      <c r="QSU188" s="165"/>
      <c r="QSV188" s="168"/>
      <c r="QSW188" s="165"/>
      <c r="QSX188" s="165"/>
      <c r="QSY188" s="165"/>
      <c r="QSZ188" s="168"/>
      <c r="QTA188" s="165"/>
      <c r="QTB188" s="165"/>
      <c r="QTC188" s="165"/>
      <c r="QTD188" s="168"/>
      <c r="QTE188" s="165"/>
      <c r="QTF188" s="165"/>
      <c r="QTG188" s="165"/>
      <c r="QTH188" s="168"/>
      <c r="QTI188" s="165"/>
      <c r="QTJ188" s="165"/>
      <c r="QTK188" s="165"/>
      <c r="QTL188" s="168"/>
      <c r="QTM188" s="165"/>
      <c r="QTN188" s="165"/>
      <c r="QTO188" s="165"/>
      <c r="QTP188" s="168"/>
      <c r="QTQ188" s="165"/>
      <c r="QTR188" s="165"/>
      <c r="QTS188" s="165"/>
      <c r="QTT188" s="168"/>
      <c r="QTU188" s="165"/>
      <c r="QTV188" s="165"/>
      <c r="QTW188" s="165"/>
      <c r="QTX188" s="168"/>
      <c r="QTY188" s="165"/>
      <c r="QTZ188" s="165"/>
      <c r="QUA188" s="165"/>
      <c r="QUB188" s="168"/>
      <c r="QUC188" s="165"/>
      <c r="QUD188" s="165"/>
      <c r="QUE188" s="165"/>
      <c r="QUF188" s="168"/>
      <c r="QUG188" s="165"/>
      <c r="QUH188" s="165"/>
      <c r="QUI188" s="165"/>
      <c r="QUJ188" s="168"/>
      <c r="QUK188" s="165"/>
      <c r="QUL188" s="165"/>
      <c r="QUM188" s="165"/>
      <c r="QUN188" s="168"/>
      <c r="QUO188" s="165"/>
      <c r="QUP188" s="165"/>
      <c r="QUQ188" s="165"/>
      <c r="QUR188" s="168"/>
      <c r="QUS188" s="165"/>
      <c r="QUT188" s="165"/>
      <c r="QUU188" s="165"/>
      <c r="QUV188" s="168"/>
      <c r="QUW188" s="165"/>
      <c r="QUX188" s="165"/>
      <c r="QUY188" s="165"/>
      <c r="QUZ188" s="168"/>
      <c r="QVA188" s="165"/>
      <c r="QVB188" s="165"/>
      <c r="QVC188" s="165"/>
      <c r="QVD188" s="168"/>
      <c r="QVE188" s="165"/>
      <c r="QVF188" s="165"/>
      <c r="QVG188" s="165"/>
      <c r="QVH188" s="168"/>
      <c r="QVI188" s="165"/>
      <c r="QVJ188" s="165"/>
      <c r="QVK188" s="165"/>
      <c r="QVL188" s="168"/>
      <c r="QVM188" s="165"/>
      <c r="QVN188" s="165"/>
      <c r="QVO188" s="165"/>
      <c r="QVP188" s="168"/>
      <c r="QVQ188" s="165"/>
      <c r="QVR188" s="165"/>
      <c r="QVS188" s="165"/>
      <c r="QVT188" s="168"/>
      <c r="QVU188" s="165"/>
      <c r="QVV188" s="165"/>
      <c r="QVW188" s="165"/>
      <c r="QVX188" s="168"/>
      <c r="QVY188" s="165"/>
      <c r="QVZ188" s="165"/>
      <c r="QWA188" s="165"/>
      <c r="QWB188" s="168"/>
      <c r="QWC188" s="165"/>
      <c r="QWD188" s="165"/>
      <c r="QWE188" s="165"/>
      <c r="QWF188" s="168"/>
      <c r="QWG188" s="165"/>
      <c r="QWH188" s="165"/>
      <c r="QWI188" s="165"/>
      <c r="QWJ188" s="168"/>
      <c r="QWK188" s="165"/>
      <c r="QWL188" s="165"/>
      <c r="QWM188" s="165"/>
      <c r="QWN188" s="168"/>
      <c r="QWO188" s="165"/>
      <c r="QWP188" s="165"/>
      <c r="QWQ188" s="165"/>
      <c r="QWR188" s="168"/>
      <c r="QWS188" s="165"/>
      <c r="QWT188" s="165"/>
      <c r="QWU188" s="165"/>
      <c r="QWV188" s="168"/>
      <c r="QWW188" s="165"/>
      <c r="QWX188" s="165"/>
      <c r="QWY188" s="165"/>
      <c r="QWZ188" s="168"/>
      <c r="QXA188" s="165"/>
      <c r="QXB188" s="165"/>
      <c r="QXC188" s="165"/>
      <c r="QXD188" s="168"/>
      <c r="QXE188" s="165"/>
      <c r="QXF188" s="165"/>
      <c r="QXG188" s="165"/>
      <c r="QXH188" s="168"/>
      <c r="QXI188" s="165"/>
      <c r="QXJ188" s="165"/>
      <c r="QXK188" s="165"/>
      <c r="QXL188" s="168"/>
      <c r="QXM188" s="165"/>
      <c r="QXN188" s="165"/>
      <c r="QXO188" s="165"/>
      <c r="QXP188" s="168"/>
      <c r="QXQ188" s="165"/>
      <c r="QXR188" s="165"/>
      <c r="QXS188" s="165"/>
      <c r="QXT188" s="168"/>
      <c r="QXU188" s="165"/>
      <c r="QXV188" s="165"/>
      <c r="QXW188" s="165"/>
      <c r="QXX188" s="168"/>
      <c r="QXY188" s="165"/>
      <c r="QXZ188" s="165"/>
      <c r="QYA188" s="165"/>
      <c r="QYB188" s="168"/>
      <c r="QYC188" s="165"/>
      <c r="QYD188" s="165"/>
      <c r="QYE188" s="165"/>
      <c r="QYF188" s="168"/>
      <c r="QYG188" s="165"/>
      <c r="QYH188" s="165"/>
      <c r="QYI188" s="165"/>
      <c r="QYJ188" s="168"/>
      <c r="QYK188" s="165"/>
      <c r="QYL188" s="165"/>
      <c r="QYM188" s="165"/>
      <c r="QYN188" s="168"/>
      <c r="QYO188" s="165"/>
      <c r="QYP188" s="165"/>
      <c r="QYQ188" s="165"/>
      <c r="QYR188" s="168"/>
      <c r="QYS188" s="165"/>
      <c r="QYT188" s="165"/>
      <c r="QYU188" s="165"/>
      <c r="QYV188" s="168"/>
      <c r="QYW188" s="165"/>
      <c r="QYX188" s="165"/>
      <c r="QYY188" s="165"/>
      <c r="QYZ188" s="168"/>
      <c r="QZA188" s="165"/>
      <c r="QZB188" s="165"/>
      <c r="QZC188" s="165"/>
      <c r="QZD188" s="168"/>
      <c r="QZE188" s="165"/>
      <c r="QZF188" s="165"/>
      <c r="QZG188" s="165"/>
      <c r="QZH188" s="168"/>
      <c r="QZI188" s="165"/>
      <c r="QZJ188" s="165"/>
      <c r="QZK188" s="165"/>
      <c r="QZL188" s="168"/>
      <c r="QZM188" s="165"/>
      <c r="QZN188" s="165"/>
      <c r="QZO188" s="165"/>
      <c r="QZP188" s="168"/>
      <c r="QZQ188" s="165"/>
      <c r="QZR188" s="165"/>
      <c r="QZS188" s="165"/>
      <c r="QZT188" s="168"/>
      <c r="QZU188" s="165"/>
      <c r="QZV188" s="165"/>
      <c r="QZW188" s="165"/>
      <c r="QZX188" s="168"/>
      <c r="QZY188" s="165"/>
      <c r="QZZ188" s="165"/>
      <c r="RAA188" s="165"/>
      <c r="RAB188" s="168"/>
      <c r="RAC188" s="165"/>
      <c r="RAD188" s="165"/>
      <c r="RAE188" s="165"/>
      <c r="RAF188" s="168"/>
      <c r="RAG188" s="165"/>
      <c r="RAH188" s="165"/>
      <c r="RAI188" s="165"/>
      <c r="RAJ188" s="168"/>
      <c r="RAK188" s="165"/>
      <c r="RAL188" s="165"/>
      <c r="RAM188" s="165"/>
      <c r="RAN188" s="168"/>
      <c r="RAO188" s="165"/>
      <c r="RAP188" s="165"/>
      <c r="RAQ188" s="165"/>
      <c r="RAR188" s="168"/>
      <c r="RAS188" s="165"/>
      <c r="RAT188" s="165"/>
      <c r="RAU188" s="165"/>
      <c r="RAV188" s="168"/>
      <c r="RAW188" s="165"/>
      <c r="RAX188" s="165"/>
      <c r="RAY188" s="165"/>
      <c r="RAZ188" s="168"/>
      <c r="RBA188" s="165"/>
      <c r="RBB188" s="165"/>
      <c r="RBC188" s="165"/>
      <c r="RBD188" s="168"/>
      <c r="RBE188" s="165"/>
      <c r="RBF188" s="165"/>
      <c r="RBG188" s="165"/>
      <c r="RBH188" s="168"/>
      <c r="RBI188" s="165"/>
      <c r="RBJ188" s="165"/>
      <c r="RBK188" s="165"/>
      <c r="RBL188" s="168"/>
      <c r="RBM188" s="165"/>
      <c r="RBN188" s="165"/>
      <c r="RBO188" s="165"/>
      <c r="RBP188" s="168"/>
      <c r="RBQ188" s="165"/>
      <c r="RBR188" s="165"/>
      <c r="RBS188" s="165"/>
      <c r="RBT188" s="168"/>
      <c r="RBU188" s="165"/>
      <c r="RBV188" s="165"/>
      <c r="RBW188" s="165"/>
      <c r="RBX188" s="168"/>
      <c r="RBY188" s="165"/>
      <c r="RBZ188" s="165"/>
      <c r="RCA188" s="165"/>
      <c r="RCB188" s="168"/>
      <c r="RCC188" s="165"/>
      <c r="RCD188" s="165"/>
      <c r="RCE188" s="165"/>
      <c r="RCF188" s="168"/>
      <c r="RCG188" s="165"/>
      <c r="RCH188" s="165"/>
      <c r="RCI188" s="165"/>
      <c r="RCJ188" s="168"/>
      <c r="RCK188" s="165"/>
      <c r="RCL188" s="165"/>
      <c r="RCM188" s="165"/>
      <c r="RCN188" s="168"/>
      <c r="RCO188" s="165"/>
      <c r="RCP188" s="165"/>
      <c r="RCQ188" s="165"/>
      <c r="RCR188" s="168"/>
      <c r="RCS188" s="165"/>
      <c r="RCT188" s="165"/>
      <c r="RCU188" s="165"/>
      <c r="RCV188" s="168"/>
      <c r="RCW188" s="165"/>
      <c r="RCX188" s="165"/>
      <c r="RCY188" s="165"/>
      <c r="RCZ188" s="168"/>
      <c r="RDA188" s="165"/>
      <c r="RDB188" s="165"/>
      <c r="RDC188" s="165"/>
      <c r="RDD188" s="168"/>
      <c r="RDE188" s="165"/>
      <c r="RDF188" s="165"/>
      <c r="RDG188" s="165"/>
      <c r="RDH188" s="168"/>
      <c r="RDI188" s="165"/>
      <c r="RDJ188" s="165"/>
      <c r="RDK188" s="165"/>
      <c r="RDL188" s="168"/>
      <c r="RDM188" s="165"/>
      <c r="RDN188" s="165"/>
      <c r="RDO188" s="165"/>
      <c r="RDP188" s="168"/>
      <c r="RDQ188" s="165"/>
      <c r="RDR188" s="165"/>
      <c r="RDS188" s="165"/>
      <c r="RDT188" s="168"/>
      <c r="RDU188" s="165"/>
      <c r="RDV188" s="165"/>
      <c r="RDW188" s="165"/>
      <c r="RDX188" s="168"/>
      <c r="RDY188" s="165"/>
      <c r="RDZ188" s="165"/>
      <c r="REA188" s="165"/>
      <c r="REB188" s="168"/>
      <c r="REC188" s="165"/>
      <c r="RED188" s="165"/>
      <c r="REE188" s="165"/>
      <c r="REF188" s="168"/>
      <c r="REG188" s="165"/>
      <c r="REH188" s="165"/>
      <c r="REI188" s="165"/>
      <c r="REJ188" s="168"/>
      <c r="REK188" s="165"/>
      <c r="REL188" s="165"/>
      <c r="REM188" s="165"/>
      <c r="REN188" s="168"/>
      <c r="REO188" s="165"/>
      <c r="REP188" s="165"/>
      <c r="REQ188" s="165"/>
      <c r="RER188" s="168"/>
      <c r="RES188" s="165"/>
      <c r="RET188" s="165"/>
      <c r="REU188" s="165"/>
      <c r="REV188" s="168"/>
      <c r="REW188" s="165"/>
      <c r="REX188" s="165"/>
      <c r="REY188" s="165"/>
      <c r="REZ188" s="168"/>
      <c r="RFA188" s="165"/>
      <c r="RFB188" s="165"/>
      <c r="RFC188" s="165"/>
      <c r="RFD188" s="168"/>
      <c r="RFE188" s="165"/>
      <c r="RFF188" s="165"/>
      <c r="RFG188" s="165"/>
      <c r="RFH188" s="168"/>
      <c r="RFI188" s="165"/>
      <c r="RFJ188" s="165"/>
      <c r="RFK188" s="165"/>
      <c r="RFL188" s="168"/>
      <c r="RFM188" s="165"/>
      <c r="RFN188" s="165"/>
      <c r="RFO188" s="165"/>
      <c r="RFP188" s="168"/>
      <c r="RFQ188" s="165"/>
      <c r="RFR188" s="165"/>
      <c r="RFS188" s="165"/>
      <c r="RFT188" s="168"/>
      <c r="RFU188" s="165"/>
      <c r="RFV188" s="165"/>
      <c r="RFW188" s="165"/>
      <c r="RFX188" s="168"/>
      <c r="RFY188" s="165"/>
      <c r="RFZ188" s="165"/>
      <c r="RGA188" s="165"/>
      <c r="RGB188" s="168"/>
      <c r="RGC188" s="165"/>
      <c r="RGD188" s="165"/>
      <c r="RGE188" s="165"/>
      <c r="RGF188" s="168"/>
      <c r="RGG188" s="165"/>
      <c r="RGH188" s="165"/>
      <c r="RGI188" s="165"/>
      <c r="RGJ188" s="168"/>
      <c r="RGK188" s="165"/>
      <c r="RGL188" s="165"/>
      <c r="RGM188" s="165"/>
      <c r="RGN188" s="168"/>
      <c r="RGO188" s="165"/>
      <c r="RGP188" s="165"/>
      <c r="RGQ188" s="165"/>
      <c r="RGR188" s="168"/>
      <c r="RGS188" s="165"/>
      <c r="RGT188" s="165"/>
      <c r="RGU188" s="165"/>
      <c r="RGV188" s="168"/>
      <c r="RGW188" s="165"/>
      <c r="RGX188" s="165"/>
      <c r="RGY188" s="165"/>
      <c r="RGZ188" s="168"/>
      <c r="RHA188" s="165"/>
      <c r="RHB188" s="165"/>
      <c r="RHC188" s="165"/>
      <c r="RHD188" s="168"/>
      <c r="RHE188" s="165"/>
      <c r="RHF188" s="165"/>
      <c r="RHG188" s="165"/>
      <c r="RHH188" s="168"/>
      <c r="RHI188" s="165"/>
      <c r="RHJ188" s="165"/>
      <c r="RHK188" s="165"/>
      <c r="RHL188" s="168"/>
      <c r="RHM188" s="165"/>
      <c r="RHN188" s="165"/>
      <c r="RHO188" s="165"/>
      <c r="RHP188" s="168"/>
      <c r="RHQ188" s="165"/>
      <c r="RHR188" s="165"/>
      <c r="RHS188" s="165"/>
      <c r="RHT188" s="168"/>
      <c r="RHU188" s="165"/>
      <c r="RHV188" s="165"/>
      <c r="RHW188" s="165"/>
      <c r="RHX188" s="168"/>
      <c r="RHY188" s="165"/>
      <c r="RHZ188" s="165"/>
      <c r="RIA188" s="165"/>
      <c r="RIB188" s="168"/>
      <c r="RIC188" s="165"/>
      <c r="RID188" s="165"/>
      <c r="RIE188" s="165"/>
      <c r="RIF188" s="168"/>
      <c r="RIG188" s="165"/>
      <c r="RIH188" s="165"/>
      <c r="RII188" s="165"/>
      <c r="RIJ188" s="168"/>
      <c r="RIK188" s="165"/>
      <c r="RIL188" s="165"/>
      <c r="RIM188" s="165"/>
      <c r="RIN188" s="168"/>
      <c r="RIO188" s="165"/>
      <c r="RIP188" s="165"/>
      <c r="RIQ188" s="165"/>
      <c r="RIR188" s="168"/>
      <c r="RIS188" s="165"/>
      <c r="RIT188" s="165"/>
      <c r="RIU188" s="165"/>
      <c r="RIV188" s="168"/>
      <c r="RIW188" s="165"/>
      <c r="RIX188" s="165"/>
      <c r="RIY188" s="165"/>
      <c r="RIZ188" s="168"/>
      <c r="RJA188" s="165"/>
      <c r="RJB188" s="165"/>
      <c r="RJC188" s="165"/>
      <c r="RJD188" s="168"/>
      <c r="RJE188" s="165"/>
      <c r="RJF188" s="165"/>
      <c r="RJG188" s="165"/>
      <c r="RJH188" s="168"/>
      <c r="RJI188" s="165"/>
      <c r="RJJ188" s="165"/>
      <c r="RJK188" s="165"/>
      <c r="RJL188" s="168"/>
      <c r="RJM188" s="165"/>
      <c r="RJN188" s="165"/>
      <c r="RJO188" s="165"/>
      <c r="RJP188" s="168"/>
      <c r="RJQ188" s="165"/>
      <c r="RJR188" s="165"/>
      <c r="RJS188" s="165"/>
      <c r="RJT188" s="168"/>
      <c r="RJU188" s="165"/>
      <c r="RJV188" s="165"/>
      <c r="RJW188" s="165"/>
      <c r="RJX188" s="168"/>
      <c r="RJY188" s="165"/>
      <c r="RJZ188" s="165"/>
      <c r="RKA188" s="165"/>
      <c r="RKB188" s="168"/>
      <c r="RKC188" s="165"/>
      <c r="RKD188" s="165"/>
      <c r="RKE188" s="165"/>
      <c r="RKF188" s="168"/>
      <c r="RKG188" s="165"/>
      <c r="RKH188" s="165"/>
      <c r="RKI188" s="165"/>
      <c r="RKJ188" s="168"/>
      <c r="RKK188" s="165"/>
      <c r="RKL188" s="165"/>
      <c r="RKM188" s="165"/>
      <c r="RKN188" s="168"/>
      <c r="RKO188" s="165"/>
      <c r="RKP188" s="165"/>
      <c r="RKQ188" s="165"/>
      <c r="RKR188" s="168"/>
      <c r="RKS188" s="165"/>
      <c r="RKT188" s="165"/>
      <c r="RKU188" s="165"/>
      <c r="RKV188" s="168"/>
      <c r="RKW188" s="165"/>
      <c r="RKX188" s="165"/>
      <c r="RKY188" s="165"/>
      <c r="RKZ188" s="168"/>
      <c r="RLA188" s="165"/>
      <c r="RLB188" s="165"/>
      <c r="RLC188" s="165"/>
      <c r="RLD188" s="168"/>
      <c r="RLE188" s="165"/>
      <c r="RLF188" s="165"/>
      <c r="RLG188" s="165"/>
      <c r="RLH188" s="168"/>
      <c r="RLI188" s="165"/>
      <c r="RLJ188" s="165"/>
      <c r="RLK188" s="165"/>
      <c r="RLL188" s="168"/>
      <c r="RLM188" s="165"/>
      <c r="RLN188" s="165"/>
      <c r="RLO188" s="165"/>
      <c r="RLP188" s="168"/>
      <c r="RLQ188" s="165"/>
      <c r="RLR188" s="165"/>
      <c r="RLS188" s="165"/>
      <c r="RLT188" s="168"/>
      <c r="RLU188" s="165"/>
      <c r="RLV188" s="165"/>
      <c r="RLW188" s="165"/>
      <c r="RLX188" s="168"/>
      <c r="RLY188" s="165"/>
      <c r="RLZ188" s="165"/>
      <c r="RMA188" s="165"/>
      <c r="RMB188" s="168"/>
      <c r="RMC188" s="165"/>
      <c r="RMD188" s="165"/>
      <c r="RME188" s="165"/>
      <c r="RMF188" s="168"/>
      <c r="RMG188" s="165"/>
      <c r="RMH188" s="165"/>
      <c r="RMI188" s="165"/>
      <c r="RMJ188" s="168"/>
      <c r="RMK188" s="165"/>
      <c r="RML188" s="165"/>
      <c r="RMM188" s="165"/>
      <c r="RMN188" s="168"/>
      <c r="RMO188" s="165"/>
      <c r="RMP188" s="165"/>
      <c r="RMQ188" s="165"/>
      <c r="RMR188" s="168"/>
      <c r="RMS188" s="165"/>
      <c r="RMT188" s="165"/>
      <c r="RMU188" s="165"/>
      <c r="RMV188" s="168"/>
      <c r="RMW188" s="165"/>
      <c r="RMX188" s="165"/>
      <c r="RMY188" s="165"/>
      <c r="RMZ188" s="168"/>
      <c r="RNA188" s="165"/>
      <c r="RNB188" s="165"/>
      <c r="RNC188" s="165"/>
      <c r="RND188" s="168"/>
      <c r="RNE188" s="165"/>
      <c r="RNF188" s="165"/>
      <c r="RNG188" s="165"/>
      <c r="RNH188" s="168"/>
      <c r="RNI188" s="165"/>
      <c r="RNJ188" s="165"/>
      <c r="RNK188" s="165"/>
      <c r="RNL188" s="168"/>
      <c r="RNM188" s="165"/>
      <c r="RNN188" s="165"/>
      <c r="RNO188" s="165"/>
      <c r="RNP188" s="168"/>
      <c r="RNQ188" s="165"/>
      <c r="RNR188" s="165"/>
      <c r="RNS188" s="165"/>
      <c r="RNT188" s="168"/>
      <c r="RNU188" s="165"/>
      <c r="RNV188" s="165"/>
      <c r="RNW188" s="165"/>
      <c r="RNX188" s="168"/>
      <c r="RNY188" s="165"/>
      <c r="RNZ188" s="165"/>
      <c r="ROA188" s="165"/>
      <c r="ROB188" s="168"/>
      <c r="ROC188" s="165"/>
      <c r="ROD188" s="165"/>
      <c r="ROE188" s="165"/>
      <c r="ROF188" s="168"/>
      <c r="ROG188" s="165"/>
      <c r="ROH188" s="165"/>
      <c r="ROI188" s="165"/>
      <c r="ROJ188" s="168"/>
      <c r="ROK188" s="165"/>
      <c r="ROL188" s="165"/>
      <c r="ROM188" s="165"/>
      <c r="RON188" s="168"/>
      <c r="ROO188" s="165"/>
      <c r="ROP188" s="165"/>
      <c r="ROQ188" s="165"/>
      <c r="ROR188" s="168"/>
      <c r="ROS188" s="165"/>
      <c r="ROT188" s="165"/>
      <c r="ROU188" s="165"/>
      <c r="ROV188" s="168"/>
      <c r="ROW188" s="165"/>
      <c r="ROX188" s="165"/>
      <c r="ROY188" s="165"/>
      <c r="ROZ188" s="168"/>
      <c r="RPA188" s="165"/>
      <c r="RPB188" s="165"/>
      <c r="RPC188" s="165"/>
      <c r="RPD188" s="168"/>
      <c r="RPE188" s="165"/>
      <c r="RPF188" s="165"/>
      <c r="RPG188" s="165"/>
      <c r="RPH188" s="168"/>
      <c r="RPI188" s="165"/>
      <c r="RPJ188" s="165"/>
      <c r="RPK188" s="165"/>
      <c r="RPL188" s="168"/>
      <c r="RPM188" s="165"/>
      <c r="RPN188" s="165"/>
      <c r="RPO188" s="165"/>
      <c r="RPP188" s="168"/>
      <c r="RPQ188" s="165"/>
      <c r="RPR188" s="165"/>
      <c r="RPS188" s="165"/>
      <c r="RPT188" s="168"/>
      <c r="RPU188" s="165"/>
      <c r="RPV188" s="165"/>
      <c r="RPW188" s="165"/>
      <c r="RPX188" s="168"/>
      <c r="RPY188" s="165"/>
      <c r="RPZ188" s="165"/>
      <c r="RQA188" s="165"/>
      <c r="RQB188" s="168"/>
      <c r="RQC188" s="165"/>
      <c r="RQD188" s="165"/>
      <c r="RQE188" s="165"/>
      <c r="RQF188" s="168"/>
      <c r="RQG188" s="165"/>
      <c r="RQH188" s="165"/>
      <c r="RQI188" s="165"/>
      <c r="RQJ188" s="168"/>
      <c r="RQK188" s="165"/>
      <c r="RQL188" s="165"/>
      <c r="RQM188" s="165"/>
      <c r="RQN188" s="168"/>
      <c r="RQO188" s="165"/>
      <c r="RQP188" s="165"/>
      <c r="RQQ188" s="165"/>
      <c r="RQR188" s="168"/>
      <c r="RQS188" s="165"/>
      <c r="RQT188" s="165"/>
      <c r="RQU188" s="165"/>
      <c r="RQV188" s="168"/>
      <c r="RQW188" s="165"/>
      <c r="RQX188" s="165"/>
      <c r="RQY188" s="165"/>
      <c r="RQZ188" s="168"/>
      <c r="RRA188" s="165"/>
      <c r="RRB188" s="165"/>
      <c r="RRC188" s="165"/>
      <c r="RRD188" s="168"/>
      <c r="RRE188" s="165"/>
      <c r="RRF188" s="165"/>
      <c r="RRG188" s="165"/>
      <c r="RRH188" s="168"/>
      <c r="RRI188" s="165"/>
      <c r="RRJ188" s="165"/>
      <c r="RRK188" s="165"/>
      <c r="RRL188" s="168"/>
      <c r="RRM188" s="165"/>
      <c r="RRN188" s="165"/>
      <c r="RRO188" s="165"/>
      <c r="RRP188" s="168"/>
      <c r="RRQ188" s="165"/>
      <c r="RRR188" s="165"/>
      <c r="RRS188" s="165"/>
      <c r="RRT188" s="168"/>
      <c r="RRU188" s="165"/>
      <c r="RRV188" s="165"/>
      <c r="RRW188" s="165"/>
      <c r="RRX188" s="168"/>
      <c r="RRY188" s="165"/>
      <c r="RRZ188" s="165"/>
      <c r="RSA188" s="165"/>
      <c r="RSB188" s="168"/>
      <c r="RSC188" s="165"/>
      <c r="RSD188" s="165"/>
      <c r="RSE188" s="165"/>
      <c r="RSF188" s="168"/>
      <c r="RSG188" s="165"/>
      <c r="RSH188" s="165"/>
      <c r="RSI188" s="165"/>
      <c r="RSJ188" s="168"/>
      <c r="RSK188" s="165"/>
      <c r="RSL188" s="165"/>
      <c r="RSM188" s="165"/>
      <c r="RSN188" s="168"/>
      <c r="RSO188" s="165"/>
      <c r="RSP188" s="165"/>
      <c r="RSQ188" s="165"/>
      <c r="RSR188" s="168"/>
      <c r="RSS188" s="165"/>
      <c r="RST188" s="165"/>
      <c r="RSU188" s="165"/>
      <c r="RSV188" s="168"/>
      <c r="RSW188" s="165"/>
      <c r="RSX188" s="165"/>
      <c r="RSY188" s="165"/>
      <c r="RSZ188" s="168"/>
      <c r="RTA188" s="165"/>
      <c r="RTB188" s="165"/>
      <c r="RTC188" s="165"/>
      <c r="RTD188" s="168"/>
      <c r="RTE188" s="165"/>
      <c r="RTF188" s="165"/>
      <c r="RTG188" s="165"/>
      <c r="RTH188" s="168"/>
      <c r="RTI188" s="165"/>
      <c r="RTJ188" s="165"/>
      <c r="RTK188" s="165"/>
      <c r="RTL188" s="168"/>
      <c r="RTM188" s="165"/>
      <c r="RTN188" s="165"/>
      <c r="RTO188" s="165"/>
      <c r="RTP188" s="168"/>
      <c r="RTQ188" s="165"/>
      <c r="RTR188" s="165"/>
      <c r="RTS188" s="165"/>
      <c r="RTT188" s="168"/>
      <c r="RTU188" s="165"/>
      <c r="RTV188" s="165"/>
      <c r="RTW188" s="165"/>
      <c r="RTX188" s="168"/>
      <c r="RTY188" s="165"/>
      <c r="RTZ188" s="165"/>
      <c r="RUA188" s="165"/>
      <c r="RUB188" s="168"/>
      <c r="RUC188" s="165"/>
      <c r="RUD188" s="165"/>
      <c r="RUE188" s="165"/>
      <c r="RUF188" s="168"/>
      <c r="RUG188" s="165"/>
      <c r="RUH188" s="165"/>
      <c r="RUI188" s="165"/>
      <c r="RUJ188" s="168"/>
      <c r="RUK188" s="165"/>
      <c r="RUL188" s="165"/>
      <c r="RUM188" s="165"/>
      <c r="RUN188" s="168"/>
      <c r="RUO188" s="165"/>
      <c r="RUP188" s="165"/>
      <c r="RUQ188" s="165"/>
      <c r="RUR188" s="168"/>
      <c r="RUS188" s="165"/>
      <c r="RUT188" s="165"/>
      <c r="RUU188" s="165"/>
      <c r="RUV188" s="168"/>
      <c r="RUW188" s="165"/>
      <c r="RUX188" s="165"/>
      <c r="RUY188" s="165"/>
      <c r="RUZ188" s="168"/>
      <c r="RVA188" s="165"/>
      <c r="RVB188" s="165"/>
      <c r="RVC188" s="165"/>
      <c r="RVD188" s="168"/>
      <c r="RVE188" s="165"/>
      <c r="RVF188" s="165"/>
      <c r="RVG188" s="165"/>
      <c r="RVH188" s="168"/>
      <c r="RVI188" s="165"/>
      <c r="RVJ188" s="165"/>
      <c r="RVK188" s="165"/>
      <c r="RVL188" s="168"/>
      <c r="RVM188" s="165"/>
      <c r="RVN188" s="165"/>
      <c r="RVO188" s="165"/>
      <c r="RVP188" s="168"/>
      <c r="RVQ188" s="165"/>
      <c r="RVR188" s="165"/>
      <c r="RVS188" s="165"/>
      <c r="RVT188" s="168"/>
      <c r="RVU188" s="165"/>
      <c r="RVV188" s="165"/>
      <c r="RVW188" s="165"/>
      <c r="RVX188" s="168"/>
      <c r="RVY188" s="165"/>
      <c r="RVZ188" s="165"/>
      <c r="RWA188" s="165"/>
      <c r="RWB188" s="168"/>
      <c r="RWC188" s="165"/>
      <c r="RWD188" s="165"/>
      <c r="RWE188" s="165"/>
      <c r="RWF188" s="168"/>
      <c r="RWG188" s="165"/>
      <c r="RWH188" s="165"/>
      <c r="RWI188" s="165"/>
      <c r="RWJ188" s="168"/>
      <c r="RWK188" s="165"/>
      <c r="RWL188" s="165"/>
      <c r="RWM188" s="165"/>
      <c r="RWN188" s="168"/>
      <c r="RWO188" s="165"/>
      <c r="RWP188" s="165"/>
      <c r="RWQ188" s="165"/>
      <c r="RWR188" s="168"/>
      <c r="RWS188" s="165"/>
      <c r="RWT188" s="165"/>
      <c r="RWU188" s="165"/>
      <c r="RWV188" s="168"/>
      <c r="RWW188" s="165"/>
      <c r="RWX188" s="165"/>
      <c r="RWY188" s="165"/>
      <c r="RWZ188" s="168"/>
      <c r="RXA188" s="165"/>
      <c r="RXB188" s="165"/>
      <c r="RXC188" s="165"/>
      <c r="RXD188" s="168"/>
      <c r="RXE188" s="165"/>
      <c r="RXF188" s="165"/>
      <c r="RXG188" s="165"/>
      <c r="RXH188" s="168"/>
      <c r="RXI188" s="165"/>
      <c r="RXJ188" s="165"/>
      <c r="RXK188" s="165"/>
      <c r="RXL188" s="168"/>
      <c r="RXM188" s="165"/>
      <c r="RXN188" s="165"/>
      <c r="RXO188" s="165"/>
      <c r="RXP188" s="168"/>
      <c r="RXQ188" s="165"/>
      <c r="RXR188" s="165"/>
      <c r="RXS188" s="165"/>
      <c r="RXT188" s="168"/>
      <c r="RXU188" s="165"/>
      <c r="RXV188" s="165"/>
      <c r="RXW188" s="165"/>
      <c r="RXX188" s="168"/>
      <c r="RXY188" s="165"/>
      <c r="RXZ188" s="165"/>
      <c r="RYA188" s="165"/>
      <c r="RYB188" s="168"/>
      <c r="RYC188" s="165"/>
      <c r="RYD188" s="165"/>
      <c r="RYE188" s="165"/>
      <c r="RYF188" s="168"/>
      <c r="RYG188" s="165"/>
      <c r="RYH188" s="165"/>
      <c r="RYI188" s="165"/>
      <c r="RYJ188" s="168"/>
      <c r="RYK188" s="165"/>
      <c r="RYL188" s="165"/>
      <c r="RYM188" s="165"/>
      <c r="RYN188" s="168"/>
      <c r="RYO188" s="165"/>
      <c r="RYP188" s="165"/>
      <c r="RYQ188" s="165"/>
      <c r="RYR188" s="168"/>
      <c r="RYS188" s="165"/>
      <c r="RYT188" s="165"/>
      <c r="RYU188" s="165"/>
      <c r="RYV188" s="168"/>
      <c r="RYW188" s="165"/>
      <c r="RYX188" s="165"/>
      <c r="RYY188" s="165"/>
      <c r="RYZ188" s="168"/>
      <c r="RZA188" s="165"/>
      <c r="RZB188" s="165"/>
      <c r="RZC188" s="165"/>
      <c r="RZD188" s="168"/>
      <c r="RZE188" s="165"/>
      <c r="RZF188" s="165"/>
      <c r="RZG188" s="165"/>
      <c r="RZH188" s="168"/>
      <c r="RZI188" s="165"/>
      <c r="RZJ188" s="165"/>
      <c r="RZK188" s="165"/>
      <c r="RZL188" s="168"/>
      <c r="RZM188" s="165"/>
      <c r="RZN188" s="165"/>
      <c r="RZO188" s="165"/>
      <c r="RZP188" s="168"/>
      <c r="RZQ188" s="165"/>
      <c r="RZR188" s="165"/>
      <c r="RZS188" s="165"/>
      <c r="RZT188" s="168"/>
      <c r="RZU188" s="165"/>
      <c r="RZV188" s="165"/>
      <c r="RZW188" s="165"/>
      <c r="RZX188" s="168"/>
      <c r="RZY188" s="165"/>
      <c r="RZZ188" s="165"/>
      <c r="SAA188" s="165"/>
      <c r="SAB188" s="168"/>
      <c r="SAC188" s="165"/>
      <c r="SAD188" s="165"/>
      <c r="SAE188" s="165"/>
      <c r="SAF188" s="168"/>
      <c r="SAG188" s="165"/>
      <c r="SAH188" s="165"/>
      <c r="SAI188" s="165"/>
      <c r="SAJ188" s="168"/>
      <c r="SAK188" s="165"/>
      <c r="SAL188" s="165"/>
      <c r="SAM188" s="165"/>
      <c r="SAN188" s="168"/>
      <c r="SAO188" s="165"/>
      <c r="SAP188" s="165"/>
      <c r="SAQ188" s="165"/>
      <c r="SAR188" s="168"/>
      <c r="SAS188" s="165"/>
      <c r="SAT188" s="165"/>
      <c r="SAU188" s="165"/>
      <c r="SAV188" s="168"/>
      <c r="SAW188" s="165"/>
      <c r="SAX188" s="165"/>
      <c r="SAY188" s="165"/>
      <c r="SAZ188" s="168"/>
      <c r="SBA188" s="165"/>
      <c r="SBB188" s="165"/>
      <c r="SBC188" s="165"/>
      <c r="SBD188" s="168"/>
      <c r="SBE188" s="165"/>
      <c r="SBF188" s="165"/>
      <c r="SBG188" s="165"/>
      <c r="SBH188" s="168"/>
      <c r="SBI188" s="165"/>
      <c r="SBJ188" s="165"/>
      <c r="SBK188" s="165"/>
      <c r="SBL188" s="168"/>
      <c r="SBM188" s="165"/>
      <c r="SBN188" s="165"/>
      <c r="SBO188" s="165"/>
      <c r="SBP188" s="168"/>
      <c r="SBQ188" s="165"/>
      <c r="SBR188" s="165"/>
      <c r="SBS188" s="165"/>
      <c r="SBT188" s="168"/>
      <c r="SBU188" s="165"/>
      <c r="SBV188" s="165"/>
      <c r="SBW188" s="165"/>
      <c r="SBX188" s="168"/>
      <c r="SBY188" s="165"/>
      <c r="SBZ188" s="165"/>
      <c r="SCA188" s="165"/>
      <c r="SCB188" s="168"/>
      <c r="SCC188" s="165"/>
      <c r="SCD188" s="165"/>
      <c r="SCE188" s="165"/>
      <c r="SCF188" s="168"/>
      <c r="SCG188" s="165"/>
      <c r="SCH188" s="165"/>
      <c r="SCI188" s="165"/>
      <c r="SCJ188" s="168"/>
      <c r="SCK188" s="165"/>
      <c r="SCL188" s="165"/>
      <c r="SCM188" s="165"/>
      <c r="SCN188" s="168"/>
      <c r="SCO188" s="165"/>
      <c r="SCP188" s="165"/>
      <c r="SCQ188" s="165"/>
      <c r="SCR188" s="168"/>
      <c r="SCS188" s="165"/>
      <c r="SCT188" s="165"/>
      <c r="SCU188" s="165"/>
      <c r="SCV188" s="168"/>
      <c r="SCW188" s="165"/>
      <c r="SCX188" s="165"/>
      <c r="SCY188" s="165"/>
      <c r="SCZ188" s="168"/>
      <c r="SDA188" s="165"/>
      <c r="SDB188" s="165"/>
      <c r="SDC188" s="165"/>
      <c r="SDD188" s="168"/>
      <c r="SDE188" s="165"/>
      <c r="SDF188" s="165"/>
      <c r="SDG188" s="165"/>
      <c r="SDH188" s="168"/>
      <c r="SDI188" s="165"/>
      <c r="SDJ188" s="165"/>
      <c r="SDK188" s="165"/>
      <c r="SDL188" s="168"/>
      <c r="SDM188" s="165"/>
      <c r="SDN188" s="165"/>
      <c r="SDO188" s="165"/>
      <c r="SDP188" s="168"/>
      <c r="SDQ188" s="165"/>
      <c r="SDR188" s="165"/>
      <c r="SDS188" s="165"/>
      <c r="SDT188" s="168"/>
      <c r="SDU188" s="165"/>
      <c r="SDV188" s="165"/>
      <c r="SDW188" s="165"/>
      <c r="SDX188" s="168"/>
      <c r="SDY188" s="165"/>
      <c r="SDZ188" s="165"/>
      <c r="SEA188" s="165"/>
      <c r="SEB188" s="168"/>
      <c r="SEC188" s="165"/>
      <c r="SED188" s="165"/>
      <c r="SEE188" s="165"/>
      <c r="SEF188" s="168"/>
      <c r="SEG188" s="165"/>
      <c r="SEH188" s="165"/>
      <c r="SEI188" s="165"/>
      <c r="SEJ188" s="168"/>
      <c r="SEK188" s="165"/>
      <c r="SEL188" s="165"/>
      <c r="SEM188" s="165"/>
      <c r="SEN188" s="168"/>
      <c r="SEO188" s="165"/>
      <c r="SEP188" s="165"/>
      <c r="SEQ188" s="165"/>
      <c r="SER188" s="168"/>
      <c r="SES188" s="165"/>
      <c r="SET188" s="165"/>
      <c r="SEU188" s="165"/>
      <c r="SEV188" s="168"/>
      <c r="SEW188" s="165"/>
      <c r="SEX188" s="165"/>
      <c r="SEY188" s="165"/>
      <c r="SEZ188" s="168"/>
      <c r="SFA188" s="165"/>
      <c r="SFB188" s="165"/>
      <c r="SFC188" s="165"/>
      <c r="SFD188" s="168"/>
      <c r="SFE188" s="165"/>
      <c r="SFF188" s="165"/>
      <c r="SFG188" s="165"/>
      <c r="SFH188" s="168"/>
      <c r="SFI188" s="165"/>
      <c r="SFJ188" s="165"/>
      <c r="SFK188" s="165"/>
      <c r="SFL188" s="168"/>
      <c r="SFM188" s="165"/>
      <c r="SFN188" s="165"/>
      <c r="SFO188" s="165"/>
      <c r="SFP188" s="168"/>
      <c r="SFQ188" s="165"/>
      <c r="SFR188" s="165"/>
      <c r="SFS188" s="165"/>
      <c r="SFT188" s="168"/>
      <c r="SFU188" s="165"/>
      <c r="SFV188" s="165"/>
      <c r="SFW188" s="165"/>
      <c r="SFX188" s="168"/>
      <c r="SFY188" s="165"/>
      <c r="SFZ188" s="165"/>
      <c r="SGA188" s="165"/>
      <c r="SGB188" s="168"/>
      <c r="SGC188" s="165"/>
      <c r="SGD188" s="165"/>
      <c r="SGE188" s="165"/>
      <c r="SGF188" s="168"/>
      <c r="SGG188" s="165"/>
      <c r="SGH188" s="165"/>
      <c r="SGI188" s="165"/>
      <c r="SGJ188" s="168"/>
      <c r="SGK188" s="165"/>
      <c r="SGL188" s="165"/>
      <c r="SGM188" s="165"/>
      <c r="SGN188" s="168"/>
      <c r="SGO188" s="165"/>
      <c r="SGP188" s="165"/>
      <c r="SGQ188" s="165"/>
      <c r="SGR188" s="168"/>
      <c r="SGS188" s="165"/>
      <c r="SGT188" s="165"/>
      <c r="SGU188" s="165"/>
      <c r="SGV188" s="168"/>
      <c r="SGW188" s="165"/>
      <c r="SGX188" s="165"/>
      <c r="SGY188" s="165"/>
      <c r="SGZ188" s="168"/>
      <c r="SHA188" s="165"/>
      <c r="SHB188" s="165"/>
      <c r="SHC188" s="165"/>
      <c r="SHD188" s="168"/>
      <c r="SHE188" s="165"/>
      <c r="SHF188" s="165"/>
      <c r="SHG188" s="165"/>
      <c r="SHH188" s="168"/>
      <c r="SHI188" s="165"/>
      <c r="SHJ188" s="165"/>
      <c r="SHK188" s="165"/>
      <c r="SHL188" s="168"/>
      <c r="SHM188" s="165"/>
      <c r="SHN188" s="165"/>
      <c r="SHO188" s="165"/>
      <c r="SHP188" s="168"/>
      <c r="SHQ188" s="165"/>
      <c r="SHR188" s="165"/>
      <c r="SHS188" s="165"/>
      <c r="SHT188" s="168"/>
      <c r="SHU188" s="165"/>
      <c r="SHV188" s="165"/>
      <c r="SHW188" s="165"/>
      <c r="SHX188" s="168"/>
      <c r="SHY188" s="165"/>
      <c r="SHZ188" s="165"/>
      <c r="SIA188" s="165"/>
      <c r="SIB188" s="168"/>
      <c r="SIC188" s="165"/>
      <c r="SID188" s="165"/>
      <c r="SIE188" s="165"/>
      <c r="SIF188" s="168"/>
      <c r="SIG188" s="165"/>
      <c r="SIH188" s="165"/>
      <c r="SII188" s="165"/>
      <c r="SIJ188" s="168"/>
      <c r="SIK188" s="165"/>
      <c r="SIL188" s="165"/>
      <c r="SIM188" s="165"/>
      <c r="SIN188" s="168"/>
      <c r="SIO188" s="165"/>
      <c r="SIP188" s="165"/>
      <c r="SIQ188" s="165"/>
      <c r="SIR188" s="168"/>
      <c r="SIS188" s="165"/>
      <c r="SIT188" s="165"/>
      <c r="SIU188" s="165"/>
      <c r="SIV188" s="168"/>
      <c r="SIW188" s="165"/>
      <c r="SIX188" s="165"/>
      <c r="SIY188" s="165"/>
      <c r="SIZ188" s="168"/>
      <c r="SJA188" s="165"/>
      <c r="SJB188" s="165"/>
      <c r="SJC188" s="165"/>
      <c r="SJD188" s="168"/>
      <c r="SJE188" s="165"/>
      <c r="SJF188" s="165"/>
      <c r="SJG188" s="165"/>
      <c r="SJH188" s="168"/>
      <c r="SJI188" s="165"/>
      <c r="SJJ188" s="165"/>
      <c r="SJK188" s="165"/>
      <c r="SJL188" s="168"/>
      <c r="SJM188" s="165"/>
      <c r="SJN188" s="165"/>
      <c r="SJO188" s="165"/>
      <c r="SJP188" s="168"/>
      <c r="SJQ188" s="165"/>
      <c r="SJR188" s="165"/>
      <c r="SJS188" s="165"/>
      <c r="SJT188" s="168"/>
      <c r="SJU188" s="165"/>
      <c r="SJV188" s="165"/>
      <c r="SJW188" s="165"/>
      <c r="SJX188" s="168"/>
      <c r="SJY188" s="165"/>
      <c r="SJZ188" s="165"/>
      <c r="SKA188" s="165"/>
      <c r="SKB188" s="168"/>
      <c r="SKC188" s="165"/>
      <c r="SKD188" s="165"/>
      <c r="SKE188" s="165"/>
      <c r="SKF188" s="168"/>
      <c r="SKG188" s="165"/>
      <c r="SKH188" s="165"/>
      <c r="SKI188" s="165"/>
      <c r="SKJ188" s="168"/>
      <c r="SKK188" s="165"/>
      <c r="SKL188" s="165"/>
      <c r="SKM188" s="165"/>
      <c r="SKN188" s="168"/>
      <c r="SKO188" s="165"/>
      <c r="SKP188" s="165"/>
      <c r="SKQ188" s="165"/>
      <c r="SKR188" s="168"/>
      <c r="SKS188" s="165"/>
      <c r="SKT188" s="165"/>
      <c r="SKU188" s="165"/>
      <c r="SKV188" s="168"/>
      <c r="SKW188" s="165"/>
      <c r="SKX188" s="165"/>
      <c r="SKY188" s="165"/>
      <c r="SKZ188" s="168"/>
      <c r="SLA188" s="165"/>
      <c r="SLB188" s="165"/>
      <c r="SLC188" s="165"/>
      <c r="SLD188" s="168"/>
      <c r="SLE188" s="165"/>
      <c r="SLF188" s="165"/>
      <c r="SLG188" s="165"/>
      <c r="SLH188" s="168"/>
      <c r="SLI188" s="165"/>
      <c r="SLJ188" s="165"/>
      <c r="SLK188" s="165"/>
      <c r="SLL188" s="168"/>
      <c r="SLM188" s="165"/>
      <c r="SLN188" s="165"/>
      <c r="SLO188" s="165"/>
      <c r="SLP188" s="168"/>
      <c r="SLQ188" s="165"/>
      <c r="SLR188" s="165"/>
      <c r="SLS188" s="165"/>
      <c r="SLT188" s="168"/>
      <c r="SLU188" s="165"/>
      <c r="SLV188" s="165"/>
      <c r="SLW188" s="165"/>
      <c r="SLX188" s="168"/>
      <c r="SLY188" s="165"/>
      <c r="SLZ188" s="165"/>
      <c r="SMA188" s="165"/>
      <c r="SMB188" s="168"/>
      <c r="SMC188" s="165"/>
      <c r="SMD188" s="165"/>
      <c r="SME188" s="165"/>
      <c r="SMF188" s="168"/>
      <c r="SMG188" s="165"/>
      <c r="SMH188" s="165"/>
      <c r="SMI188" s="165"/>
      <c r="SMJ188" s="168"/>
      <c r="SMK188" s="165"/>
      <c r="SML188" s="165"/>
      <c r="SMM188" s="165"/>
      <c r="SMN188" s="168"/>
      <c r="SMO188" s="165"/>
      <c r="SMP188" s="165"/>
      <c r="SMQ188" s="165"/>
      <c r="SMR188" s="168"/>
      <c r="SMS188" s="165"/>
      <c r="SMT188" s="165"/>
      <c r="SMU188" s="165"/>
      <c r="SMV188" s="168"/>
      <c r="SMW188" s="165"/>
      <c r="SMX188" s="165"/>
      <c r="SMY188" s="165"/>
      <c r="SMZ188" s="168"/>
      <c r="SNA188" s="165"/>
      <c r="SNB188" s="165"/>
      <c r="SNC188" s="165"/>
      <c r="SND188" s="168"/>
      <c r="SNE188" s="165"/>
      <c r="SNF188" s="165"/>
      <c r="SNG188" s="165"/>
      <c r="SNH188" s="168"/>
      <c r="SNI188" s="165"/>
      <c r="SNJ188" s="165"/>
      <c r="SNK188" s="165"/>
      <c r="SNL188" s="168"/>
      <c r="SNM188" s="165"/>
      <c r="SNN188" s="165"/>
      <c r="SNO188" s="165"/>
      <c r="SNP188" s="168"/>
      <c r="SNQ188" s="165"/>
      <c r="SNR188" s="165"/>
      <c r="SNS188" s="165"/>
      <c r="SNT188" s="168"/>
      <c r="SNU188" s="165"/>
      <c r="SNV188" s="165"/>
      <c r="SNW188" s="165"/>
      <c r="SNX188" s="168"/>
      <c r="SNY188" s="165"/>
      <c r="SNZ188" s="165"/>
      <c r="SOA188" s="165"/>
      <c r="SOB188" s="168"/>
      <c r="SOC188" s="165"/>
      <c r="SOD188" s="165"/>
      <c r="SOE188" s="165"/>
      <c r="SOF188" s="168"/>
      <c r="SOG188" s="165"/>
      <c r="SOH188" s="165"/>
      <c r="SOI188" s="165"/>
      <c r="SOJ188" s="168"/>
      <c r="SOK188" s="165"/>
      <c r="SOL188" s="165"/>
      <c r="SOM188" s="165"/>
      <c r="SON188" s="168"/>
      <c r="SOO188" s="165"/>
      <c r="SOP188" s="165"/>
      <c r="SOQ188" s="165"/>
      <c r="SOR188" s="168"/>
      <c r="SOS188" s="165"/>
      <c r="SOT188" s="165"/>
      <c r="SOU188" s="165"/>
      <c r="SOV188" s="168"/>
      <c r="SOW188" s="165"/>
      <c r="SOX188" s="165"/>
      <c r="SOY188" s="165"/>
      <c r="SOZ188" s="168"/>
      <c r="SPA188" s="165"/>
      <c r="SPB188" s="165"/>
      <c r="SPC188" s="165"/>
      <c r="SPD188" s="168"/>
      <c r="SPE188" s="165"/>
      <c r="SPF188" s="165"/>
      <c r="SPG188" s="165"/>
      <c r="SPH188" s="168"/>
      <c r="SPI188" s="165"/>
      <c r="SPJ188" s="165"/>
      <c r="SPK188" s="165"/>
      <c r="SPL188" s="168"/>
      <c r="SPM188" s="165"/>
      <c r="SPN188" s="165"/>
      <c r="SPO188" s="165"/>
      <c r="SPP188" s="168"/>
      <c r="SPQ188" s="165"/>
      <c r="SPR188" s="165"/>
      <c r="SPS188" s="165"/>
      <c r="SPT188" s="168"/>
      <c r="SPU188" s="165"/>
      <c r="SPV188" s="165"/>
      <c r="SPW188" s="165"/>
      <c r="SPX188" s="168"/>
      <c r="SPY188" s="165"/>
      <c r="SPZ188" s="165"/>
      <c r="SQA188" s="165"/>
      <c r="SQB188" s="168"/>
      <c r="SQC188" s="165"/>
      <c r="SQD188" s="165"/>
      <c r="SQE188" s="165"/>
      <c r="SQF188" s="168"/>
      <c r="SQG188" s="165"/>
      <c r="SQH188" s="165"/>
      <c r="SQI188" s="165"/>
      <c r="SQJ188" s="168"/>
      <c r="SQK188" s="165"/>
      <c r="SQL188" s="165"/>
      <c r="SQM188" s="165"/>
      <c r="SQN188" s="168"/>
      <c r="SQO188" s="165"/>
      <c r="SQP188" s="165"/>
      <c r="SQQ188" s="165"/>
      <c r="SQR188" s="168"/>
      <c r="SQS188" s="165"/>
      <c r="SQT188" s="165"/>
      <c r="SQU188" s="165"/>
      <c r="SQV188" s="168"/>
      <c r="SQW188" s="165"/>
      <c r="SQX188" s="165"/>
      <c r="SQY188" s="165"/>
      <c r="SQZ188" s="168"/>
      <c r="SRA188" s="165"/>
      <c r="SRB188" s="165"/>
      <c r="SRC188" s="165"/>
      <c r="SRD188" s="168"/>
      <c r="SRE188" s="165"/>
      <c r="SRF188" s="165"/>
      <c r="SRG188" s="165"/>
      <c r="SRH188" s="168"/>
      <c r="SRI188" s="165"/>
      <c r="SRJ188" s="165"/>
      <c r="SRK188" s="165"/>
      <c r="SRL188" s="168"/>
      <c r="SRM188" s="165"/>
      <c r="SRN188" s="165"/>
      <c r="SRO188" s="165"/>
      <c r="SRP188" s="168"/>
      <c r="SRQ188" s="165"/>
      <c r="SRR188" s="165"/>
      <c r="SRS188" s="165"/>
      <c r="SRT188" s="168"/>
      <c r="SRU188" s="165"/>
      <c r="SRV188" s="165"/>
      <c r="SRW188" s="165"/>
      <c r="SRX188" s="168"/>
      <c r="SRY188" s="165"/>
      <c r="SRZ188" s="165"/>
      <c r="SSA188" s="165"/>
      <c r="SSB188" s="168"/>
      <c r="SSC188" s="165"/>
      <c r="SSD188" s="165"/>
      <c r="SSE188" s="165"/>
      <c r="SSF188" s="168"/>
      <c r="SSG188" s="165"/>
      <c r="SSH188" s="165"/>
      <c r="SSI188" s="165"/>
      <c r="SSJ188" s="168"/>
      <c r="SSK188" s="165"/>
      <c r="SSL188" s="165"/>
      <c r="SSM188" s="165"/>
      <c r="SSN188" s="168"/>
      <c r="SSO188" s="165"/>
      <c r="SSP188" s="165"/>
      <c r="SSQ188" s="165"/>
      <c r="SSR188" s="168"/>
      <c r="SSS188" s="165"/>
      <c r="SST188" s="165"/>
      <c r="SSU188" s="165"/>
      <c r="SSV188" s="168"/>
      <c r="SSW188" s="165"/>
      <c r="SSX188" s="165"/>
      <c r="SSY188" s="165"/>
      <c r="SSZ188" s="168"/>
      <c r="STA188" s="165"/>
      <c r="STB188" s="165"/>
      <c r="STC188" s="165"/>
      <c r="STD188" s="168"/>
      <c r="STE188" s="165"/>
      <c r="STF188" s="165"/>
      <c r="STG188" s="165"/>
      <c r="STH188" s="168"/>
      <c r="STI188" s="165"/>
      <c r="STJ188" s="165"/>
      <c r="STK188" s="165"/>
      <c r="STL188" s="168"/>
      <c r="STM188" s="165"/>
      <c r="STN188" s="165"/>
      <c r="STO188" s="165"/>
      <c r="STP188" s="168"/>
      <c r="STQ188" s="165"/>
      <c r="STR188" s="165"/>
      <c r="STS188" s="165"/>
      <c r="STT188" s="168"/>
      <c r="STU188" s="165"/>
      <c r="STV188" s="165"/>
      <c r="STW188" s="165"/>
      <c r="STX188" s="168"/>
      <c r="STY188" s="165"/>
      <c r="STZ188" s="165"/>
      <c r="SUA188" s="165"/>
      <c r="SUB188" s="168"/>
      <c r="SUC188" s="165"/>
      <c r="SUD188" s="165"/>
      <c r="SUE188" s="165"/>
      <c r="SUF188" s="168"/>
      <c r="SUG188" s="165"/>
      <c r="SUH188" s="165"/>
      <c r="SUI188" s="165"/>
      <c r="SUJ188" s="168"/>
      <c r="SUK188" s="165"/>
      <c r="SUL188" s="165"/>
      <c r="SUM188" s="165"/>
      <c r="SUN188" s="168"/>
      <c r="SUO188" s="165"/>
      <c r="SUP188" s="165"/>
      <c r="SUQ188" s="165"/>
      <c r="SUR188" s="168"/>
      <c r="SUS188" s="165"/>
      <c r="SUT188" s="165"/>
      <c r="SUU188" s="165"/>
      <c r="SUV188" s="168"/>
      <c r="SUW188" s="165"/>
      <c r="SUX188" s="165"/>
      <c r="SUY188" s="165"/>
      <c r="SUZ188" s="168"/>
      <c r="SVA188" s="165"/>
      <c r="SVB188" s="165"/>
      <c r="SVC188" s="165"/>
      <c r="SVD188" s="168"/>
      <c r="SVE188" s="165"/>
      <c r="SVF188" s="165"/>
      <c r="SVG188" s="165"/>
      <c r="SVH188" s="168"/>
      <c r="SVI188" s="165"/>
      <c r="SVJ188" s="165"/>
      <c r="SVK188" s="165"/>
      <c r="SVL188" s="168"/>
      <c r="SVM188" s="165"/>
      <c r="SVN188" s="165"/>
      <c r="SVO188" s="165"/>
      <c r="SVP188" s="168"/>
      <c r="SVQ188" s="165"/>
      <c r="SVR188" s="165"/>
      <c r="SVS188" s="165"/>
      <c r="SVT188" s="168"/>
      <c r="SVU188" s="165"/>
      <c r="SVV188" s="165"/>
      <c r="SVW188" s="165"/>
      <c r="SVX188" s="168"/>
      <c r="SVY188" s="165"/>
      <c r="SVZ188" s="165"/>
      <c r="SWA188" s="165"/>
      <c r="SWB188" s="168"/>
      <c r="SWC188" s="165"/>
      <c r="SWD188" s="165"/>
      <c r="SWE188" s="165"/>
      <c r="SWF188" s="168"/>
      <c r="SWG188" s="165"/>
      <c r="SWH188" s="165"/>
      <c r="SWI188" s="165"/>
      <c r="SWJ188" s="168"/>
      <c r="SWK188" s="165"/>
      <c r="SWL188" s="165"/>
      <c r="SWM188" s="165"/>
      <c r="SWN188" s="168"/>
      <c r="SWO188" s="165"/>
      <c r="SWP188" s="165"/>
      <c r="SWQ188" s="165"/>
      <c r="SWR188" s="168"/>
      <c r="SWS188" s="165"/>
      <c r="SWT188" s="165"/>
      <c r="SWU188" s="165"/>
      <c r="SWV188" s="168"/>
      <c r="SWW188" s="165"/>
      <c r="SWX188" s="165"/>
      <c r="SWY188" s="165"/>
      <c r="SWZ188" s="168"/>
      <c r="SXA188" s="165"/>
      <c r="SXB188" s="165"/>
      <c r="SXC188" s="165"/>
      <c r="SXD188" s="168"/>
      <c r="SXE188" s="165"/>
      <c r="SXF188" s="165"/>
      <c r="SXG188" s="165"/>
      <c r="SXH188" s="168"/>
      <c r="SXI188" s="165"/>
      <c r="SXJ188" s="165"/>
      <c r="SXK188" s="165"/>
      <c r="SXL188" s="168"/>
      <c r="SXM188" s="165"/>
      <c r="SXN188" s="165"/>
      <c r="SXO188" s="165"/>
      <c r="SXP188" s="168"/>
      <c r="SXQ188" s="165"/>
      <c r="SXR188" s="165"/>
      <c r="SXS188" s="165"/>
      <c r="SXT188" s="168"/>
      <c r="SXU188" s="165"/>
      <c r="SXV188" s="165"/>
      <c r="SXW188" s="165"/>
      <c r="SXX188" s="168"/>
      <c r="SXY188" s="165"/>
      <c r="SXZ188" s="165"/>
      <c r="SYA188" s="165"/>
      <c r="SYB188" s="168"/>
      <c r="SYC188" s="165"/>
      <c r="SYD188" s="165"/>
      <c r="SYE188" s="165"/>
      <c r="SYF188" s="168"/>
      <c r="SYG188" s="165"/>
      <c r="SYH188" s="165"/>
      <c r="SYI188" s="165"/>
      <c r="SYJ188" s="168"/>
      <c r="SYK188" s="165"/>
      <c r="SYL188" s="165"/>
      <c r="SYM188" s="165"/>
      <c r="SYN188" s="168"/>
      <c r="SYO188" s="165"/>
      <c r="SYP188" s="165"/>
      <c r="SYQ188" s="165"/>
      <c r="SYR188" s="168"/>
      <c r="SYS188" s="165"/>
      <c r="SYT188" s="165"/>
      <c r="SYU188" s="165"/>
      <c r="SYV188" s="168"/>
      <c r="SYW188" s="165"/>
      <c r="SYX188" s="165"/>
      <c r="SYY188" s="165"/>
      <c r="SYZ188" s="168"/>
      <c r="SZA188" s="165"/>
      <c r="SZB188" s="165"/>
      <c r="SZC188" s="165"/>
      <c r="SZD188" s="168"/>
      <c r="SZE188" s="165"/>
      <c r="SZF188" s="165"/>
      <c r="SZG188" s="165"/>
      <c r="SZH188" s="168"/>
      <c r="SZI188" s="165"/>
      <c r="SZJ188" s="165"/>
      <c r="SZK188" s="165"/>
      <c r="SZL188" s="168"/>
      <c r="SZM188" s="165"/>
      <c r="SZN188" s="165"/>
      <c r="SZO188" s="165"/>
      <c r="SZP188" s="168"/>
      <c r="SZQ188" s="165"/>
      <c r="SZR188" s="165"/>
      <c r="SZS188" s="165"/>
      <c r="SZT188" s="168"/>
      <c r="SZU188" s="165"/>
      <c r="SZV188" s="165"/>
      <c r="SZW188" s="165"/>
      <c r="SZX188" s="168"/>
      <c r="SZY188" s="165"/>
      <c r="SZZ188" s="165"/>
      <c r="TAA188" s="165"/>
      <c r="TAB188" s="168"/>
      <c r="TAC188" s="165"/>
      <c r="TAD188" s="165"/>
      <c r="TAE188" s="165"/>
      <c r="TAF188" s="168"/>
      <c r="TAG188" s="165"/>
      <c r="TAH188" s="165"/>
      <c r="TAI188" s="165"/>
      <c r="TAJ188" s="168"/>
      <c r="TAK188" s="165"/>
      <c r="TAL188" s="165"/>
      <c r="TAM188" s="165"/>
      <c r="TAN188" s="168"/>
      <c r="TAO188" s="165"/>
      <c r="TAP188" s="165"/>
      <c r="TAQ188" s="165"/>
      <c r="TAR188" s="168"/>
      <c r="TAS188" s="165"/>
      <c r="TAT188" s="165"/>
      <c r="TAU188" s="165"/>
      <c r="TAV188" s="168"/>
      <c r="TAW188" s="165"/>
      <c r="TAX188" s="165"/>
      <c r="TAY188" s="165"/>
      <c r="TAZ188" s="168"/>
      <c r="TBA188" s="165"/>
      <c r="TBB188" s="165"/>
      <c r="TBC188" s="165"/>
      <c r="TBD188" s="168"/>
      <c r="TBE188" s="165"/>
      <c r="TBF188" s="165"/>
      <c r="TBG188" s="165"/>
      <c r="TBH188" s="168"/>
      <c r="TBI188" s="165"/>
      <c r="TBJ188" s="165"/>
      <c r="TBK188" s="165"/>
      <c r="TBL188" s="168"/>
      <c r="TBM188" s="165"/>
      <c r="TBN188" s="165"/>
      <c r="TBO188" s="165"/>
      <c r="TBP188" s="168"/>
      <c r="TBQ188" s="165"/>
      <c r="TBR188" s="165"/>
      <c r="TBS188" s="165"/>
      <c r="TBT188" s="168"/>
      <c r="TBU188" s="165"/>
      <c r="TBV188" s="165"/>
      <c r="TBW188" s="165"/>
      <c r="TBX188" s="168"/>
      <c r="TBY188" s="165"/>
      <c r="TBZ188" s="165"/>
      <c r="TCA188" s="165"/>
      <c r="TCB188" s="168"/>
      <c r="TCC188" s="165"/>
      <c r="TCD188" s="165"/>
      <c r="TCE188" s="165"/>
      <c r="TCF188" s="168"/>
      <c r="TCG188" s="165"/>
      <c r="TCH188" s="165"/>
      <c r="TCI188" s="165"/>
      <c r="TCJ188" s="168"/>
      <c r="TCK188" s="165"/>
      <c r="TCL188" s="165"/>
      <c r="TCM188" s="165"/>
      <c r="TCN188" s="168"/>
      <c r="TCO188" s="165"/>
      <c r="TCP188" s="165"/>
      <c r="TCQ188" s="165"/>
      <c r="TCR188" s="168"/>
      <c r="TCS188" s="165"/>
      <c r="TCT188" s="165"/>
      <c r="TCU188" s="165"/>
      <c r="TCV188" s="168"/>
      <c r="TCW188" s="165"/>
      <c r="TCX188" s="165"/>
      <c r="TCY188" s="165"/>
      <c r="TCZ188" s="168"/>
      <c r="TDA188" s="165"/>
      <c r="TDB188" s="165"/>
      <c r="TDC188" s="165"/>
      <c r="TDD188" s="168"/>
      <c r="TDE188" s="165"/>
      <c r="TDF188" s="165"/>
      <c r="TDG188" s="165"/>
      <c r="TDH188" s="168"/>
      <c r="TDI188" s="165"/>
      <c r="TDJ188" s="165"/>
      <c r="TDK188" s="165"/>
      <c r="TDL188" s="168"/>
      <c r="TDM188" s="165"/>
      <c r="TDN188" s="165"/>
      <c r="TDO188" s="165"/>
      <c r="TDP188" s="168"/>
      <c r="TDQ188" s="165"/>
      <c r="TDR188" s="165"/>
      <c r="TDS188" s="165"/>
      <c r="TDT188" s="168"/>
      <c r="TDU188" s="165"/>
      <c r="TDV188" s="165"/>
      <c r="TDW188" s="165"/>
      <c r="TDX188" s="168"/>
      <c r="TDY188" s="165"/>
      <c r="TDZ188" s="165"/>
      <c r="TEA188" s="165"/>
      <c r="TEB188" s="168"/>
      <c r="TEC188" s="165"/>
      <c r="TED188" s="165"/>
      <c r="TEE188" s="165"/>
      <c r="TEF188" s="168"/>
      <c r="TEG188" s="165"/>
      <c r="TEH188" s="165"/>
      <c r="TEI188" s="165"/>
      <c r="TEJ188" s="168"/>
      <c r="TEK188" s="165"/>
      <c r="TEL188" s="165"/>
      <c r="TEM188" s="165"/>
      <c r="TEN188" s="168"/>
      <c r="TEO188" s="165"/>
      <c r="TEP188" s="165"/>
      <c r="TEQ188" s="165"/>
      <c r="TER188" s="168"/>
      <c r="TES188" s="165"/>
      <c r="TET188" s="165"/>
      <c r="TEU188" s="165"/>
      <c r="TEV188" s="168"/>
      <c r="TEW188" s="165"/>
      <c r="TEX188" s="165"/>
      <c r="TEY188" s="165"/>
      <c r="TEZ188" s="168"/>
      <c r="TFA188" s="165"/>
      <c r="TFB188" s="165"/>
      <c r="TFC188" s="165"/>
      <c r="TFD188" s="168"/>
      <c r="TFE188" s="165"/>
      <c r="TFF188" s="165"/>
      <c r="TFG188" s="165"/>
      <c r="TFH188" s="168"/>
      <c r="TFI188" s="165"/>
      <c r="TFJ188" s="165"/>
      <c r="TFK188" s="165"/>
      <c r="TFL188" s="168"/>
      <c r="TFM188" s="165"/>
      <c r="TFN188" s="165"/>
      <c r="TFO188" s="165"/>
      <c r="TFP188" s="168"/>
      <c r="TFQ188" s="165"/>
      <c r="TFR188" s="165"/>
      <c r="TFS188" s="165"/>
      <c r="TFT188" s="168"/>
      <c r="TFU188" s="165"/>
      <c r="TFV188" s="165"/>
      <c r="TFW188" s="165"/>
      <c r="TFX188" s="168"/>
      <c r="TFY188" s="165"/>
      <c r="TFZ188" s="165"/>
      <c r="TGA188" s="165"/>
      <c r="TGB188" s="168"/>
      <c r="TGC188" s="165"/>
      <c r="TGD188" s="165"/>
      <c r="TGE188" s="165"/>
      <c r="TGF188" s="168"/>
      <c r="TGG188" s="165"/>
      <c r="TGH188" s="165"/>
      <c r="TGI188" s="165"/>
      <c r="TGJ188" s="168"/>
      <c r="TGK188" s="165"/>
      <c r="TGL188" s="165"/>
      <c r="TGM188" s="165"/>
      <c r="TGN188" s="168"/>
      <c r="TGO188" s="165"/>
      <c r="TGP188" s="165"/>
      <c r="TGQ188" s="165"/>
      <c r="TGR188" s="168"/>
      <c r="TGS188" s="165"/>
      <c r="TGT188" s="165"/>
      <c r="TGU188" s="165"/>
      <c r="TGV188" s="168"/>
      <c r="TGW188" s="165"/>
      <c r="TGX188" s="165"/>
      <c r="TGY188" s="165"/>
      <c r="TGZ188" s="168"/>
      <c r="THA188" s="165"/>
      <c r="THB188" s="165"/>
      <c r="THC188" s="165"/>
      <c r="THD188" s="168"/>
      <c r="THE188" s="165"/>
      <c r="THF188" s="165"/>
      <c r="THG188" s="165"/>
      <c r="THH188" s="168"/>
      <c r="THI188" s="165"/>
      <c r="THJ188" s="165"/>
      <c r="THK188" s="165"/>
      <c r="THL188" s="168"/>
      <c r="THM188" s="165"/>
      <c r="THN188" s="165"/>
      <c r="THO188" s="165"/>
      <c r="THP188" s="168"/>
      <c r="THQ188" s="165"/>
      <c r="THR188" s="165"/>
      <c r="THS188" s="165"/>
      <c r="THT188" s="168"/>
      <c r="THU188" s="165"/>
      <c r="THV188" s="165"/>
      <c r="THW188" s="165"/>
      <c r="THX188" s="168"/>
      <c r="THY188" s="165"/>
      <c r="THZ188" s="165"/>
      <c r="TIA188" s="165"/>
      <c r="TIB188" s="168"/>
      <c r="TIC188" s="165"/>
      <c r="TID188" s="165"/>
      <c r="TIE188" s="165"/>
      <c r="TIF188" s="168"/>
      <c r="TIG188" s="165"/>
      <c r="TIH188" s="165"/>
      <c r="TII188" s="165"/>
      <c r="TIJ188" s="168"/>
      <c r="TIK188" s="165"/>
      <c r="TIL188" s="165"/>
      <c r="TIM188" s="165"/>
      <c r="TIN188" s="168"/>
      <c r="TIO188" s="165"/>
      <c r="TIP188" s="165"/>
      <c r="TIQ188" s="165"/>
      <c r="TIR188" s="168"/>
      <c r="TIS188" s="165"/>
      <c r="TIT188" s="165"/>
      <c r="TIU188" s="165"/>
      <c r="TIV188" s="168"/>
      <c r="TIW188" s="165"/>
      <c r="TIX188" s="165"/>
      <c r="TIY188" s="165"/>
      <c r="TIZ188" s="168"/>
      <c r="TJA188" s="165"/>
      <c r="TJB188" s="165"/>
      <c r="TJC188" s="165"/>
      <c r="TJD188" s="168"/>
      <c r="TJE188" s="165"/>
      <c r="TJF188" s="165"/>
      <c r="TJG188" s="165"/>
      <c r="TJH188" s="168"/>
      <c r="TJI188" s="165"/>
      <c r="TJJ188" s="165"/>
      <c r="TJK188" s="165"/>
      <c r="TJL188" s="168"/>
      <c r="TJM188" s="165"/>
      <c r="TJN188" s="165"/>
      <c r="TJO188" s="165"/>
      <c r="TJP188" s="168"/>
      <c r="TJQ188" s="165"/>
      <c r="TJR188" s="165"/>
      <c r="TJS188" s="165"/>
      <c r="TJT188" s="168"/>
      <c r="TJU188" s="165"/>
      <c r="TJV188" s="165"/>
      <c r="TJW188" s="165"/>
      <c r="TJX188" s="168"/>
      <c r="TJY188" s="165"/>
      <c r="TJZ188" s="165"/>
      <c r="TKA188" s="165"/>
      <c r="TKB188" s="168"/>
      <c r="TKC188" s="165"/>
      <c r="TKD188" s="165"/>
      <c r="TKE188" s="165"/>
      <c r="TKF188" s="168"/>
      <c r="TKG188" s="165"/>
      <c r="TKH188" s="165"/>
      <c r="TKI188" s="165"/>
      <c r="TKJ188" s="168"/>
      <c r="TKK188" s="165"/>
      <c r="TKL188" s="165"/>
      <c r="TKM188" s="165"/>
      <c r="TKN188" s="168"/>
      <c r="TKO188" s="165"/>
      <c r="TKP188" s="165"/>
      <c r="TKQ188" s="165"/>
      <c r="TKR188" s="168"/>
      <c r="TKS188" s="165"/>
      <c r="TKT188" s="165"/>
      <c r="TKU188" s="165"/>
      <c r="TKV188" s="168"/>
      <c r="TKW188" s="165"/>
      <c r="TKX188" s="165"/>
      <c r="TKY188" s="165"/>
      <c r="TKZ188" s="168"/>
      <c r="TLA188" s="165"/>
      <c r="TLB188" s="165"/>
      <c r="TLC188" s="165"/>
      <c r="TLD188" s="168"/>
      <c r="TLE188" s="165"/>
      <c r="TLF188" s="165"/>
      <c r="TLG188" s="165"/>
      <c r="TLH188" s="168"/>
      <c r="TLI188" s="165"/>
      <c r="TLJ188" s="165"/>
      <c r="TLK188" s="165"/>
      <c r="TLL188" s="168"/>
      <c r="TLM188" s="165"/>
      <c r="TLN188" s="165"/>
      <c r="TLO188" s="165"/>
      <c r="TLP188" s="168"/>
      <c r="TLQ188" s="165"/>
      <c r="TLR188" s="165"/>
      <c r="TLS188" s="165"/>
      <c r="TLT188" s="168"/>
      <c r="TLU188" s="165"/>
      <c r="TLV188" s="165"/>
      <c r="TLW188" s="165"/>
      <c r="TLX188" s="168"/>
      <c r="TLY188" s="165"/>
      <c r="TLZ188" s="165"/>
      <c r="TMA188" s="165"/>
      <c r="TMB188" s="168"/>
      <c r="TMC188" s="165"/>
      <c r="TMD188" s="165"/>
      <c r="TME188" s="165"/>
      <c r="TMF188" s="168"/>
      <c r="TMG188" s="165"/>
      <c r="TMH188" s="165"/>
      <c r="TMI188" s="165"/>
      <c r="TMJ188" s="168"/>
      <c r="TMK188" s="165"/>
      <c r="TML188" s="165"/>
      <c r="TMM188" s="165"/>
      <c r="TMN188" s="168"/>
      <c r="TMO188" s="165"/>
      <c r="TMP188" s="165"/>
      <c r="TMQ188" s="165"/>
      <c r="TMR188" s="168"/>
      <c r="TMS188" s="165"/>
      <c r="TMT188" s="165"/>
      <c r="TMU188" s="165"/>
      <c r="TMV188" s="168"/>
      <c r="TMW188" s="165"/>
      <c r="TMX188" s="165"/>
      <c r="TMY188" s="165"/>
      <c r="TMZ188" s="168"/>
      <c r="TNA188" s="165"/>
      <c r="TNB188" s="165"/>
      <c r="TNC188" s="165"/>
      <c r="TND188" s="168"/>
      <c r="TNE188" s="165"/>
      <c r="TNF188" s="165"/>
      <c r="TNG188" s="165"/>
      <c r="TNH188" s="168"/>
      <c r="TNI188" s="165"/>
      <c r="TNJ188" s="165"/>
      <c r="TNK188" s="165"/>
      <c r="TNL188" s="168"/>
      <c r="TNM188" s="165"/>
      <c r="TNN188" s="165"/>
      <c r="TNO188" s="165"/>
      <c r="TNP188" s="168"/>
      <c r="TNQ188" s="165"/>
      <c r="TNR188" s="165"/>
      <c r="TNS188" s="165"/>
      <c r="TNT188" s="168"/>
      <c r="TNU188" s="165"/>
      <c r="TNV188" s="165"/>
      <c r="TNW188" s="165"/>
      <c r="TNX188" s="168"/>
      <c r="TNY188" s="165"/>
      <c r="TNZ188" s="165"/>
      <c r="TOA188" s="165"/>
      <c r="TOB188" s="168"/>
      <c r="TOC188" s="165"/>
      <c r="TOD188" s="165"/>
      <c r="TOE188" s="165"/>
      <c r="TOF188" s="168"/>
      <c r="TOG188" s="165"/>
      <c r="TOH188" s="165"/>
      <c r="TOI188" s="165"/>
      <c r="TOJ188" s="168"/>
      <c r="TOK188" s="165"/>
      <c r="TOL188" s="165"/>
      <c r="TOM188" s="165"/>
      <c r="TON188" s="168"/>
      <c r="TOO188" s="165"/>
      <c r="TOP188" s="165"/>
      <c r="TOQ188" s="165"/>
      <c r="TOR188" s="168"/>
      <c r="TOS188" s="165"/>
      <c r="TOT188" s="165"/>
      <c r="TOU188" s="165"/>
      <c r="TOV188" s="168"/>
      <c r="TOW188" s="165"/>
      <c r="TOX188" s="165"/>
      <c r="TOY188" s="165"/>
      <c r="TOZ188" s="168"/>
      <c r="TPA188" s="165"/>
      <c r="TPB188" s="165"/>
      <c r="TPC188" s="165"/>
      <c r="TPD188" s="168"/>
      <c r="TPE188" s="165"/>
      <c r="TPF188" s="165"/>
      <c r="TPG188" s="165"/>
      <c r="TPH188" s="168"/>
      <c r="TPI188" s="165"/>
      <c r="TPJ188" s="165"/>
      <c r="TPK188" s="165"/>
      <c r="TPL188" s="168"/>
      <c r="TPM188" s="165"/>
      <c r="TPN188" s="165"/>
      <c r="TPO188" s="165"/>
      <c r="TPP188" s="168"/>
      <c r="TPQ188" s="165"/>
      <c r="TPR188" s="165"/>
      <c r="TPS188" s="165"/>
      <c r="TPT188" s="168"/>
      <c r="TPU188" s="165"/>
      <c r="TPV188" s="165"/>
      <c r="TPW188" s="165"/>
      <c r="TPX188" s="168"/>
      <c r="TPY188" s="165"/>
      <c r="TPZ188" s="165"/>
      <c r="TQA188" s="165"/>
      <c r="TQB188" s="168"/>
      <c r="TQC188" s="165"/>
      <c r="TQD188" s="165"/>
      <c r="TQE188" s="165"/>
      <c r="TQF188" s="168"/>
      <c r="TQG188" s="165"/>
      <c r="TQH188" s="165"/>
      <c r="TQI188" s="165"/>
      <c r="TQJ188" s="168"/>
      <c r="TQK188" s="165"/>
      <c r="TQL188" s="165"/>
      <c r="TQM188" s="165"/>
      <c r="TQN188" s="168"/>
      <c r="TQO188" s="165"/>
      <c r="TQP188" s="165"/>
      <c r="TQQ188" s="165"/>
      <c r="TQR188" s="168"/>
      <c r="TQS188" s="165"/>
      <c r="TQT188" s="165"/>
      <c r="TQU188" s="165"/>
      <c r="TQV188" s="168"/>
      <c r="TQW188" s="165"/>
      <c r="TQX188" s="165"/>
      <c r="TQY188" s="165"/>
      <c r="TQZ188" s="168"/>
      <c r="TRA188" s="165"/>
      <c r="TRB188" s="165"/>
      <c r="TRC188" s="165"/>
      <c r="TRD188" s="168"/>
      <c r="TRE188" s="165"/>
      <c r="TRF188" s="165"/>
      <c r="TRG188" s="165"/>
      <c r="TRH188" s="168"/>
      <c r="TRI188" s="165"/>
      <c r="TRJ188" s="165"/>
      <c r="TRK188" s="165"/>
      <c r="TRL188" s="168"/>
      <c r="TRM188" s="165"/>
      <c r="TRN188" s="165"/>
      <c r="TRO188" s="165"/>
      <c r="TRP188" s="168"/>
      <c r="TRQ188" s="165"/>
      <c r="TRR188" s="165"/>
      <c r="TRS188" s="165"/>
      <c r="TRT188" s="168"/>
      <c r="TRU188" s="165"/>
      <c r="TRV188" s="165"/>
      <c r="TRW188" s="165"/>
      <c r="TRX188" s="168"/>
      <c r="TRY188" s="165"/>
      <c r="TRZ188" s="165"/>
      <c r="TSA188" s="165"/>
      <c r="TSB188" s="168"/>
      <c r="TSC188" s="165"/>
      <c r="TSD188" s="165"/>
      <c r="TSE188" s="165"/>
      <c r="TSF188" s="168"/>
      <c r="TSG188" s="165"/>
      <c r="TSH188" s="165"/>
      <c r="TSI188" s="165"/>
      <c r="TSJ188" s="168"/>
      <c r="TSK188" s="165"/>
      <c r="TSL188" s="165"/>
      <c r="TSM188" s="165"/>
      <c r="TSN188" s="168"/>
      <c r="TSO188" s="165"/>
      <c r="TSP188" s="165"/>
      <c r="TSQ188" s="165"/>
      <c r="TSR188" s="168"/>
      <c r="TSS188" s="165"/>
      <c r="TST188" s="165"/>
      <c r="TSU188" s="165"/>
      <c r="TSV188" s="168"/>
      <c r="TSW188" s="165"/>
      <c r="TSX188" s="165"/>
      <c r="TSY188" s="165"/>
      <c r="TSZ188" s="168"/>
      <c r="TTA188" s="165"/>
      <c r="TTB188" s="165"/>
      <c r="TTC188" s="165"/>
      <c r="TTD188" s="168"/>
      <c r="TTE188" s="165"/>
      <c r="TTF188" s="165"/>
      <c r="TTG188" s="165"/>
      <c r="TTH188" s="168"/>
      <c r="TTI188" s="165"/>
      <c r="TTJ188" s="165"/>
      <c r="TTK188" s="165"/>
      <c r="TTL188" s="168"/>
      <c r="TTM188" s="165"/>
      <c r="TTN188" s="165"/>
      <c r="TTO188" s="165"/>
      <c r="TTP188" s="168"/>
      <c r="TTQ188" s="165"/>
      <c r="TTR188" s="165"/>
      <c r="TTS188" s="165"/>
      <c r="TTT188" s="168"/>
      <c r="TTU188" s="165"/>
      <c r="TTV188" s="165"/>
      <c r="TTW188" s="165"/>
      <c r="TTX188" s="168"/>
      <c r="TTY188" s="165"/>
      <c r="TTZ188" s="165"/>
      <c r="TUA188" s="165"/>
      <c r="TUB188" s="168"/>
      <c r="TUC188" s="165"/>
      <c r="TUD188" s="165"/>
      <c r="TUE188" s="165"/>
      <c r="TUF188" s="168"/>
      <c r="TUG188" s="165"/>
      <c r="TUH188" s="165"/>
      <c r="TUI188" s="165"/>
      <c r="TUJ188" s="168"/>
      <c r="TUK188" s="165"/>
      <c r="TUL188" s="165"/>
      <c r="TUM188" s="165"/>
      <c r="TUN188" s="168"/>
      <c r="TUO188" s="165"/>
      <c r="TUP188" s="165"/>
      <c r="TUQ188" s="165"/>
      <c r="TUR188" s="168"/>
      <c r="TUS188" s="165"/>
      <c r="TUT188" s="165"/>
      <c r="TUU188" s="165"/>
      <c r="TUV188" s="168"/>
      <c r="TUW188" s="165"/>
      <c r="TUX188" s="165"/>
      <c r="TUY188" s="165"/>
      <c r="TUZ188" s="168"/>
      <c r="TVA188" s="165"/>
      <c r="TVB188" s="165"/>
      <c r="TVC188" s="165"/>
      <c r="TVD188" s="168"/>
      <c r="TVE188" s="165"/>
      <c r="TVF188" s="165"/>
      <c r="TVG188" s="165"/>
      <c r="TVH188" s="168"/>
      <c r="TVI188" s="165"/>
      <c r="TVJ188" s="165"/>
      <c r="TVK188" s="165"/>
      <c r="TVL188" s="168"/>
      <c r="TVM188" s="165"/>
      <c r="TVN188" s="165"/>
      <c r="TVO188" s="165"/>
      <c r="TVP188" s="168"/>
      <c r="TVQ188" s="165"/>
      <c r="TVR188" s="165"/>
      <c r="TVS188" s="165"/>
      <c r="TVT188" s="168"/>
      <c r="TVU188" s="165"/>
      <c r="TVV188" s="165"/>
      <c r="TVW188" s="165"/>
      <c r="TVX188" s="168"/>
      <c r="TVY188" s="165"/>
      <c r="TVZ188" s="165"/>
      <c r="TWA188" s="165"/>
      <c r="TWB188" s="168"/>
      <c r="TWC188" s="165"/>
      <c r="TWD188" s="165"/>
      <c r="TWE188" s="165"/>
      <c r="TWF188" s="168"/>
      <c r="TWG188" s="165"/>
      <c r="TWH188" s="165"/>
      <c r="TWI188" s="165"/>
      <c r="TWJ188" s="168"/>
      <c r="TWK188" s="165"/>
      <c r="TWL188" s="165"/>
      <c r="TWM188" s="165"/>
      <c r="TWN188" s="168"/>
      <c r="TWO188" s="165"/>
      <c r="TWP188" s="165"/>
      <c r="TWQ188" s="165"/>
      <c r="TWR188" s="168"/>
      <c r="TWS188" s="165"/>
      <c r="TWT188" s="165"/>
      <c r="TWU188" s="165"/>
      <c r="TWV188" s="168"/>
      <c r="TWW188" s="165"/>
      <c r="TWX188" s="165"/>
      <c r="TWY188" s="165"/>
      <c r="TWZ188" s="168"/>
      <c r="TXA188" s="165"/>
      <c r="TXB188" s="165"/>
      <c r="TXC188" s="165"/>
      <c r="TXD188" s="168"/>
      <c r="TXE188" s="165"/>
      <c r="TXF188" s="165"/>
      <c r="TXG188" s="165"/>
      <c r="TXH188" s="168"/>
      <c r="TXI188" s="165"/>
      <c r="TXJ188" s="165"/>
      <c r="TXK188" s="165"/>
      <c r="TXL188" s="168"/>
      <c r="TXM188" s="165"/>
      <c r="TXN188" s="165"/>
      <c r="TXO188" s="165"/>
      <c r="TXP188" s="168"/>
      <c r="TXQ188" s="165"/>
      <c r="TXR188" s="165"/>
      <c r="TXS188" s="165"/>
      <c r="TXT188" s="168"/>
      <c r="TXU188" s="165"/>
      <c r="TXV188" s="165"/>
      <c r="TXW188" s="165"/>
      <c r="TXX188" s="168"/>
      <c r="TXY188" s="165"/>
      <c r="TXZ188" s="165"/>
      <c r="TYA188" s="165"/>
      <c r="TYB188" s="168"/>
      <c r="TYC188" s="165"/>
      <c r="TYD188" s="165"/>
      <c r="TYE188" s="165"/>
      <c r="TYF188" s="168"/>
      <c r="TYG188" s="165"/>
      <c r="TYH188" s="165"/>
      <c r="TYI188" s="165"/>
      <c r="TYJ188" s="168"/>
      <c r="TYK188" s="165"/>
      <c r="TYL188" s="165"/>
      <c r="TYM188" s="165"/>
      <c r="TYN188" s="168"/>
      <c r="TYO188" s="165"/>
      <c r="TYP188" s="165"/>
      <c r="TYQ188" s="165"/>
      <c r="TYR188" s="168"/>
      <c r="TYS188" s="165"/>
      <c r="TYT188" s="165"/>
      <c r="TYU188" s="165"/>
      <c r="TYV188" s="168"/>
      <c r="TYW188" s="165"/>
      <c r="TYX188" s="165"/>
      <c r="TYY188" s="165"/>
      <c r="TYZ188" s="168"/>
      <c r="TZA188" s="165"/>
      <c r="TZB188" s="165"/>
      <c r="TZC188" s="165"/>
      <c r="TZD188" s="168"/>
      <c r="TZE188" s="165"/>
      <c r="TZF188" s="165"/>
      <c r="TZG188" s="165"/>
      <c r="TZH188" s="168"/>
      <c r="TZI188" s="165"/>
      <c r="TZJ188" s="165"/>
      <c r="TZK188" s="165"/>
      <c r="TZL188" s="168"/>
      <c r="TZM188" s="165"/>
      <c r="TZN188" s="165"/>
      <c r="TZO188" s="165"/>
      <c r="TZP188" s="168"/>
      <c r="TZQ188" s="165"/>
      <c r="TZR188" s="165"/>
      <c r="TZS188" s="165"/>
      <c r="TZT188" s="168"/>
      <c r="TZU188" s="165"/>
      <c r="TZV188" s="165"/>
      <c r="TZW188" s="165"/>
      <c r="TZX188" s="168"/>
      <c r="TZY188" s="165"/>
      <c r="TZZ188" s="165"/>
      <c r="UAA188" s="165"/>
      <c r="UAB188" s="168"/>
      <c r="UAC188" s="165"/>
      <c r="UAD188" s="165"/>
      <c r="UAE188" s="165"/>
      <c r="UAF188" s="168"/>
      <c r="UAG188" s="165"/>
      <c r="UAH188" s="165"/>
      <c r="UAI188" s="165"/>
      <c r="UAJ188" s="168"/>
      <c r="UAK188" s="165"/>
      <c r="UAL188" s="165"/>
      <c r="UAM188" s="165"/>
      <c r="UAN188" s="168"/>
      <c r="UAO188" s="165"/>
      <c r="UAP188" s="165"/>
      <c r="UAQ188" s="165"/>
      <c r="UAR188" s="168"/>
      <c r="UAS188" s="165"/>
      <c r="UAT188" s="165"/>
      <c r="UAU188" s="165"/>
      <c r="UAV188" s="168"/>
      <c r="UAW188" s="165"/>
      <c r="UAX188" s="165"/>
      <c r="UAY188" s="165"/>
      <c r="UAZ188" s="168"/>
      <c r="UBA188" s="165"/>
      <c r="UBB188" s="165"/>
      <c r="UBC188" s="165"/>
      <c r="UBD188" s="168"/>
      <c r="UBE188" s="165"/>
      <c r="UBF188" s="165"/>
      <c r="UBG188" s="165"/>
      <c r="UBH188" s="168"/>
      <c r="UBI188" s="165"/>
      <c r="UBJ188" s="165"/>
      <c r="UBK188" s="165"/>
      <c r="UBL188" s="168"/>
      <c r="UBM188" s="165"/>
      <c r="UBN188" s="165"/>
      <c r="UBO188" s="165"/>
      <c r="UBP188" s="168"/>
      <c r="UBQ188" s="165"/>
      <c r="UBR188" s="165"/>
      <c r="UBS188" s="165"/>
      <c r="UBT188" s="168"/>
      <c r="UBU188" s="165"/>
      <c r="UBV188" s="165"/>
      <c r="UBW188" s="165"/>
      <c r="UBX188" s="168"/>
      <c r="UBY188" s="165"/>
      <c r="UBZ188" s="165"/>
      <c r="UCA188" s="165"/>
      <c r="UCB188" s="168"/>
      <c r="UCC188" s="165"/>
      <c r="UCD188" s="165"/>
      <c r="UCE188" s="165"/>
      <c r="UCF188" s="168"/>
      <c r="UCG188" s="165"/>
      <c r="UCH188" s="165"/>
      <c r="UCI188" s="165"/>
      <c r="UCJ188" s="168"/>
      <c r="UCK188" s="165"/>
      <c r="UCL188" s="165"/>
      <c r="UCM188" s="165"/>
      <c r="UCN188" s="168"/>
      <c r="UCO188" s="165"/>
      <c r="UCP188" s="165"/>
      <c r="UCQ188" s="165"/>
      <c r="UCR188" s="168"/>
      <c r="UCS188" s="165"/>
      <c r="UCT188" s="165"/>
      <c r="UCU188" s="165"/>
      <c r="UCV188" s="168"/>
      <c r="UCW188" s="165"/>
      <c r="UCX188" s="165"/>
      <c r="UCY188" s="165"/>
      <c r="UCZ188" s="168"/>
      <c r="UDA188" s="165"/>
      <c r="UDB188" s="165"/>
      <c r="UDC188" s="165"/>
      <c r="UDD188" s="168"/>
      <c r="UDE188" s="165"/>
      <c r="UDF188" s="165"/>
      <c r="UDG188" s="165"/>
      <c r="UDH188" s="168"/>
      <c r="UDI188" s="165"/>
      <c r="UDJ188" s="165"/>
      <c r="UDK188" s="165"/>
      <c r="UDL188" s="168"/>
      <c r="UDM188" s="165"/>
      <c r="UDN188" s="165"/>
      <c r="UDO188" s="165"/>
      <c r="UDP188" s="168"/>
      <c r="UDQ188" s="165"/>
      <c r="UDR188" s="165"/>
      <c r="UDS188" s="165"/>
      <c r="UDT188" s="168"/>
      <c r="UDU188" s="165"/>
      <c r="UDV188" s="165"/>
      <c r="UDW188" s="165"/>
      <c r="UDX188" s="168"/>
      <c r="UDY188" s="165"/>
      <c r="UDZ188" s="165"/>
      <c r="UEA188" s="165"/>
      <c r="UEB188" s="168"/>
      <c r="UEC188" s="165"/>
      <c r="UED188" s="165"/>
      <c r="UEE188" s="165"/>
      <c r="UEF188" s="168"/>
      <c r="UEG188" s="165"/>
      <c r="UEH188" s="165"/>
      <c r="UEI188" s="165"/>
      <c r="UEJ188" s="168"/>
      <c r="UEK188" s="165"/>
      <c r="UEL188" s="165"/>
      <c r="UEM188" s="165"/>
      <c r="UEN188" s="168"/>
      <c r="UEO188" s="165"/>
      <c r="UEP188" s="165"/>
      <c r="UEQ188" s="165"/>
      <c r="UER188" s="168"/>
      <c r="UES188" s="165"/>
      <c r="UET188" s="165"/>
      <c r="UEU188" s="165"/>
      <c r="UEV188" s="168"/>
      <c r="UEW188" s="165"/>
      <c r="UEX188" s="165"/>
      <c r="UEY188" s="165"/>
      <c r="UEZ188" s="168"/>
      <c r="UFA188" s="165"/>
      <c r="UFB188" s="165"/>
      <c r="UFC188" s="165"/>
      <c r="UFD188" s="168"/>
      <c r="UFE188" s="165"/>
      <c r="UFF188" s="165"/>
      <c r="UFG188" s="165"/>
      <c r="UFH188" s="168"/>
      <c r="UFI188" s="165"/>
      <c r="UFJ188" s="165"/>
      <c r="UFK188" s="165"/>
      <c r="UFL188" s="168"/>
      <c r="UFM188" s="165"/>
      <c r="UFN188" s="165"/>
      <c r="UFO188" s="165"/>
      <c r="UFP188" s="168"/>
      <c r="UFQ188" s="165"/>
      <c r="UFR188" s="165"/>
      <c r="UFS188" s="165"/>
      <c r="UFT188" s="168"/>
      <c r="UFU188" s="165"/>
      <c r="UFV188" s="165"/>
      <c r="UFW188" s="165"/>
      <c r="UFX188" s="168"/>
      <c r="UFY188" s="165"/>
      <c r="UFZ188" s="165"/>
      <c r="UGA188" s="165"/>
      <c r="UGB188" s="168"/>
      <c r="UGC188" s="165"/>
      <c r="UGD188" s="165"/>
      <c r="UGE188" s="165"/>
      <c r="UGF188" s="168"/>
      <c r="UGG188" s="165"/>
      <c r="UGH188" s="165"/>
      <c r="UGI188" s="165"/>
      <c r="UGJ188" s="168"/>
      <c r="UGK188" s="165"/>
      <c r="UGL188" s="165"/>
      <c r="UGM188" s="165"/>
      <c r="UGN188" s="168"/>
      <c r="UGO188" s="165"/>
      <c r="UGP188" s="165"/>
      <c r="UGQ188" s="165"/>
      <c r="UGR188" s="168"/>
      <c r="UGS188" s="165"/>
      <c r="UGT188" s="165"/>
      <c r="UGU188" s="165"/>
      <c r="UGV188" s="168"/>
      <c r="UGW188" s="165"/>
      <c r="UGX188" s="165"/>
      <c r="UGY188" s="165"/>
      <c r="UGZ188" s="168"/>
      <c r="UHA188" s="165"/>
      <c r="UHB188" s="165"/>
      <c r="UHC188" s="165"/>
      <c r="UHD188" s="168"/>
      <c r="UHE188" s="165"/>
      <c r="UHF188" s="165"/>
      <c r="UHG188" s="165"/>
      <c r="UHH188" s="168"/>
      <c r="UHI188" s="165"/>
      <c r="UHJ188" s="165"/>
      <c r="UHK188" s="165"/>
      <c r="UHL188" s="168"/>
      <c r="UHM188" s="165"/>
      <c r="UHN188" s="165"/>
      <c r="UHO188" s="165"/>
      <c r="UHP188" s="168"/>
      <c r="UHQ188" s="165"/>
      <c r="UHR188" s="165"/>
      <c r="UHS188" s="165"/>
      <c r="UHT188" s="168"/>
      <c r="UHU188" s="165"/>
      <c r="UHV188" s="165"/>
      <c r="UHW188" s="165"/>
      <c r="UHX188" s="168"/>
      <c r="UHY188" s="165"/>
      <c r="UHZ188" s="165"/>
      <c r="UIA188" s="165"/>
      <c r="UIB188" s="168"/>
      <c r="UIC188" s="165"/>
      <c r="UID188" s="165"/>
      <c r="UIE188" s="165"/>
      <c r="UIF188" s="168"/>
      <c r="UIG188" s="165"/>
      <c r="UIH188" s="165"/>
      <c r="UII188" s="165"/>
      <c r="UIJ188" s="168"/>
      <c r="UIK188" s="165"/>
      <c r="UIL188" s="165"/>
      <c r="UIM188" s="165"/>
      <c r="UIN188" s="168"/>
      <c r="UIO188" s="165"/>
      <c r="UIP188" s="165"/>
      <c r="UIQ188" s="165"/>
      <c r="UIR188" s="168"/>
      <c r="UIS188" s="165"/>
      <c r="UIT188" s="165"/>
      <c r="UIU188" s="165"/>
      <c r="UIV188" s="168"/>
      <c r="UIW188" s="165"/>
      <c r="UIX188" s="165"/>
      <c r="UIY188" s="165"/>
      <c r="UIZ188" s="168"/>
      <c r="UJA188" s="165"/>
      <c r="UJB188" s="165"/>
      <c r="UJC188" s="165"/>
      <c r="UJD188" s="168"/>
      <c r="UJE188" s="165"/>
      <c r="UJF188" s="165"/>
      <c r="UJG188" s="165"/>
      <c r="UJH188" s="168"/>
      <c r="UJI188" s="165"/>
      <c r="UJJ188" s="165"/>
      <c r="UJK188" s="165"/>
      <c r="UJL188" s="168"/>
      <c r="UJM188" s="165"/>
      <c r="UJN188" s="165"/>
      <c r="UJO188" s="165"/>
      <c r="UJP188" s="168"/>
      <c r="UJQ188" s="165"/>
      <c r="UJR188" s="165"/>
      <c r="UJS188" s="165"/>
      <c r="UJT188" s="168"/>
      <c r="UJU188" s="165"/>
      <c r="UJV188" s="165"/>
      <c r="UJW188" s="165"/>
      <c r="UJX188" s="168"/>
      <c r="UJY188" s="165"/>
      <c r="UJZ188" s="165"/>
      <c r="UKA188" s="165"/>
      <c r="UKB188" s="168"/>
      <c r="UKC188" s="165"/>
      <c r="UKD188" s="165"/>
      <c r="UKE188" s="165"/>
      <c r="UKF188" s="168"/>
      <c r="UKG188" s="165"/>
      <c r="UKH188" s="165"/>
      <c r="UKI188" s="165"/>
      <c r="UKJ188" s="168"/>
      <c r="UKK188" s="165"/>
      <c r="UKL188" s="165"/>
      <c r="UKM188" s="165"/>
      <c r="UKN188" s="168"/>
      <c r="UKO188" s="165"/>
      <c r="UKP188" s="165"/>
      <c r="UKQ188" s="165"/>
      <c r="UKR188" s="168"/>
      <c r="UKS188" s="165"/>
      <c r="UKT188" s="165"/>
      <c r="UKU188" s="165"/>
      <c r="UKV188" s="168"/>
      <c r="UKW188" s="165"/>
      <c r="UKX188" s="165"/>
      <c r="UKY188" s="165"/>
      <c r="UKZ188" s="168"/>
      <c r="ULA188" s="165"/>
      <c r="ULB188" s="165"/>
      <c r="ULC188" s="165"/>
      <c r="ULD188" s="168"/>
      <c r="ULE188" s="165"/>
      <c r="ULF188" s="165"/>
      <c r="ULG188" s="165"/>
      <c r="ULH188" s="168"/>
      <c r="ULI188" s="165"/>
      <c r="ULJ188" s="165"/>
      <c r="ULK188" s="165"/>
      <c r="ULL188" s="168"/>
      <c r="ULM188" s="165"/>
      <c r="ULN188" s="165"/>
      <c r="ULO188" s="165"/>
      <c r="ULP188" s="168"/>
      <c r="ULQ188" s="165"/>
      <c r="ULR188" s="165"/>
      <c r="ULS188" s="165"/>
      <c r="ULT188" s="168"/>
      <c r="ULU188" s="165"/>
      <c r="ULV188" s="165"/>
      <c r="ULW188" s="165"/>
      <c r="ULX188" s="168"/>
      <c r="ULY188" s="165"/>
      <c r="ULZ188" s="165"/>
      <c r="UMA188" s="165"/>
      <c r="UMB188" s="168"/>
      <c r="UMC188" s="165"/>
      <c r="UMD188" s="165"/>
      <c r="UME188" s="165"/>
      <c r="UMF188" s="168"/>
      <c r="UMG188" s="165"/>
      <c r="UMH188" s="165"/>
      <c r="UMI188" s="165"/>
      <c r="UMJ188" s="168"/>
      <c r="UMK188" s="165"/>
      <c r="UML188" s="165"/>
      <c r="UMM188" s="165"/>
      <c r="UMN188" s="168"/>
      <c r="UMO188" s="165"/>
      <c r="UMP188" s="165"/>
      <c r="UMQ188" s="165"/>
      <c r="UMR188" s="168"/>
      <c r="UMS188" s="165"/>
      <c r="UMT188" s="165"/>
      <c r="UMU188" s="165"/>
      <c r="UMV188" s="168"/>
      <c r="UMW188" s="165"/>
      <c r="UMX188" s="165"/>
      <c r="UMY188" s="165"/>
      <c r="UMZ188" s="168"/>
      <c r="UNA188" s="165"/>
      <c r="UNB188" s="165"/>
      <c r="UNC188" s="165"/>
      <c r="UND188" s="168"/>
      <c r="UNE188" s="165"/>
      <c r="UNF188" s="165"/>
      <c r="UNG188" s="165"/>
      <c r="UNH188" s="168"/>
      <c r="UNI188" s="165"/>
      <c r="UNJ188" s="165"/>
      <c r="UNK188" s="165"/>
      <c r="UNL188" s="168"/>
      <c r="UNM188" s="165"/>
      <c r="UNN188" s="165"/>
      <c r="UNO188" s="165"/>
      <c r="UNP188" s="168"/>
      <c r="UNQ188" s="165"/>
      <c r="UNR188" s="165"/>
      <c r="UNS188" s="165"/>
      <c r="UNT188" s="168"/>
      <c r="UNU188" s="165"/>
      <c r="UNV188" s="165"/>
      <c r="UNW188" s="165"/>
      <c r="UNX188" s="168"/>
      <c r="UNY188" s="165"/>
      <c r="UNZ188" s="165"/>
      <c r="UOA188" s="165"/>
      <c r="UOB188" s="168"/>
      <c r="UOC188" s="165"/>
      <c r="UOD188" s="165"/>
      <c r="UOE188" s="165"/>
      <c r="UOF188" s="168"/>
      <c r="UOG188" s="165"/>
      <c r="UOH188" s="165"/>
      <c r="UOI188" s="165"/>
      <c r="UOJ188" s="168"/>
      <c r="UOK188" s="165"/>
      <c r="UOL188" s="165"/>
      <c r="UOM188" s="165"/>
      <c r="UON188" s="168"/>
      <c r="UOO188" s="165"/>
      <c r="UOP188" s="165"/>
      <c r="UOQ188" s="165"/>
      <c r="UOR188" s="168"/>
      <c r="UOS188" s="165"/>
      <c r="UOT188" s="165"/>
      <c r="UOU188" s="165"/>
      <c r="UOV188" s="168"/>
      <c r="UOW188" s="165"/>
      <c r="UOX188" s="165"/>
      <c r="UOY188" s="165"/>
      <c r="UOZ188" s="168"/>
      <c r="UPA188" s="165"/>
      <c r="UPB188" s="165"/>
      <c r="UPC188" s="165"/>
      <c r="UPD188" s="168"/>
      <c r="UPE188" s="165"/>
      <c r="UPF188" s="165"/>
      <c r="UPG188" s="165"/>
      <c r="UPH188" s="168"/>
      <c r="UPI188" s="165"/>
      <c r="UPJ188" s="165"/>
      <c r="UPK188" s="165"/>
      <c r="UPL188" s="168"/>
      <c r="UPM188" s="165"/>
      <c r="UPN188" s="165"/>
      <c r="UPO188" s="165"/>
      <c r="UPP188" s="168"/>
      <c r="UPQ188" s="165"/>
      <c r="UPR188" s="165"/>
      <c r="UPS188" s="165"/>
      <c r="UPT188" s="168"/>
      <c r="UPU188" s="165"/>
      <c r="UPV188" s="165"/>
      <c r="UPW188" s="165"/>
      <c r="UPX188" s="168"/>
      <c r="UPY188" s="165"/>
      <c r="UPZ188" s="165"/>
      <c r="UQA188" s="165"/>
      <c r="UQB188" s="168"/>
      <c r="UQC188" s="165"/>
      <c r="UQD188" s="165"/>
      <c r="UQE188" s="165"/>
      <c r="UQF188" s="168"/>
      <c r="UQG188" s="165"/>
      <c r="UQH188" s="165"/>
      <c r="UQI188" s="165"/>
      <c r="UQJ188" s="168"/>
      <c r="UQK188" s="165"/>
      <c r="UQL188" s="165"/>
      <c r="UQM188" s="165"/>
      <c r="UQN188" s="168"/>
      <c r="UQO188" s="165"/>
      <c r="UQP188" s="165"/>
      <c r="UQQ188" s="165"/>
      <c r="UQR188" s="168"/>
      <c r="UQS188" s="165"/>
      <c r="UQT188" s="165"/>
      <c r="UQU188" s="165"/>
      <c r="UQV188" s="168"/>
      <c r="UQW188" s="165"/>
      <c r="UQX188" s="165"/>
      <c r="UQY188" s="165"/>
      <c r="UQZ188" s="168"/>
      <c r="URA188" s="165"/>
      <c r="URB188" s="165"/>
      <c r="URC188" s="165"/>
      <c r="URD188" s="168"/>
      <c r="URE188" s="165"/>
      <c r="URF188" s="165"/>
      <c r="URG188" s="165"/>
      <c r="URH188" s="168"/>
      <c r="URI188" s="165"/>
      <c r="URJ188" s="165"/>
      <c r="URK188" s="165"/>
      <c r="URL188" s="168"/>
      <c r="URM188" s="165"/>
      <c r="URN188" s="165"/>
      <c r="URO188" s="165"/>
      <c r="URP188" s="168"/>
      <c r="URQ188" s="165"/>
      <c r="URR188" s="165"/>
      <c r="URS188" s="165"/>
      <c r="URT188" s="168"/>
      <c r="URU188" s="165"/>
      <c r="URV188" s="165"/>
      <c r="URW188" s="165"/>
      <c r="URX188" s="168"/>
      <c r="URY188" s="165"/>
      <c r="URZ188" s="165"/>
      <c r="USA188" s="165"/>
      <c r="USB188" s="168"/>
      <c r="USC188" s="165"/>
      <c r="USD188" s="165"/>
      <c r="USE188" s="165"/>
      <c r="USF188" s="168"/>
      <c r="USG188" s="165"/>
      <c r="USH188" s="165"/>
      <c r="USI188" s="165"/>
      <c r="USJ188" s="168"/>
      <c r="USK188" s="165"/>
      <c r="USL188" s="165"/>
      <c r="USM188" s="165"/>
      <c r="USN188" s="168"/>
      <c r="USO188" s="165"/>
      <c r="USP188" s="165"/>
      <c r="USQ188" s="165"/>
      <c r="USR188" s="168"/>
      <c r="USS188" s="165"/>
      <c r="UST188" s="165"/>
      <c r="USU188" s="165"/>
      <c r="USV188" s="168"/>
      <c r="USW188" s="165"/>
      <c r="USX188" s="165"/>
      <c r="USY188" s="165"/>
      <c r="USZ188" s="168"/>
      <c r="UTA188" s="165"/>
      <c r="UTB188" s="165"/>
      <c r="UTC188" s="165"/>
      <c r="UTD188" s="168"/>
      <c r="UTE188" s="165"/>
      <c r="UTF188" s="165"/>
      <c r="UTG188" s="165"/>
      <c r="UTH188" s="168"/>
      <c r="UTI188" s="165"/>
      <c r="UTJ188" s="165"/>
      <c r="UTK188" s="165"/>
      <c r="UTL188" s="168"/>
      <c r="UTM188" s="165"/>
      <c r="UTN188" s="165"/>
      <c r="UTO188" s="165"/>
      <c r="UTP188" s="168"/>
      <c r="UTQ188" s="165"/>
      <c r="UTR188" s="165"/>
      <c r="UTS188" s="165"/>
      <c r="UTT188" s="168"/>
      <c r="UTU188" s="165"/>
      <c r="UTV188" s="165"/>
      <c r="UTW188" s="165"/>
      <c r="UTX188" s="168"/>
      <c r="UTY188" s="165"/>
      <c r="UTZ188" s="165"/>
      <c r="UUA188" s="165"/>
      <c r="UUB188" s="168"/>
      <c r="UUC188" s="165"/>
      <c r="UUD188" s="165"/>
      <c r="UUE188" s="165"/>
      <c r="UUF188" s="168"/>
      <c r="UUG188" s="165"/>
      <c r="UUH188" s="165"/>
      <c r="UUI188" s="165"/>
      <c r="UUJ188" s="168"/>
      <c r="UUK188" s="165"/>
      <c r="UUL188" s="165"/>
      <c r="UUM188" s="165"/>
      <c r="UUN188" s="168"/>
      <c r="UUO188" s="165"/>
      <c r="UUP188" s="165"/>
      <c r="UUQ188" s="165"/>
      <c r="UUR188" s="168"/>
      <c r="UUS188" s="165"/>
      <c r="UUT188" s="165"/>
      <c r="UUU188" s="165"/>
      <c r="UUV188" s="168"/>
      <c r="UUW188" s="165"/>
      <c r="UUX188" s="165"/>
      <c r="UUY188" s="165"/>
      <c r="UUZ188" s="168"/>
      <c r="UVA188" s="165"/>
      <c r="UVB188" s="165"/>
      <c r="UVC188" s="165"/>
      <c r="UVD188" s="168"/>
      <c r="UVE188" s="165"/>
      <c r="UVF188" s="165"/>
      <c r="UVG188" s="165"/>
      <c r="UVH188" s="168"/>
      <c r="UVI188" s="165"/>
      <c r="UVJ188" s="165"/>
      <c r="UVK188" s="165"/>
      <c r="UVL188" s="168"/>
      <c r="UVM188" s="165"/>
      <c r="UVN188" s="165"/>
      <c r="UVO188" s="165"/>
      <c r="UVP188" s="168"/>
      <c r="UVQ188" s="165"/>
      <c r="UVR188" s="165"/>
      <c r="UVS188" s="165"/>
      <c r="UVT188" s="168"/>
      <c r="UVU188" s="165"/>
      <c r="UVV188" s="165"/>
      <c r="UVW188" s="165"/>
      <c r="UVX188" s="168"/>
      <c r="UVY188" s="165"/>
      <c r="UVZ188" s="165"/>
      <c r="UWA188" s="165"/>
      <c r="UWB188" s="168"/>
      <c r="UWC188" s="165"/>
      <c r="UWD188" s="165"/>
      <c r="UWE188" s="165"/>
      <c r="UWF188" s="168"/>
      <c r="UWG188" s="165"/>
      <c r="UWH188" s="165"/>
      <c r="UWI188" s="165"/>
      <c r="UWJ188" s="168"/>
      <c r="UWK188" s="165"/>
      <c r="UWL188" s="165"/>
      <c r="UWM188" s="165"/>
      <c r="UWN188" s="168"/>
      <c r="UWO188" s="165"/>
      <c r="UWP188" s="165"/>
      <c r="UWQ188" s="165"/>
      <c r="UWR188" s="168"/>
      <c r="UWS188" s="165"/>
      <c r="UWT188" s="165"/>
      <c r="UWU188" s="165"/>
      <c r="UWV188" s="168"/>
      <c r="UWW188" s="165"/>
      <c r="UWX188" s="165"/>
      <c r="UWY188" s="165"/>
      <c r="UWZ188" s="168"/>
      <c r="UXA188" s="165"/>
      <c r="UXB188" s="165"/>
      <c r="UXC188" s="165"/>
      <c r="UXD188" s="168"/>
      <c r="UXE188" s="165"/>
      <c r="UXF188" s="165"/>
      <c r="UXG188" s="165"/>
      <c r="UXH188" s="168"/>
      <c r="UXI188" s="165"/>
      <c r="UXJ188" s="165"/>
      <c r="UXK188" s="165"/>
      <c r="UXL188" s="168"/>
      <c r="UXM188" s="165"/>
      <c r="UXN188" s="165"/>
      <c r="UXO188" s="165"/>
      <c r="UXP188" s="168"/>
      <c r="UXQ188" s="165"/>
      <c r="UXR188" s="165"/>
      <c r="UXS188" s="165"/>
      <c r="UXT188" s="168"/>
      <c r="UXU188" s="165"/>
      <c r="UXV188" s="165"/>
      <c r="UXW188" s="165"/>
      <c r="UXX188" s="168"/>
      <c r="UXY188" s="165"/>
      <c r="UXZ188" s="165"/>
      <c r="UYA188" s="165"/>
      <c r="UYB188" s="168"/>
      <c r="UYC188" s="165"/>
      <c r="UYD188" s="165"/>
      <c r="UYE188" s="165"/>
      <c r="UYF188" s="168"/>
      <c r="UYG188" s="165"/>
      <c r="UYH188" s="165"/>
      <c r="UYI188" s="165"/>
      <c r="UYJ188" s="168"/>
      <c r="UYK188" s="165"/>
      <c r="UYL188" s="165"/>
      <c r="UYM188" s="165"/>
      <c r="UYN188" s="168"/>
      <c r="UYO188" s="165"/>
      <c r="UYP188" s="165"/>
      <c r="UYQ188" s="165"/>
      <c r="UYR188" s="168"/>
      <c r="UYS188" s="165"/>
      <c r="UYT188" s="165"/>
      <c r="UYU188" s="165"/>
      <c r="UYV188" s="168"/>
      <c r="UYW188" s="165"/>
      <c r="UYX188" s="165"/>
      <c r="UYY188" s="165"/>
      <c r="UYZ188" s="168"/>
      <c r="UZA188" s="165"/>
      <c r="UZB188" s="165"/>
      <c r="UZC188" s="165"/>
      <c r="UZD188" s="168"/>
      <c r="UZE188" s="165"/>
      <c r="UZF188" s="165"/>
      <c r="UZG188" s="165"/>
      <c r="UZH188" s="168"/>
      <c r="UZI188" s="165"/>
      <c r="UZJ188" s="165"/>
      <c r="UZK188" s="165"/>
      <c r="UZL188" s="168"/>
      <c r="UZM188" s="165"/>
      <c r="UZN188" s="165"/>
      <c r="UZO188" s="165"/>
      <c r="UZP188" s="168"/>
      <c r="UZQ188" s="165"/>
      <c r="UZR188" s="165"/>
      <c r="UZS188" s="165"/>
      <c r="UZT188" s="168"/>
      <c r="UZU188" s="165"/>
      <c r="UZV188" s="165"/>
      <c r="UZW188" s="165"/>
      <c r="UZX188" s="168"/>
      <c r="UZY188" s="165"/>
      <c r="UZZ188" s="165"/>
      <c r="VAA188" s="165"/>
      <c r="VAB188" s="168"/>
      <c r="VAC188" s="165"/>
      <c r="VAD188" s="165"/>
      <c r="VAE188" s="165"/>
      <c r="VAF188" s="168"/>
      <c r="VAG188" s="165"/>
      <c r="VAH188" s="165"/>
      <c r="VAI188" s="165"/>
      <c r="VAJ188" s="168"/>
      <c r="VAK188" s="165"/>
      <c r="VAL188" s="165"/>
      <c r="VAM188" s="165"/>
      <c r="VAN188" s="168"/>
      <c r="VAO188" s="165"/>
      <c r="VAP188" s="165"/>
      <c r="VAQ188" s="165"/>
      <c r="VAR188" s="168"/>
      <c r="VAS188" s="165"/>
      <c r="VAT188" s="165"/>
      <c r="VAU188" s="165"/>
      <c r="VAV188" s="168"/>
      <c r="VAW188" s="165"/>
      <c r="VAX188" s="165"/>
      <c r="VAY188" s="165"/>
      <c r="VAZ188" s="168"/>
      <c r="VBA188" s="165"/>
      <c r="VBB188" s="165"/>
      <c r="VBC188" s="165"/>
      <c r="VBD188" s="168"/>
      <c r="VBE188" s="165"/>
      <c r="VBF188" s="165"/>
      <c r="VBG188" s="165"/>
      <c r="VBH188" s="168"/>
      <c r="VBI188" s="165"/>
      <c r="VBJ188" s="165"/>
      <c r="VBK188" s="165"/>
      <c r="VBL188" s="168"/>
      <c r="VBM188" s="165"/>
      <c r="VBN188" s="165"/>
      <c r="VBO188" s="165"/>
      <c r="VBP188" s="168"/>
      <c r="VBQ188" s="165"/>
      <c r="VBR188" s="165"/>
      <c r="VBS188" s="165"/>
      <c r="VBT188" s="168"/>
      <c r="VBU188" s="165"/>
      <c r="VBV188" s="165"/>
      <c r="VBW188" s="165"/>
      <c r="VBX188" s="168"/>
      <c r="VBY188" s="165"/>
      <c r="VBZ188" s="165"/>
      <c r="VCA188" s="165"/>
      <c r="VCB188" s="168"/>
      <c r="VCC188" s="165"/>
      <c r="VCD188" s="165"/>
      <c r="VCE188" s="165"/>
      <c r="VCF188" s="168"/>
      <c r="VCG188" s="165"/>
      <c r="VCH188" s="165"/>
      <c r="VCI188" s="165"/>
      <c r="VCJ188" s="168"/>
      <c r="VCK188" s="165"/>
      <c r="VCL188" s="165"/>
      <c r="VCM188" s="165"/>
      <c r="VCN188" s="168"/>
      <c r="VCO188" s="165"/>
      <c r="VCP188" s="165"/>
      <c r="VCQ188" s="165"/>
      <c r="VCR188" s="168"/>
      <c r="VCS188" s="165"/>
      <c r="VCT188" s="165"/>
      <c r="VCU188" s="165"/>
      <c r="VCV188" s="168"/>
      <c r="VCW188" s="165"/>
      <c r="VCX188" s="165"/>
      <c r="VCY188" s="165"/>
      <c r="VCZ188" s="168"/>
      <c r="VDA188" s="165"/>
      <c r="VDB188" s="165"/>
      <c r="VDC188" s="165"/>
      <c r="VDD188" s="168"/>
      <c r="VDE188" s="165"/>
      <c r="VDF188" s="165"/>
      <c r="VDG188" s="165"/>
      <c r="VDH188" s="168"/>
      <c r="VDI188" s="165"/>
      <c r="VDJ188" s="165"/>
      <c r="VDK188" s="165"/>
      <c r="VDL188" s="168"/>
      <c r="VDM188" s="165"/>
      <c r="VDN188" s="165"/>
      <c r="VDO188" s="165"/>
      <c r="VDP188" s="168"/>
      <c r="VDQ188" s="165"/>
      <c r="VDR188" s="165"/>
      <c r="VDS188" s="165"/>
      <c r="VDT188" s="168"/>
      <c r="VDU188" s="165"/>
      <c r="VDV188" s="165"/>
      <c r="VDW188" s="165"/>
      <c r="VDX188" s="168"/>
      <c r="VDY188" s="165"/>
      <c r="VDZ188" s="165"/>
      <c r="VEA188" s="165"/>
      <c r="VEB188" s="168"/>
      <c r="VEC188" s="165"/>
      <c r="VED188" s="165"/>
      <c r="VEE188" s="165"/>
      <c r="VEF188" s="168"/>
      <c r="VEG188" s="165"/>
      <c r="VEH188" s="165"/>
      <c r="VEI188" s="165"/>
      <c r="VEJ188" s="168"/>
      <c r="VEK188" s="165"/>
      <c r="VEL188" s="165"/>
      <c r="VEM188" s="165"/>
      <c r="VEN188" s="168"/>
      <c r="VEO188" s="165"/>
      <c r="VEP188" s="165"/>
      <c r="VEQ188" s="165"/>
      <c r="VER188" s="168"/>
      <c r="VES188" s="165"/>
      <c r="VET188" s="165"/>
      <c r="VEU188" s="165"/>
      <c r="VEV188" s="168"/>
      <c r="VEW188" s="165"/>
      <c r="VEX188" s="165"/>
      <c r="VEY188" s="165"/>
      <c r="VEZ188" s="168"/>
      <c r="VFA188" s="165"/>
      <c r="VFB188" s="165"/>
      <c r="VFC188" s="165"/>
      <c r="VFD188" s="168"/>
      <c r="VFE188" s="165"/>
      <c r="VFF188" s="165"/>
      <c r="VFG188" s="165"/>
      <c r="VFH188" s="168"/>
      <c r="VFI188" s="165"/>
      <c r="VFJ188" s="165"/>
      <c r="VFK188" s="165"/>
      <c r="VFL188" s="168"/>
      <c r="VFM188" s="165"/>
      <c r="VFN188" s="165"/>
      <c r="VFO188" s="165"/>
      <c r="VFP188" s="168"/>
      <c r="VFQ188" s="165"/>
      <c r="VFR188" s="165"/>
      <c r="VFS188" s="165"/>
      <c r="VFT188" s="168"/>
      <c r="VFU188" s="165"/>
      <c r="VFV188" s="165"/>
      <c r="VFW188" s="165"/>
      <c r="VFX188" s="168"/>
      <c r="VFY188" s="165"/>
      <c r="VFZ188" s="165"/>
      <c r="VGA188" s="165"/>
      <c r="VGB188" s="168"/>
      <c r="VGC188" s="165"/>
      <c r="VGD188" s="165"/>
      <c r="VGE188" s="165"/>
      <c r="VGF188" s="168"/>
      <c r="VGG188" s="165"/>
      <c r="VGH188" s="165"/>
      <c r="VGI188" s="165"/>
      <c r="VGJ188" s="168"/>
      <c r="VGK188" s="165"/>
      <c r="VGL188" s="165"/>
      <c r="VGM188" s="165"/>
      <c r="VGN188" s="168"/>
      <c r="VGO188" s="165"/>
      <c r="VGP188" s="165"/>
      <c r="VGQ188" s="165"/>
      <c r="VGR188" s="168"/>
      <c r="VGS188" s="165"/>
      <c r="VGT188" s="165"/>
      <c r="VGU188" s="165"/>
      <c r="VGV188" s="168"/>
      <c r="VGW188" s="165"/>
      <c r="VGX188" s="165"/>
      <c r="VGY188" s="165"/>
      <c r="VGZ188" s="168"/>
      <c r="VHA188" s="165"/>
      <c r="VHB188" s="165"/>
      <c r="VHC188" s="165"/>
      <c r="VHD188" s="168"/>
      <c r="VHE188" s="165"/>
      <c r="VHF188" s="165"/>
      <c r="VHG188" s="165"/>
      <c r="VHH188" s="168"/>
      <c r="VHI188" s="165"/>
      <c r="VHJ188" s="165"/>
      <c r="VHK188" s="165"/>
      <c r="VHL188" s="168"/>
      <c r="VHM188" s="165"/>
      <c r="VHN188" s="165"/>
      <c r="VHO188" s="165"/>
      <c r="VHP188" s="168"/>
      <c r="VHQ188" s="165"/>
      <c r="VHR188" s="165"/>
      <c r="VHS188" s="165"/>
      <c r="VHT188" s="168"/>
      <c r="VHU188" s="165"/>
      <c r="VHV188" s="165"/>
      <c r="VHW188" s="165"/>
      <c r="VHX188" s="168"/>
      <c r="VHY188" s="165"/>
      <c r="VHZ188" s="165"/>
      <c r="VIA188" s="165"/>
      <c r="VIB188" s="168"/>
      <c r="VIC188" s="165"/>
      <c r="VID188" s="165"/>
      <c r="VIE188" s="165"/>
      <c r="VIF188" s="168"/>
      <c r="VIG188" s="165"/>
      <c r="VIH188" s="165"/>
      <c r="VII188" s="165"/>
      <c r="VIJ188" s="168"/>
      <c r="VIK188" s="165"/>
      <c r="VIL188" s="165"/>
      <c r="VIM188" s="165"/>
      <c r="VIN188" s="168"/>
      <c r="VIO188" s="165"/>
      <c r="VIP188" s="165"/>
      <c r="VIQ188" s="165"/>
      <c r="VIR188" s="168"/>
      <c r="VIS188" s="165"/>
      <c r="VIT188" s="165"/>
      <c r="VIU188" s="165"/>
      <c r="VIV188" s="168"/>
      <c r="VIW188" s="165"/>
      <c r="VIX188" s="165"/>
      <c r="VIY188" s="165"/>
      <c r="VIZ188" s="168"/>
      <c r="VJA188" s="165"/>
      <c r="VJB188" s="165"/>
      <c r="VJC188" s="165"/>
      <c r="VJD188" s="168"/>
      <c r="VJE188" s="165"/>
      <c r="VJF188" s="165"/>
      <c r="VJG188" s="165"/>
      <c r="VJH188" s="168"/>
      <c r="VJI188" s="165"/>
      <c r="VJJ188" s="165"/>
      <c r="VJK188" s="165"/>
      <c r="VJL188" s="168"/>
      <c r="VJM188" s="165"/>
      <c r="VJN188" s="165"/>
      <c r="VJO188" s="165"/>
      <c r="VJP188" s="168"/>
      <c r="VJQ188" s="165"/>
      <c r="VJR188" s="165"/>
      <c r="VJS188" s="165"/>
      <c r="VJT188" s="168"/>
      <c r="VJU188" s="165"/>
      <c r="VJV188" s="165"/>
      <c r="VJW188" s="165"/>
      <c r="VJX188" s="168"/>
      <c r="VJY188" s="165"/>
      <c r="VJZ188" s="165"/>
      <c r="VKA188" s="165"/>
      <c r="VKB188" s="168"/>
      <c r="VKC188" s="165"/>
      <c r="VKD188" s="165"/>
      <c r="VKE188" s="165"/>
      <c r="VKF188" s="168"/>
      <c r="VKG188" s="165"/>
      <c r="VKH188" s="165"/>
      <c r="VKI188" s="165"/>
      <c r="VKJ188" s="168"/>
      <c r="VKK188" s="165"/>
      <c r="VKL188" s="165"/>
      <c r="VKM188" s="165"/>
      <c r="VKN188" s="168"/>
      <c r="VKO188" s="165"/>
      <c r="VKP188" s="165"/>
      <c r="VKQ188" s="165"/>
      <c r="VKR188" s="168"/>
      <c r="VKS188" s="165"/>
      <c r="VKT188" s="165"/>
      <c r="VKU188" s="165"/>
      <c r="VKV188" s="168"/>
      <c r="VKW188" s="165"/>
      <c r="VKX188" s="165"/>
      <c r="VKY188" s="165"/>
      <c r="VKZ188" s="168"/>
      <c r="VLA188" s="165"/>
      <c r="VLB188" s="165"/>
      <c r="VLC188" s="165"/>
      <c r="VLD188" s="168"/>
      <c r="VLE188" s="165"/>
      <c r="VLF188" s="165"/>
      <c r="VLG188" s="165"/>
      <c r="VLH188" s="168"/>
      <c r="VLI188" s="165"/>
      <c r="VLJ188" s="165"/>
      <c r="VLK188" s="165"/>
      <c r="VLL188" s="168"/>
      <c r="VLM188" s="165"/>
      <c r="VLN188" s="165"/>
      <c r="VLO188" s="165"/>
      <c r="VLP188" s="168"/>
      <c r="VLQ188" s="165"/>
      <c r="VLR188" s="165"/>
      <c r="VLS188" s="165"/>
      <c r="VLT188" s="168"/>
      <c r="VLU188" s="165"/>
      <c r="VLV188" s="165"/>
      <c r="VLW188" s="165"/>
      <c r="VLX188" s="168"/>
      <c r="VLY188" s="165"/>
      <c r="VLZ188" s="165"/>
      <c r="VMA188" s="165"/>
      <c r="VMB188" s="168"/>
      <c r="VMC188" s="165"/>
      <c r="VMD188" s="165"/>
      <c r="VME188" s="165"/>
      <c r="VMF188" s="168"/>
      <c r="VMG188" s="165"/>
      <c r="VMH188" s="165"/>
      <c r="VMI188" s="165"/>
      <c r="VMJ188" s="168"/>
      <c r="VMK188" s="165"/>
      <c r="VML188" s="165"/>
      <c r="VMM188" s="165"/>
      <c r="VMN188" s="168"/>
      <c r="VMO188" s="165"/>
      <c r="VMP188" s="165"/>
      <c r="VMQ188" s="165"/>
      <c r="VMR188" s="168"/>
      <c r="VMS188" s="165"/>
      <c r="VMT188" s="165"/>
      <c r="VMU188" s="165"/>
      <c r="VMV188" s="168"/>
      <c r="VMW188" s="165"/>
      <c r="VMX188" s="165"/>
      <c r="VMY188" s="165"/>
      <c r="VMZ188" s="168"/>
      <c r="VNA188" s="165"/>
      <c r="VNB188" s="165"/>
      <c r="VNC188" s="165"/>
      <c r="VND188" s="168"/>
      <c r="VNE188" s="165"/>
      <c r="VNF188" s="165"/>
      <c r="VNG188" s="165"/>
      <c r="VNH188" s="168"/>
      <c r="VNI188" s="165"/>
      <c r="VNJ188" s="165"/>
      <c r="VNK188" s="165"/>
      <c r="VNL188" s="168"/>
      <c r="VNM188" s="165"/>
      <c r="VNN188" s="165"/>
      <c r="VNO188" s="165"/>
      <c r="VNP188" s="168"/>
      <c r="VNQ188" s="165"/>
      <c r="VNR188" s="165"/>
      <c r="VNS188" s="165"/>
      <c r="VNT188" s="168"/>
      <c r="VNU188" s="165"/>
      <c r="VNV188" s="165"/>
      <c r="VNW188" s="165"/>
      <c r="VNX188" s="168"/>
      <c r="VNY188" s="165"/>
      <c r="VNZ188" s="165"/>
      <c r="VOA188" s="165"/>
      <c r="VOB188" s="168"/>
      <c r="VOC188" s="165"/>
      <c r="VOD188" s="165"/>
      <c r="VOE188" s="165"/>
      <c r="VOF188" s="168"/>
      <c r="VOG188" s="165"/>
      <c r="VOH188" s="165"/>
      <c r="VOI188" s="165"/>
      <c r="VOJ188" s="168"/>
      <c r="VOK188" s="165"/>
      <c r="VOL188" s="165"/>
      <c r="VOM188" s="165"/>
      <c r="VON188" s="168"/>
      <c r="VOO188" s="165"/>
      <c r="VOP188" s="165"/>
      <c r="VOQ188" s="165"/>
      <c r="VOR188" s="168"/>
      <c r="VOS188" s="165"/>
      <c r="VOT188" s="165"/>
      <c r="VOU188" s="165"/>
      <c r="VOV188" s="168"/>
      <c r="VOW188" s="165"/>
      <c r="VOX188" s="165"/>
      <c r="VOY188" s="165"/>
      <c r="VOZ188" s="168"/>
      <c r="VPA188" s="165"/>
      <c r="VPB188" s="165"/>
      <c r="VPC188" s="165"/>
      <c r="VPD188" s="168"/>
      <c r="VPE188" s="165"/>
      <c r="VPF188" s="165"/>
      <c r="VPG188" s="165"/>
      <c r="VPH188" s="168"/>
      <c r="VPI188" s="165"/>
      <c r="VPJ188" s="165"/>
      <c r="VPK188" s="165"/>
      <c r="VPL188" s="168"/>
      <c r="VPM188" s="165"/>
      <c r="VPN188" s="165"/>
      <c r="VPO188" s="165"/>
      <c r="VPP188" s="168"/>
      <c r="VPQ188" s="165"/>
      <c r="VPR188" s="165"/>
      <c r="VPS188" s="165"/>
      <c r="VPT188" s="168"/>
      <c r="VPU188" s="165"/>
      <c r="VPV188" s="165"/>
      <c r="VPW188" s="165"/>
      <c r="VPX188" s="168"/>
      <c r="VPY188" s="165"/>
      <c r="VPZ188" s="165"/>
      <c r="VQA188" s="165"/>
      <c r="VQB188" s="168"/>
      <c r="VQC188" s="165"/>
      <c r="VQD188" s="165"/>
      <c r="VQE188" s="165"/>
      <c r="VQF188" s="168"/>
      <c r="VQG188" s="165"/>
      <c r="VQH188" s="165"/>
      <c r="VQI188" s="165"/>
      <c r="VQJ188" s="168"/>
      <c r="VQK188" s="165"/>
      <c r="VQL188" s="165"/>
      <c r="VQM188" s="165"/>
      <c r="VQN188" s="168"/>
      <c r="VQO188" s="165"/>
      <c r="VQP188" s="165"/>
      <c r="VQQ188" s="165"/>
      <c r="VQR188" s="168"/>
      <c r="VQS188" s="165"/>
      <c r="VQT188" s="165"/>
      <c r="VQU188" s="165"/>
      <c r="VQV188" s="168"/>
      <c r="VQW188" s="165"/>
      <c r="VQX188" s="165"/>
      <c r="VQY188" s="165"/>
      <c r="VQZ188" s="168"/>
      <c r="VRA188" s="165"/>
      <c r="VRB188" s="165"/>
      <c r="VRC188" s="165"/>
      <c r="VRD188" s="168"/>
      <c r="VRE188" s="165"/>
      <c r="VRF188" s="165"/>
      <c r="VRG188" s="165"/>
      <c r="VRH188" s="168"/>
      <c r="VRI188" s="165"/>
      <c r="VRJ188" s="165"/>
      <c r="VRK188" s="165"/>
      <c r="VRL188" s="168"/>
      <c r="VRM188" s="165"/>
      <c r="VRN188" s="165"/>
      <c r="VRO188" s="165"/>
      <c r="VRP188" s="168"/>
      <c r="VRQ188" s="165"/>
      <c r="VRR188" s="165"/>
      <c r="VRS188" s="165"/>
      <c r="VRT188" s="168"/>
      <c r="VRU188" s="165"/>
      <c r="VRV188" s="165"/>
      <c r="VRW188" s="165"/>
      <c r="VRX188" s="168"/>
      <c r="VRY188" s="165"/>
      <c r="VRZ188" s="165"/>
      <c r="VSA188" s="165"/>
      <c r="VSB188" s="168"/>
      <c r="VSC188" s="165"/>
      <c r="VSD188" s="165"/>
      <c r="VSE188" s="165"/>
      <c r="VSF188" s="168"/>
      <c r="VSG188" s="165"/>
      <c r="VSH188" s="165"/>
      <c r="VSI188" s="165"/>
      <c r="VSJ188" s="168"/>
      <c r="VSK188" s="165"/>
      <c r="VSL188" s="165"/>
      <c r="VSM188" s="165"/>
      <c r="VSN188" s="168"/>
      <c r="VSO188" s="165"/>
      <c r="VSP188" s="165"/>
      <c r="VSQ188" s="165"/>
      <c r="VSR188" s="168"/>
      <c r="VSS188" s="165"/>
      <c r="VST188" s="165"/>
      <c r="VSU188" s="165"/>
      <c r="VSV188" s="168"/>
      <c r="VSW188" s="165"/>
      <c r="VSX188" s="165"/>
      <c r="VSY188" s="165"/>
      <c r="VSZ188" s="168"/>
      <c r="VTA188" s="165"/>
      <c r="VTB188" s="165"/>
      <c r="VTC188" s="165"/>
      <c r="VTD188" s="168"/>
      <c r="VTE188" s="165"/>
      <c r="VTF188" s="165"/>
      <c r="VTG188" s="165"/>
      <c r="VTH188" s="168"/>
      <c r="VTI188" s="165"/>
      <c r="VTJ188" s="165"/>
      <c r="VTK188" s="165"/>
      <c r="VTL188" s="168"/>
      <c r="VTM188" s="165"/>
      <c r="VTN188" s="165"/>
      <c r="VTO188" s="165"/>
      <c r="VTP188" s="168"/>
      <c r="VTQ188" s="165"/>
      <c r="VTR188" s="165"/>
      <c r="VTS188" s="165"/>
      <c r="VTT188" s="168"/>
      <c r="VTU188" s="165"/>
      <c r="VTV188" s="165"/>
      <c r="VTW188" s="165"/>
      <c r="VTX188" s="168"/>
      <c r="VTY188" s="165"/>
      <c r="VTZ188" s="165"/>
      <c r="VUA188" s="165"/>
      <c r="VUB188" s="168"/>
      <c r="VUC188" s="165"/>
      <c r="VUD188" s="165"/>
      <c r="VUE188" s="165"/>
      <c r="VUF188" s="168"/>
      <c r="VUG188" s="165"/>
      <c r="VUH188" s="165"/>
      <c r="VUI188" s="165"/>
      <c r="VUJ188" s="168"/>
      <c r="VUK188" s="165"/>
      <c r="VUL188" s="165"/>
      <c r="VUM188" s="165"/>
      <c r="VUN188" s="168"/>
      <c r="VUO188" s="165"/>
      <c r="VUP188" s="165"/>
      <c r="VUQ188" s="165"/>
      <c r="VUR188" s="168"/>
      <c r="VUS188" s="165"/>
      <c r="VUT188" s="165"/>
      <c r="VUU188" s="165"/>
      <c r="VUV188" s="168"/>
      <c r="VUW188" s="165"/>
      <c r="VUX188" s="165"/>
      <c r="VUY188" s="165"/>
      <c r="VUZ188" s="168"/>
      <c r="VVA188" s="165"/>
      <c r="VVB188" s="165"/>
      <c r="VVC188" s="165"/>
      <c r="VVD188" s="168"/>
      <c r="VVE188" s="165"/>
      <c r="VVF188" s="165"/>
      <c r="VVG188" s="165"/>
      <c r="VVH188" s="168"/>
      <c r="VVI188" s="165"/>
      <c r="VVJ188" s="165"/>
      <c r="VVK188" s="165"/>
      <c r="VVL188" s="168"/>
      <c r="VVM188" s="165"/>
      <c r="VVN188" s="165"/>
      <c r="VVO188" s="165"/>
      <c r="VVP188" s="168"/>
      <c r="VVQ188" s="165"/>
      <c r="VVR188" s="165"/>
      <c r="VVS188" s="165"/>
      <c r="VVT188" s="168"/>
      <c r="VVU188" s="165"/>
      <c r="VVV188" s="165"/>
      <c r="VVW188" s="165"/>
      <c r="VVX188" s="168"/>
      <c r="VVY188" s="165"/>
      <c r="VVZ188" s="165"/>
      <c r="VWA188" s="165"/>
      <c r="VWB188" s="168"/>
      <c r="VWC188" s="165"/>
      <c r="VWD188" s="165"/>
      <c r="VWE188" s="165"/>
      <c r="VWF188" s="168"/>
      <c r="VWG188" s="165"/>
      <c r="VWH188" s="165"/>
      <c r="VWI188" s="165"/>
      <c r="VWJ188" s="168"/>
      <c r="VWK188" s="165"/>
      <c r="VWL188" s="165"/>
      <c r="VWM188" s="165"/>
      <c r="VWN188" s="168"/>
      <c r="VWO188" s="165"/>
      <c r="VWP188" s="165"/>
      <c r="VWQ188" s="165"/>
      <c r="VWR188" s="168"/>
      <c r="VWS188" s="165"/>
      <c r="VWT188" s="165"/>
      <c r="VWU188" s="165"/>
      <c r="VWV188" s="168"/>
      <c r="VWW188" s="165"/>
      <c r="VWX188" s="165"/>
      <c r="VWY188" s="165"/>
      <c r="VWZ188" s="168"/>
      <c r="VXA188" s="165"/>
      <c r="VXB188" s="165"/>
      <c r="VXC188" s="165"/>
      <c r="VXD188" s="168"/>
      <c r="VXE188" s="165"/>
      <c r="VXF188" s="165"/>
      <c r="VXG188" s="165"/>
      <c r="VXH188" s="168"/>
      <c r="VXI188" s="165"/>
      <c r="VXJ188" s="165"/>
      <c r="VXK188" s="165"/>
      <c r="VXL188" s="168"/>
      <c r="VXM188" s="165"/>
      <c r="VXN188" s="165"/>
      <c r="VXO188" s="165"/>
      <c r="VXP188" s="168"/>
      <c r="VXQ188" s="165"/>
      <c r="VXR188" s="165"/>
      <c r="VXS188" s="165"/>
      <c r="VXT188" s="168"/>
      <c r="VXU188" s="165"/>
      <c r="VXV188" s="165"/>
      <c r="VXW188" s="165"/>
      <c r="VXX188" s="168"/>
      <c r="VXY188" s="165"/>
      <c r="VXZ188" s="165"/>
      <c r="VYA188" s="165"/>
      <c r="VYB188" s="168"/>
      <c r="VYC188" s="165"/>
      <c r="VYD188" s="165"/>
      <c r="VYE188" s="165"/>
      <c r="VYF188" s="168"/>
      <c r="VYG188" s="165"/>
      <c r="VYH188" s="165"/>
      <c r="VYI188" s="165"/>
      <c r="VYJ188" s="168"/>
      <c r="VYK188" s="165"/>
      <c r="VYL188" s="165"/>
      <c r="VYM188" s="165"/>
      <c r="VYN188" s="168"/>
      <c r="VYO188" s="165"/>
      <c r="VYP188" s="165"/>
      <c r="VYQ188" s="165"/>
      <c r="VYR188" s="168"/>
      <c r="VYS188" s="165"/>
      <c r="VYT188" s="165"/>
      <c r="VYU188" s="165"/>
      <c r="VYV188" s="168"/>
      <c r="VYW188" s="165"/>
      <c r="VYX188" s="165"/>
      <c r="VYY188" s="165"/>
      <c r="VYZ188" s="168"/>
      <c r="VZA188" s="165"/>
      <c r="VZB188" s="165"/>
      <c r="VZC188" s="165"/>
      <c r="VZD188" s="168"/>
      <c r="VZE188" s="165"/>
      <c r="VZF188" s="165"/>
      <c r="VZG188" s="165"/>
      <c r="VZH188" s="168"/>
      <c r="VZI188" s="165"/>
      <c r="VZJ188" s="165"/>
      <c r="VZK188" s="165"/>
      <c r="VZL188" s="168"/>
      <c r="VZM188" s="165"/>
      <c r="VZN188" s="165"/>
      <c r="VZO188" s="165"/>
      <c r="VZP188" s="168"/>
      <c r="VZQ188" s="165"/>
      <c r="VZR188" s="165"/>
      <c r="VZS188" s="165"/>
      <c r="VZT188" s="168"/>
      <c r="VZU188" s="165"/>
      <c r="VZV188" s="165"/>
      <c r="VZW188" s="165"/>
      <c r="VZX188" s="168"/>
      <c r="VZY188" s="165"/>
      <c r="VZZ188" s="165"/>
      <c r="WAA188" s="165"/>
      <c r="WAB188" s="168"/>
      <c r="WAC188" s="165"/>
      <c r="WAD188" s="165"/>
      <c r="WAE188" s="165"/>
      <c r="WAF188" s="168"/>
      <c r="WAG188" s="165"/>
      <c r="WAH188" s="165"/>
      <c r="WAI188" s="165"/>
      <c r="WAJ188" s="168"/>
      <c r="WAK188" s="165"/>
      <c r="WAL188" s="165"/>
      <c r="WAM188" s="165"/>
      <c r="WAN188" s="168"/>
      <c r="WAO188" s="165"/>
      <c r="WAP188" s="165"/>
      <c r="WAQ188" s="165"/>
      <c r="WAR188" s="168"/>
      <c r="WAS188" s="165"/>
      <c r="WAT188" s="165"/>
      <c r="WAU188" s="165"/>
      <c r="WAV188" s="168"/>
      <c r="WAW188" s="165"/>
      <c r="WAX188" s="165"/>
      <c r="WAY188" s="165"/>
      <c r="WAZ188" s="168"/>
      <c r="WBA188" s="165"/>
      <c r="WBB188" s="165"/>
      <c r="WBC188" s="165"/>
      <c r="WBD188" s="168"/>
      <c r="WBE188" s="165"/>
      <c r="WBF188" s="165"/>
      <c r="WBG188" s="165"/>
      <c r="WBH188" s="168"/>
      <c r="WBI188" s="165"/>
      <c r="WBJ188" s="165"/>
      <c r="WBK188" s="165"/>
      <c r="WBL188" s="168"/>
      <c r="WBM188" s="165"/>
      <c r="WBN188" s="165"/>
      <c r="WBO188" s="165"/>
      <c r="WBP188" s="168"/>
      <c r="WBQ188" s="165"/>
      <c r="WBR188" s="165"/>
      <c r="WBS188" s="165"/>
      <c r="WBT188" s="168"/>
      <c r="WBU188" s="165"/>
      <c r="WBV188" s="165"/>
      <c r="WBW188" s="165"/>
      <c r="WBX188" s="168"/>
      <c r="WBY188" s="165"/>
      <c r="WBZ188" s="165"/>
      <c r="WCA188" s="165"/>
      <c r="WCB188" s="168"/>
      <c r="WCC188" s="165"/>
      <c r="WCD188" s="165"/>
      <c r="WCE188" s="165"/>
      <c r="WCF188" s="168"/>
      <c r="WCG188" s="165"/>
      <c r="WCH188" s="165"/>
      <c r="WCI188" s="165"/>
      <c r="WCJ188" s="168"/>
      <c r="WCK188" s="165"/>
      <c r="WCL188" s="165"/>
      <c r="WCM188" s="165"/>
      <c r="WCN188" s="168"/>
      <c r="WCO188" s="165"/>
      <c r="WCP188" s="165"/>
      <c r="WCQ188" s="165"/>
      <c r="WCR188" s="168"/>
      <c r="WCS188" s="165"/>
      <c r="WCT188" s="165"/>
      <c r="WCU188" s="165"/>
      <c r="WCV188" s="168"/>
      <c r="WCW188" s="165"/>
      <c r="WCX188" s="165"/>
      <c r="WCY188" s="165"/>
      <c r="WCZ188" s="168"/>
      <c r="WDA188" s="165"/>
      <c r="WDB188" s="165"/>
      <c r="WDC188" s="165"/>
      <c r="WDD188" s="168"/>
      <c r="WDE188" s="165"/>
      <c r="WDF188" s="165"/>
      <c r="WDG188" s="165"/>
      <c r="WDH188" s="168"/>
      <c r="WDI188" s="165"/>
      <c r="WDJ188" s="165"/>
      <c r="WDK188" s="165"/>
      <c r="WDL188" s="168"/>
      <c r="WDM188" s="165"/>
      <c r="WDN188" s="165"/>
      <c r="WDO188" s="165"/>
      <c r="WDP188" s="168"/>
      <c r="WDQ188" s="165"/>
      <c r="WDR188" s="165"/>
      <c r="WDS188" s="165"/>
      <c r="WDT188" s="168"/>
      <c r="WDU188" s="165"/>
      <c r="WDV188" s="165"/>
      <c r="WDW188" s="165"/>
      <c r="WDX188" s="168"/>
      <c r="WDY188" s="165"/>
      <c r="WDZ188" s="165"/>
      <c r="WEA188" s="165"/>
      <c r="WEB188" s="168"/>
      <c r="WEC188" s="165"/>
      <c r="WED188" s="165"/>
      <c r="WEE188" s="165"/>
      <c r="WEF188" s="168"/>
      <c r="WEG188" s="165"/>
      <c r="WEH188" s="165"/>
      <c r="WEI188" s="165"/>
      <c r="WEJ188" s="168"/>
      <c r="WEK188" s="165"/>
      <c r="WEL188" s="165"/>
      <c r="WEM188" s="165"/>
      <c r="WEN188" s="168"/>
      <c r="WEO188" s="165"/>
      <c r="WEP188" s="165"/>
      <c r="WEQ188" s="165"/>
      <c r="WER188" s="168"/>
      <c r="WES188" s="165"/>
      <c r="WET188" s="165"/>
      <c r="WEU188" s="165"/>
      <c r="WEV188" s="168"/>
      <c r="WEW188" s="165"/>
      <c r="WEX188" s="165"/>
      <c r="WEY188" s="165"/>
      <c r="WEZ188" s="168"/>
      <c r="WFA188" s="165"/>
      <c r="WFB188" s="165"/>
      <c r="WFC188" s="165"/>
      <c r="WFD188" s="168"/>
      <c r="WFE188" s="165"/>
      <c r="WFF188" s="165"/>
      <c r="WFG188" s="165"/>
      <c r="WFH188" s="168"/>
      <c r="WFI188" s="165"/>
      <c r="WFJ188" s="165"/>
      <c r="WFK188" s="165"/>
      <c r="WFL188" s="168"/>
      <c r="WFM188" s="165"/>
      <c r="WFN188" s="165"/>
      <c r="WFO188" s="165"/>
      <c r="WFP188" s="168"/>
      <c r="WFQ188" s="165"/>
      <c r="WFR188" s="165"/>
      <c r="WFS188" s="165"/>
      <c r="WFT188" s="168"/>
      <c r="WFU188" s="165"/>
      <c r="WFV188" s="165"/>
      <c r="WFW188" s="165"/>
      <c r="WFX188" s="168"/>
      <c r="WFY188" s="165"/>
      <c r="WFZ188" s="165"/>
      <c r="WGA188" s="165"/>
      <c r="WGB188" s="168"/>
      <c r="WGC188" s="165"/>
      <c r="WGD188" s="165"/>
      <c r="WGE188" s="165"/>
      <c r="WGF188" s="168"/>
      <c r="WGG188" s="165"/>
      <c r="WGH188" s="165"/>
      <c r="WGI188" s="165"/>
      <c r="WGJ188" s="168"/>
      <c r="WGK188" s="165"/>
      <c r="WGL188" s="165"/>
      <c r="WGM188" s="165"/>
      <c r="WGN188" s="168"/>
      <c r="WGO188" s="165"/>
      <c r="WGP188" s="165"/>
      <c r="WGQ188" s="165"/>
      <c r="WGR188" s="168"/>
      <c r="WGS188" s="165"/>
      <c r="WGT188" s="165"/>
      <c r="WGU188" s="165"/>
      <c r="WGV188" s="168"/>
      <c r="WGW188" s="165"/>
      <c r="WGX188" s="165"/>
      <c r="WGY188" s="165"/>
      <c r="WGZ188" s="168"/>
      <c r="WHA188" s="165"/>
      <c r="WHB188" s="165"/>
      <c r="WHC188" s="165"/>
      <c r="WHD188" s="168"/>
      <c r="WHE188" s="165"/>
      <c r="WHF188" s="165"/>
      <c r="WHG188" s="165"/>
      <c r="WHH188" s="168"/>
      <c r="WHI188" s="165"/>
      <c r="WHJ188" s="165"/>
      <c r="WHK188" s="165"/>
      <c r="WHL188" s="168"/>
      <c r="WHM188" s="165"/>
      <c r="WHN188" s="165"/>
      <c r="WHO188" s="165"/>
      <c r="WHP188" s="168"/>
      <c r="WHQ188" s="165"/>
      <c r="WHR188" s="165"/>
      <c r="WHS188" s="165"/>
      <c r="WHT188" s="168"/>
      <c r="WHU188" s="165"/>
      <c r="WHV188" s="165"/>
      <c r="WHW188" s="165"/>
      <c r="WHX188" s="168"/>
      <c r="WHY188" s="165"/>
      <c r="WHZ188" s="165"/>
      <c r="WIA188" s="165"/>
      <c r="WIB188" s="168"/>
      <c r="WIC188" s="165"/>
      <c r="WID188" s="165"/>
      <c r="WIE188" s="165"/>
      <c r="WIF188" s="168"/>
      <c r="WIG188" s="165"/>
      <c r="WIH188" s="165"/>
      <c r="WII188" s="165"/>
      <c r="WIJ188" s="168"/>
      <c r="WIK188" s="165"/>
      <c r="WIL188" s="165"/>
      <c r="WIM188" s="165"/>
      <c r="WIN188" s="168"/>
      <c r="WIO188" s="165"/>
      <c r="WIP188" s="165"/>
      <c r="WIQ188" s="165"/>
      <c r="WIR188" s="168"/>
      <c r="WIS188" s="165"/>
      <c r="WIT188" s="165"/>
      <c r="WIU188" s="165"/>
      <c r="WIV188" s="168"/>
      <c r="WIW188" s="165"/>
      <c r="WIX188" s="165"/>
      <c r="WIY188" s="165"/>
      <c r="WIZ188" s="168"/>
      <c r="WJA188" s="165"/>
      <c r="WJB188" s="165"/>
      <c r="WJC188" s="165"/>
      <c r="WJD188" s="168"/>
      <c r="WJE188" s="165"/>
      <c r="WJF188" s="165"/>
      <c r="WJG188" s="165"/>
      <c r="WJH188" s="168"/>
      <c r="WJI188" s="165"/>
      <c r="WJJ188" s="165"/>
      <c r="WJK188" s="165"/>
      <c r="WJL188" s="168"/>
      <c r="WJM188" s="165"/>
      <c r="WJN188" s="165"/>
      <c r="WJO188" s="165"/>
      <c r="WJP188" s="168"/>
      <c r="WJQ188" s="165"/>
      <c r="WJR188" s="165"/>
      <c r="WJS188" s="165"/>
      <c r="WJT188" s="168"/>
      <c r="WJU188" s="165"/>
      <c r="WJV188" s="165"/>
      <c r="WJW188" s="165"/>
      <c r="WJX188" s="168"/>
      <c r="WJY188" s="165"/>
      <c r="WJZ188" s="165"/>
      <c r="WKA188" s="165"/>
      <c r="WKB188" s="168"/>
      <c r="WKC188" s="165"/>
      <c r="WKD188" s="165"/>
      <c r="WKE188" s="165"/>
      <c r="WKF188" s="168"/>
      <c r="WKG188" s="165"/>
      <c r="WKH188" s="165"/>
      <c r="WKI188" s="165"/>
      <c r="WKJ188" s="168"/>
      <c r="WKK188" s="165"/>
      <c r="WKL188" s="165"/>
      <c r="WKM188" s="165"/>
      <c r="WKN188" s="168"/>
      <c r="WKO188" s="165"/>
      <c r="WKP188" s="165"/>
      <c r="WKQ188" s="165"/>
      <c r="WKR188" s="168"/>
      <c r="WKS188" s="165"/>
      <c r="WKT188" s="165"/>
      <c r="WKU188" s="165"/>
      <c r="WKV188" s="168"/>
      <c r="WKW188" s="165"/>
      <c r="WKX188" s="165"/>
      <c r="WKY188" s="165"/>
      <c r="WKZ188" s="168"/>
      <c r="WLA188" s="165"/>
      <c r="WLB188" s="165"/>
      <c r="WLC188" s="165"/>
      <c r="WLD188" s="168"/>
      <c r="WLE188" s="165"/>
      <c r="WLF188" s="165"/>
      <c r="WLG188" s="165"/>
      <c r="WLH188" s="168"/>
      <c r="WLI188" s="165"/>
      <c r="WLJ188" s="165"/>
      <c r="WLK188" s="165"/>
      <c r="WLL188" s="168"/>
      <c r="WLM188" s="165"/>
      <c r="WLN188" s="165"/>
      <c r="WLO188" s="165"/>
      <c r="WLP188" s="168"/>
      <c r="WLQ188" s="165"/>
      <c r="WLR188" s="165"/>
      <c r="WLS188" s="165"/>
      <c r="WLT188" s="168"/>
      <c r="WLU188" s="165"/>
      <c r="WLV188" s="165"/>
      <c r="WLW188" s="165"/>
      <c r="WLX188" s="168"/>
      <c r="WLY188" s="165"/>
      <c r="WLZ188" s="165"/>
      <c r="WMA188" s="165"/>
      <c r="WMB188" s="168"/>
      <c r="WMC188" s="165"/>
      <c r="WMD188" s="165"/>
      <c r="WME188" s="165"/>
      <c r="WMF188" s="168"/>
      <c r="WMG188" s="165"/>
      <c r="WMH188" s="165"/>
      <c r="WMI188" s="165"/>
      <c r="WMJ188" s="168"/>
      <c r="WMK188" s="165"/>
      <c r="WML188" s="165"/>
      <c r="WMM188" s="165"/>
      <c r="WMN188" s="168"/>
      <c r="WMO188" s="165"/>
      <c r="WMP188" s="165"/>
      <c r="WMQ188" s="165"/>
      <c r="WMR188" s="168"/>
      <c r="WMS188" s="165"/>
      <c r="WMT188" s="165"/>
      <c r="WMU188" s="165"/>
      <c r="WMV188" s="168"/>
      <c r="WMW188" s="165"/>
      <c r="WMX188" s="165"/>
      <c r="WMY188" s="165"/>
      <c r="WMZ188" s="168"/>
      <c r="WNA188" s="165"/>
      <c r="WNB188" s="165"/>
      <c r="WNC188" s="165"/>
      <c r="WND188" s="168"/>
      <c r="WNE188" s="165"/>
      <c r="WNF188" s="165"/>
      <c r="WNG188" s="165"/>
      <c r="WNH188" s="168"/>
      <c r="WNI188" s="165"/>
      <c r="WNJ188" s="165"/>
      <c r="WNK188" s="165"/>
      <c r="WNL188" s="168"/>
      <c r="WNM188" s="165"/>
      <c r="WNN188" s="165"/>
      <c r="WNO188" s="165"/>
      <c r="WNP188" s="168"/>
      <c r="WNQ188" s="165"/>
      <c r="WNR188" s="165"/>
      <c r="WNS188" s="165"/>
      <c r="WNT188" s="168"/>
      <c r="WNU188" s="165"/>
      <c r="WNV188" s="165"/>
      <c r="WNW188" s="165"/>
      <c r="WNX188" s="168"/>
      <c r="WNY188" s="165"/>
      <c r="WNZ188" s="165"/>
      <c r="WOA188" s="165"/>
      <c r="WOB188" s="168"/>
      <c r="WOC188" s="165"/>
      <c r="WOD188" s="165"/>
      <c r="WOE188" s="165"/>
      <c r="WOF188" s="168"/>
      <c r="WOG188" s="165"/>
      <c r="WOH188" s="165"/>
      <c r="WOI188" s="165"/>
      <c r="WOJ188" s="168"/>
      <c r="WOK188" s="165"/>
      <c r="WOL188" s="165"/>
      <c r="WOM188" s="165"/>
      <c r="WON188" s="168"/>
      <c r="WOO188" s="165"/>
      <c r="WOP188" s="165"/>
      <c r="WOQ188" s="165"/>
      <c r="WOR188" s="168"/>
      <c r="WOS188" s="165"/>
      <c r="WOT188" s="165"/>
      <c r="WOU188" s="165"/>
      <c r="WOV188" s="168"/>
      <c r="WOW188" s="165"/>
      <c r="WOX188" s="165"/>
      <c r="WOY188" s="165"/>
      <c r="WOZ188" s="168"/>
      <c r="WPA188" s="165"/>
      <c r="WPB188" s="165"/>
      <c r="WPC188" s="165"/>
      <c r="WPD188" s="168"/>
      <c r="WPE188" s="165"/>
      <c r="WPF188" s="165"/>
      <c r="WPG188" s="165"/>
      <c r="WPH188" s="168"/>
      <c r="WPI188" s="165"/>
      <c r="WPJ188" s="165"/>
      <c r="WPK188" s="165"/>
      <c r="WPL188" s="168"/>
      <c r="WPM188" s="165"/>
      <c r="WPN188" s="165"/>
      <c r="WPO188" s="165"/>
      <c r="WPP188" s="168"/>
      <c r="WPQ188" s="165"/>
      <c r="WPR188" s="165"/>
      <c r="WPS188" s="165"/>
      <c r="WPT188" s="168"/>
      <c r="WPU188" s="165"/>
      <c r="WPV188" s="165"/>
      <c r="WPW188" s="165"/>
      <c r="WPX188" s="168"/>
      <c r="WPY188" s="165"/>
      <c r="WPZ188" s="165"/>
      <c r="WQA188" s="165"/>
      <c r="WQB188" s="168"/>
      <c r="WQC188" s="165"/>
      <c r="WQD188" s="165"/>
      <c r="WQE188" s="165"/>
      <c r="WQF188" s="168"/>
      <c r="WQG188" s="165"/>
      <c r="WQH188" s="165"/>
      <c r="WQI188" s="165"/>
      <c r="WQJ188" s="168"/>
      <c r="WQK188" s="165"/>
      <c r="WQL188" s="165"/>
      <c r="WQM188" s="165"/>
      <c r="WQN188" s="168"/>
      <c r="WQO188" s="165"/>
      <c r="WQP188" s="165"/>
      <c r="WQQ188" s="165"/>
      <c r="WQR188" s="168"/>
      <c r="WQS188" s="165"/>
      <c r="WQT188" s="165"/>
      <c r="WQU188" s="165"/>
      <c r="WQV188" s="168"/>
      <c r="WQW188" s="165"/>
      <c r="WQX188" s="165"/>
      <c r="WQY188" s="165"/>
      <c r="WQZ188" s="168"/>
      <c r="WRA188" s="165"/>
      <c r="WRB188" s="165"/>
      <c r="WRC188" s="165"/>
      <c r="WRD188" s="168"/>
      <c r="WRE188" s="165"/>
      <c r="WRF188" s="165"/>
      <c r="WRG188" s="165"/>
      <c r="WRH188" s="168"/>
      <c r="WRI188" s="165"/>
      <c r="WRJ188" s="165"/>
      <c r="WRK188" s="165"/>
      <c r="WRL188" s="168"/>
      <c r="WRM188" s="165"/>
      <c r="WRN188" s="165"/>
      <c r="WRO188" s="165"/>
      <c r="WRP188" s="168"/>
      <c r="WRQ188" s="165"/>
      <c r="WRR188" s="165"/>
      <c r="WRS188" s="165"/>
      <c r="WRT188" s="168"/>
      <c r="WRU188" s="165"/>
      <c r="WRV188" s="165"/>
      <c r="WRW188" s="165"/>
      <c r="WRX188" s="168"/>
      <c r="WRY188" s="165"/>
      <c r="WRZ188" s="165"/>
      <c r="WSA188" s="165"/>
      <c r="WSB188" s="168"/>
      <c r="WSC188" s="165"/>
      <c r="WSD188" s="165"/>
      <c r="WSE188" s="165"/>
      <c r="WSF188" s="168"/>
      <c r="WSG188" s="165"/>
      <c r="WSH188" s="165"/>
      <c r="WSI188" s="165"/>
      <c r="WSJ188" s="168"/>
      <c r="WSK188" s="165"/>
      <c r="WSL188" s="165"/>
      <c r="WSM188" s="165"/>
      <c r="WSN188" s="168"/>
      <c r="WSO188" s="165"/>
      <c r="WSP188" s="165"/>
      <c r="WSQ188" s="165"/>
      <c r="WSR188" s="168"/>
      <c r="WSS188" s="165"/>
      <c r="WST188" s="165"/>
      <c r="WSU188" s="165"/>
      <c r="WSV188" s="168"/>
      <c r="WSW188" s="165"/>
      <c r="WSX188" s="165"/>
      <c r="WSY188" s="165"/>
      <c r="WSZ188" s="168"/>
      <c r="WTA188" s="165"/>
      <c r="WTB188" s="165"/>
      <c r="WTC188" s="165"/>
      <c r="WTD188" s="168"/>
      <c r="WTE188" s="165"/>
      <c r="WTF188" s="165"/>
      <c r="WTG188" s="165"/>
      <c r="WTH188" s="168"/>
      <c r="WTI188" s="165"/>
      <c r="WTJ188" s="165"/>
      <c r="WTK188" s="165"/>
      <c r="WTL188" s="168"/>
      <c r="WTM188" s="165"/>
      <c r="WTN188" s="165"/>
      <c r="WTO188" s="165"/>
      <c r="WTP188" s="168"/>
      <c r="WTQ188" s="165"/>
      <c r="WTR188" s="165"/>
      <c r="WTS188" s="165"/>
      <c r="WTT188" s="168"/>
      <c r="WTU188" s="165"/>
      <c r="WTV188" s="165"/>
      <c r="WTW188" s="165"/>
      <c r="WTX188" s="168"/>
      <c r="WTY188" s="165"/>
      <c r="WTZ188" s="165"/>
      <c r="WUA188" s="165"/>
      <c r="WUB188" s="168"/>
      <c r="WUC188" s="165"/>
      <c r="WUD188" s="165"/>
      <c r="WUE188" s="165"/>
      <c r="WUF188" s="168"/>
      <c r="WUG188" s="165"/>
      <c r="WUH188" s="165"/>
      <c r="WUI188" s="165"/>
      <c r="WUJ188" s="168"/>
      <c r="WUK188" s="165"/>
      <c r="WUL188" s="165"/>
      <c r="WUM188" s="165"/>
      <c r="WUN188" s="168"/>
      <c r="WUO188" s="165"/>
      <c r="WUP188" s="165"/>
      <c r="WUQ188" s="165"/>
      <c r="WUR188" s="168"/>
      <c r="WUS188" s="165"/>
      <c r="WUT188" s="165"/>
      <c r="WUU188" s="165"/>
      <c r="WUV188" s="168"/>
      <c r="WUW188" s="165"/>
      <c r="WUX188" s="165"/>
      <c r="WUY188" s="165"/>
      <c r="WUZ188" s="168"/>
      <c r="WVA188" s="165"/>
      <c r="WVB188" s="165"/>
      <c r="WVC188" s="165"/>
      <c r="WVD188" s="168"/>
      <c r="WVE188" s="165"/>
      <c r="WVF188" s="165"/>
      <c r="WVG188" s="165"/>
      <c r="WVH188" s="168"/>
      <c r="WVI188" s="165"/>
      <c r="WVJ188" s="165"/>
      <c r="WVK188" s="165"/>
      <c r="WVL188" s="168"/>
      <c r="WVM188" s="165"/>
      <c r="WVN188" s="165"/>
      <c r="WVO188" s="165"/>
      <c r="WVP188" s="168"/>
      <c r="WVQ188" s="165"/>
      <c r="WVR188" s="165"/>
      <c r="WVS188" s="165"/>
      <c r="WVT188" s="168"/>
      <c r="WVU188" s="165"/>
      <c r="WVV188" s="165"/>
      <c r="WVW188" s="165"/>
      <c r="WVX188" s="168"/>
      <c r="WVY188" s="165"/>
      <c r="WVZ188" s="165"/>
      <c r="WWA188" s="165"/>
      <c r="WWB188" s="168"/>
      <c r="WWC188" s="165"/>
      <c r="WWD188" s="165"/>
      <c r="WWE188" s="165"/>
      <c r="WWF188" s="168"/>
      <c r="WWG188" s="165"/>
      <c r="WWH188" s="165"/>
      <c r="WWI188" s="165"/>
      <c r="WWJ188" s="168"/>
      <c r="WWK188" s="165"/>
      <c r="WWL188" s="165"/>
      <c r="WWM188" s="165"/>
      <c r="WWN188" s="168"/>
      <c r="WWO188" s="165"/>
      <c r="WWP188" s="165"/>
      <c r="WWQ188" s="165"/>
      <c r="WWR188" s="168"/>
      <c r="WWS188" s="165"/>
      <c r="WWT188" s="165"/>
      <c r="WWU188" s="165"/>
      <c r="WWV188" s="168"/>
      <c r="WWW188" s="165"/>
      <c r="WWX188" s="165"/>
      <c r="WWY188" s="165"/>
      <c r="WWZ188" s="168"/>
      <c r="WXA188" s="165"/>
      <c r="WXB188" s="165"/>
      <c r="WXC188" s="165"/>
      <c r="WXD188" s="168"/>
      <c r="WXE188" s="165"/>
      <c r="WXF188" s="165"/>
      <c r="WXG188" s="165"/>
      <c r="WXH188" s="168"/>
      <c r="WXI188" s="165"/>
      <c r="WXJ188" s="165"/>
      <c r="WXK188" s="165"/>
      <c r="WXL188" s="168"/>
      <c r="WXM188" s="165"/>
      <c r="WXN188" s="165"/>
      <c r="WXO188" s="165"/>
      <c r="WXP188" s="168"/>
      <c r="WXQ188" s="165"/>
      <c r="WXR188" s="165"/>
      <c r="WXS188" s="165"/>
      <c r="WXT188" s="168"/>
      <c r="WXU188" s="165"/>
      <c r="WXV188" s="165"/>
      <c r="WXW188" s="165"/>
      <c r="WXX188" s="168"/>
      <c r="WXY188" s="165"/>
      <c r="WXZ188" s="165"/>
      <c r="WYA188" s="165"/>
      <c r="WYB188" s="168"/>
      <c r="WYC188" s="165"/>
      <c r="WYD188" s="165"/>
      <c r="WYE188" s="165"/>
      <c r="WYF188" s="168"/>
      <c r="WYG188" s="165"/>
      <c r="WYH188" s="165"/>
      <c r="WYI188" s="165"/>
      <c r="WYJ188" s="168"/>
      <c r="WYK188" s="165"/>
      <c r="WYL188" s="165"/>
      <c r="WYM188" s="165"/>
      <c r="WYN188" s="168"/>
      <c r="WYO188" s="165"/>
      <c r="WYP188" s="165"/>
      <c r="WYQ188" s="165"/>
      <c r="WYR188" s="168"/>
      <c r="WYS188" s="165"/>
      <c r="WYT188" s="165"/>
      <c r="WYU188" s="165"/>
      <c r="WYV188" s="168"/>
      <c r="WYW188" s="165"/>
      <c r="WYX188" s="165"/>
      <c r="WYY188" s="165"/>
      <c r="WYZ188" s="168"/>
      <c r="WZA188" s="165"/>
      <c r="WZB188" s="165"/>
      <c r="WZC188" s="165"/>
      <c r="WZD188" s="168"/>
      <c r="WZE188" s="165"/>
      <c r="WZF188" s="165"/>
      <c r="WZG188" s="165"/>
      <c r="WZH188" s="168"/>
      <c r="WZI188" s="165"/>
      <c r="WZJ188" s="165"/>
      <c r="WZK188" s="165"/>
      <c r="WZL188" s="168"/>
      <c r="WZM188" s="165"/>
      <c r="WZN188" s="165"/>
      <c r="WZO188" s="165"/>
      <c r="WZP188" s="168"/>
      <c r="WZQ188" s="165"/>
      <c r="WZR188" s="165"/>
      <c r="WZS188" s="165"/>
      <c r="WZT188" s="168"/>
      <c r="WZU188" s="165"/>
      <c r="WZV188" s="165"/>
      <c r="WZW188" s="165"/>
      <c r="WZX188" s="168"/>
      <c r="WZY188" s="165"/>
      <c r="WZZ188" s="165"/>
      <c r="XAA188" s="165"/>
      <c r="XAB188" s="168"/>
      <c r="XAC188" s="165"/>
      <c r="XAD188" s="165"/>
      <c r="XAE188" s="165"/>
      <c r="XAF188" s="168"/>
      <c r="XAG188" s="165"/>
      <c r="XAH188" s="165"/>
      <c r="XAI188" s="165"/>
      <c r="XAJ188" s="168"/>
      <c r="XAK188" s="165"/>
      <c r="XAL188" s="165"/>
      <c r="XAM188" s="165"/>
      <c r="XAN188" s="168"/>
      <c r="XAO188" s="165"/>
      <c r="XAP188" s="165"/>
      <c r="XAQ188" s="165"/>
      <c r="XAR188" s="168"/>
      <c r="XAS188" s="165"/>
      <c r="XAT188" s="165"/>
      <c r="XAU188" s="165"/>
      <c r="XAV188" s="168"/>
      <c r="XAW188" s="165"/>
      <c r="XAX188" s="165"/>
      <c r="XAY188" s="165"/>
      <c r="XAZ188" s="168"/>
      <c r="XBA188" s="165"/>
      <c r="XBB188" s="165"/>
      <c r="XBC188" s="165"/>
      <c r="XBD188" s="168"/>
      <c r="XBE188" s="165"/>
      <c r="XBF188" s="165"/>
      <c r="XBG188" s="165"/>
      <c r="XBH188" s="168"/>
      <c r="XBI188" s="165"/>
      <c r="XBJ188" s="165"/>
      <c r="XBK188" s="165"/>
      <c r="XBL188" s="168"/>
      <c r="XBM188" s="165"/>
      <c r="XBN188" s="165"/>
      <c r="XBO188" s="165"/>
      <c r="XBP188" s="168"/>
      <c r="XBQ188" s="165"/>
      <c r="XBR188" s="165"/>
      <c r="XBS188" s="165"/>
      <c r="XBT188" s="168"/>
      <c r="XBU188" s="165"/>
      <c r="XBV188" s="165"/>
      <c r="XBW188" s="165"/>
      <c r="XBX188" s="168"/>
      <c r="XBY188" s="165"/>
      <c r="XBZ188" s="165"/>
      <c r="XCA188" s="165"/>
      <c r="XCB188" s="168"/>
      <c r="XCC188" s="165"/>
      <c r="XCD188" s="165"/>
      <c r="XCE188" s="165"/>
      <c r="XCF188" s="168"/>
      <c r="XCG188" s="165"/>
      <c r="XCH188" s="165"/>
      <c r="XCI188" s="165"/>
      <c r="XCJ188" s="168"/>
      <c r="XCK188" s="165"/>
      <c r="XCL188" s="165"/>
      <c r="XCM188" s="165"/>
      <c r="XCN188" s="168"/>
      <c r="XCO188" s="165"/>
      <c r="XCP188" s="165"/>
      <c r="XCQ188" s="165"/>
      <c r="XCR188" s="168"/>
      <c r="XCS188" s="165"/>
      <c r="XCT188" s="165"/>
      <c r="XCU188" s="165"/>
      <c r="XCV188" s="168"/>
      <c r="XCW188" s="165"/>
      <c r="XCX188" s="165"/>
      <c r="XCY188" s="165"/>
      <c r="XCZ188" s="168"/>
      <c r="XDA188" s="165"/>
      <c r="XDB188" s="165"/>
      <c r="XDC188" s="165"/>
      <c r="XDD188" s="168"/>
      <c r="XDE188" s="165"/>
      <c r="XDF188" s="165"/>
      <c r="XDG188" s="165"/>
      <c r="XDH188" s="168"/>
      <c r="XDI188" s="165"/>
      <c r="XDJ188" s="165"/>
      <c r="XDK188" s="165"/>
      <c r="XDL188" s="168"/>
      <c r="XDM188" s="165"/>
      <c r="XDN188" s="165"/>
      <c r="XDO188" s="165"/>
      <c r="XDP188" s="168"/>
      <c r="XDQ188" s="165"/>
      <c r="XDR188" s="165"/>
      <c r="XDS188" s="165"/>
      <c r="XDT188" s="168"/>
      <c r="XDU188" s="165"/>
      <c r="XDV188" s="165"/>
      <c r="XDW188" s="165"/>
      <c r="XDX188" s="168"/>
      <c r="XDY188" s="165"/>
      <c r="XDZ188" s="165"/>
      <c r="XEA188" s="165"/>
      <c r="XEB188" s="168"/>
      <c r="XEC188" s="165"/>
      <c r="XED188" s="165"/>
      <c r="XEE188" s="165"/>
      <c r="XEF188" s="168"/>
      <c r="XEG188" s="165"/>
      <c r="XEH188" s="165"/>
      <c r="XEI188" s="165"/>
      <c r="XEJ188" s="168"/>
      <c r="XEK188" s="165"/>
      <c r="XEL188" s="165"/>
      <c r="XEM188" s="165"/>
      <c r="XEN188" s="168"/>
      <c r="XEO188" s="165"/>
      <c r="XEP188" s="165"/>
      <c r="XEQ188" s="165"/>
      <c r="XER188" s="168"/>
      <c r="XES188" s="165"/>
      <c r="XET188" s="165"/>
      <c r="XEU188" s="165"/>
      <c r="XEV188" s="168"/>
      <c r="XEW188" s="165"/>
      <c r="XEX188" s="165"/>
      <c r="XEY188" s="165"/>
      <c r="XEZ188" s="168"/>
      <c r="XFA188" s="165"/>
      <c r="XFB188" s="165"/>
      <c r="XFC188" s="165"/>
      <c r="XFD188" s="168"/>
    </row>
    <row r="189" spans="1:16384" s="181" customFormat="1">
      <c r="A189" s="165"/>
      <c r="B189" s="208" t="s">
        <v>691</v>
      </c>
      <c r="C189" s="162" t="s">
        <v>505</v>
      </c>
      <c r="D189" s="165" t="s">
        <v>689</v>
      </c>
      <c r="E189" s="165" t="s">
        <v>709</v>
      </c>
      <c r="F189" s="165" t="s">
        <v>708</v>
      </c>
      <c r="G189" s="168" t="s">
        <v>155</v>
      </c>
      <c r="H189" s="211" t="str">
        <f t="shared" si="13"/>
        <v>EXEC INS_fsm_state_transition @tx_fsm_type_name='LOAN', @tx_state_name='SL_GENERATED', @tx_action_name='CAD_RETURN', @tx_next_state_name='CAD_RETURNED',  @tx_login_name='nazdaq_prod'</v>
      </c>
      <c r="I189" s="165"/>
      <c r="J189" s="165"/>
      <c r="K189" s="165"/>
      <c r="L189" s="168"/>
      <c r="M189" s="165"/>
      <c r="N189" s="165"/>
      <c r="O189" s="165"/>
      <c r="P189" s="168"/>
      <c r="Q189" s="165"/>
      <c r="R189" s="165"/>
      <c r="S189" s="165"/>
      <c r="T189" s="168"/>
      <c r="U189" s="165"/>
      <c r="V189" s="165"/>
      <c r="W189" s="165"/>
      <c r="X189" s="168"/>
      <c r="Y189" s="165"/>
      <c r="Z189" s="165"/>
      <c r="AA189" s="165"/>
      <c r="AB189" s="168"/>
      <c r="AC189" s="165"/>
      <c r="AD189" s="165"/>
      <c r="AE189" s="165"/>
      <c r="AF189" s="168"/>
      <c r="AG189" s="165"/>
      <c r="AH189" s="165"/>
      <c r="AI189" s="165"/>
      <c r="AJ189" s="168"/>
      <c r="AK189" s="165"/>
      <c r="AL189" s="165"/>
      <c r="AM189" s="165"/>
      <c r="AN189" s="168"/>
      <c r="AO189" s="165"/>
      <c r="AP189" s="165"/>
      <c r="AQ189" s="165"/>
      <c r="AR189" s="168"/>
      <c r="AS189" s="165"/>
      <c r="AT189" s="165"/>
      <c r="AU189" s="165"/>
      <c r="AV189" s="168"/>
      <c r="AW189" s="165"/>
      <c r="AX189" s="165"/>
      <c r="AY189" s="165"/>
      <c r="AZ189" s="168"/>
      <c r="BA189" s="165"/>
      <c r="BB189" s="165"/>
      <c r="BC189" s="165"/>
      <c r="BD189" s="168"/>
      <c r="BE189" s="165"/>
      <c r="BF189" s="165"/>
      <c r="BG189" s="165"/>
      <c r="BH189" s="168"/>
      <c r="BI189" s="165"/>
      <c r="BJ189" s="165"/>
      <c r="BK189" s="165"/>
      <c r="BL189" s="168"/>
      <c r="BM189" s="165"/>
      <c r="BN189" s="165"/>
      <c r="BO189" s="165"/>
      <c r="BP189" s="168"/>
      <c r="BQ189" s="165"/>
      <c r="BR189" s="165"/>
      <c r="BS189" s="165"/>
      <c r="BT189" s="168"/>
      <c r="BU189" s="165"/>
      <c r="BV189" s="165"/>
      <c r="BW189" s="165"/>
      <c r="BX189" s="168"/>
      <c r="BY189" s="165"/>
      <c r="BZ189" s="165"/>
      <c r="CA189" s="165"/>
      <c r="CB189" s="168"/>
      <c r="CC189" s="165"/>
      <c r="CD189" s="165"/>
      <c r="CE189" s="165"/>
      <c r="CF189" s="168"/>
      <c r="CG189" s="165"/>
      <c r="CH189" s="165"/>
      <c r="CI189" s="165"/>
      <c r="CJ189" s="168"/>
      <c r="CK189" s="165"/>
      <c r="CL189" s="165"/>
      <c r="CM189" s="165"/>
      <c r="CN189" s="168"/>
      <c r="CO189" s="165"/>
      <c r="CP189" s="165"/>
      <c r="CQ189" s="165"/>
      <c r="CR189" s="168"/>
      <c r="CS189" s="165"/>
      <c r="CT189" s="165"/>
      <c r="CU189" s="165"/>
      <c r="CV189" s="168"/>
      <c r="CW189" s="165"/>
      <c r="CX189" s="165"/>
      <c r="CY189" s="165"/>
      <c r="CZ189" s="168"/>
      <c r="DA189" s="165"/>
      <c r="DB189" s="165"/>
      <c r="DC189" s="165"/>
      <c r="DD189" s="168"/>
      <c r="DE189" s="165"/>
      <c r="DF189" s="165"/>
      <c r="DG189" s="165"/>
      <c r="DH189" s="168"/>
      <c r="DI189" s="165"/>
      <c r="DJ189" s="165"/>
      <c r="DK189" s="165"/>
      <c r="DL189" s="168"/>
      <c r="DM189" s="165"/>
      <c r="DN189" s="165"/>
      <c r="DO189" s="165"/>
      <c r="DP189" s="168"/>
      <c r="DQ189" s="165"/>
      <c r="DR189" s="165"/>
      <c r="DS189" s="165"/>
      <c r="DT189" s="168"/>
      <c r="DU189" s="165"/>
      <c r="DV189" s="165"/>
      <c r="DW189" s="165"/>
      <c r="DX189" s="168"/>
      <c r="DY189" s="165"/>
      <c r="DZ189" s="165"/>
      <c r="EA189" s="165"/>
      <c r="EB189" s="168"/>
      <c r="EC189" s="165"/>
      <c r="ED189" s="165"/>
      <c r="EE189" s="165"/>
      <c r="EF189" s="168"/>
      <c r="EG189" s="165"/>
      <c r="EH189" s="165"/>
      <c r="EI189" s="165"/>
      <c r="EJ189" s="168"/>
      <c r="EK189" s="165"/>
      <c r="EL189" s="165"/>
      <c r="EM189" s="165"/>
      <c r="EN189" s="168"/>
      <c r="EO189" s="165"/>
      <c r="EP189" s="165"/>
      <c r="EQ189" s="165"/>
      <c r="ER189" s="168"/>
      <c r="ES189" s="165"/>
      <c r="ET189" s="165"/>
      <c r="EU189" s="165"/>
      <c r="EV189" s="168"/>
      <c r="EW189" s="165"/>
      <c r="EX189" s="165"/>
      <c r="EY189" s="165"/>
      <c r="EZ189" s="168"/>
      <c r="FA189" s="165"/>
      <c r="FB189" s="165"/>
      <c r="FC189" s="165"/>
      <c r="FD189" s="168"/>
      <c r="FE189" s="165"/>
      <c r="FF189" s="165"/>
      <c r="FG189" s="165"/>
      <c r="FH189" s="168"/>
      <c r="FI189" s="165"/>
      <c r="FJ189" s="165"/>
      <c r="FK189" s="165"/>
      <c r="FL189" s="168"/>
      <c r="FM189" s="165"/>
      <c r="FN189" s="165"/>
      <c r="FO189" s="165"/>
      <c r="FP189" s="168"/>
      <c r="FQ189" s="165"/>
      <c r="FR189" s="165"/>
      <c r="FS189" s="165"/>
      <c r="FT189" s="168"/>
      <c r="FU189" s="165"/>
      <c r="FV189" s="165"/>
      <c r="FW189" s="165"/>
      <c r="FX189" s="168"/>
      <c r="FY189" s="165"/>
      <c r="FZ189" s="165"/>
      <c r="GA189" s="165"/>
      <c r="GB189" s="168"/>
      <c r="GC189" s="165"/>
      <c r="GD189" s="165"/>
      <c r="GE189" s="165"/>
      <c r="GF189" s="168"/>
      <c r="GG189" s="165"/>
      <c r="GH189" s="165"/>
      <c r="GI189" s="165"/>
      <c r="GJ189" s="168"/>
      <c r="GK189" s="165"/>
      <c r="GL189" s="165"/>
      <c r="GM189" s="165"/>
      <c r="GN189" s="168"/>
      <c r="GO189" s="165"/>
      <c r="GP189" s="165"/>
      <c r="GQ189" s="165"/>
      <c r="GR189" s="168"/>
      <c r="GS189" s="165"/>
      <c r="GT189" s="165"/>
      <c r="GU189" s="165"/>
      <c r="GV189" s="168"/>
      <c r="GW189" s="165"/>
      <c r="GX189" s="165"/>
      <c r="GY189" s="165"/>
      <c r="GZ189" s="168"/>
      <c r="HA189" s="165"/>
      <c r="HB189" s="165"/>
      <c r="HC189" s="165"/>
      <c r="HD189" s="168"/>
      <c r="HE189" s="165"/>
      <c r="HF189" s="165"/>
      <c r="HG189" s="165"/>
      <c r="HH189" s="168"/>
      <c r="HI189" s="165"/>
      <c r="HJ189" s="165"/>
      <c r="HK189" s="165"/>
      <c r="HL189" s="168"/>
      <c r="HM189" s="165"/>
      <c r="HN189" s="165"/>
      <c r="HO189" s="165"/>
      <c r="HP189" s="168"/>
      <c r="HQ189" s="165"/>
      <c r="HR189" s="165"/>
      <c r="HS189" s="165"/>
      <c r="HT189" s="168"/>
      <c r="HU189" s="165"/>
      <c r="HV189" s="165"/>
      <c r="HW189" s="165"/>
      <c r="HX189" s="168"/>
      <c r="HY189" s="165"/>
      <c r="HZ189" s="165"/>
      <c r="IA189" s="165"/>
      <c r="IB189" s="168"/>
      <c r="IC189" s="165"/>
      <c r="ID189" s="165"/>
      <c r="IE189" s="165"/>
      <c r="IF189" s="168"/>
      <c r="IG189" s="165"/>
      <c r="IH189" s="165"/>
      <c r="II189" s="165"/>
      <c r="IJ189" s="168"/>
      <c r="IK189" s="165"/>
      <c r="IL189" s="165"/>
      <c r="IM189" s="165"/>
      <c r="IN189" s="168"/>
      <c r="IO189" s="165"/>
      <c r="IP189" s="165"/>
      <c r="IQ189" s="165"/>
      <c r="IR189" s="168"/>
      <c r="IS189" s="165"/>
      <c r="IT189" s="165"/>
      <c r="IU189" s="165"/>
      <c r="IV189" s="168"/>
      <c r="IW189" s="165"/>
      <c r="IX189" s="165"/>
      <c r="IY189" s="165"/>
      <c r="IZ189" s="168"/>
      <c r="JA189" s="165"/>
      <c r="JB189" s="165"/>
      <c r="JC189" s="165"/>
      <c r="JD189" s="168"/>
      <c r="JE189" s="165"/>
      <c r="JF189" s="165"/>
      <c r="JG189" s="165"/>
      <c r="JH189" s="168"/>
      <c r="JI189" s="165"/>
      <c r="JJ189" s="165"/>
      <c r="JK189" s="165"/>
      <c r="JL189" s="168"/>
      <c r="JM189" s="165"/>
      <c r="JN189" s="165"/>
      <c r="JO189" s="165"/>
      <c r="JP189" s="168"/>
      <c r="JQ189" s="165"/>
      <c r="JR189" s="165"/>
      <c r="JS189" s="165"/>
      <c r="JT189" s="168"/>
      <c r="JU189" s="165"/>
      <c r="JV189" s="165"/>
      <c r="JW189" s="165"/>
      <c r="JX189" s="168"/>
      <c r="JY189" s="165"/>
      <c r="JZ189" s="165"/>
      <c r="KA189" s="165"/>
      <c r="KB189" s="168"/>
      <c r="KC189" s="165"/>
      <c r="KD189" s="165"/>
      <c r="KE189" s="165"/>
      <c r="KF189" s="168"/>
      <c r="KG189" s="165"/>
      <c r="KH189" s="165"/>
      <c r="KI189" s="165"/>
      <c r="KJ189" s="168"/>
      <c r="KK189" s="165"/>
      <c r="KL189" s="165"/>
      <c r="KM189" s="165"/>
      <c r="KN189" s="168"/>
      <c r="KO189" s="165"/>
      <c r="KP189" s="165"/>
      <c r="KQ189" s="165"/>
      <c r="KR189" s="168"/>
      <c r="KS189" s="165"/>
      <c r="KT189" s="165"/>
      <c r="KU189" s="165"/>
      <c r="KV189" s="168"/>
      <c r="KW189" s="165"/>
      <c r="KX189" s="165"/>
      <c r="KY189" s="165"/>
      <c r="KZ189" s="168"/>
      <c r="LA189" s="165"/>
      <c r="LB189" s="165"/>
      <c r="LC189" s="165"/>
      <c r="LD189" s="168"/>
      <c r="LE189" s="165"/>
      <c r="LF189" s="165"/>
      <c r="LG189" s="165"/>
      <c r="LH189" s="168"/>
      <c r="LI189" s="165"/>
      <c r="LJ189" s="165"/>
      <c r="LK189" s="165"/>
      <c r="LL189" s="168"/>
      <c r="LM189" s="165"/>
      <c r="LN189" s="165"/>
      <c r="LO189" s="165"/>
      <c r="LP189" s="168"/>
      <c r="LQ189" s="165"/>
      <c r="LR189" s="165"/>
      <c r="LS189" s="165"/>
      <c r="LT189" s="168"/>
      <c r="LU189" s="165"/>
      <c r="LV189" s="165"/>
      <c r="LW189" s="165"/>
      <c r="LX189" s="168"/>
      <c r="LY189" s="165"/>
      <c r="LZ189" s="165"/>
      <c r="MA189" s="165"/>
      <c r="MB189" s="168"/>
      <c r="MC189" s="165"/>
      <c r="MD189" s="165"/>
      <c r="ME189" s="165"/>
      <c r="MF189" s="168"/>
      <c r="MG189" s="165"/>
      <c r="MH189" s="165"/>
      <c r="MI189" s="165"/>
      <c r="MJ189" s="168"/>
      <c r="MK189" s="165"/>
      <c r="ML189" s="165"/>
      <c r="MM189" s="165"/>
      <c r="MN189" s="168"/>
      <c r="MO189" s="165"/>
      <c r="MP189" s="165"/>
      <c r="MQ189" s="165"/>
      <c r="MR189" s="168"/>
      <c r="MS189" s="165"/>
      <c r="MT189" s="165"/>
      <c r="MU189" s="165"/>
      <c r="MV189" s="168"/>
      <c r="MW189" s="165"/>
      <c r="MX189" s="165"/>
      <c r="MY189" s="165"/>
      <c r="MZ189" s="168"/>
      <c r="NA189" s="165"/>
      <c r="NB189" s="165"/>
      <c r="NC189" s="165"/>
      <c r="ND189" s="168"/>
      <c r="NE189" s="165"/>
      <c r="NF189" s="165"/>
      <c r="NG189" s="165"/>
      <c r="NH189" s="168"/>
      <c r="NI189" s="165"/>
      <c r="NJ189" s="165"/>
      <c r="NK189" s="165"/>
      <c r="NL189" s="168"/>
      <c r="NM189" s="165"/>
      <c r="NN189" s="165"/>
      <c r="NO189" s="165"/>
      <c r="NP189" s="168"/>
      <c r="NQ189" s="165"/>
      <c r="NR189" s="165"/>
      <c r="NS189" s="165"/>
      <c r="NT189" s="168"/>
      <c r="NU189" s="165"/>
      <c r="NV189" s="165"/>
      <c r="NW189" s="165"/>
      <c r="NX189" s="168"/>
      <c r="NY189" s="165"/>
      <c r="NZ189" s="165"/>
      <c r="OA189" s="165"/>
      <c r="OB189" s="168"/>
      <c r="OC189" s="165"/>
      <c r="OD189" s="165"/>
      <c r="OE189" s="165"/>
      <c r="OF189" s="168"/>
      <c r="OG189" s="165"/>
      <c r="OH189" s="165"/>
      <c r="OI189" s="165"/>
      <c r="OJ189" s="168"/>
      <c r="OK189" s="165"/>
      <c r="OL189" s="165"/>
      <c r="OM189" s="165"/>
      <c r="ON189" s="168"/>
      <c r="OO189" s="165"/>
      <c r="OP189" s="165"/>
      <c r="OQ189" s="165"/>
      <c r="OR189" s="168"/>
      <c r="OS189" s="165"/>
      <c r="OT189" s="165"/>
      <c r="OU189" s="165"/>
      <c r="OV189" s="168"/>
      <c r="OW189" s="165"/>
      <c r="OX189" s="165"/>
      <c r="OY189" s="165"/>
      <c r="OZ189" s="168"/>
      <c r="PA189" s="165"/>
      <c r="PB189" s="165"/>
      <c r="PC189" s="165"/>
      <c r="PD189" s="168"/>
      <c r="PE189" s="165"/>
      <c r="PF189" s="165"/>
      <c r="PG189" s="165"/>
      <c r="PH189" s="168"/>
      <c r="PI189" s="165"/>
      <c r="PJ189" s="165"/>
      <c r="PK189" s="165"/>
      <c r="PL189" s="168"/>
      <c r="PM189" s="165"/>
      <c r="PN189" s="165"/>
      <c r="PO189" s="165"/>
      <c r="PP189" s="168"/>
      <c r="PQ189" s="165"/>
      <c r="PR189" s="165"/>
      <c r="PS189" s="165"/>
      <c r="PT189" s="168"/>
      <c r="PU189" s="165"/>
      <c r="PV189" s="165"/>
      <c r="PW189" s="165"/>
      <c r="PX189" s="168"/>
      <c r="PY189" s="165"/>
      <c r="PZ189" s="165"/>
      <c r="QA189" s="165"/>
      <c r="QB189" s="168"/>
      <c r="QC189" s="165"/>
      <c r="QD189" s="165"/>
      <c r="QE189" s="165"/>
      <c r="QF189" s="168"/>
      <c r="QG189" s="165"/>
      <c r="QH189" s="165"/>
      <c r="QI189" s="165"/>
      <c r="QJ189" s="168"/>
      <c r="QK189" s="165"/>
      <c r="QL189" s="165"/>
      <c r="QM189" s="165"/>
      <c r="QN189" s="168"/>
      <c r="QO189" s="165"/>
      <c r="QP189" s="165"/>
      <c r="QQ189" s="165"/>
      <c r="QR189" s="168"/>
      <c r="QS189" s="165"/>
      <c r="QT189" s="165"/>
      <c r="QU189" s="165"/>
      <c r="QV189" s="168"/>
      <c r="QW189" s="165"/>
      <c r="QX189" s="165"/>
      <c r="QY189" s="165"/>
      <c r="QZ189" s="168"/>
      <c r="RA189" s="165"/>
      <c r="RB189" s="165"/>
      <c r="RC189" s="165"/>
      <c r="RD189" s="168"/>
      <c r="RE189" s="165"/>
      <c r="RF189" s="165"/>
      <c r="RG189" s="165"/>
      <c r="RH189" s="168"/>
      <c r="RI189" s="165"/>
      <c r="RJ189" s="165"/>
      <c r="RK189" s="165"/>
      <c r="RL189" s="168"/>
      <c r="RM189" s="165"/>
      <c r="RN189" s="165"/>
      <c r="RO189" s="165"/>
      <c r="RP189" s="168"/>
      <c r="RQ189" s="165"/>
      <c r="RR189" s="165"/>
      <c r="RS189" s="165"/>
      <c r="RT189" s="168"/>
      <c r="RU189" s="165"/>
      <c r="RV189" s="165"/>
      <c r="RW189" s="165"/>
      <c r="RX189" s="168"/>
      <c r="RY189" s="165"/>
      <c r="RZ189" s="165"/>
      <c r="SA189" s="165"/>
      <c r="SB189" s="168"/>
      <c r="SC189" s="165"/>
      <c r="SD189" s="165"/>
      <c r="SE189" s="165"/>
      <c r="SF189" s="168"/>
      <c r="SG189" s="165"/>
      <c r="SH189" s="165"/>
      <c r="SI189" s="165"/>
      <c r="SJ189" s="168"/>
      <c r="SK189" s="165"/>
      <c r="SL189" s="165"/>
      <c r="SM189" s="165"/>
      <c r="SN189" s="168"/>
      <c r="SO189" s="165"/>
      <c r="SP189" s="165"/>
      <c r="SQ189" s="165"/>
      <c r="SR189" s="168"/>
      <c r="SS189" s="165"/>
      <c r="ST189" s="165"/>
      <c r="SU189" s="165"/>
      <c r="SV189" s="168"/>
      <c r="SW189" s="165"/>
      <c r="SX189" s="165"/>
      <c r="SY189" s="165"/>
      <c r="SZ189" s="168"/>
      <c r="TA189" s="165"/>
      <c r="TB189" s="165"/>
      <c r="TC189" s="165"/>
      <c r="TD189" s="168"/>
      <c r="TE189" s="165"/>
      <c r="TF189" s="165"/>
      <c r="TG189" s="165"/>
      <c r="TH189" s="168"/>
      <c r="TI189" s="165"/>
      <c r="TJ189" s="165"/>
      <c r="TK189" s="165"/>
      <c r="TL189" s="168"/>
      <c r="TM189" s="165"/>
      <c r="TN189" s="165"/>
      <c r="TO189" s="165"/>
      <c r="TP189" s="168"/>
      <c r="TQ189" s="165"/>
      <c r="TR189" s="165"/>
      <c r="TS189" s="165"/>
      <c r="TT189" s="168"/>
      <c r="TU189" s="165"/>
      <c r="TV189" s="165"/>
      <c r="TW189" s="165"/>
      <c r="TX189" s="168"/>
      <c r="TY189" s="165"/>
      <c r="TZ189" s="165"/>
      <c r="UA189" s="165"/>
      <c r="UB189" s="168"/>
      <c r="UC189" s="165"/>
      <c r="UD189" s="165"/>
      <c r="UE189" s="165"/>
      <c r="UF189" s="168"/>
      <c r="UG189" s="165"/>
      <c r="UH189" s="165"/>
      <c r="UI189" s="165"/>
      <c r="UJ189" s="168"/>
      <c r="UK189" s="165"/>
      <c r="UL189" s="165"/>
      <c r="UM189" s="165"/>
      <c r="UN189" s="168"/>
      <c r="UO189" s="165"/>
      <c r="UP189" s="165"/>
      <c r="UQ189" s="165"/>
      <c r="UR189" s="168"/>
      <c r="US189" s="165"/>
      <c r="UT189" s="165"/>
      <c r="UU189" s="165"/>
      <c r="UV189" s="168"/>
      <c r="UW189" s="165"/>
      <c r="UX189" s="165"/>
      <c r="UY189" s="165"/>
      <c r="UZ189" s="168"/>
      <c r="VA189" s="165"/>
      <c r="VB189" s="165"/>
      <c r="VC189" s="165"/>
      <c r="VD189" s="168"/>
      <c r="VE189" s="165"/>
      <c r="VF189" s="165"/>
      <c r="VG189" s="165"/>
      <c r="VH189" s="168"/>
      <c r="VI189" s="165"/>
      <c r="VJ189" s="165"/>
      <c r="VK189" s="165"/>
      <c r="VL189" s="168"/>
      <c r="VM189" s="165"/>
      <c r="VN189" s="165"/>
      <c r="VO189" s="165"/>
      <c r="VP189" s="168"/>
      <c r="VQ189" s="165"/>
      <c r="VR189" s="165"/>
      <c r="VS189" s="165"/>
      <c r="VT189" s="168"/>
      <c r="VU189" s="165"/>
      <c r="VV189" s="165"/>
      <c r="VW189" s="165"/>
      <c r="VX189" s="168"/>
      <c r="VY189" s="165"/>
      <c r="VZ189" s="165"/>
      <c r="WA189" s="165"/>
      <c r="WB189" s="168"/>
      <c r="WC189" s="165"/>
      <c r="WD189" s="165"/>
      <c r="WE189" s="165"/>
      <c r="WF189" s="168"/>
      <c r="WG189" s="165"/>
      <c r="WH189" s="165"/>
      <c r="WI189" s="165"/>
      <c r="WJ189" s="168"/>
      <c r="WK189" s="165"/>
      <c r="WL189" s="165"/>
      <c r="WM189" s="165"/>
      <c r="WN189" s="168"/>
      <c r="WO189" s="165"/>
      <c r="WP189" s="165"/>
      <c r="WQ189" s="165"/>
      <c r="WR189" s="168"/>
      <c r="WS189" s="165"/>
      <c r="WT189" s="165"/>
      <c r="WU189" s="165"/>
      <c r="WV189" s="168"/>
      <c r="WW189" s="165"/>
      <c r="WX189" s="165"/>
      <c r="WY189" s="165"/>
      <c r="WZ189" s="168"/>
      <c r="XA189" s="165"/>
      <c r="XB189" s="165"/>
      <c r="XC189" s="165"/>
      <c r="XD189" s="168"/>
      <c r="XE189" s="165"/>
      <c r="XF189" s="165"/>
      <c r="XG189" s="165"/>
      <c r="XH189" s="168"/>
      <c r="XI189" s="165"/>
      <c r="XJ189" s="165"/>
      <c r="XK189" s="165"/>
      <c r="XL189" s="168"/>
      <c r="XM189" s="165"/>
      <c r="XN189" s="165"/>
      <c r="XO189" s="165"/>
      <c r="XP189" s="168"/>
      <c r="XQ189" s="165"/>
      <c r="XR189" s="165"/>
      <c r="XS189" s="165"/>
      <c r="XT189" s="168"/>
      <c r="XU189" s="165"/>
      <c r="XV189" s="165"/>
      <c r="XW189" s="165"/>
      <c r="XX189" s="168"/>
      <c r="XY189" s="165"/>
      <c r="XZ189" s="165"/>
      <c r="YA189" s="165"/>
      <c r="YB189" s="168"/>
      <c r="YC189" s="165"/>
      <c r="YD189" s="165"/>
      <c r="YE189" s="165"/>
      <c r="YF189" s="168"/>
      <c r="YG189" s="165"/>
      <c r="YH189" s="165"/>
      <c r="YI189" s="165"/>
      <c r="YJ189" s="168"/>
      <c r="YK189" s="165"/>
      <c r="YL189" s="165"/>
      <c r="YM189" s="165"/>
      <c r="YN189" s="168"/>
      <c r="YO189" s="165"/>
      <c r="YP189" s="165"/>
      <c r="YQ189" s="165"/>
      <c r="YR189" s="168"/>
      <c r="YS189" s="165"/>
      <c r="YT189" s="165"/>
      <c r="YU189" s="165"/>
      <c r="YV189" s="168"/>
      <c r="YW189" s="165"/>
      <c r="YX189" s="165"/>
      <c r="YY189" s="165"/>
      <c r="YZ189" s="168"/>
      <c r="ZA189" s="165"/>
      <c r="ZB189" s="165"/>
      <c r="ZC189" s="165"/>
      <c r="ZD189" s="168"/>
      <c r="ZE189" s="165"/>
      <c r="ZF189" s="165"/>
      <c r="ZG189" s="165"/>
      <c r="ZH189" s="168"/>
      <c r="ZI189" s="165"/>
      <c r="ZJ189" s="165"/>
      <c r="ZK189" s="165"/>
      <c r="ZL189" s="168"/>
      <c r="ZM189" s="165"/>
      <c r="ZN189" s="165"/>
      <c r="ZO189" s="165"/>
      <c r="ZP189" s="168"/>
      <c r="ZQ189" s="165"/>
      <c r="ZR189" s="165"/>
      <c r="ZS189" s="165"/>
      <c r="ZT189" s="168"/>
      <c r="ZU189" s="165"/>
      <c r="ZV189" s="165"/>
      <c r="ZW189" s="165"/>
      <c r="ZX189" s="168"/>
      <c r="ZY189" s="165"/>
      <c r="ZZ189" s="165"/>
      <c r="AAA189" s="165"/>
      <c r="AAB189" s="168"/>
      <c r="AAC189" s="165"/>
      <c r="AAD189" s="165"/>
      <c r="AAE189" s="165"/>
      <c r="AAF189" s="168"/>
      <c r="AAG189" s="165"/>
      <c r="AAH189" s="165"/>
      <c r="AAI189" s="165"/>
      <c r="AAJ189" s="168"/>
      <c r="AAK189" s="165"/>
      <c r="AAL189" s="165"/>
      <c r="AAM189" s="165"/>
      <c r="AAN189" s="168"/>
      <c r="AAO189" s="165"/>
      <c r="AAP189" s="165"/>
      <c r="AAQ189" s="165"/>
      <c r="AAR189" s="168"/>
      <c r="AAS189" s="165"/>
      <c r="AAT189" s="165"/>
      <c r="AAU189" s="165"/>
      <c r="AAV189" s="168"/>
      <c r="AAW189" s="165"/>
      <c r="AAX189" s="165"/>
      <c r="AAY189" s="165"/>
      <c r="AAZ189" s="168"/>
      <c r="ABA189" s="165"/>
      <c r="ABB189" s="165"/>
      <c r="ABC189" s="165"/>
      <c r="ABD189" s="168"/>
      <c r="ABE189" s="165"/>
      <c r="ABF189" s="165"/>
      <c r="ABG189" s="165"/>
      <c r="ABH189" s="168"/>
      <c r="ABI189" s="165"/>
      <c r="ABJ189" s="165"/>
      <c r="ABK189" s="165"/>
      <c r="ABL189" s="168"/>
      <c r="ABM189" s="165"/>
      <c r="ABN189" s="165"/>
      <c r="ABO189" s="165"/>
      <c r="ABP189" s="168"/>
      <c r="ABQ189" s="165"/>
      <c r="ABR189" s="165"/>
      <c r="ABS189" s="165"/>
      <c r="ABT189" s="168"/>
      <c r="ABU189" s="165"/>
      <c r="ABV189" s="165"/>
      <c r="ABW189" s="165"/>
      <c r="ABX189" s="168"/>
      <c r="ABY189" s="165"/>
      <c r="ABZ189" s="165"/>
      <c r="ACA189" s="165"/>
      <c r="ACB189" s="168"/>
      <c r="ACC189" s="165"/>
      <c r="ACD189" s="165"/>
      <c r="ACE189" s="165"/>
      <c r="ACF189" s="168"/>
      <c r="ACG189" s="165"/>
      <c r="ACH189" s="165"/>
      <c r="ACI189" s="165"/>
      <c r="ACJ189" s="168"/>
      <c r="ACK189" s="165"/>
      <c r="ACL189" s="165"/>
      <c r="ACM189" s="165"/>
      <c r="ACN189" s="168"/>
      <c r="ACO189" s="165"/>
      <c r="ACP189" s="165"/>
      <c r="ACQ189" s="165"/>
      <c r="ACR189" s="168"/>
      <c r="ACS189" s="165"/>
      <c r="ACT189" s="165"/>
      <c r="ACU189" s="165"/>
      <c r="ACV189" s="168"/>
      <c r="ACW189" s="165"/>
      <c r="ACX189" s="165"/>
      <c r="ACY189" s="165"/>
      <c r="ACZ189" s="168"/>
      <c r="ADA189" s="165"/>
      <c r="ADB189" s="165"/>
      <c r="ADC189" s="165"/>
      <c r="ADD189" s="168"/>
      <c r="ADE189" s="165"/>
      <c r="ADF189" s="165"/>
      <c r="ADG189" s="165"/>
      <c r="ADH189" s="168"/>
      <c r="ADI189" s="165"/>
      <c r="ADJ189" s="165"/>
      <c r="ADK189" s="165"/>
      <c r="ADL189" s="168"/>
      <c r="ADM189" s="165"/>
      <c r="ADN189" s="165"/>
      <c r="ADO189" s="165"/>
      <c r="ADP189" s="168"/>
      <c r="ADQ189" s="165"/>
      <c r="ADR189" s="165"/>
      <c r="ADS189" s="165"/>
      <c r="ADT189" s="168"/>
      <c r="ADU189" s="165"/>
      <c r="ADV189" s="165"/>
      <c r="ADW189" s="165"/>
      <c r="ADX189" s="168"/>
      <c r="ADY189" s="165"/>
      <c r="ADZ189" s="165"/>
      <c r="AEA189" s="165"/>
      <c r="AEB189" s="168"/>
      <c r="AEC189" s="165"/>
      <c r="AED189" s="165"/>
      <c r="AEE189" s="165"/>
      <c r="AEF189" s="168"/>
      <c r="AEG189" s="165"/>
      <c r="AEH189" s="165"/>
      <c r="AEI189" s="165"/>
      <c r="AEJ189" s="168"/>
      <c r="AEK189" s="165"/>
      <c r="AEL189" s="165"/>
      <c r="AEM189" s="165"/>
      <c r="AEN189" s="168"/>
      <c r="AEO189" s="165"/>
      <c r="AEP189" s="165"/>
      <c r="AEQ189" s="165"/>
      <c r="AER189" s="168"/>
      <c r="AES189" s="165"/>
      <c r="AET189" s="165"/>
      <c r="AEU189" s="165"/>
      <c r="AEV189" s="168"/>
      <c r="AEW189" s="165"/>
      <c r="AEX189" s="165"/>
      <c r="AEY189" s="165"/>
      <c r="AEZ189" s="168"/>
      <c r="AFA189" s="165"/>
      <c r="AFB189" s="165"/>
      <c r="AFC189" s="165"/>
      <c r="AFD189" s="168"/>
      <c r="AFE189" s="165"/>
      <c r="AFF189" s="165"/>
      <c r="AFG189" s="165"/>
      <c r="AFH189" s="168"/>
      <c r="AFI189" s="165"/>
      <c r="AFJ189" s="165"/>
      <c r="AFK189" s="165"/>
      <c r="AFL189" s="168"/>
      <c r="AFM189" s="165"/>
      <c r="AFN189" s="165"/>
      <c r="AFO189" s="165"/>
      <c r="AFP189" s="168"/>
      <c r="AFQ189" s="165"/>
      <c r="AFR189" s="165"/>
      <c r="AFS189" s="165"/>
      <c r="AFT189" s="168"/>
      <c r="AFU189" s="165"/>
      <c r="AFV189" s="165"/>
      <c r="AFW189" s="165"/>
      <c r="AFX189" s="168"/>
      <c r="AFY189" s="165"/>
      <c r="AFZ189" s="165"/>
      <c r="AGA189" s="165"/>
      <c r="AGB189" s="168"/>
      <c r="AGC189" s="165"/>
      <c r="AGD189" s="165"/>
      <c r="AGE189" s="165"/>
      <c r="AGF189" s="168"/>
      <c r="AGG189" s="165"/>
      <c r="AGH189" s="165"/>
      <c r="AGI189" s="165"/>
      <c r="AGJ189" s="168"/>
      <c r="AGK189" s="165"/>
      <c r="AGL189" s="165"/>
      <c r="AGM189" s="165"/>
      <c r="AGN189" s="168"/>
      <c r="AGO189" s="165"/>
      <c r="AGP189" s="165"/>
      <c r="AGQ189" s="165"/>
      <c r="AGR189" s="168"/>
      <c r="AGS189" s="165"/>
      <c r="AGT189" s="165"/>
      <c r="AGU189" s="165"/>
      <c r="AGV189" s="168"/>
      <c r="AGW189" s="165"/>
      <c r="AGX189" s="165"/>
      <c r="AGY189" s="165"/>
      <c r="AGZ189" s="168"/>
      <c r="AHA189" s="165"/>
      <c r="AHB189" s="165"/>
      <c r="AHC189" s="165"/>
      <c r="AHD189" s="168"/>
      <c r="AHE189" s="165"/>
      <c r="AHF189" s="165"/>
      <c r="AHG189" s="165"/>
      <c r="AHH189" s="168"/>
      <c r="AHI189" s="165"/>
      <c r="AHJ189" s="165"/>
      <c r="AHK189" s="165"/>
      <c r="AHL189" s="168"/>
      <c r="AHM189" s="165"/>
      <c r="AHN189" s="165"/>
      <c r="AHO189" s="165"/>
      <c r="AHP189" s="168"/>
      <c r="AHQ189" s="165"/>
      <c r="AHR189" s="165"/>
      <c r="AHS189" s="165"/>
      <c r="AHT189" s="168"/>
      <c r="AHU189" s="165"/>
      <c r="AHV189" s="165"/>
      <c r="AHW189" s="165"/>
      <c r="AHX189" s="168"/>
      <c r="AHY189" s="165"/>
      <c r="AHZ189" s="165"/>
      <c r="AIA189" s="165"/>
      <c r="AIB189" s="168"/>
      <c r="AIC189" s="165"/>
      <c r="AID189" s="165"/>
      <c r="AIE189" s="165"/>
      <c r="AIF189" s="168"/>
      <c r="AIG189" s="165"/>
      <c r="AIH189" s="165"/>
      <c r="AII189" s="165"/>
      <c r="AIJ189" s="168"/>
      <c r="AIK189" s="165"/>
      <c r="AIL189" s="165"/>
      <c r="AIM189" s="165"/>
      <c r="AIN189" s="168"/>
      <c r="AIO189" s="165"/>
      <c r="AIP189" s="165"/>
      <c r="AIQ189" s="165"/>
      <c r="AIR189" s="168"/>
      <c r="AIS189" s="165"/>
      <c r="AIT189" s="165"/>
      <c r="AIU189" s="165"/>
      <c r="AIV189" s="168"/>
      <c r="AIW189" s="165"/>
      <c r="AIX189" s="165"/>
      <c r="AIY189" s="165"/>
      <c r="AIZ189" s="168"/>
      <c r="AJA189" s="165"/>
      <c r="AJB189" s="165"/>
      <c r="AJC189" s="165"/>
      <c r="AJD189" s="168"/>
      <c r="AJE189" s="165"/>
      <c r="AJF189" s="165"/>
      <c r="AJG189" s="165"/>
      <c r="AJH189" s="168"/>
      <c r="AJI189" s="165"/>
      <c r="AJJ189" s="165"/>
      <c r="AJK189" s="165"/>
      <c r="AJL189" s="168"/>
      <c r="AJM189" s="165"/>
      <c r="AJN189" s="165"/>
      <c r="AJO189" s="165"/>
      <c r="AJP189" s="168"/>
      <c r="AJQ189" s="165"/>
      <c r="AJR189" s="165"/>
      <c r="AJS189" s="165"/>
      <c r="AJT189" s="168"/>
      <c r="AJU189" s="165"/>
      <c r="AJV189" s="165"/>
      <c r="AJW189" s="165"/>
      <c r="AJX189" s="168"/>
      <c r="AJY189" s="165"/>
      <c r="AJZ189" s="165"/>
      <c r="AKA189" s="165"/>
      <c r="AKB189" s="168"/>
      <c r="AKC189" s="165"/>
      <c r="AKD189" s="165"/>
      <c r="AKE189" s="165"/>
      <c r="AKF189" s="168"/>
      <c r="AKG189" s="165"/>
      <c r="AKH189" s="165"/>
      <c r="AKI189" s="165"/>
      <c r="AKJ189" s="168"/>
      <c r="AKK189" s="165"/>
      <c r="AKL189" s="165"/>
      <c r="AKM189" s="165"/>
      <c r="AKN189" s="168"/>
      <c r="AKO189" s="165"/>
      <c r="AKP189" s="165"/>
      <c r="AKQ189" s="165"/>
      <c r="AKR189" s="168"/>
      <c r="AKS189" s="165"/>
      <c r="AKT189" s="165"/>
      <c r="AKU189" s="165"/>
      <c r="AKV189" s="168"/>
      <c r="AKW189" s="165"/>
      <c r="AKX189" s="165"/>
      <c r="AKY189" s="165"/>
      <c r="AKZ189" s="168"/>
      <c r="ALA189" s="165"/>
      <c r="ALB189" s="165"/>
      <c r="ALC189" s="165"/>
      <c r="ALD189" s="168"/>
      <c r="ALE189" s="165"/>
      <c r="ALF189" s="165"/>
      <c r="ALG189" s="165"/>
      <c r="ALH189" s="168"/>
      <c r="ALI189" s="165"/>
      <c r="ALJ189" s="165"/>
      <c r="ALK189" s="165"/>
      <c r="ALL189" s="168"/>
      <c r="ALM189" s="165"/>
      <c r="ALN189" s="165"/>
      <c r="ALO189" s="165"/>
      <c r="ALP189" s="168"/>
      <c r="ALQ189" s="165"/>
      <c r="ALR189" s="165"/>
      <c r="ALS189" s="165"/>
      <c r="ALT189" s="168"/>
      <c r="ALU189" s="165"/>
      <c r="ALV189" s="165"/>
      <c r="ALW189" s="165"/>
      <c r="ALX189" s="168"/>
      <c r="ALY189" s="165"/>
      <c r="ALZ189" s="165"/>
      <c r="AMA189" s="165"/>
      <c r="AMB189" s="168"/>
      <c r="AMC189" s="165"/>
      <c r="AMD189" s="165"/>
      <c r="AME189" s="165"/>
      <c r="AMF189" s="168"/>
      <c r="AMG189" s="165"/>
      <c r="AMH189" s="165"/>
      <c r="AMI189" s="165"/>
      <c r="AMJ189" s="168"/>
      <c r="AMK189" s="165"/>
      <c r="AML189" s="165"/>
      <c r="AMM189" s="165"/>
      <c r="AMN189" s="168"/>
      <c r="AMO189" s="165"/>
      <c r="AMP189" s="165"/>
      <c r="AMQ189" s="165"/>
      <c r="AMR189" s="168"/>
      <c r="AMS189" s="165"/>
      <c r="AMT189" s="165"/>
      <c r="AMU189" s="165"/>
      <c r="AMV189" s="168"/>
      <c r="AMW189" s="165"/>
      <c r="AMX189" s="165"/>
      <c r="AMY189" s="165"/>
      <c r="AMZ189" s="168"/>
      <c r="ANA189" s="165"/>
      <c r="ANB189" s="165"/>
      <c r="ANC189" s="165"/>
      <c r="AND189" s="168"/>
      <c r="ANE189" s="165"/>
      <c r="ANF189" s="165"/>
      <c r="ANG189" s="165"/>
      <c r="ANH189" s="168"/>
      <c r="ANI189" s="165"/>
      <c r="ANJ189" s="165"/>
      <c r="ANK189" s="165"/>
      <c r="ANL189" s="168"/>
      <c r="ANM189" s="165"/>
      <c r="ANN189" s="165"/>
      <c r="ANO189" s="165"/>
      <c r="ANP189" s="168"/>
      <c r="ANQ189" s="165"/>
      <c r="ANR189" s="165"/>
      <c r="ANS189" s="165"/>
      <c r="ANT189" s="168"/>
      <c r="ANU189" s="165"/>
      <c r="ANV189" s="165"/>
      <c r="ANW189" s="165"/>
      <c r="ANX189" s="168"/>
      <c r="ANY189" s="165"/>
      <c r="ANZ189" s="165"/>
      <c r="AOA189" s="165"/>
      <c r="AOB189" s="168"/>
      <c r="AOC189" s="165"/>
      <c r="AOD189" s="165"/>
      <c r="AOE189" s="165"/>
      <c r="AOF189" s="168"/>
      <c r="AOG189" s="165"/>
      <c r="AOH189" s="165"/>
      <c r="AOI189" s="165"/>
      <c r="AOJ189" s="168"/>
      <c r="AOK189" s="165"/>
      <c r="AOL189" s="165"/>
      <c r="AOM189" s="165"/>
      <c r="AON189" s="168"/>
      <c r="AOO189" s="165"/>
      <c r="AOP189" s="165"/>
      <c r="AOQ189" s="165"/>
      <c r="AOR189" s="168"/>
      <c r="AOS189" s="165"/>
      <c r="AOT189" s="165"/>
      <c r="AOU189" s="165"/>
      <c r="AOV189" s="168"/>
      <c r="AOW189" s="165"/>
      <c r="AOX189" s="165"/>
      <c r="AOY189" s="165"/>
      <c r="AOZ189" s="168"/>
      <c r="APA189" s="165"/>
      <c r="APB189" s="165"/>
      <c r="APC189" s="165"/>
      <c r="APD189" s="168"/>
      <c r="APE189" s="165"/>
      <c r="APF189" s="165"/>
      <c r="APG189" s="165"/>
      <c r="APH189" s="168"/>
      <c r="API189" s="165"/>
      <c r="APJ189" s="165"/>
      <c r="APK189" s="165"/>
      <c r="APL189" s="168"/>
      <c r="APM189" s="165"/>
      <c r="APN189" s="165"/>
      <c r="APO189" s="165"/>
      <c r="APP189" s="168"/>
      <c r="APQ189" s="165"/>
      <c r="APR189" s="165"/>
      <c r="APS189" s="165"/>
      <c r="APT189" s="168"/>
      <c r="APU189" s="165"/>
      <c r="APV189" s="165"/>
      <c r="APW189" s="165"/>
      <c r="APX189" s="168"/>
      <c r="APY189" s="165"/>
      <c r="APZ189" s="165"/>
      <c r="AQA189" s="165"/>
      <c r="AQB189" s="168"/>
      <c r="AQC189" s="165"/>
      <c r="AQD189" s="165"/>
      <c r="AQE189" s="165"/>
      <c r="AQF189" s="168"/>
      <c r="AQG189" s="165"/>
      <c r="AQH189" s="165"/>
      <c r="AQI189" s="165"/>
      <c r="AQJ189" s="168"/>
      <c r="AQK189" s="165"/>
      <c r="AQL189" s="165"/>
      <c r="AQM189" s="165"/>
      <c r="AQN189" s="168"/>
      <c r="AQO189" s="165"/>
      <c r="AQP189" s="165"/>
      <c r="AQQ189" s="165"/>
      <c r="AQR189" s="168"/>
      <c r="AQS189" s="165"/>
      <c r="AQT189" s="165"/>
      <c r="AQU189" s="165"/>
      <c r="AQV189" s="168"/>
      <c r="AQW189" s="165"/>
      <c r="AQX189" s="165"/>
      <c r="AQY189" s="165"/>
      <c r="AQZ189" s="168"/>
      <c r="ARA189" s="165"/>
      <c r="ARB189" s="165"/>
      <c r="ARC189" s="165"/>
      <c r="ARD189" s="168"/>
      <c r="ARE189" s="165"/>
      <c r="ARF189" s="165"/>
      <c r="ARG189" s="165"/>
      <c r="ARH189" s="168"/>
      <c r="ARI189" s="165"/>
      <c r="ARJ189" s="165"/>
      <c r="ARK189" s="165"/>
      <c r="ARL189" s="168"/>
      <c r="ARM189" s="165"/>
      <c r="ARN189" s="165"/>
      <c r="ARO189" s="165"/>
      <c r="ARP189" s="168"/>
      <c r="ARQ189" s="165"/>
      <c r="ARR189" s="165"/>
      <c r="ARS189" s="165"/>
      <c r="ART189" s="168"/>
      <c r="ARU189" s="165"/>
      <c r="ARV189" s="165"/>
      <c r="ARW189" s="165"/>
      <c r="ARX189" s="168"/>
      <c r="ARY189" s="165"/>
      <c r="ARZ189" s="165"/>
      <c r="ASA189" s="165"/>
      <c r="ASB189" s="168"/>
      <c r="ASC189" s="165"/>
      <c r="ASD189" s="165"/>
      <c r="ASE189" s="165"/>
      <c r="ASF189" s="168"/>
      <c r="ASG189" s="165"/>
      <c r="ASH189" s="165"/>
      <c r="ASI189" s="165"/>
      <c r="ASJ189" s="168"/>
      <c r="ASK189" s="165"/>
      <c r="ASL189" s="165"/>
      <c r="ASM189" s="165"/>
      <c r="ASN189" s="168"/>
      <c r="ASO189" s="165"/>
      <c r="ASP189" s="165"/>
      <c r="ASQ189" s="165"/>
      <c r="ASR189" s="168"/>
      <c r="ASS189" s="165"/>
      <c r="AST189" s="165"/>
      <c r="ASU189" s="165"/>
      <c r="ASV189" s="168"/>
      <c r="ASW189" s="165"/>
      <c r="ASX189" s="165"/>
      <c r="ASY189" s="165"/>
      <c r="ASZ189" s="168"/>
      <c r="ATA189" s="165"/>
      <c r="ATB189" s="165"/>
      <c r="ATC189" s="165"/>
      <c r="ATD189" s="168"/>
      <c r="ATE189" s="165"/>
      <c r="ATF189" s="165"/>
      <c r="ATG189" s="165"/>
      <c r="ATH189" s="168"/>
      <c r="ATI189" s="165"/>
      <c r="ATJ189" s="165"/>
      <c r="ATK189" s="165"/>
      <c r="ATL189" s="168"/>
      <c r="ATM189" s="165"/>
      <c r="ATN189" s="165"/>
      <c r="ATO189" s="165"/>
      <c r="ATP189" s="168"/>
      <c r="ATQ189" s="165"/>
      <c r="ATR189" s="165"/>
      <c r="ATS189" s="165"/>
      <c r="ATT189" s="168"/>
      <c r="ATU189" s="165"/>
      <c r="ATV189" s="165"/>
      <c r="ATW189" s="165"/>
      <c r="ATX189" s="168"/>
      <c r="ATY189" s="165"/>
      <c r="ATZ189" s="165"/>
      <c r="AUA189" s="165"/>
      <c r="AUB189" s="168"/>
      <c r="AUC189" s="165"/>
      <c r="AUD189" s="165"/>
      <c r="AUE189" s="165"/>
      <c r="AUF189" s="168"/>
      <c r="AUG189" s="165"/>
      <c r="AUH189" s="165"/>
      <c r="AUI189" s="165"/>
      <c r="AUJ189" s="168"/>
      <c r="AUK189" s="165"/>
      <c r="AUL189" s="165"/>
      <c r="AUM189" s="165"/>
      <c r="AUN189" s="168"/>
      <c r="AUO189" s="165"/>
      <c r="AUP189" s="165"/>
      <c r="AUQ189" s="165"/>
      <c r="AUR189" s="168"/>
      <c r="AUS189" s="165"/>
      <c r="AUT189" s="165"/>
      <c r="AUU189" s="165"/>
      <c r="AUV189" s="168"/>
      <c r="AUW189" s="165"/>
      <c r="AUX189" s="165"/>
      <c r="AUY189" s="165"/>
      <c r="AUZ189" s="168"/>
      <c r="AVA189" s="165"/>
      <c r="AVB189" s="165"/>
      <c r="AVC189" s="165"/>
      <c r="AVD189" s="168"/>
      <c r="AVE189" s="165"/>
      <c r="AVF189" s="165"/>
      <c r="AVG189" s="165"/>
      <c r="AVH189" s="168"/>
      <c r="AVI189" s="165"/>
      <c r="AVJ189" s="165"/>
      <c r="AVK189" s="165"/>
      <c r="AVL189" s="168"/>
      <c r="AVM189" s="165"/>
      <c r="AVN189" s="165"/>
      <c r="AVO189" s="165"/>
      <c r="AVP189" s="168"/>
      <c r="AVQ189" s="165"/>
      <c r="AVR189" s="165"/>
      <c r="AVS189" s="165"/>
      <c r="AVT189" s="168"/>
      <c r="AVU189" s="165"/>
      <c r="AVV189" s="165"/>
      <c r="AVW189" s="165"/>
      <c r="AVX189" s="168"/>
      <c r="AVY189" s="165"/>
      <c r="AVZ189" s="165"/>
      <c r="AWA189" s="165"/>
      <c r="AWB189" s="168"/>
      <c r="AWC189" s="165"/>
      <c r="AWD189" s="165"/>
      <c r="AWE189" s="165"/>
      <c r="AWF189" s="168"/>
      <c r="AWG189" s="165"/>
      <c r="AWH189" s="165"/>
      <c r="AWI189" s="165"/>
      <c r="AWJ189" s="168"/>
      <c r="AWK189" s="165"/>
      <c r="AWL189" s="165"/>
      <c r="AWM189" s="165"/>
      <c r="AWN189" s="168"/>
      <c r="AWO189" s="165"/>
      <c r="AWP189" s="165"/>
      <c r="AWQ189" s="165"/>
      <c r="AWR189" s="168"/>
      <c r="AWS189" s="165"/>
      <c r="AWT189" s="165"/>
      <c r="AWU189" s="165"/>
      <c r="AWV189" s="168"/>
      <c r="AWW189" s="165"/>
      <c r="AWX189" s="165"/>
      <c r="AWY189" s="165"/>
      <c r="AWZ189" s="168"/>
      <c r="AXA189" s="165"/>
      <c r="AXB189" s="165"/>
      <c r="AXC189" s="165"/>
      <c r="AXD189" s="168"/>
      <c r="AXE189" s="165"/>
      <c r="AXF189" s="165"/>
      <c r="AXG189" s="165"/>
      <c r="AXH189" s="168"/>
      <c r="AXI189" s="165"/>
      <c r="AXJ189" s="165"/>
      <c r="AXK189" s="165"/>
      <c r="AXL189" s="168"/>
      <c r="AXM189" s="165"/>
      <c r="AXN189" s="165"/>
      <c r="AXO189" s="165"/>
      <c r="AXP189" s="168"/>
      <c r="AXQ189" s="165"/>
      <c r="AXR189" s="165"/>
      <c r="AXS189" s="165"/>
      <c r="AXT189" s="168"/>
      <c r="AXU189" s="165"/>
      <c r="AXV189" s="165"/>
      <c r="AXW189" s="165"/>
      <c r="AXX189" s="168"/>
      <c r="AXY189" s="165"/>
      <c r="AXZ189" s="165"/>
      <c r="AYA189" s="165"/>
      <c r="AYB189" s="168"/>
      <c r="AYC189" s="165"/>
      <c r="AYD189" s="165"/>
      <c r="AYE189" s="165"/>
      <c r="AYF189" s="168"/>
      <c r="AYG189" s="165"/>
      <c r="AYH189" s="165"/>
      <c r="AYI189" s="165"/>
      <c r="AYJ189" s="168"/>
      <c r="AYK189" s="165"/>
      <c r="AYL189" s="165"/>
      <c r="AYM189" s="165"/>
      <c r="AYN189" s="168"/>
      <c r="AYO189" s="165"/>
      <c r="AYP189" s="165"/>
      <c r="AYQ189" s="165"/>
      <c r="AYR189" s="168"/>
      <c r="AYS189" s="165"/>
      <c r="AYT189" s="165"/>
      <c r="AYU189" s="165"/>
      <c r="AYV189" s="168"/>
      <c r="AYW189" s="165"/>
      <c r="AYX189" s="165"/>
      <c r="AYY189" s="165"/>
      <c r="AYZ189" s="168"/>
      <c r="AZA189" s="165"/>
      <c r="AZB189" s="165"/>
      <c r="AZC189" s="165"/>
      <c r="AZD189" s="168"/>
      <c r="AZE189" s="165"/>
      <c r="AZF189" s="165"/>
      <c r="AZG189" s="165"/>
      <c r="AZH189" s="168"/>
      <c r="AZI189" s="165"/>
      <c r="AZJ189" s="165"/>
      <c r="AZK189" s="165"/>
      <c r="AZL189" s="168"/>
      <c r="AZM189" s="165"/>
      <c r="AZN189" s="165"/>
      <c r="AZO189" s="165"/>
      <c r="AZP189" s="168"/>
      <c r="AZQ189" s="165"/>
      <c r="AZR189" s="165"/>
      <c r="AZS189" s="165"/>
      <c r="AZT189" s="168"/>
      <c r="AZU189" s="165"/>
      <c r="AZV189" s="165"/>
      <c r="AZW189" s="165"/>
      <c r="AZX189" s="168"/>
      <c r="AZY189" s="165"/>
      <c r="AZZ189" s="165"/>
      <c r="BAA189" s="165"/>
      <c r="BAB189" s="168"/>
      <c r="BAC189" s="165"/>
      <c r="BAD189" s="165"/>
      <c r="BAE189" s="165"/>
      <c r="BAF189" s="168"/>
      <c r="BAG189" s="165"/>
      <c r="BAH189" s="165"/>
      <c r="BAI189" s="165"/>
      <c r="BAJ189" s="168"/>
      <c r="BAK189" s="165"/>
      <c r="BAL189" s="165"/>
      <c r="BAM189" s="165"/>
      <c r="BAN189" s="168"/>
      <c r="BAO189" s="165"/>
      <c r="BAP189" s="165"/>
      <c r="BAQ189" s="165"/>
      <c r="BAR189" s="168"/>
      <c r="BAS189" s="165"/>
      <c r="BAT189" s="165"/>
      <c r="BAU189" s="165"/>
      <c r="BAV189" s="168"/>
      <c r="BAW189" s="165"/>
      <c r="BAX189" s="165"/>
      <c r="BAY189" s="165"/>
      <c r="BAZ189" s="168"/>
      <c r="BBA189" s="165"/>
      <c r="BBB189" s="165"/>
      <c r="BBC189" s="165"/>
      <c r="BBD189" s="168"/>
      <c r="BBE189" s="165"/>
      <c r="BBF189" s="165"/>
      <c r="BBG189" s="165"/>
      <c r="BBH189" s="168"/>
      <c r="BBI189" s="165"/>
      <c r="BBJ189" s="165"/>
      <c r="BBK189" s="165"/>
      <c r="BBL189" s="168"/>
      <c r="BBM189" s="165"/>
      <c r="BBN189" s="165"/>
      <c r="BBO189" s="165"/>
      <c r="BBP189" s="168"/>
      <c r="BBQ189" s="165"/>
      <c r="BBR189" s="165"/>
      <c r="BBS189" s="165"/>
      <c r="BBT189" s="168"/>
      <c r="BBU189" s="165"/>
      <c r="BBV189" s="165"/>
      <c r="BBW189" s="165"/>
      <c r="BBX189" s="168"/>
      <c r="BBY189" s="165"/>
      <c r="BBZ189" s="165"/>
      <c r="BCA189" s="165"/>
      <c r="BCB189" s="168"/>
      <c r="BCC189" s="165"/>
      <c r="BCD189" s="165"/>
      <c r="BCE189" s="165"/>
      <c r="BCF189" s="168"/>
      <c r="BCG189" s="165"/>
      <c r="BCH189" s="165"/>
      <c r="BCI189" s="165"/>
      <c r="BCJ189" s="168"/>
      <c r="BCK189" s="165"/>
      <c r="BCL189" s="165"/>
      <c r="BCM189" s="165"/>
      <c r="BCN189" s="168"/>
      <c r="BCO189" s="165"/>
      <c r="BCP189" s="165"/>
      <c r="BCQ189" s="165"/>
      <c r="BCR189" s="168"/>
      <c r="BCS189" s="165"/>
      <c r="BCT189" s="165"/>
      <c r="BCU189" s="165"/>
      <c r="BCV189" s="168"/>
      <c r="BCW189" s="165"/>
      <c r="BCX189" s="165"/>
      <c r="BCY189" s="165"/>
      <c r="BCZ189" s="168"/>
      <c r="BDA189" s="165"/>
      <c r="BDB189" s="165"/>
      <c r="BDC189" s="165"/>
      <c r="BDD189" s="168"/>
      <c r="BDE189" s="165"/>
      <c r="BDF189" s="165"/>
      <c r="BDG189" s="165"/>
      <c r="BDH189" s="168"/>
      <c r="BDI189" s="165"/>
      <c r="BDJ189" s="165"/>
      <c r="BDK189" s="165"/>
      <c r="BDL189" s="168"/>
      <c r="BDM189" s="165"/>
      <c r="BDN189" s="165"/>
      <c r="BDO189" s="165"/>
      <c r="BDP189" s="168"/>
      <c r="BDQ189" s="165"/>
      <c r="BDR189" s="165"/>
      <c r="BDS189" s="165"/>
      <c r="BDT189" s="168"/>
      <c r="BDU189" s="165"/>
      <c r="BDV189" s="165"/>
      <c r="BDW189" s="165"/>
      <c r="BDX189" s="168"/>
      <c r="BDY189" s="165"/>
      <c r="BDZ189" s="165"/>
      <c r="BEA189" s="165"/>
      <c r="BEB189" s="168"/>
      <c r="BEC189" s="165"/>
      <c r="BED189" s="165"/>
      <c r="BEE189" s="165"/>
      <c r="BEF189" s="168"/>
      <c r="BEG189" s="165"/>
      <c r="BEH189" s="165"/>
      <c r="BEI189" s="165"/>
      <c r="BEJ189" s="168"/>
      <c r="BEK189" s="165"/>
      <c r="BEL189" s="165"/>
      <c r="BEM189" s="165"/>
      <c r="BEN189" s="168"/>
      <c r="BEO189" s="165"/>
      <c r="BEP189" s="165"/>
      <c r="BEQ189" s="165"/>
      <c r="BER189" s="168"/>
      <c r="BES189" s="165"/>
      <c r="BET189" s="165"/>
      <c r="BEU189" s="165"/>
      <c r="BEV189" s="168"/>
      <c r="BEW189" s="165"/>
      <c r="BEX189" s="165"/>
      <c r="BEY189" s="165"/>
      <c r="BEZ189" s="168"/>
      <c r="BFA189" s="165"/>
      <c r="BFB189" s="165"/>
      <c r="BFC189" s="165"/>
      <c r="BFD189" s="168"/>
      <c r="BFE189" s="165"/>
      <c r="BFF189" s="165"/>
      <c r="BFG189" s="165"/>
      <c r="BFH189" s="168"/>
      <c r="BFI189" s="165"/>
      <c r="BFJ189" s="165"/>
      <c r="BFK189" s="165"/>
      <c r="BFL189" s="168"/>
      <c r="BFM189" s="165"/>
      <c r="BFN189" s="165"/>
      <c r="BFO189" s="165"/>
      <c r="BFP189" s="168"/>
      <c r="BFQ189" s="165"/>
      <c r="BFR189" s="165"/>
      <c r="BFS189" s="165"/>
      <c r="BFT189" s="168"/>
      <c r="BFU189" s="165"/>
      <c r="BFV189" s="165"/>
      <c r="BFW189" s="165"/>
      <c r="BFX189" s="168"/>
      <c r="BFY189" s="165"/>
      <c r="BFZ189" s="165"/>
      <c r="BGA189" s="165"/>
      <c r="BGB189" s="168"/>
      <c r="BGC189" s="165"/>
      <c r="BGD189" s="165"/>
      <c r="BGE189" s="165"/>
      <c r="BGF189" s="168"/>
      <c r="BGG189" s="165"/>
      <c r="BGH189" s="165"/>
      <c r="BGI189" s="165"/>
      <c r="BGJ189" s="168"/>
      <c r="BGK189" s="165"/>
      <c r="BGL189" s="165"/>
      <c r="BGM189" s="165"/>
      <c r="BGN189" s="168"/>
      <c r="BGO189" s="165"/>
      <c r="BGP189" s="165"/>
      <c r="BGQ189" s="165"/>
      <c r="BGR189" s="168"/>
      <c r="BGS189" s="165"/>
      <c r="BGT189" s="165"/>
      <c r="BGU189" s="165"/>
      <c r="BGV189" s="168"/>
      <c r="BGW189" s="165"/>
      <c r="BGX189" s="165"/>
      <c r="BGY189" s="165"/>
      <c r="BGZ189" s="168"/>
      <c r="BHA189" s="165"/>
      <c r="BHB189" s="165"/>
      <c r="BHC189" s="165"/>
      <c r="BHD189" s="168"/>
      <c r="BHE189" s="165"/>
      <c r="BHF189" s="165"/>
      <c r="BHG189" s="165"/>
      <c r="BHH189" s="168"/>
      <c r="BHI189" s="165"/>
      <c r="BHJ189" s="165"/>
      <c r="BHK189" s="165"/>
      <c r="BHL189" s="168"/>
      <c r="BHM189" s="165"/>
      <c r="BHN189" s="165"/>
      <c r="BHO189" s="165"/>
      <c r="BHP189" s="168"/>
      <c r="BHQ189" s="165"/>
      <c r="BHR189" s="165"/>
      <c r="BHS189" s="165"/>
      <c r="BHT189" s="168"/>
      <c r="BHU189" s="165"/>
      <c r="BHV189" s="165"/>
      <c r="BHW189" s="165"/>
      <c r="BHX189" s="168"/>
      <c r="BHY189" s="165"/>
      <c r="BHZ189" s="165"/>
      <c r="BIA189" s="165"/>
      <c r="BIB189" s="168"/>
      <c r="BIC189" s="165"/>
      <c r="BID189" s="165"/>
      <c r="BIE189" s="165"/>
      <c r="BIF189" s="168"/>
      <c r="BIG189" s="165"/>
      <c r="BIH189" s="165"/>
      <c r="BII189" s="165"/>
      <c r="BIJ189" s="168"/>
      <c r="BIK189" s="165"/>
      <c r="BIL189" s="165"/>
      <c r="BIM189" s="165"/>
      <c r="BIN189" s="168"/>
      <c r="BIO189" s="165"/>
      <c r="BIP189" s="165"/>
      <c r="BIQ189" s="165"/>
      <c r="BIR189" s="168"/>
      <c r="BIS189" s="165"/>
      <c r="BIT189" s="165"/>
      <c r="BIU189" s="165"/>
      <c r="BIV189" s="168"/>
      <c r="BIW189" s="165"/>
      <c r="BIX189" s="165"/>
      <c r="BIY189" s="165"/>
      <c r="BIZ189" s="168"/>
      <c r="BJA189" s="165"/>
      <c r="BJB189" s="165"/>
      <c r="BJC189" s="165"/>
      <c r="BJD189" s="168"/>
      <c r="BJE189" s="165"/>
      <c r="BJF189" s="165"/>
      <c r="BJG189" s="165"/>
      <c r="BJH189" s="168"/>
      <c r="BJI189" s="165"/>
      <c r="BJJ189" s="165"/>
      <c r="BJK189" s="165"/>
      <c r="BJL189" s="168"/>
      <c r="BJM189" s="165"/>
      <c r="BJN189" s="165"/>
      <c r="BJO189" s="165"/>
      <c r="BJP189" s="168"/>
      <c r="BJQ189" s="165"/>
      <c r="BJR189" s="165"/>
      <c r="BJS189" s="165"/>
      <c r="BJT189" s="168"/>
      <c r="BJU189" s="165"/>
      <c r="BJV189" s="165"/>
      <c r="BJW189" s="165"/>
      <c r="BJX189" s="168"/>
      <c r="BJY189" s="165"/>
      <c r="BJZ189" s="165"/>
      <c r="BKA189" s="165"/>
      <c r="BKB189" s="168"/>
      <c r="BKC189" s="165"/>
      <c r="BKD189" s="165"/>
      <c r="BKE189" s="165"/>
      <c r="BKF189" s="168"/>
      <c r="BKG189" s="165"/>
      <c r="BKH189" s="165"/>
      <c r="BKI189" s="165"/>
      <c r="BKJ189" s="168"/>
      <c r="BKK189" s="165"/>
      <c r="BKL189" s="165"/>
      <c r="BKM189" s="165"/>
      <c r="BKN189" s="168"/>
      <c r="BKO189" s="165"/>
      <c r="BKP189" s="165"/>
      <c r="BKQ189" s="165"/>
      <c r="BKR189" s="168"/>
      <c r="BKS189" s="165"/>
      <c r="BKT189" s="165"/>
      <c r="BKU189" s="165"/>
      <c r="BKV189" s="168"/>
      <c r="BKW189" s="165"/>
      <c r="BKX189" s="165"/>
      <c r="BKY189" s="165"/>
      <c r="BKZ189" s="168"/>
      <c r="BLA189" s="165"/>
      <c r="BLB189" s="165"/>
      <c r="BLC189" s="165"/>
      <c r="BLD189" s="168"/>
      <c r="BLE189" s="165"/>
      <c r="BLF189" s="165"/>
      <c r="BLG189" s="165"/>
      <c r="BLH189" s="168"/>
      <c r="BLI189" s="165"/>
      <c r="BLJ189" s="165"/>
      <c r="BLK189" s="165"/>
      <c r="BLL189" s="168"/>
      <c r="BLM189" s="165"/>
      <c r="BLN189" s="165"/>
      <c r="BLO189" s="165"/>
      <c r="BLP189" s="168"/>
      <c r="BLQ189" s="165"/>
      <c r="BLR189" s="165"/>
      <c r="BLS189" s="165"/>
      <c r="BLT189" s="168"/>
      <c r="BLU189" s="165"/>
      <c r="BLV189" s="165"/>
      <c r="BLW189" s="165"/>
      <c r="BLX189" s="168"/>
      <c r="BLY189" s="165"/>
      <c r="BLZ189" s="165"/>
      <c r="BMA189" s="165"/>
      <c r="BMB189" s="168"/>
      <c r="BMC189" s="165"/>
      <c r="BMD189" s="165"/>
      <c r="BME189" s="165"/>
      <c r="BMF189" s="168"/>
      <c r="BMG189" s="165"/>
      <c r="BMH189" s="165"/>
      <c r="BMI189" s="165"/>
      <c r="BMJ189" s="168"/>
      <c r="BMK189" s="165"/>
      <c r="BML189" s="165"/>
      <c r="BMM189" s="165"/>
      <c r="BMN189" s="168"/>
      <c r="BMO189" s="165"/>
      <c r="BMP189" s="165"/>
      <c r="BMQ189" s="165"/>
      <c r="BMR189" s="168"/>
      <c r="BMS189" s="165"/>
      <c r="BMT189" s="165"/>
      <c r="BMU189" s="165"/>
      <c r="BMV189" s="168"/>
      <c r="BMW189" s="165"/>
      <c r="BMX189" s="165"/>
      <c r="BMY189" s="165"/>
      <c r="BMZ189" s="168"/>
      <c r="BNA189" s="165"/>
      <c r="BNB189" s="165"/>
      <c r="BNC189" s="165"/>
      <c r="BND189" s="168"/>
      <c r="BNE189" s="165"/>
      <c r="BNF189" s="165"/>
      <c r="BNG189" s="165"/>
      <c r="BNH189" s="168"/>
      <c r="BNI189" s="165"/>
      <c r="BNJ189" s="165"/>
      <c r="BNK189" s="165"/>
      <c r="BNL189" s="168"/>
      <c r="BNM189" s="165"/>
      <c r="BNN189" s="165"/>
      <c r="BNO189" s="165"/>
      <c r="BNP189" s="168"/>
      <c r="BNQ189" s="165"/>
      <c r="BNR189" s="165"/>
      <c r="BNS189" s="165"/>
      <c r="BNT189" s="168"/>
      <c r="BNU189" s="165"/>
      <c r="BNV189" s="165"/>
      <c r="BNW189" s="165"/>
      <c r="BNX189" s="168"/>
      <c r="BNY189" s="165"/>
      <c r="BNZ189" s="165"/>
      <c r="BOA189" s="165"/>
      <c r="BOB189" s="168"/>
      <c r="BOC189" s="165"/>
      <c r="BOD189" s="165"/>
      <c r="BOE189" s="165"/>
      <c r="BOF189" s="168"/>
      <c r="BOG189" s="165"/>
      <c r="BOH189" s="165"/>
      <c r="BOI189" s="165"/>
      <c r="BOJ189" s="168"/>
      <c r="BOK189" s="165"/>
      <c r="BOL189" s="165"/>
      <c r="BOM189" s="165"/>
      <c r="BON189" s="168"/>
      <c r="BOO189" s="165"/>
      <c r="BOP189" s="165"/>
      <c r="BOQ189" s="165"/>
      <c r="BOR189" s="168"/>
      <c r="BOS189" s="165"/>
      <c r="BOT189" s="165"/>
      <c r="BOU189" s="165"/>
      <c r="BOV189" s="168"/>
      <c r="BOW189" s="165"/>
      <c r="BOX189" s="165"/>
      <c r="BOY189" s="165"/>
      <c r="BOZ189" s="168"/>
      <c r="BPA189" s="165"/>
      <c r="BPB189" s="165"/>
      <c r="BPC189" s="165"/>
      <c r="BPD189" s="168"/>
      <c r="BPE189" s="165"/>
      <c r="BPF189" s="165"/>
      <c r="BPG189" s="165"/>
      <c r="BPH189" s="168"/>
      <c r="BPI189" s="165"/>
      <c r="BPJ189" s="165"/>
      <c r="BPK189" s="165"/>
      <c r="BPL189" s="168"/>
      <c r="BPM189" s="165"/>
      <c r="BPN189" s="165"/>
      <c r="BPO189" s="165"/>
      <c r="BPP189" s="168"/>
      <c r="BPQ189" s="165"/>
      <c r="BPR189" s="165"/>
      <c r="BPS189" s="165"/>
      <c r="BPT189" s="168"/>
      <c r="BPU189" s="165"/>
      <c r="BPV189" s="165"/>
      <c r="BPW189" s="165"/>
      <c r="BPX189" s="168"/>
      <c r="BPY189" s="165"/>
      <c r="BPZ189" s="165"/>
      <c r="BQA189" s="165"/>
      <c r="BQB189" s="168"/>
      <c r="BQC189" s="165"/>
      <c r="BQD189" s="165"/>
      <c r="BQE189" s="165"/>
      <c r="BQF189" s="168"/>
      <c r="BQG189" s="165"/>
      <c r="BQH189" s="165"/>
      <c r="BQI189" s="165"/>
      <c r="BQJ189" s="168"/>
      <c r="BQK189" s="165"/>
      <c r="BQL189" s="165"/>
      <c r="BQM189" s="165"/>
      <c r="BQN189" s="168"/>
      <c r="BQO189" s="165"/>
      <c r="BQP189" s="165"/>
      <c r="BQQ189" s="165"/>
      <c r="BQR189" s="168"/>
      <c r="BQS189" s="165"/>
      <c r="BQT189" s="165"/>
      <c r="BQU189" s="165"/>
      <c r="BQV189" s="168"/>
      <c r="BQW189" s="165"/>
      <c r="BQX189" s="165"/>
      <c r="BQY189" s="165"/>
      <c r="BQZ189" s="168"/>
      <c r="BRA189" s="165"/>
      <c r="BRB189" s="165"/>
      <c r="BRC189" s="165"/>
      <c r="BRD189" s="168"/>
      <c r="BRE189" s="165"/>
      <c r="BRF189" s="165"/>
      <c r="BRG189" s="165"/>
      <c r="BRH189" s="168"/>
      <c r="BRI189" s="165"/>
      <c r="BRJ189" s="165"/>
      <c r="BRK189" s="165"/>
      <c r="BRL189" s="168"/>
      <c r="BRM189" s="165"/>
      <c r="BRN189" s="165"/>
      <c r="BRO189" s="165"/>
      <c r="BRP189" s="168"/>
      <c r="BRQ189" s="165"/>
      <c r="BRR189" s="165"/>
      <c r="BRS189" s="165"/>
      <c r="BRT189" s="168"/>
      <c r="BRU189" s="165"/>
      <c r="BRV189" s="165"/>
      <c r="BRW189" s="165"/>
      <c r="BRX189" s="168"/>
      <c r="BRY189" s="165"/>
      <c r="BRZ189" s="165"/>
      <c r="BSA189" s="165"/>
      <c r="BSB189" s="168"/>
      <c r="BSC189" s="165"/>
      <c r="BSD189" s="165"/>
      <c r="BSE189" s="165"/>
      <c r="BSF189" s="168"/>
      <c r="BSG189" s="165"/>
      <c r="BSH189" s="165"/>
      <c r="BSI189" s="165"/>
      <c r="BSJ189" s="168"/>
      <c r="BSK189" s="165"/>
      <c r="BSL189" s="165"/>
      <c r="BSM189" s="165"/>
      <c r="BSN189" s="168"/>
      <c r="BSO189" s="165"/>
      <c r="BSP189" s="165"/>
      <c r="BSQ189" s="165"/>
      <c r="BSR189" s="168"/>
      <c r="BSS189" s="165"/>
      <c r="BST189" s="165"/>
      <c r="BSU189" s="165"/>
      <c r="BSV189" s="168"/>
      <c r="BSW189" s="165"/>
      <c r="BSX189" s="165"/>
      <c r="BSY189" s="165"/>
      <c r="BSZ189" s="168"/>
      <c r="BTA189" s="165"/>
      <c r="BTB189" s="165"/>
      <c r="BTC189" s="165"/>
      <c r="BTD189" s="168"/>
      <c r="BTE189" s="165"/>
      <c r="BTF189" s="165"/>
      <c r="BTG189" s="165"/>
      <c r="BTH189" s="168"/>
      <c r="BTI189" s="165"/>
      <c r="BTJ189" s="165"/>
      <c r="BTK189" s="165"/>
      <c r="BTL189" s="168"/>
      <c r="BTM189" s="165"/>
      <c r="BTN189" s="165"/>
      <c r="BTO189" s="165"/>
      <c r="BTP189" s="168"/>
      <c r="BTQ189" s="165"/>
      <c r="BTR189" s="165"/>
      <c r="BTS189" s="165"/>
      <c r="BTT189" s="168"/>
      <c r="BTU189" s="165"/>
      <c r="BTV189" s="165"/>
      <c r="BTW189" s="165"/>
      <c r="BTX189" s="168"/>
      <c r="BTY189" s="165"/>
      <c r="BTZ189" s="165"/>
      <c r="BUA189" s="165"/>
      <c r="BUB189" s="168"/>
      <c r="BUC189" s="165"/>
      <c r="BUD189" s="165"/>
      <c r="BUE189" s="165"/>
      <c r="BUF189" s="168"/>
      <c r="BUG189" s="165"/>
      <c r="BUH189" s="165"/>
      <c r="BUI189" s="165"/>
      <c r="BUJ189" s="168"/>
      <c r="BUK189" s="165"/>
      <c r="BUL189" s="165"/>
      <c r="BUM189" s="165"/>
      <c r="BUN189" s="168"/>
      <c r="BUO189" s="165"/>
      <c r="BUP189" s="165"/>
      <c r="BUQ189" s="165"/>
      <c r="BUR189" s="168"/>
      <c r="BUS189" s="165"/>
      <c r="BUT189" s="165"/>
      <c r="BUU189" s="165"/>
      <c r="BUV189" s="168"/>
      <c r="BUW189" s="165"/>
      <c r="BUX189" s="165"/>
      <c r="BUY189" s="165"/>
      <c r="BUZ189" s="168"/>
      <c r="BVA189" s="165"/>
      <c r="BVB189" s="165"/>
      <c r="BVC189" s="165"/>
      <c r="BVD189" s="168"/>
      <c r="BVE189" s="165"/>
      <c r="BVF189" s="165"/>
      <c r="BVG189" s="165"/>
      <c r="BVH189" s="168"/>
      <c r="BVI189" s="165"/>
      <c r="BVJ189" s="165"/>
      <c r="BVK189" s="165"/>
      <c r="BVL189" s="168"/>
      <c r="BVM189" s="165"/>
      <c r="BVN189" s="165"/>
      <c r="BVO189" s="165"/>
      <c r="BVP189" s="168"/>
      <c r="BVQ189" s="165"/>
      <c r="BVR189" s="165"/>
      <c r="BVS189" s="165"/>
      <c r="BVT189" s="168"/>
      <c r="BVU189" s="165"/>
      <c r="BVV189" s="165"/>
      <c r="BVW189" s="165"/>
      <c r="BVX189" s="168"/>
      <c r="BVY189" s="165"/>
      <c r="BVZ189" s="165"/>
      <c r="BWA189" s="165"/>
      <c r="BWB189" s="168"/>
      <c r="BWC189" s="165"/>
      <c r="BWD189" s="165"/>
      <c r="BWE189" s="165"/>
      <c r="BWF189" s="168"/>
      <c r="BWG189" s="165"/>
      <c r="BWH189" s="165"/>
      <c r="BWI189" s="165"/>
      <c r="BWJ189" s="168"/>
      <c r="BWK189" s="165"/>
      <c r="BWL189" s="165"/>
      <c r="BWM189" s="165"/>
      <c r="BWN189" s="168"/>
      <c r="BWO189" s="165"/>
      <c r="BWP189" s="165"/>
      <c r="BWQ189" s="165"/>
      <c r="BWR189" s="168"/>
      <c r="BWS189" s="165"/>
      <c r="BWT189" s="165"/>
      <c r="BWU189" s="165"/>
      <c r="BWV189" s="168"/>
      <c r="BWW189" s="165"/>
      <c r="BWX189" s="165"/>
      <c r="BWY189" s="165"/>
      <c r="BWZ189" s="168"/>
      <c r="BXA189" s="165"/>
      <c r="BXB189" s="165"/>
      <c r="BXC189" s="165"/>
      <c r="BXD189" s="168"/>
      <c r="BXE189" s="165"/>
      <c r="BXF189" s="165"/>
      <c r="BXG189" s="165"/>
      <c r="BXH189" s="168"/>
      <c r="BXI189" s="165"/>
      <c r="BXJ189" s="165"/>
      <c r="BXK189" s="165"/>
      <c r="BXL189" s="168"/>
      <c r="BXM189" s="165"/>
      <c r="BXN189" s="165"/>
      <c r="BXO189" s="165"/>
      <c r="BXP189" s="168"/>
      <c r="BXQ189" s="165"/>
      <c r="BXR189" s="165"/>
      <c r="BXS189" s="165"/>
      <c r="BXT189" s="168"/>
      <c r="BXU189" s="165"/>
      <c r="BXV189" s="165"/>
      <c r="BXW189" s="165"/>
      <c r="BXX189" s="168"/>
      <c r="BXY189" s="165"/>
      <c r="BXZ189" s="165"/>
      <c r="BYA189" s="165"/>
      <c r="BYB189" s="168"/>
      <c r="BYC189" s="165"/>
      <c r="BYD189" s="165"/>
      <c r="BYE189" s="165"/>
      <c r="BYF189" s="168"/>
      <c r="BYG189" s="165"/>
      <c r="BYH189" s="165"/>
      <c r="BYI189" s="165"/>
      <c r="BYJ189" s="168"/>
      <c r="BYK189" s="165"/>
      <c r="BYL189" s="165"/>
      <c r="BYM189" s="165"/>
      <c r="BYN189" s="168"/>
      <c r="BYO189" s="165"/>
      <c r="BYP189" s="165"/>
      <c r="BYQ189" s="165"/>
      <c r="BYR189" s="168"/>
      <c r="BYS189" s="165"/>
      <c r="BYT189" s="165"/>
      <c r="BYU189" s="165"/>
      <c r="BYV189" s="168"/>
      <c r="BYW189" s="165"/>
      <c r="BYX189" s="165"/>
      <c r="BYY189" s="165"/>
      <c r="BYZ189" s="168"/>
      <c r="BZA189" s="165"/>
      <c r="BZB189" s="165"/>
      <c r="BZC189" s="165"/>
      <c r="BZD189" s="168"/>
      <c r="BZE189" s="165"/>
      <c r="BZF189" s="165"/>
      <c r="BZG189" s="165"/>
      <c r="BZH189" s="168"/>
      <c r="BZI189" s="165"/>
      <c r="BZJ189" s="165"/>
      <c r="BZK189" s="165"/>
      <c r="BZL189" s="168"/>
      <c r="BZM189" s="165"/>
      <c r="BZN189" s="165"/>
      <c r="BZO189" s="165"/>
      <c r="BZP189" s="168"/>
      <c r="BZQ189" s="165"/>
      <c r="BZR189" s="165"/>
      <c r="BZS189" s="165"/>
      <c r="BZT189" s="168"/>
      <c r="BZU189" s="165"/>
      <c r="BZV189" s="165"/>
      <c r="BZW189" s="165"/>
      <c r="BZX189" s="168"/>
      <c r="BZY189" s="165"/>
      <c r="BZZ189" s="165"/>
      <c r="CAA189" s="165"/>
      <c r="CAB189" s="168"/>
      <c r="CAC189" s="165"/>
      <c r="CAD189" s="165"/>
      <c r="CAE189" s="165"/>
      <c r="CAF189" s="168"/>
      <c r="CAG189" s="165"/>
      <c r="CAH189" s="165"/>
      <c r="CAI189" s="165"/>
      <c r="CAJ189" s="168"/>
      <c r="CAK189" s="165"/>
      <c r="CAL189" s="165"/>
      <c r="CAM189" s="165"/>
      <c r="CAN189" s="168"/>
      <c r="CAO189" s="165"/>
      <c r="CAP189" s="165"/>
      <c r="CAQ189" s="165"/>
      <c r="CAR189" s="168"/>
      <c r="CAS189" s="165"/>
      <c r="CAT189" s="165"/>
      <c r="CAU189" s="165"/>
      <c r="CAV189" s="168"/>
      <c r="CAW189" s="165"/>
      <c r="CAX189" s="165"/>
      <c r="CAY189" s="165"/>
      <c r="CAZ189" s="168"/>
      <c r="CBA189" s="165"/>
      <c r="CBB189" s="165"/>
      <c r="CBC189" s="165"/>
      <c r="CBD189" s="168"/>
      <c r="CBE189" s="165"/>
      <c r="CBF189" s="165"/>
      <c r="CBG189" s="165"/>
      <c r="CBH189" s="168"/>
      <c r="CBI189" s="165"/>
      <c r="CBJ189" s="165"/>
      <c r="CBK189" s="165"/>
      <c r="CBL189" s="168"/>
      <c r="CBM189" s="165"/>
      <c r="CBN189" s="165"/>
      <c r="CBO189" s="165"/>
      <c r="CBP189" s="168"/>
      <c r="CBQ189" s="165"/>
      <c r="CBR189" s="165"/>
      <c r="CBS189" s="165"/>
      <c r="CBT189" s="168"/>
      <c r="CBU189" s="165"/>
      <c r="CBV189" s="165"/>
      <c r="CBW189" s="165"/>
      <c r="CBX189" s="168"/>
      <c r="CBY189" s="165"/>
      <c r="CBZ189" s="165"/>
      <c r="CCA189" s="165"/>
      <c r="CCB189" s="168"/>
      <c r="CCC189" s="165"/>
      <c r="CCD189" s="165"/>
      <c r="CCE189" s="165"/>
      <c r="CCF189" s="168"/>
      <c r="CCG189" s="165"/>
      <c r="CCH189" s="165"/>
      <c r="CCI189" s="165"/>
      <c r="CCJ189" s="168"/>
      <c r="CCK189" s="165"/>
      <c r="CCL189" s="165"/>
      <c r="CCM189" s="165"/>
      <c r="CCN189" s="168"/>
      <c r="CCO189" s="165"/>
      <c r="CCP189" s="165"/>
      <c r="CCQ189" s="165"/>
      <c r="CCR189" s="168"/>
      <c r="CCS189" s="165"/>
      <c r="CCT189" s="165"/>
      <c r="CCU189" s="165"/>
      <c r="CCV189" s="168"/>
      <c r="CCW189" s="165"/>
      <c r="CCX189" s="165"/>
      <c r="CCY189" s="165"/>
      <c r="CCZ189" s="168"/>
      <c r="CDA189" s="165"/>
      <c r="CDB189" s="165"/>
      <c r="CDC189" s="165"/>
      <c r="CDD189" s="168"/>
      <c r="CDE189" s="165"/>
      <c r="CDF189" s="165"/>
      <c r="CDG189" s="165"/>
      <c r="CDH189" s="168"/>
      <c r="CDI189" s="165"/>
      <c r="CDJ189" s="165"/>
      <c r="CDK189" s="165"/>
      <c r="CDL189" s="168"/>
      <c r="CDM189" s="165"/>
      <c r="CDN189" s="165"/>
      <c r="CDO189" s="165"/>
      <c r="CDP189" s="168"/>
      <c r="CDQ189" s="165"/>
      <c r="CDR189" s="165"/>
      <c r="CDS189" s="165"/>
      <c r="CDT189" s="168"/>
      <c r="CDU189" s="165"/>
      <c r="CDV189" s="165"/>
      <c r="CDW189" s="165"/>
      <c r="CDX189" s="168"/>
      <c r="CDY189" s="165"/>
      <c r="CDZ189" s="165"/>
      <c r="CEA189" s="165"/>
      <c r="CEB189" s="168"/>
      <c r="CEC189" s="165"/>
      <c r="CED189" s="165"/>
      <c r="CEE189" s="165"/>
      <c r="CEF189" s="168"/>
      <c r="CEG189" s="165"/>
      <c r="CEH189" s="165"/>
      <c r="CEI189" s="165"/>
      <c r="CEJ189" s="168"/>
      <c r="CEK189" s="165"/>
      <c r="CEL189" s="165"/>
      <c r="CEM189" s="165"/>
      <c r="CEN189" s="168"/>
      <c r="CEO189" s="165"/>
      <c r="CEP189" s="165"/>
      <c r="CEQ189" s="165"/>
      <c r="CER189" s="168"/>
      <c r="CES189" s="165"/>
      <c r="CET189" s="165"/>
      <c r="CEU189" s="165"/>
      <c r="CEV189" s="168"/>
      <c r="CEW189" s="165"/>
      <c r="CEX189" s="165"/>
      <c r="CEY189" s="165"/>
      <c r="CEZ189" s="168"/>
      <c r="CFA189" s="165"/>
      <c r="CFB189" s="165"/>
      <c r="CFC189" s="165"/>
      <c r="CFD189" s="168"/>
      <c r="CFE189" s="165"/>
      <c r="CFF189" s="165"/>
      <c r="CFG189" s="165"/>
      <c r="CFH189" s="168"/>
      <c r="CFI189" s="165"/>
      <c r="CFJ189" s="165"/>
      <c r="CFK189" s="165"/>
      <c r="CFL189" s="168"/>
      <c r="CFM189" s="165"/>
      <c r="CFN189" s="165"/>
      <c r="CFO189" s="165"/>
      <c r="CFP189" s="168"/>
      <c r="CFQ189" s="165"/>
      <c r="CFR189" s="165"/>
      <c r="CFS189" s="165"/>
      <c r="CFT189" s="168"/>
      <c r="CFU189" s="165"/>
      <c r="CFV189" s="165"/>
      <c r="CFW189" s="165"/>
      <c r="CFX189" s="168"/>
      <c r="CFY189" s="165"/>
      <c r="CFZ189" s="165"/>
      <c r="CGA189" s="165"/>
      <c r="CGB189" s="168"/>
      <c r="CGC189" s="165"/>
      <c r="CGD189" s="165"/>
      <c r="CGE189" s="165"/>
      <c r="CGF189" s="168"/>
      <c r="CGG189" s="165"/>
      <c r="CGH189" s="165"/>
      <c r="CGI189" s="165"/>
      <c r="CGJ189" s="168"/>
      <c r="CGK189" s="165"/>
      <c r="CGL189" s="165"/>
      <c r="CGM189" s="165"/>
      <c r="CGN189" s="168"/>
      <c r="CGO189" s="165"/>
      <c r="CGP189" s="165"/>
      <c r="CGQ189" s="165"/>
      <c r="CGR189" s="168"/>
      <c r="CGS189" s="165"/>
      <c r="CGT189" s="165"/>
      <c r="CGU189" s="165"/>
      <c r="CGV189" s="168"/>
      <c r="CGW189" s="165"/>
      <c r="CGX189" s="165"/>
      <c r="CGY189" s="165"/>
      <c r="CGZ189" s="168"/>
      <c r="CHA189" s="165"/>
      <c r="CHB189" s="165"/>
      <c r="CHC189" s="165"/>
      <c r="CHD189" s="168"/>
      <c r="CHE189" s="165"/>
      <c r="CHF189" s="165"/>
      <c r="CHG189" s="165"/>
      <c r="CHH189" s="168"/>
      <c r="CHI189" s="165"/>
      <c r="CHJ189" s="165"/>
      <c r="CHK189" s="165"/>
      <c r="CHL189" s="168"/>
      <c r="CHM189" s="165"/>
      <c r="CHN189" s="165"/>
      <c r="CHO189" s="165"/>
      <c r="CHP189" s="168"/>
      <c r="CHQ189" s="165"/>
      <c r="CHR189" s="165"/>
      <c r="CHS189" s="165"/>
      <c r="CHT189" s="168"/>
      <c r="CHU189" s="165"/>
      <c r="CHV189" s="165"/>
      <c r="CHW189" s="165"/>
      <c r="CHX189" s="168"/>
      <c r="CHY189" s="165"/>
      <c r="CHZ189" s="165"/>
      <c r="CIA189" s="165"/>
      <c r="CIB189" s="168"/>
      <c r="CIC189" s="165"/>
      <c r="CID189" s="165"/>
      <c r="CIE189" s="165"/>
      <c r="CIF189" s="168"/>
      <c r="CIG189" s="165"/>
      <c r="CIH189" s="165"/>
      <c r="CII189" s="165"/>
      <c r="CIJ189" s="168"/>
      <c r="CIK189" s="165"/>
      <c r="CIL189" s="165"/>
      <c r="CIM189" s="165"/>
      <c r="CIN189" s="168"/>
      <c r="CIO189" s="165"/>
      <c r="CIP189" s="165"/>
      <c r="CIQ189" s="165"/>
      <c r="CIR189" s="168"/>
      <c r="CIS189" s="165"/>
      <c r="CIT189" s="165"/>
      <c r="CIU189" s="165"/>
      <c r="CIV189" s="168"/>
      <c r="CIW189" s="165"/>
      <c r="CIX189" s="165"/>
      <c r="CIY189" s="165"/>
      <c r="CIZ189" s="168"/>
      <c r="CJA189" s="165"/>
      <c r="CJB189" s="165"/>
      <c r="CJC189" s="165"/>
      <c r="CJD189" s="168"/>
      <c r="CJE189" s="165"/>
      <c r="CJF189" s="165"/>
      <c r="CJG189" s="165"/>
      <c r="CJH189" s="168"/>
      <c r="CJI189" s="165"/>
      <c r="CJJ189" s="165"/>
      <c r="CJK189" s="165"/>
      <c r="CJL189" s="168"/>
      <c r="CJM189" s="165"/>
      <c r="CJN189" s="165"/>
      <c r="CJO189" s="165"/>
      <c r="CJP189" s="168"/>
      <c r="CJQ189" s="165"/>
      <c r="CJR189" s="165"/>
      <c r="CJS189" s="165"/>
      <c r="CJT189" s="168"/>
      <c r="CJU189" s="165"/>
      <c r="CJV189" s="165"/>
      <c r="CJW189" s="165"/>
      <c r="CJX189" s="168"/>
      <c r="CJY189" s="165"/>
      <c r="CJZ189" s="165"/>
      <c r="CKA189" s="165"/>
      <c r="CKB189" s="168"/>
      <c r="CKC189" s="165"/>
      <c r="CKD189" s="165"/>
      <c r="CKE189" s="165"/>
      <c r="CKF189" s="168"/>
      <c r="CKG189" s="165"/>
      <c r="CKH189" s="165"/>
      <c r="CKI189" s="165"/>
      <c r="CKJ189" s="168"/>
      <c r="CKK189" s="165"/>
      <c r="CKL189" s="165"/>
      <c r="CKM189" s="165"/>
      <c r="CKN189" s="168"/>
      <c r="CKO189" s="165"/>
      <c r="CKP189" s="165"/>
      <c r="CKQ189" s="165"/>
      <c r="CKR189" s="168"/>
      <c r="CKS189" s="165"/>
      <c r="CKT189" s="165"/>
      <c r="CKU189" s="165"/>
      <c r="CKV189" s="168"/>
      <c r="CKW189" s="165"/>
      <c r="CKX189" s="165"/>
      <c r="CKY189" s="165"/>
      <c r="CKZ189" s="168"/>
      <c r="CLA189" s="165"/>
      <c r="CLB189" s="165"/>
      <c r="CLC189" s="165"/>
      <c r="CLD189" s="168"/>
      <c r="CLE189" s="165"/>
      <c r="CLF189" s="165"/>
      <c r="CLG189" s="165"/>
      <c r="CLH189" s="168"/>
      <c r="CLI189" s="165"/>
      <c r="CLJ189" s="165"/>
      <c r="CLK189" s="165"/>
      <c r="CLL189" s="168"/>
      <c r="CLM189" s="165"/>
      <c r="CLN189" s="165"/>
      <c r="CLO189" s="165"/>
      <c r="CLP189" s="168"/>
      <c r="CLQ189" s="165"/>
      <c r="CLR189" s="165"/>
      <c r="CLS189" s="165"/>
      <c r="CLT189" s="168"/>
      <c r="CLU189" s="165"/>
      <c r="CLV189" s="165"/>
      <c r="CLW189" s="165"/>
      <c r="CLX189" s="168"/>
      <c r="CLY189" s="165"/>
      <c r="CLZ189" s="165"/>
      <c r="CMA189" s="165"/>
      <c r="CMB189" s="168"/>
      <c r="CMC189" s="165"/>
      <c r="CMD189" s="165"/>
      <c r="CME189" s="165"/>
      <c r="CMF189" s="168"/>
      <c r="CMG189" s="165"/>
      <c r="CMH189" s="165"/>
      <c r="CMI189" s="165"/>
      <c r="CMJ189" s="168"/>
      <c r="CMK189" s="165"/>
      <c r="CML189" s="165"/>
      <c r="CMM189" s="165"/>
      <c r="CMN189" s="168"/>
      <c r="CMO189" s="165"/>
      <c r="CMP189" s="165"/>
      <c r="CMQ189" s="165"/>
      <c r="CMR189" s="168"/>
      <c r="CMS189" s="165"/>
      <c r="CMT189" s="165"/>
      <c r="CMU189" s="165"/>
      <c r="CMV189" s="168"/>
      <c r="CMW189" s="165"/>
      <c r="CMX189" s="165"/>
      <c r="CMY189" s="165"/>
      <c r="CMZ189" s="168"/>
      <c r="CNA189" s="165"/>
      <c r="CNB189" s="165"/>
      <c r="CNC189" s="165"/>
      <c r="CND189" s="168"/>
      <c r="CNE189" s="165"/>
      <c r="CNF189" s="165"/>
      <c r="CNG189" s="165"/>
      <c r="CNH189" s="168"/>
      <c r="CNI189" s="165"/>
      <c r="CNJ189" s="165"/>
      <c r="CNK189" s="165"/>
      <c r="CNL189" s="168"/>
      <c r="CNM189" s="165"/>
      <c r="CNN189" s="165"/>
      <c r="CNO189" s="165"/>
      <c r="CNP189" s="168"/>
      <c r="CNQ189" s="165"/>
      <c r="CNR189" s="165"/>
      <c r="CNS189" s="165"/>
      <c r="CNT189" s="168"/>
      <c r="CNU189" s="165"/>
      <c r="CNV189" s="165"/>
      <c r="CNW189" s="165"/>
      <c r="CNX189" s="168"/>
      <c r="CNY189" s="165"/>
      <c r="CNZ189" s="165"/>
      <c r="COA189" s="165"/>
      <c r="COB189" s="168"/>
      <c r="COC189" s="165"/>
      <c r="COD189" s="165"/>
      <c r="COE189" s="165"/>
      <c r="COF189" s="168"/>
      <c r="COG189" s="165"/>
      <c r="COH189" s="165"/>
      <c r="COI189" s="165"/>
      <c r="COJ189" s="168"/>
      <c r="COK189" s="165"/>
      <c r="COL189" s="165"/>
      <c r="COM189" s="165"/>
      <c r="CON189" s="168"/>
      <c r="COO189" s="165"/>
      <c r="COP189" s="165"/>
      <c r="COQ189" s="165"/>
      <c r="COR189" s="168"/>
      <c r="COS189" s="165"/>
      <c r="COT189" s="165"/>
      <c r="COU189" s="165"/>
      <c r="COV189" s="168"/>
      <c r="COW189" s="165"/>
      <c r="COX189" s="165"/>
      <c r="COY189" s="165"/>
      <c r="COZ189" s="168"/>
      <c r="CPA189" s="165"/>
      <c r="CPB189" s="165"/>
      <c r="CPC189" s="165"/>
      <c r="CPD189" s="168"/>
      <c r="CPE189" s="165"/>
      <c r="CPF189" s="165"/>
      <c r="CPG189" s="165"/>
      <c r="CPH189" s="168"/>
      <c r="CPI189" s="165"/>
      <c r="CPJ189" s="165"/>
      <c r="CPK189" s="165"/>
      <c r="CPL189" s="168"/>
      <c r="CPM189" s="165"/>
      <c r="CPN189" s="165"/>
      <c r="CPO189" s="165"/>
      <c r="CPP189" s="168"/>
      <c r="CPQ189" s="165"/>
      <c r="CPR189" s="165"/>
      <c r="CPS189" s="165"/>
      <c r="CPT189" s="168"/>
      <c r="CPU189" s="165"/>
      <c r="CPV189" s="165"/>
      <c r="CPW189" s="165"/>
      <c r="CPX189" s="168"/>
      <c r="CPY189" s="165"/>
      <c r="CPZ189" s="165"/>
      <c r="CQA189" s="165"/>
      <c r="CQB189" s="168"/>
      <c r="CQC189" s="165"/>
      <c r="CQD189" s="165"/>
      <c r="CQE189" s="165"/>
      <c r="CQF189" s="168"/>
      <c r="CQG189" s="165"/>
      <c r="CQH189" s="165"/>
      <c r="CQI189" s="165"/>
      <c r="CQJ189" s="168"/>
      <c r="CQK189" s="165"/>
      <c r="CQL189" s="165"/>
      <c r="CQM189" s="165"/>
      <c r="CQN189" s="168"/>
      <c r="CQO189" s="165"/>
      <c r="CQP189" s="165"/>
      <c r="CQQ189" s="165"/>
      <c r="CQR189" s="168"/>
      <c r="CQS189" s="165"/>
      <c r="CQT189" s="165"/>
      <c r="CQU189" s="165"/>
      <c r="CQV189" s="168"/>
      <c r="CQW189" s="165"/>
      <c r="CQX189" s="165"/>
      <c r="CQY189" s="165"/>
      <c r="CQZ189" s="168"/>
      <c r="CRA189" s="165"/>
      <c r="CRB189" s="165"/>
      <c r="CRC189" s="165"/>
      <c r="CRD189" s="168"/>
      <c r="CRE189" s="165"/>
      <c r="CRF189" s="165"/>
      <c r="CRG189" s="165"/>
      <c r="CRH189" s="168"/>
      <c r="CRI189" s="165"/>
      <c r="CRJ189" s="165"/>
      <c r="CRK189" s="165"/>
      <c r="CRL189" s="168"/>
      <c r="CRM189" s="165"/>
      <c r="CRN189" s="165"/>
      <c r="CRO189" s="165"/>
      <c r="CRP189" s="168"/>
      <c r="CRQ189" s="165"/>
      <c r="CRR189" s="165"/>
      <c r="CRS189" s="165"/>
      <c r="CRT189" s="168"/>
      <c r="CRU189" s="165"/>
      <c r="CRV189" s="165"/>
      <c r="CRW189" s="165"/>
      <c r="CRX189" s="168"/>
      <c r="CRY189" s="165"/>
      <c r="CRZ189" s="165"/>
      <c r="CSA189" s="165"/>
      <c r="CSB189" s="168"/>
      <c r="CSC189" s="165"/>
      <c r="CSD189" s="165"/>
      <c r="CSE189" s="165"/>
      <c r="CSF189" s="168"/>
      <c r="CSG189" s="165"/>
      <c r="CSH189" s="165"/>
      <c r="CSI189" s="165"/>
      <c r="CSJ189" s="168"/>
      <c r="CSK189" s="165"/>
      <c r="CSL189" s="165"/>
      <c r="CSM189" s="165"/>
      <c r="CSN189" s="168"/>
      <c r="CSO189" s="165"/>
      <c r="CSP189" s="165"/>
      <c r="CSQ189" s="165"/>
      <c r="CSR189" s="168"/>
      <c r="CSS189" s="165"/>
      <c r="CST189" s="165"/>
      <c r="CSU189" s="165"/>
      <c r="CSV189" s="168"/>
      <c r="CSW189" s="165"/>
      <c r="CSX189" s="165"/>
      <c r="CSY189" s="165"/>
      <c r="CSZ189" s="168"/>
      <c r="CTA189" s="165"/>
      <c r="CTB189" s="165"/>
      <c r="CTC189" s="165"/>
      <c r="CTD189" s="168"/>
      <c r="CTE189" s="165"/>
      <c r="CTF189" s="165"/>
      <c r="CTG189" s="165"/>
      <c r="CTH189" s="168"/>
      <c r="CTI189" s="165"/>
      <c r="CTJ189" s="165"/>
      <c r="CTK189" s="165"/>
      <c r="CTL189" s="168"/>
      <c r="CTM189" s="165"/>
      <c r="CTN189" s="165"/>
      <c r="CTO189" s="165"/>
      <c r="CTP189" s="168"/>
      <c r="CTQ189" s="165"/>
      <c r="CTR189" s="165"/>
      <c r="CTS189" s="165"/>
      <c r="CTT189" s="168"/>
      <c r="CTU189" s="165"/>
      <c r="CTV189" s="165"/>
      <c r="CTW189" s="165"/>
      <c r="CTX189" s="168"/>
      <c r="CTY189" s="165"/>
      <c r="CTZ189" s="165"/>
      <c r="CUA189" s="165"/>
      <c r="CUB189" s="168"/>
      <c r="CUC189" s="165"/>
      <c r="CUD189" s="165"/>
      <c r="CUE189" s="165"/>
      <c r="CUF189" s="168"/>
      <c r="CUG189" s="165"/>
      <c r="CUH189" s="165"/>
      <c r="CUI189" s="165"/>
      <c r="CUJ189" s="168"/>
      <c r="CUK189" s="165"/>
      <c r="CUL189" s="165"/>
      <c r="CUM189" s="165"/>
      <c r="CUN189" s="168"/>
      <c r="CUO189" s="165"/>
      <c r="CUP189" s="165"/>
      <c r="CUQ189" s="165"/>
      <c r="CUR189" s="168"/>
      <c r="CUS189" s="165"/>
      <c r="CUT189" s="165"/>
      <c r="CUU189" s="165"/>
      <c r="CUV189" s="168"/>
      <c r="CUW189" s="165"/>
      <c r="CUX189" s="165"/>
      <c r="CUY189" s="165"/>
      <c r="CUZ189" s="168"/>
      <c r="CVA189" s="165"/>
      <c r="CVB189" s="165"/>
      <c r="CVC189" s="165"/>
      <c r="CVD189" s="168"/>
      <c r="CVE189" s="165"/>
      <c r="CVF189" s="165"/>
      <c r="CVG189" s="165"/>
      <c r="CVH189" s="168"/>
      <c r="CVI189" s="165"/>
      <c r="CVJ189" s="165"/>
      <c r="CVK189" s="165"/>
      <c r="CVL189" s="168"/>
      <c r="CVM189" s="165"/>
      <c r="CVN189" s="165"/>
      <c r="CVO189" s="165"/>
      <c r="CVP189" s="168"/>
      <c r="CVQ189" s="165"/>
      <c r="CVR189" s="165"/>
      <c r="CVS189" s="165"/>
      <c r="CVT189" s="168"/>
      <c r="CVU189" s="165"/>
      <c r="CVV189" s="165"/>
      <c r="CVW189" s="165"/>
      <c r="CVX189" s="168"/>
      <c r="CVY189" s="165"/>
      <c r="CVZ189" s="165"/>
      <c r="CWA189" s="165"/>
      <c r="CWB189" s="168"/>
      <c r="CWC189" s="165"/>
      <c r="CWD189" s="165"/>
      <c r="CWE189" s="165"/>
      <c r="CWF189" s="168"/>
      <c r="CWG189" s="165"/>
      <c r="CWH189" s="165"/>
      <c r="CWI189" s="165"/>
      <c r="CWJ189" s="168"/>
      <c r="CWK189" s="165"/>
      <c r="CWL189" s="165"/>
      <c r="CWM189" s="165"/>
      <c r="CWN189" s="168"/>
      <c r="CWO189" s="165"/>
      <c r="CWP189" s="165"/>
      <c r="CWQ189" s="165"/>
      <c r="CWR189" s="168"/>
      <c r="CWS189" s="165"/>
      <c r="CWT189" s="165"/>
      <c r="CWU189" s="165"/>
      <c r="CWV189" s="168"/>
      <c r="CWW189" s="165"/>
      <c r="CWX189" s="165"/>
      <c r="CWY189" s="165"/>
      <c r="CWZ189" s="168"/>
      <c r="CXA189" s="165"/>
      <c r="CXB189" s="165"/>
      <c r="CXC189" s="165"/>
      <c r="CXD189" s="168"/>
      <c r="CXE189" s="165"/>
      <c r="CXF189" s="165"/>
      <c r="CXG189" s="165"/>
      <c r="CXH189" s="168"/>
      <c r="CXI189" s="165"/>
      <c r="CXJ189" s="165"/>
      <c r="CXK189" s="165"/>
      <c r="CXL189" s="168"/>
      <c r="CXM189" s="165"/>
      <c r="CXN189" s="165"/>
      <c r="CXO189" s="165"/>
      <c r="CXP189" s="168"/>
      <c r="CXQ189" s="165"/>
      <c r="CXR189" s="165"/>
      <c r="CXS189" s="165"/>
      <c r="CXT189" s="168"/>
      <c r="CXU189" s="165"/>
      <c r="CXV189" s="165"/>
      <c r="CXW189" s="165"/>
      <c r="CXX189" s="168"/>
      <c r="CXY189" s="165"/>
      <c r="CXZ189" s="165"/>
      <c r="CYA189" s="165"/>
      <c r="CYB189" s="168"/>
      <c r="CYC189" s="165"/>
      <c r="CYD189" s="165"/>
      <c r="CYE189" s="165"/>
      <c r="CYF189" s="168"/>
      <c r="CYG189" s="165"/>
      <c r="CYH189" s="165"/>
      <c r="CYI189" s="165"/>
      <c r="CYJ189" s="168"/>
      <c r="CYK189" s="165"/>
      <c r="CYL189" s="165"/>
      <c r="CYM189" s="165"/>
      <c r="CYN189" s="168"/>
      <c r="CYO189" s="165"/>
      <c r="CYP189" s="165"/>
      <c r="CYQ189" s="165"/>
      <c r="CYR189" s="168"/>
      <c r="CYS189" s="165"/>
      <c r="CYT189" s="165"/>
      <c r="CYU189" s="165"/>
      <c r="CYV189" s="168"/>
      <c r="CYW189" s="165"/>
      <c r="CYX189" s="165"/>
      <c r="CYY189" s="165"/>
      <c r="CYZ189" s="168"/>
      <c r="CZA189" s="165"/>
      <c r="CZB189" s="165"/>
      <c r="CZC189" s="165"/>
      <c r="CZD189" s="168"/>
      <c r="CZE189" s="165"/>
      <c r="CZF189" s="165"/>
      <c r="CZG189" s="165"/>
      <c r="CZH189" s="168"/>
      <c r="CZI189" s="165"/>
      <c r="CZJ189" s="165"/>
      <c r="CZK189" s="165"/>
      <c r="CZL189" s="168"/>
      <c r="CZM189" s="165"/>
      <c r="CZN189" s="165"/>
      <c r="CZO189" s="165"/>
      <c r="CZP189" s="168"/>
      <c r="CZQ189" s="165"/>
      <c r="CZR189" s="165"/>
      <c r="CZS189" s="165"/>
      <c r="CZT189" s="168"/>
      <c r="CZU189" s="165"/>
      <c r="CZV189" s="165"/>
      <c r="CZW189" s="165"/>
      <c r="CZX189" s="168"/>
      <c r="CZY189" s="165"/>
      <c r="CZZ189" s="165"/>
      <c r="DAA189" s="165"/>
      <c r="DAB189" s="168"/>
      <c r="DAC189" s="165"/>
      <c r="DAD189" s="165"/>
      <c r="DAE189" s="165"/>
      <c r="DAF189" s="168"/>
      <c r="DAG189" s="165"/>
      <c r="DAH189" s="165"/>
      <c r="DAI189" s="165"/>
      <c r="DAJ189" s="168"/>
      <c r="DAK189" s="165"/>
      <c r="DAL189" s="165"/>
      <c r="DAM189" s="165"/>
      <c r="DAN189" s="168"/>
      <c r="DAO189" s="165"/>
      <c r="DAP189" s="165"/>
      <c r="DAQ189" s="165"/>
      <c r="DAR189" s="168"/>
      <c r="DAS189" s="165"/>
      <c r="DAT189" s="165"/>
      <c r="DAU189" s="165"/>
      <c r="DAV189" s="168"/>
      <c r="DAW189" s="165"/>
      <c r="DAX189" s="165"/>
      <c r="DAY189" s="165"/>
      <c r="DAZ189" s="168"/>
      <c r="DBA189" s="165"/>
      <c r="DBB189" s="165"/>
      <c r="DBC189" s="165"/>
      <c r="DBD189" s="168"/>
      <c r="DBE189" s="165"/>
      <c r="DBF189" s="165"/>
      <c r="DBG189" s="165"/>
      <c r="DBH189" s="168"/>
      <c r="DBI189" s="165"/>
      <c r="DBJ189" s="165"/>
      <c r="DBK189" s="165"/>
      <c r="DBL189" s="168"/>
      <c r="DBM189" s="165"/>
      <c r="DBN189" s="165"/>
      <c r="DBO189" s="165"/>
      <c r="DBP189" s="168"/>
      <c r="DBQ189" s="165"/>
      <c r="DBR189" s="165"/>
      <c r="DBS189" s="165"/>
      <c r="DBT189" s="168"/>
      <c r="DBU189" s="165"/>
      <c r="DBV189" s="165"/>
      <c r="DBW189" s="165"/>
      <c r="DBX189" s="168"/>
      <c r="DBY189" s="165"/>
      <c r="DBZ189" s="165"/>
      <c r="DCA189" s="165"/>
      <c r="DCB189" s="168"/>
      <c r="DCC189" s="165"/>
      <c r="DCD189" s="165"/>
      <c r="DCE189" s="165"/>
      <c r="DCF189" s="168"/>
      <c r="DCG189" s="165"/>
      <c r="DCH189" s="165"/>
      <c r="DCI189" s="165"/>
      <c r="DCJ189" s="168"/>
      <c r="DCK189" s="165"/>
      <c r="DCL189" s="165"/>
      <c r="DCM189" s="165"/>
      <c r="DCN189" s="168"/>
      <c r="DCO189" s="165"/>
      <c r="DCP189" s="165"/>
      <c r="DCQ189" s="165"/>
      <c r="DCR189" s="168"/>
      <c r="DCS189" s="165"/>
      <c r="DCT189" s="165"/>
      <c r="DCU189" s="165"/>
      <c r="DCV189" s="168"/>
      <c r="DCW189" s="165"/>
      <c r="DCX189" s="165"/>
      <c r="DCY189" s="165"/>
      <c r="DCZ189" s="168"/>
      <c r="DDA189" s="165"/>
      <c r="DDB189" s="165"/>
      <c r="DDC189" s="165"/>
      <c r="DDD189" s="168"/>
      <c r="DDE189" s="165"/>
      <c r="DDF189" s="165"/>
      <c r="DDG189" s="165"/>
      <c r="DDH189" s="168"/>
      <c r="DDI189" s="165"/>
      <c r="DDJ189" s="165"/>
      <c r="DDK189" s="165"/>
      <c r="DDL189" s="168"/>
      <c r="DDM189" s="165"/>
      <c r="DDN189" s="165"/>
      <c r="DDO189" s="165"/>
      <c r="DDP189" s="168"/>
      <c r="DDQ189" s="165"/>
      <c r="DDR189" s="165"/>
      <c r="DDS189" s="165"/>
      <c r="DDT189" s="168"/>
      <c r="DDU189" s="165"/>
      <c r="DDV189" s="165"/>
      <c r="DDW189" s="165"/>
      <c r="DDX189" s="168"/>
      <c r="DDY189" s="165"/>
      <c r="DDZ189" s="165"/>
      <c r="DEA189" s="165"/>
      <c r="DEB189" s="168"/>
      <c r="DEC189" s="165"/>
      <c r="DED189" s="165"/>
      <c r="DEE189" s="165"/>
      <c r="DEF189" s="168"/>
      <c r="DEG189" s="165"/>
      <c r="DEH189" s="165"/>
      <c r="DEI189" s="165"/>
      <c r="DEJ189" s="168"/>
      <c r="DEK189" s="165"/>
      <c r="DEL189" s="165"/>
      <c r="DEM189" s="165"/>
      <c r="DEN189" s="168"/>
      <c r="DEO189" s="165"/>
      <c r="DEP189" s="165"/>
      <c r="DEQ189" s="165"/>
      <c r="DER189" s="168"/>
      <c r="DES189" s="165"/>
      <c r="DET189" s="165"/>
      <c r="DEU189" s="165"/>
      <c r="DEV189" s="168"/>
      <c r="DEW189" s="165"/>
      <c r="DEX189" s="165"/>
      <c r="DEY189" s="165"/>
      <c r="DEZ189" s="168"/>
      <c r="DFA189" s="165"/>
      <c r="DFB189" s="165"/>
      <c r="DFC189" s="165"/>
      <c r="DFD189" s="168"/>
      <c r="DFE189" s="165"/>
      <c r="DFF189" s="165"/>
      <c r="DFG189" s="165"/>
      <c r="DFH189" s="168"/>
      <c r="DFI189" s="165"/>
      <c r="DFJ189" s="165"/>
      <c r="DFK189" s="165"/>
      <c r="DFL189" s="168"/>
      <c r="DFM189" s="165"/>
      <c r="DFN189" s="165"/>
      <c r="DFO189" s="165"/>
      <c r="DFP189" s="168"/>
      <c r="DFQ189" s="165"/>
      <c r="DFR189" s="165"/>
      <c r="DFS189" s="165"/>
      <c r="DFT189" s="168"/>
      <c r="DFU189" s="165"/>
      <c r="DFV189" s="165"/>
      <c r="DFW189" s="165"/>
      <c r="DFX189" s="168"/>
      <c r="DFY189" s="165"/>
      <c r="DFZ189" s="165"/>
      <c r="DGA189" s="165"/>
      <c r="DGB189" s="168"/>
      <c r="DGC189" s="165"/>
      <c r="DGD189" s="165"/>
      <c r="DGE189" s="165"/>
      <c r="DGF189" s="168"/>
      <c r="DGG189" s="165"/>
      <c r="DGH189" s="165"/>
      <c r="DGI189" s="165"/>
      <c r="DGJ189" s="168"/>
      <c r="DGK189" s="165"/>
      <c r="DGL189" s="165"/>
      <c r="DGM189" s="165"/>
      <c r="DGN189" s="168"/>
      <c r="DGO189" s="165"/>
      <c r="DGP189" s="165"/>
      <c r="DGQ189" s="165"/>
      <c r="DGR189" s="168"/>
      <c r="DGS189" s="165"/>
      <c r="DGT189" s="165"/>
      <c r="DGU189" s="165"/>
      <c r="DGV189" s="168"/>
      <c r="DGW189" s="165"/>
      <c r="DGX189" s="165"/>
      <c r="DGY189" s="165"/>
      <c r="DGZ189" s="168"/>
      <c r="DHA189" s="165"/>
      <c r="DHB189" s="165"/>
      <c r="DHC189" s="165"/>
      <c r="DHD189" s="168"/>
      <c r="DHE189" s="165"/>
      <c r="DHF189" s="165"/>
      <c r="DHG189" s="165"/>
      <c r="DHH189" s="168"/>
      <c r="DHI189" s="165"/>
      <c r="DHJ189" s="165"/>
      <c r="DHK189" s="165"/>
      <c r="DHL189" s="168"/>
      <c r="DHM189" s="165"/>
      <c r="DHN189" s="165"/>
      <c r="DHO189" s="165"/>
      <c r="DHP189" s="168"/>
      <c r="DHQ189" s="165"/>
      <c r="DHR189" s="165"/>
      <c r="DHS189" s="165"/>
      <c r="DHT189" s="168"/>
      <c r="DHU189" s="165"/>
      <c r="DHV189" s="165"/>
      <c r="DHW189" s="165"/>
      <c r="DHX189" s="168"/>
      <c r="DHY189" s="165"/>
      <c r="DHZ189" s="165"/>
      <c r="DIA189" s="165"/>
      <c r="DIB189" s="168"/>
      <c r="DIC189" s="165"/>
      <c r="DID189" s="165"/>
      <c r="DIE189" s="165"/>
      <c r="DIF189" s="168"/>
      <c r="DIG189" s="165"/>
      <c r="DIH189" s="165"/>
      <c r="DII189" s="165"/>
      <c r="DIJ189" s="168"/>
      <c r="DIK189" s="165"/>
      <c r="DIL189" s="165"/>
      <c r="DIM189" s="165"/>
      <c r="DIN189" s="168"/>
      <c r="DIO189" s="165"/>
      <c r="DIP189" s="165"/>
      <c r="DIQ189" s="165"/>
      <c r="DIR189" s="168"/>
      <c r="DIS189" s="165"/>
      <c r="DIT189" s="165"/>
      <c r="DIU189" s="165"/>
      <c r="DIV189" s="168"/>
      <c r="DIW189" s="165"/>
      <c r="DIX189" s="165"/>
      <c r="DIY189" s="165"/>
      <c r="DIZ189" s="168"/>
      <c r="DJA189" s="165"/>
      <c r="DJB189" s="165"/>
      <c r="DJC189" s="165"/>
      <c r="DJD189" s="168"/>
      <c r="DJE189" s="165"/>
      <c r="DJF189" s="165"/>
      <c r="DJG189" s="165"/>
      <c r="DJH189" s="168"/>
      <c r="DJI189" s="165"/>
      <c r="DJJ189" s="165"/>
      <c r="DJK189" s="165"/>
      <c r="DJL189" s="168"/>
      <c r="DJM189" s="165"/>
      <c r="DJN189" s="165"/>
      <c r="DJO189" s="165"/>
      <c r="DJP189" s="168"/>
      <c r="DJQ189" s="165"/>
      <c r="DJR189" s="165"/>
      <c r="DJS189" s="165"/>
      <c r="DJT189" s="168"/>
      <c r="DJU189" s="165"/>
      <c r="DJV189" s="165"/>
      <c r="DJW189" s="165"/>
      <c r="DJX189" s="168"/>
      <c r="DJY189" s="165"/>
      <c r="DJZ189" s="165"/>
      <c r="DKA189" s="165"/>
      <c r="DKB189" s="168"/>
      <c r="DKC189" s="165"/>
      <c r="DKD189" s="165"/>
      <c r="DKE189" s="165"/>
      <c r="DKF189" s="168"/>
      <c r="DKG189" s="165"/>
      <c r="DKH189" s="165"/>
      <c r="DKI189" s="165"/>
      <c r="DKJ189" s="168"/>
      <c r="DKK189" s="165"/>
      <c r="DKL189" s="165"/>
      <c r="DKM189" s="165"/>
      <c r="DKN189" s="168"/>
      <c r="DKO189" s="165"/>
      <c r="DKP189" s="165"/>
      <c r="DKQ189" s="165"/>
      <c r="DKR189" s="168"/>
      <c r="DKS189" s="165"/>
      <c r="DKT189" s="165"/>
      <c r="DKU189" s="165"/>
      <c r="DKV189" s="168"/>
      <c r="DKW189" s="165"/>
      <c r="DKX189" s="165"/>
      <c r="DKY189" s="165"/>
      <c r="DKZ189" s="168"/>
      <c r="DLA189" s="165"/>
      <c r="DLB189" s="165"/>
      <c r="DLC189" s="165"/>
      <c r="DLD189" s="168"/>
      <c r="DLE189" s="165"/>
      <c r="DLF189" s="165"/>
      <c r="DLG189" s="165"/>
      <c r="DLH189" s="168"/>
      <c r="DLI189" s="165"/>
      <c r="DLJ189" s="165"/>
      <c r="DLK189" s="165"/>
      <c r="DLL189" s="168"/>
      <c r="DLM189" s="165"/>
      <c r="DLN189" s="165"/>
      <c r="DLO189" s="165"/>
      <c r="DLP189" s="168"/>
      <c r="DLQ189" s="165"/>
      <c r="DLR189" s="165"/>
      <c r="DLS189" s="165"/>
      <c r="DLT189" s="168"/>
      <c r="DLU189" s="165"/>
      <c r="DLV189" s="165"/>
      <c r="DLW189" s="165"/>
      <c r="DLX189" s="168"/>
      <c r="DLY189" s="165"/>
      <c r="DLZ189" s="165"/>
      <c r="DMA189" s="165"/>
      <c r="DMB189" s="168"/>
      <c r="DMC189" s="165"/>
      <c r="DMD189" s="165"/>
      <c r="DME189" s="165"/>
      <c r="DMF189" s="168"/>
      <c r="DMG189" s="165"/>
      <c r="DMH189" s="165"/>
      <c r="DMI189" s="165"/>
      <c r="DMJ189" s="168"/>
      <c r="DMK189" s="165"/>
      <c r="DML189" s="165"/>
      <c r="DMM189" s="165"/>
      <c r="DMN189" s="168"/>
      <c r="DMO189" s="165"/>
      <c r="DMP189" s="165"/>
      <c r="DMQ189" s="165"/>
      <c r="DMR189" s="168"/>
      <c r="DMS189" s="165"/>
      <c r="DMT189" s="165"/>
      <c r="DMU189" s="165"/>
      <c r="DMV189" s="168"/>
      <c r="DMW189" s="165"/>
      <c r="DMX189" s="165"/>
      <c r="DMY189" s="165"/>
      <c r="DMZ189" s="168"/>
      <c r="DNA189" s="165"/>
      <c r="DNB189" s="165"/>
      <c r="DNC189" s="165"/>
      <c r="DND189" s="168"/>
      <c r="DNE189" s="165"/>
      <c r="DNF189" s="165"/>
      <c r="DNG189" s="165"/>
      <c r="DNH189" s="168"/>
      <c r="DNI189" s="165"/>
      <c r="DNJ189" s="165"/>
      <c r="DNK189" s="165"/>
      <c r="DNL189" s="168"/>
      <c r="DNM189" s="165"/>
      <c r="DNN189" s="165"/>
      <c r="DNO189" s="165"/>
      <c r="DNP189" s="168"/>
      <c r="DNQ189" s="165"/>
      <c r="DNR189" s="165"/>
      <c r="DNS189" s="165"/>
      <c r="DNT189" s="168"/>
      <c r="DNU189" s="165"/>
      <c r="DNV189" s="165"/>
      <c r="DNW189" s="165"/>
      <c r="DNX189" s="168"/>
      <c r="DNY189" s="165"/>
      <c r="DNZ189" s="165"/>
      <c r="DOA189" s="165"/>
      <c r="DOB189" s="168"/>
      <c r="DOC189" s="165"/>
      <c r="DOD189" s="165"/>
      <c r="DOE189" s="165"/>
      <c r="DOF189" s="168"/>
      <c r="DOG189" s="165"/>
      <c r="DOH189" s="165"/>
      <c r="DOI189" s="165"/>
      <c r="DOJ189" s="168"/>
      <c r="DOK189" s="165"/>
      <c r="DOL189" s="165"/>
      <c r="DOM189" s="165"/>
      <c r="DON189" s="168"/>
      <c r="DOO189" s="165"/>
      <c r="DOP189" s="165"/>
      <c r="DOQ189" s="165"/>
      <c r="DOR189" s="168"/>
      <c r="DOS189" s="165"/>
      <c r="DOT189" s="165"/>
      <c r="DOU189" s="165"/>
      <c r="DOV189" s="168"/>
      <c r="DOW189" s="165"/>
      <c r="DOX189" s="165"/>
      <c r="DOY189" s="165"/>
      <c r="DOZ189" s="168"/>
      <c r="DPA189" s="165"/>
      <c r="DPB189" s="165"/>
      <c r="DPC189" s="165"/>
      <c r="DPD189" s="168"/>
      <c r="DPE189" s="165"/>
      <c r="DPF189" s="165"/>
      <c r="DPG189" s="165"/>
      <c r="DPH189" s="168"/>
      <c r="DPI189" s="165"/>
      <c r="DPJ189" s="165"/>
      <c r="DPK189" s="165"/>
      <c r="DPL189" s="168"/>
      <c r="DPM189" s="165"/>
      <c r="DPN189" s="165"/>
      <c r="DPO189" s="165"/>
      <c r="DPP189" s="168"/>
      <c r="DPQ189" s="165"/>
      <c r="DPR189" s="165"/>
      <c r="DPS189" s="165"/>
      <c r="DPT189" s="168"/>
      <c r="DPU189" s="165"/>
      <c r="DPV189" s="165"/>
      <c r="DPW189" s="165"/>
      <c r="DPX189" s="168"/>
      <c r="DPY189" s="165"/>
      <c r="DPZ189" s="165"/>
      <c r="DQA189" s="165"/>
      <c r="DQB189" s="168"/>
      <c r="DQC189" s="165"/>
      <c r="DQD189" s="165"/>
      <c r="DQE189" s="165"/>
      <c r="DQF189" s="168"/>
      <c r="DQG189" s="165"/>
      <c r="DQH189" s="165"/>
      <c r="DQI189" s="165"/>
      <c r="DQJ189" s="168"/>
      <c r="DQK189" s="165"/>
      <c r="DQL189" s="165"/>
      <c r="DQM189" s="165"/>
      <c r="DQN189" s="168"/>
      <c r="DQO189" s="165"/>
      <c r="DQP189" s="165"/>
      <c r="DQQ189" s="165"/>
      <c r="DQR189" s="168"/>
      <c r="DQS189" s="165"/>
      <c r="DQT189" s="165"/>
      <c r="DQU189" s="165"/>
      <c r="DQV189" s="168"/>
      <c r="DQW189" s="165"/>
      <c r="DQX189" s="165"/>
      <c r="DQY189" s="165"/>
      <c r="DQZ189" s="168"/>
      <c r="DRA189" s="165"/>
      <c r="DRB189" s="165"/>
      <c r="DRC189" s="165"/>
      <c r="DRD189" s="168"/>
      <c r="DRE189" s="165"/>
      <c r="DRF189" s="165"/>
      <c r="DRG189" s="165"/>
      <c r="DRH189" s="168"/>
      <c r="DRI189" s="165"/>
      <c r="DRJ189" s="165"/>
      <c r="DRK189" s="165"/>
      <c r="DRL189" s="168"/>
      <c r="DRM189" s="165"/>
      <c r="DRN189" s="165"/>
      <c r="DRO189" s="165"/>
      <c r="DRP189" s="168"/>
      <c r="DRQ189" s="165"/>
      <c r="DRR189" s="165"/>
      <c r="DRS189" s="165"/>
      <c r="DRT189" s="168"/>
      <c r="DRU189" s="165"/>
      <c r="DRV189" s="165"/>
      <c r="DRW189" s="165"/>
      <c r="DRX189" s="168"/>
      <c r="DRY189" s="165"/>
      <c r="DRZ189" s="165"/>
      <c r="DSA189" s="165"/>
      <c r="DSB189" s="168"/>
      <c r="DSC189" s="165"/>
      <c r="DSD189" s="165"/>
      <c r="DSE189" s="165"/>
      <c r="DSF189" s="168"/>
      <c r="DSG189" s="165"/>
      <c r="DSH189" s="165"/>
      <c r="DSI189" s="165"/>
      <c r="DSJ189" s="168"/>
      <c r="DSK189" s="165"/>
      <c r="DSL189" s="165"/>
      <c r="DSM189" s="165"/>
      <c r="DSN189" s="168"/>
      <c r="DSO189" s="165"/>
      <c r="DSP189" s="165"/>
      <c r="DSQ189" s="165"/>
      <c r="DSR189" s="168"/>
      <c r="DSS189" s="165"/>
      <c r="DST189" s="165"/>
      <c r="DSU189" s="165"/>
      <c r="DSV189" s="168"/>
      <c r="DSW189" s="165"/>
      <c r="DSX189" s="165"/>
      <c r="DSY189" s="165"/>
      <c r="DSZ189" s="168"/>
      <c r="DTA189" s="165"/>
      <c r="DTB189" s="165"/>
      <c r="DTC189" s="165"/>
      <c r="DTD189" s="168"/>
      <c r="DTE189" s="165"/>
      <c r="DTF189" s="165"/>
      <c r="DTG189" s="165"/>
      <c r="DTH189" s="168"/>
      <c r="DTI189" s="165"/>
      <c r="DTJ189" s="165"/>
      <c r="DTK189" s="165"/>
      <c r="DTL189" s="168"/>
      <c r="DTM189" s="165"/>
      <c r="DTN189" s="165"/>
      <c r="DTO189" s="165"/>
      <c r="DTP189" s="168"/>
      <c r="DTQ189" s="165"/>
      <c r="DTR189" s="165"/>
      <c r="DTS189" s="165"/>
      <c r="DTT189" s="168"/>
      <c r="DTU189" s="165"/>
      <c r="DTV189" s="165"/>
      <c r="DTW189" s="165"/>
      <c r="DTX189" s="168"/>
      <c r="DTY189" s="165"/>
      <c r="DTZ189" s="165"/>
      <c r="DUA189" s="165"/>
      <c r="DUB189" s="168"/>
      <c r="DUC189" s="165"/>
      <c r="DUD189" s="165"/>
      <c r="DUE189" s="165"/>
      <c r="DUF189" s="168"/>
      <c r="DUG189" s="165"/>
      <c r="DUH189" s="165"/>
      <c r="DUI189" s="165"/>
      <c r="DUJ189" s="168"/>
      <c r="DUK189" s="165"/>
      <c r="DUL189" s="165"/>
      <c r="DUM189" s="165"/>
      <c r="DUN189" s="168"/>
      <c r="DUO189" s="165"/>
      <c r="DUP189" s="165"/>
      <c r="DUQ189" s="165"/>
      <c r="DUR189" s="168"/>
      <c r="DUS189" s="165"/>
      <c r="DUT189" s="165"/>
      <c r="DUU189" s="165"/>
      <c r="DUV189" s="168"/>
      <c r="DUW189" s="165"/>
      <c r="DUX189" s="165"/>
      <c r="DUY189" s="165"/>
      <c r="DUZ189" s="168"/>
      <c r="DVA189" s="165"/>
      <c r="DVB189" s="165"/>
      <c r="DVC189" s="165"/>
      <c r="DVD189" s="168"/>
      <c r="DVE189" s="165"/>
      <c r="DVF189" s="165"/>
      <c r="DVG189" s="165"/>
      <c r="DVH189" s="168"/>
      <c r="DVI189" s="165"/>
      <c r="DVJ189" s="165"/>
      <c r="DVK189" s="165"/>
      <c r="DVL189" s="168"/>
      <c r="DVM189" s="165"/>
      <c r="DVN189" s="165"/>
      <c r="DVO189" s="165"/>
      <c r="DVP189" s="168"/>
      <c r="DVQ189" s="165"/>
      <c r="DVR189" s="165"/>
      <c r="DVS189" s="165"/>
      <c r="DVT189" s="168"/>
      <c r="DVU189" s="165"/>
      <c r="DVV189" s="165"/>
      <c r="DVW189" s="165"/>
      <c r="DVX189" s="168"/>
      <c r="DVY189" s="165"/>
      <c r="DVZ189" s="165"/>
      <c r="DWA189" s="165"/>
      <c r="DWB189" s="168"/>
      <c r="DWC189" s="165"/>
      <c r="DWD189" s="165"/>
      <c r="DWE189" s="165"/>
      <c r="DWF189" s="168"/>
      <c r="DWG189" s="165"/>
      <c r="DWH189" s="165"/>
      <c r="DWI189" s="165"/>
      <c r="DWJ189" s="168"/>
      <c r="DWK189" s="165"/>
      <c r="DWL189" s="165"/>
      <c r="DWM189" s="165"/>
      <c r="DWN189" s="168"/>
      <c r="DWO189" s="165"/>
      <c r="DWP189" s="165"/>
      <c r="DWQ189" s="165"/>
      <c r="DWR189" s="168"/>
      <c r="DWS189" s="165"/>
      <c r="DWT189" s="165"/>
      <c r="DWU189" s="165"/>
      <c r="DWV189" s="168"/>
      <c r="DWW189" s="165"/>
      <c r="DWX189" s="165"/>
      <c r="DWY189" s="165"/>
      <c r="DWZ189" s="168"/>
      <c r="DXA189" s="165"/>
      <c r="DXB189" s="165"/>
      <c r="DXC189" s="165"/>
      <c r="DXD189" s="168"/>
      <c r="DXE189" s="165"/>
      <c r="DXF189" s="165"/>
      <c r="DXG189" s="165"/>
      <c r="DXH189" s="168"/>
      <c r="DXI189" s="165"/>
      <c r="DXJ189" s="165"/>
      <c r="DXK189" s="165"/>
      <c r="DXL189" s="168"/>
      <c r="DXM189" s="165"/>
      <c r="DXN189" s="165"/>
      <c r="DXO189" s="165"/>
      <c r="DXP189" s="168"/>
      <c r="DXQ189" s="165"/>
      <c r="DXR189" s="165"/>
      <c r="DXS189" s="165"/>
      <c r="DXT189" s="168"/>
      <c r="DXU189" s="165"/>
      <c r="DXV189" s="165"/>
      <c r="DXW189" s="165"/>
      <c r="DXX189" s="168"/>
      <c r="DXY189" s="165"/>
      <c r="DXZ189" s="165"/>
      <c r="DYA189" s="165"/>
      <c r="DYB189" s="168"/>
      <c r="DYC189" s="165"/>
      <c r="DYD189" s="165"/>
      <c r="DYE189" s="165"/>
      <c r="DYF189" s="168"/>
      <c r="DYG189" s="165"/>
      <c r="DYH189" s="165"/>
      <c r="DYI189" s="165"/>
      <c r="DYJ189" s="168"/>
      <c r="DYK189" s="165"/>
      <c r="DYL189" s="165"/>
      <c r="DYM189" s="165"/>
      <c r="DYN189" s="168"/>
      <c r="DYO189" s="165"/>
      <c r="DYP189" s="165"/>
      <c r="DYQ189" s="165"/>
      <c r="DYR189" s="168"/>
      <c r="DYS189" s="165"/>
      <c r="DYT189" s="165"/>
      <c r="DYU189" s="165"/>
      <c r="DYV189" s="168"/>
      <c r="DYW189" s="165"/>
      <c r="DYX189" s="165"/>
      <c r="DYY189" s="165"/>
      <c r="DYZ189" s="168"/>
      <c r="DZA189" s="165"/>
      <c r="DZB189" s="165"/>
      <c r="DZC189" s="165"/>
      <c r="DZD189" s="168"/>
      <c r="DZE189" s="165"/>
      <c r="DZF189" s="165"/>
      <c r="DZG189" s="165"/>
      <c r="DZH189" s="168"/>
      <c r="DZI189" s="165"/>
      <c r="DZJ189" s="165"/>
      <c r="DZK189" s="165"/>
      <c r="DZL189" s="168"/>
      <c r="DZM189" s="165"/>
      <c r="DZN189" s="165"/>
      <c r="DZO189" s="165"/>
      <c r="DZP189" s="168"/>
      <c r="DZQ189" s="165"/>
      <c r="DZR189" s="165"/>
      <c r="DZS189" s="165"/>
      <c r="DZT189" s="168"/>
      <c r="DZU189" s="165"/>
      <c r="DZV189" s="165"/>
      <c r="DZW189" s="165"/>
      <c r="DZX189" s="168"/>
      <c r="DZY189" s="165"/>
      <c r="DZZ189" s="165"/>
      <c r="EAA189" s="165"/>
      <c r="EAB189" s="168"/>
      <c r="EAC189" s="165"/>
      <c r="EAD189" s="165"/>
      <c r="EAE189" s="165"/>
      <c r="EAF189" s="168"/>
      <c r="EAG189" s="165"/>
      <c r="EAH189" s="165"/>
      <c r="EAI189" s="165"/>
      <c r="EAJ189" s="168"/>
      <c r="EAK189" s="165"/>
      <c r="EAL189" s="165"/>
      <c r="EAM189" s="165"/>
      <c r="EAN189" s="168"/>
      <c r="EAO189" s="165"/>
      <c r="EAP189" s="165"/>
      <c r="EAQ189" s="165"/>
      <c r="EAR189" s="168"/>
      <c r="EAS189" s="165"/>
      <c r="EAT189" s="165"/>
      <c r="EAU189" s="165"/>
      <c r="EAV189" s="168"/>
      <c r="EAW189" s="165"/>
      <c r="EAX189" s="165"/>
      <c r="EAY189" s="165"/>
      <c r="EAZ189" s="168"/>
      <c r="EBA189" s="165"/>
      <c r="EBB189" s="165"/>
      <c r="EBC189" s="165"/>
      <c r="EBD189" s="168"/>
      <c r="EBE189" s="165"/>
      <c r="EBF189" s="165"/>
      <c r="EBG189" s="165"/>
      <c r="EBH189" s="168"/>
      <c r="EBI189" s="165"/>
      <c r="EBJ189" s="165"/>
      <c r="EBK189" s="165"/>
      <c r="EBL189" s="168"/>
      <c r="EBM189" s="165"/>
      <c r="EBN189" s="165"/>
      <c r="EBO189" s="165"/>
      <c r="EBP189" s="168"/>
      <c r="EBQ189" s="165"/>
      <c r="EBR189" s="165"/>
      <c r="EBS189" s="165"/>
      <c r="EBT189" s="168"/>
      <c r="EBU189" s="165"/>
      <c r="EBV189" s="165"/>
      <c r="EBW189" s="165"/>
      <c r="EBX189" s="168"/>
      <c r="EBY189" s="165"/>
      <c r="EBZ189" s="165"/>
      <c r="ECA189" s="165"/>
      <c r="ECB189" s="168"/>
      <c r="ECC189" s="165"/>
      <c r="ECD189" s="165"/>
      <c r="ECE189" s="165"/>
      <c r="ECF189" s="168"/>
      <c r="ECG189" s="165"/>
      <c r="ECH189" s="165"/>
      <c r="ECI189" s="165"/>
      <c r="ECJ189" s="168"/>
      <c r="ECK189" s="165"/>
      <c r="ECL189" s="165"/>
      <c r="ECM189" s="165"/>
      <c r="ECN189" s="168"/>
      <c r="ECO189" s="165"/>
      <c r="ECP189" s="165"/>
      <c r="ECQ189" s="165"/>
      <c r="ECR189" s="168"/>
      <c r="ECS189" s="165"/>
      <c r="ECT189" s="165"/>
      <c r="ECU189" s="165"/>
      <c r="ECV189" s="168"/>
      <c r="ECW189" s="165"/>
      <c r="ECX189" s="165"/>
      <c r="ECY189" s="165"/>
      <c r="ECZ189" s="168"/>
      <c r="EDA189" s="165"/>
      <c r="EDB189" s="165"/>
      <c r="EDC189" s="165"/>
      <c r="EDD189" s="168"/>
      <c r="EDE189" s="165"/>
      <c r="EDF189" s="165"/>
      <c r="EDG189" s="165"/>
      <c r="EDH189" s="168"/>
      <c r="EDI189" s="165"/>
      <c r="EDJ189" s="165"/>
      <c r="EDK189" s="165"/>
      <c r="EDL189" s="168"/>
      <c r="EDM189" s="165"/>
      <c r="EDN189" s="165"/>
      <c r="EDO189" s="165"/>
      <c r="EDP189" s="168"/>
      <c r="EDQ189" s="165"/>
      <c r="EDR189" s="165"/>
      <c r="EDS189" s="165"/>
      <c r="EDT189" s="168"/>
      <c r="EDU189" s="165"/>
      <c r="EDV189" s="165"/>
      <c r="EDW189" s="165"/>
      <c r="EDX189" s="168"/>
      <c r="EDY189" s="165"/>
      <c r="EDZ189" s="165"/>
      <c r="EEA189" s="165"/>
      <c r="EEB189" s="168"/>
      <c r="EEC189" s="165"/>
      <c r="EED189" s="165"/>
      <c r="EEE189" s="165"/>
      <c r="EEF189" s="168"/>
      <c r="EEG189" s="165"/>
      <c r="EEH189" s="165"/>
      <c r="EEI189" s="165"/>
      <c r="EEJ189" s="168"/>
      <c r="EEK189" s="165"/>
      <c r="EEL189" s="165"/>
      <c r="EEM189" s="165"/>
      <c r="EEN189" s="168"/>
      <c r="EEO189" s="165"/>
      <c r="EEP189" s="165"/>
      <c r="EEQ189" s="165"/>
      <c r="EER189" s="168"/>
      <c r="EES189" s="165"/>
      <c r="EET189" s="165"/>
      <c r="EEU189" s="165"/>
      <c r="EEV189" s="168"/>
      <c r="EEW189" s="165"/>
      <c r="EEX189" s="165"/>
      <c r="EEY189" s="165"/>
      <c r="EEZ189" s="168"/>
      <c r="EFA189" s="165"/>
      <c r="EFB189" s="165"/>
      <c r="EFC189" s="165"/>
      <c r="EFD189" s="168"/>
      <c r="EFE189" s="165"/>
      <c r="EFF189" s="165"/>
      <c r="EFG189" s="165"/>
      <c r="EFH189" s="168"/>
      <c r="EFI189" s="165"/>
      <c r="EFJ189" s="165"/>
      <c r="EFK189" s="165"/>
      <c r="EFL189" s="168"/>
      <c r="EFM189" s="165"/>
      <c r="EFN189" s="165"/>
      <c r="EFO189" s="165"/>
      <c r="EFP189" s="168"/>
      <c r="EFQ189" s="165"/>
      <c r="EFR189" s="165"/>
      <c r="EFS189" s="165"/>
      <c r="EFT189" s="168"/>
      <c r="EFU189" s="165"/>
      <c r="EFV189" s="165"/>
      <c r="EFW189" s="165"/>
      <c r="EFX189" s="168"/>
      <c r="EFY189" s="165"/>
      <c r="EFZ189" s="165"/>
      <c r="EGA189" s="165"/>
      <c r="EGB189" s="168"/>
      <c r="EGC189" s="165"/>
      <c r="EGD189" s="165"/>
      <c r="EGE189" s="165"/>
      <c r="EGF189" s="168"/>
      <c r="EGG189" s="165"/>
      <c r="EGH189" s="165"/>
      <c r="EGI189" s="165"/>
      <c r="EGJ189" s="168"/>
      <c r="EGK189" s="165"/>
      <c r="EGL189" s="165"/>
      <c r="EGM189" s="165"/>
      <c r="EGN189" s="168"/>
      <c r="EGO189" s="165"/>
      <c r="EGP189" s="165"/>
      <c r="EGQ189" s="165"/>
      <c r="EGR189" s="168"/>
      <c r="EGS189" s="165"/>
      <c r="EGT189" s="165"/>
      <c r="EGU189" s="165"/>
      <c r="EGV189" s="168"/>
      <c r="EGW189" s="165"/>
      <c r="EGX189" s="165"/>
      <c r="EGY189" s="165"/>
      <c r="EGZ189" s="168"/>
      <c r="EHA189" s="165"/>
      <c r="EHB189" s="165"/>
      <c r="EHC189" s="165"/>
      <c r="EHD189" s="168"/>
      <c r="EHE189" s="165"/>
      <c r="EHF189" s="165"/>
      <c r="EHG189" s="165"/>
      <c r="EHH189" s="168"/>
      <c r="EHI189" s="165"/>
      <c r="EHJ189" s="165"/>
      <c r="EHK189" s="165"/>
      <c r="EHL189" s="168"/>
      <c r="EHM189" s="165"/>
      <c r="EHN189" s="165"/>
      <c r="EHO189" s="165"/>
      <c r="EHP189" s="168"/>
      <c r="EHQ189" s="165"/>
      <c r="EHR189" s="165"/>
      <c r="EHS189" s="165"/>
      <c r="EHT189" s="168"/>
      <c r="EHU189" s="165"/>
      <c r="EHV189" s="165"/>
      <c r="EHW189" s="165"/>
      <c r="EHX189" s="168"/>
      <c r="EHY189" s="165"/>
      <c r="EHZ189" s="165"/>
      <c r="EIA189" s="165"/>
      <c r="EIB189" s="168"/>
      <c r="EIC189" s="165"/>
      <c r="EID189" s="165"/>
      <c r="EIE189" s="165"/>
      <c r="EIF189" s="168"/>
      <c r="EIG189" s="165"/>
      <c r="EIH189" s="165"/>
      <c r="EII189" s="165"/>
      <c r="EIJ189" s="168"/>
      <c r="EIK189" s="165"/>
      <c r="EIL189" s="165"/>
      <c r="EIM189" s="165"/>
      <c r="EIN189" s="168"/>
      <c r="EIO189" s="165"/>
      <c r="EIP189" s="165"/>
      <c r="EIQ189" s="165"/>
      <c r="EIR189" s="168"/>
      <c r="EIS189" s="165"/>
      <c r="EIT189" s="165"/>
      <c r="EIU189" s="165"/>
      <c r="EIV189" s="168"/>
      <c r="EIW189" s="165"/>
      <c r="EIX189" s="165"/>
      <c r="EIY189" s="165"/>
      <c r="EIZ189" s="168"/>
      <c r="EJA189" s="165"/>
      <c r="EJB189" s="165"/>
      <c r="EJC189" s="165"/>
      <c r="EJD189" s="168"/>
      <c r="EJE189" s="165"/>
      <c r="EJF189" s="165"/>
      <c r="EJG189" s="165"/>
      <c r="EJH189" s="168"/>
      <c r="EJI189" s="165"/>
      <c r="EJJ189" s="165"/>
      <c r="EJK189" s="165"/>
      <c r="EJL189" s="168"/>
      <c r="EJM189" s="165"/>
      <c r="EJN189" s="165"/>
      <c r="EJO189" s="165"/>
      <c r="EJP189" s="168"/>
      <c r="EJQ189" s="165"/>
      <c r="EJR189" s="165"/>
      <c r="EJS189" s="165"/>
      <c r="EJT189" s="168"/>
      <c r="EJU189" s="165"/>
      <c r="EJV189" s="165"/>
      <c r="EJW189" s="165"/>
      <c r="EJX189" s="168"/>
      <c r="EJY189" s="165"/>
      <c r="EJZ189" s="165"/>
      <c r="EKA189" s="165"/>
      <c r="EKB189" s="168"/>
      <c r="EKC189" s="165"/>
      <c r="EKD189" s="165"/>
      <c r="EKE189" s="165"/>
      <c r="EKF189" s="168"/>
      <c r="EKG189" s="165"/>
      <c r="EKH189" s="165"/>
      <c r="EKI189" s="165"/>
      <c r="EKJ189" s="168"/>
      <c r="EKK189" s="165"/>
      <c r="EKL189" s="165"/>
      <c r="EKM189" s="165"/>
      <c r="EKN189" s="168"/>
      <c r="EKO189" s="165"/>
      <c r="EKP189" s="165"/>
      <c r="EKQ189" s="165"/>
      <c r="EKR189" s="168"/>
      <c r="EKS189" s="165"/>
      <c r="EKT189" s="165"/>
      <c r="EKU189" s="165"/>
      <c r="EKV189" s="168"/>
      <c r="EKW189" s="165"/>
      <c r="EKX189" s="165"/>
      <c r="EKY189" s="165"/>
      <c r="EKZ189" s="168"/>
      <c r="ELA189" s="165"/>
      <c r="ELB189" s="165"/>
      <c r="ELC189" s="165"/>
      <c r="ELD189" s="168"/>
      <c r="ELE189" s="165"/>
      <c r="ELF189" s="165"/>
      <c r="ELG189" s="165"/>
      <c r="ELH189" s="168"/>
      <c r="ELI189" s="165"/>
      <c r="ELJ189" s="165"/>
      <c r="ELK189" s="165"/>
      <c r="ELL189" s="168"/>
      <c r="ELM189" s="165"/>
      <c r="ELN189" s="165"/>
      <c r="ELO189" s="165"/>
      <c r="ELP189" s="168"/>
      <c r="ELQ189" s="165"/>
      <c r="ELR189" s="165"/>
      <c r="ELS189" s="165"/>
      <c r="ELT189" s="168"/>
      <c r="ELU189" s="165"/>
      <c r="ELV189" s="165"/>
      <c r="ELW189" s="165"/>
      <c r="ELX189" s="168"/>
      <c r="ELY189" s="165"/>
      <c r="ELZ189" s="165"/>
      <c r="EMA189" s="165"/>
      <c r="EMB189" s="168"/>
      <c r="EMC189" s="165"/>
      <c r="EMD189" s="165"/>
      <c r="EME189" s="165"/>
      <c r="EMF189" s="168"/>
      <c r="EMG189" s="165"/>
      <c r="EMH189" s="165"/>
      <c r="EMI189" s="165"/>
      <c r="EMJ189" s="168"/>
      <c r="EMK189" s="165"/>
      <c r="EML189" s="165"/>
      <c r="EMM189" s="165"/>
      <c r="EMN189" s="168"/>
      <c r="EMO189" s="165"/>
      <c r="EMP189" s="165"/>
      <c r="EMQ189" s="165"/>
      <c r="EMR189" s="168"/>
      <c r="EMS189" s="165"/>
      <c r="EMT189" s="165"/>
      <c r="EMU189" s="165"/>
      <c r="EMV189" s="168"/>
      <c r="EMW189" s="165"/>
      <c r="EMX189" s="165"/>
      <c r="EMY189" s="165"/>
      <c r="EMZ189" s="168"/>
      <c r="ENA189" s="165"/>
      <c r="ENB189" s="165"/>
      <c r="ENC189" s="165"/>
      <c r="END189" s="168"/>
      <c r="ENE189" s="165"/>
      <c r="ENF189" s="165"/>
      <c r="ENG189" s="165"/>
      <c r="ENH189" s="168"/>
      <c r="ENI189" s="165"/>
      <c r="ENJ189" s="165"/>
      <c r="ENK189" s="165"/>
      <c r="ENL189" s="168"/>
      <c r="ENM189" s="165"/>
      <c r="ENN189" s="165"/>
      <c r="ENO189" s="165"/>
      <c r="ENP189" s="168"/>
      <c r="ENQ189" s="165"/>
      <c r="ENR189" s="165"/>
      <c r="ENS189" s="165"/>
      <c r="ENT189" s="168"/>
      <c r="ENU189" s="165"/>
      <c r="ENV189" s="165"/>
      <c r="ENW189" s="165"/>
      <c r="ENX189" s="168"/>
      <c r="ENY189" s="165"/>
      <c r="ENZ189" s="165"/>
      <c r="EOA189" s="165"/>
      <c r="EOB189" s="168"/>
      <c r="EOC189" s="165"/>
      <c r="EOD189" s="165"/>
      <c r="EOE189" s="165"/>
      <c r="EOF189" s="168"/>
      <c r="EOG189" s="165"/>
      <c r="EOH189" s="165"/>
      <c r="EOI189" s="165"/>
      <c r="EOJ189" s="168"/>
      <c r="EOK189" s="165"/>
      <c r="EOL189" s="165"/>
      <c r="EOM189" s="165"/>
      <c r="EON189" s="168"/>
      <c r="EOO189" s="165"/>
      <c r="EOP189" s="165"/>
      <c r="EOQ189" s="165"/>
      <c r="EOR189" s="168"/>
      <c r="EOS189" s="165"/>
      <c r="EOT189" s="165"/>
      <c r="EOU189" s="165"/>
      <c r="EOV189" s="168"/>
      <c r="EOW189" s="165"/>
      <c r="EOX189" s="165"/>
      <c r="EOY189" s="165"/>
      <c r="EOZ189" s="168"/>
      <c r="EPA189" s="165"/>
      <c r="EPB189" s="165"/>
      <c r="EPC189" s="165"/>
      <c r="EPD189" s="168"/>
      <c r="EPE189" s="165"/>
      <c r="EPF189" s="165"/>
      <c r="EPG189" s="165"/>
      <c r="EPH189" s="168"/>
      <c r="EPI189" s="165"/>
      <c r="EPJ189" s="165"/>
      <c r="EPK189" s="165"/>
      <c r="EPL189" s="168"/>
      <c r="EPM189" s="165"/>
      <c r="EPN189" s="165"/>
      <c r="EPO189" s="165"/>
      <c r="EPP189" s="168"/>
      <c r="EPQ189" s="165"/>
      <c r="EPR189" s="165"/>
      <c r="EPS189" s="165"/>
      <c r="EPT189" s="168"/>
      <c r="EPU189" s="165"/>
      <c r="EPV189" s="165"/>
      <c r="EPW189" s="165"/>
      <c r="EPX189" s="168"/>
      <c r="EPY189" s="165"/>
      <c r="EPZ189" s="165"/>
      <c r="EQA189" s="165"/>
      <c r="EQB189" s="168"/>
      <c r="EQC189" s="165"/>
      <c r="EQD189" s="165"/>
      <c r="EQE189" s="165"/>
      <c r="EQF189" s="168"/>
      <c r="EQG189" s="165"/>
      <c r="EQH189" s="165"/>
      <c r="EQI189" s="165"/>
      <c r="EQJ189" s="168"/>
      <c r="EQK189" s="165"/>
      <c r="EQL189" s="165"/>
      <c r="EQM189" s="165"/>
      <c r="EQN189" s="168"/>
      <c r="EQO189" s="165"/>
      <c r="EQP189" s="165"/>
      <c r="EQQ189" s="165"/>
      <c r="EQR189" s="168"/>
      <c r="EQS189" s="165"/>
      <c r="EQT189" s="165"/>
      <c r="EQU189" s="165"/>
      <c r="EQV189" s="168"/>
      <c r="EQW189" s="165"/>
      <c r="EQX189" s="165"/>
      <c r="EQY189" s="165"/>
      <c r="EQZ189" s="168"/>
      <c r="ERA189" s="165"/>
      <c r="ERB189" s="165"/>
      <c r="ERC189" s="165"/>
      <c r="ERD189" s="168"/>
      <c r="ERE189" s="165"/>
      <c r="ERF189" s="165"/>
      <c r="ERG189" s="165"/>
      <c r="ERH189" s="168"/>
      <c r="ERI189" s="165"/>
      <c r="ERJ189" s="165"/>
      <c r="ERK189" s="165"/>
      <c r="ERL189" s="168"/>
      <c r="ERM189" s="165"/>
      <c r="ERN189" s="165"/>
      <c r="ERO189" s="165"/>
      <c r="ERP189" s="168"/>
      <c r="ERQ189" s="165"/>
      <c r="ERR189" s="165"/>
      <c r="ERS189" s="165"/>
      <c r="ERT189" s="168"/>
      <c r="ERU189" s="165"/>
      <c r="ERV189" s="165"/>
      <c r="ERW189" s="165"/>
      <c r="ERX189" s="168"/>
      <c r="ERY189" s="165"/>
      <c r="ERZ189" s="165"/>
      <c r="ESA189" s="165"/>
      <c r="ESB189" s="168"/>
      <c r="ESC189" s="165"/>
      <c r="ESD189" s="165"/>
      <c r="ESE189" s="165"/>
      <c r="ESF189" s="168"/>
      <c r="ESG189" s="165"/>
      <c r="ESH189" s="165"/>
      <c r="ESI189" s="165"/>
      <c r="ESJ189" s="168"/>
      <c r="ESK189" s="165"/>
      <c r="ESL189" s="165"/>
      <c r="ESM189" s="165"/>
      <c r="ESN189" s="168"/>
      <c r="ESO189" s="165"/>
      <c r="ESP189" s="165"/>
      <c r="ESQ189" s="165"/>
      <c r="ESR189" s="168"/>
      <c r="ESS189" s="165"/>
      <c r="EST189" s="165"/>
      <c r="ESU189" s="165"/>
      <c r="ESV189" s="168"/>
      <c r="ESW189" s="165"/>
      <c r="ESX189" s="165"/>
      <c r="ESY189" s="165"/>
      <c r="ESZ189" s="168"/>
      <c r="ETA189" s="165"/>
      <c r="ETB189" s="165"/>
      <c r="ETC189" s="165"/>
      <c r="ETD189" s="168"/>
      <c r="ETE189" s="165"/>
      <c r="ETF189" s="165"/>
      <c r="ETG189" s="165"/>
      <c r="ETH189" s="168"/>
      <c r="ETI189" s="165"/>
      <c r="ETJ189" s="165"/>
      <c r="ETK189" s="165"/>
      <c r="ETL189" s="168"/>
      <c r="ETM189" s="165"/>
      <c r="ETN189" s="165"/>
      <c r="ETO189" s="165"/>
      <c r="ETP189" s="168"/>
      <c r="ETQ189" s="165"/>
      <c r="ETR189" s="165"/>
      <c r="ETS189" s="165"/>
      <c r="ETT189" s="168"/>
      <c r="ETU189" s="165"/>
      <c r="ETV189" s="165"/>
      <c r="ETW189" s="165"/>
      <c r="ETX189" s="168"/>
      <c r="ETY189" s="165"/>
      <c r="ETZ189" s="165"/>
      <c r="EUA189" s="165"/>
      <c r="EUB189" s="168"/>
      <c r="EUC189" s="165"/>
      <c r="EUD189" s="165"/>
      <c r="EUE189" s="165"/>
      <c r="EUF189" s="168"/>
      <c r="EUG189" s="165"/>
      <c r="EUH189" s="165"/>
      <c r="EUI189" s="165"/>
      <c r="EUJ189" s="168"/>
      <c r="EUK189" s="165"/>
      <c r="EUL189" s="165"/>
      <c r="EUM189" s="165"/>
      <c r="EUN189" s="168"/>
      <c r="EUO189" s="165"/>
      <c r="EUP189" s="165"/>
      <c r="EUQ189" s="165"/>
      <c r="EUR189" s="168"/>
      <c r="EUS189" s="165"/>
      <c r="EUT189" s="165"/>
      <c r="EUU189" s="165"/>
      <c r="EUV189" s="168"/>
      <c r="EUW189" s="165"/>
      <c r="EUX189" s="165"/>
      <c r="EUY189" s="165"/>
      <c r="EUZ189" s="168"/>
      <c r="EVA189" s="165"/>
      <c r="EVB189" s="165"/>
      <c r="EVC189" s="165"/>
      <c r="EVD189" s="168"/>
      <c r="EVE189" s="165"/>
      <c r="EVF189" s="165"/>
      <c r="EVG189" s="165"/>
      <c r="EVH189" s="168"/>
      <c r="EVI189" s="165"/>
      <c r="EVJ189" s="165"/>
      <c r="EVK189" s="165"/>
      <c r="EVL189" s="168"/>
      <c r="EVM189" s="165"/>
      <c r="EVN189" s="165"/>
      <c r="EVO189" s="165"/>
      <c r="EVP189" s="168"/>
      <c r="EVQ189" s="165"/>
      <c r="EVR189" s="165"/>
      <c r="EVS189" s="165"/>
      <c r="EVT189" s="168"/>
      <c r="EVU189" s="165"/>
      <c r="EVV189" s="165"/>
      <c r="EVW189" s="165"/>
      <c r="EVX189" s="168"/>
      <c r="EVY189" s="165"/>
      <c r="EVZ189" s="165"/>
      <c r="EWA189" s="165"/>
      <c r="EWB189" s="168"/>
      <c r="EWC189" s="165"/>
      <c r="EWD189" s="165"/>
      <c r="EWE189" s="165"/>
      <c r="EWF189" s="168"/>
      <c r="EWG189" s="165"/>
      <c r="EWH189" s="165"/>
      <c r="EWI189" s="165"/>
      <c r="EWJ189" s="168"/>
      <c r="EWK189" s="165"/>
      <c r="EWL189" s="165"/>
      <c r="EWM189" s="165"/>
      <c r="EWN189" s="168"/>
      <c r="EWO189" s="165"/>
      <c r="EWP189" s="165"/>
      <c r="EWQ189" s="165"/>
      <c r="EWR189" s="168"/>
      <c r="EWS189" s="165"/>
      <c r="EWT189" s="165"/>
      <c r="EWU189" s="165"/>
      <c r="EWV189" s="168"/>
      <c r="EWW189" s="165"/>
      <c r="EWX189" s="165"/>
      <c r="EWY189" s="165"/>
      <c r="EWZ189" s="168"/>
      <c r="EXA189" s="165"/>
      <c r="EXB189" s="165"/>
      <c r="EXC189" s="165"/>
      <c r="EXD189" s="168"/>
      <c r="EXE189" s="165"/>
      <c r="EXF189" s="165"/>
      <c r="EXG189" s="165"/>
      <c r="EXH189" s="168"/>
      <c r="EXI189" s="165"/>
      <c r="EXJ189" s="165"/>
      <c r="EXK189" s="165"/>
      <c r="EXL189" s="168"/>
      <c r="EXM189" s="165"/>
      <c r="EXN189" s="165"/>
      <c r="EXO189" s="165"/>
      <c r="EXP189" s="168"/>
      <c r="EXQ189" s="165"/>
      <c r="EXR189" s="165"/>
      <c r="EXS189" s="165"/>
      <c r="EXT189" s="168"/>
      <c r="EXU189" s="165"/>
      <c r="EXV189" s="165"/>
      <c r="EXW189" s="165"/>
      <c r="EXX189" s="168"/>
      <c r="EXY189" s="165"/>
      <c r="EXZ189" s="165"/>
      <c r="EYA189" s="165"/>
      <c r="EYB189" s="168"/>
      <c r="EYC189" s="165"/>
      <c r="EYD189" s="165"/>
      <c r="EYE189" s="165"/>
      <c r="EYF189" s="168"/>
      <c r="EYG189" s="165"/>
      <c r="EYH189" s="165"/>
      <c r="EYI189" s="165"/>
      <c r="EYJ189" s="168"/>
      <c r="EYK189" s="165"/>
      <c r="EYL189" s="165"/>
      <c r="EYM189" s="165"/>
      <c r="EYN189" s="168"/>
      <c r="EYO189" s="165"/>
      <c r="EYP189" s="165"/>
      <c r="EYQ189" s="165"/>
      <c r="EYR189" s="168"/>
      <c r="EYS189" s="165"/>
      <c r="EYT189" s="165"/>
      <c r="EYU189" s="165"/>
      <c r="EYV189" s="168"/>
      <c r="EYW189" s="165"/>
      <c r="EYX189" s="165"/>
      <c r="EYY189" s="165"/>
      <c r="EYZ189" s="168"/>
      <c r="EZA189" s="165"/>
      <c r="EZB189" s="165"/>
      <c r="EZC189" s="165"/>
      <c r="EZD189" s="168"/>
      <c r="EZE189" s="165"/>
      <c r="EZF189" s="165"/>
      <c r="EZG189" s="165"/>
      <c r="EZH189" s="168"/>
      <c r="EZI189" s="165"/>
      <c r="EZJ189" s="165"/>
      <c r="EZK189" s="165"/>
      <c r="EZL189" s="168"/>
      <c r="EZM189" s="165"/>
      <c r="EZN189" s="165"/>
      <c r="EZO189" s="165"/>
      <c r="EZP189" s="168"/>
      <c r="EZQ189" s="165"/>
      <c r="EZR189" s="165"/>
      <c r="EZS189" s="165"/>
      <c r="EZT189" s="168"/>
      <c r="EZU189" s="165"/>
      <c r="EZV189" s="165"/>
      <c r="EZW189" s="165"/>
      <c r="EZX189" s="168"/>
      <c r="EZY189" s="165"/>
      <c r="EZZ189" s="165"/>
      <c r="FAA189" s="165"/>
      <c r="FAB189" s="168"/>
      <c r="FAC189" s="165"/>
      <c r="FAD189" s="165"/>
      <c r="FAE189" s="165"/>
      <c r="FAF189" s="168"/>
      <c r="FAG189" s="165"/>
      <c r="FAH189" s="165"/>
      <c r="FAI189" s="165"/>
      <c r="FAJ189" s="168"/>
      <c r="FAK189" s="165"/>
      <c r="FAL189" s="165"/>
      <c r="FAM189" s="165"/>
      <c r="FAN189" s="168"/>
      <c r="FAO189" s="165"/>
      <c r="FAP189" s="165"/>
      <c r="FAQ189" s="165"/>
      <c r="FAR189" s="168"/>
      <c r="FAS189" s="165"/>
      <c r="FAT189" s="165"/>
      <c r="FAU189" s="165"/>
      <c r="FAV189" s="168"/>
      <c r="FAW189" s="165"/>
      <c r="FAX189" s="165"/>
      <c r="FAY189" s="165"/>
      <c r="FAZ189" s="168"/>
      <c r="FBA189" s="165"/>
      <c r="FBB189" s="165"/>
      <c r="FBC189" s="165"/>
      <c r="FBD189" s="168"/>
      <c r="FBE189" s="165"/>
      <c r="FBF189" s="165"/>
      <c r="FBG189" s="165"/>
      <c r="FBH189" s="168"/>
      <c r="FBI189" s="165"/>
      <c r="FBJ189" s="165"/>
      <c r="FBK189" s="165"/>
      <c r="FBL189" s="168"/>
      <c r="FBM189" s="165"/>
      <c r="FBN189" s="165"/>
      <c r="FBO189" s="165"/>
      <c r="FBP189" s="168"/>
      <c r="FBQ189" s="165"/>
      <c r="FBR189" s="165"/>
      <c r="FBS189" s="165"/>
      <c r="FBT189" s="168"/>
      <c r="FBU189" s="165"/>
      <c r="FBV189" s="165"/>
      <c r="FBW189" s="165"/>
      <c r="FBX189" s="168"/>
      <c r="FBY189" s="165"/>
      <c r="FBZ189" s="165"/>
      <c r="FCA189" s="165"/>
      <c r="FCB189" s="168"/>
      <c r="FCC189" s="165"/>
      <c r="FCD189" s="165"/>
      <c r="FCE189" s="165"/>
      <c r="FCF189" s="168"/>
      <c r="FCG189" s="165"/>
      <c r="FCH189" s="165"/>
      <c r="FCI189" s="165"/>
      <c r="FCJ189" s="168"/>
      <c r="FCK189" s="165"/>
      <c r="FCL189" s="165"/>
      <c r="FCM189" s="165"/>
      <c r="FCN189" s="168"/>
      <c r="FCO189" s="165"/>
      <c r="FCP189" s="165"/>
      <c r="FCQ189" s="165"/>
      <c r="FCR189" s="168"/>
      <c r="FCS189" s="165"/>
      <c r="FCT189" s="165"/>
      <c r="FCU189" s="165"/>
      <c r="FCV189" s="168"/>
      <c r="FCW189" s="165"/>
      <c r="FCX189" s="165"/>
      <c r="FCY189" s="165"/>
      <c r="FCZ189" s="168"/>
      <c r="FDA189" s="165"/>
      <c r="FDB189" s="165"/>
      <c r="FDC189" s="165"/>
      <c r="FDD189" s="168"/>
      <c r="FDE189" s="165"/>
      <c r="FDF189" s="165"/>
      <c r="FDG189" s="165"/>
      <c r="FDH189" s="168"/>
      <c r="FDI189" s="165"/>
      <c r="FDJ189" s="165"/>
      <c r="FDK189" s="165"/>
      <c r="FDL189" s="168"/>
      <c r="FDM189" s="165"/>
      <c r="FDN189" s="165"/>
      <c r="FDO189" s="165"/>
      <c r="FDP189" s="168"/>
      <c r="FDQ189" s="165"/>
      <c r="FDR189" s="165"/>
      <c r="FDS189" s="165"/>
      <c r="FDT189" s="168"/>
      <c r="FDU189" s="165"/>
      <c r="FDV189" s="165"/>
      <c r="FDW189" s="165"/>
      <c r="FDX189" s="168"/>
      <c r="FDY189" s="165"/>
      <c r="FDZ189" s="165"/>
      <c r="FEA189" s="165"/>
      <c r="FEB189" s="168"/>
      <c r="FEC189" s="165"/>
      <c r="FED189" s="165"/>
      <c r="FEE189" s="165"/>
      <c r="FEF189" s="168"/>
      <c r="FEG189" s="165"/>
      <c r="FEH189" s="165"/>
      <c r="FEI189" s="165"/>
      <c r="FEJ189" s="168"/>
      <c r="FEK189" s="165"/>
      <c r="FEL189" s="165"/>
      <c r="FEM189" s="165"/>
      <c r="FEN189" s="168"/>
      <c r="FEO189" s="165"/>
      <c r="FEP189" s="165"/>
      <c r="FEQ189" s="165"/>
      <c r="FER189" s="168"/>
      <c r="FES189" s="165"/>
      <c r="FET189" s="165"/>
      <c r="FEU189" s="165"/>
      <c r="FEV189" s="168"/>
      <c r="FEW189" s="165"/>
      <c r="FEX189" s="165"/>
      <c r="FEY189" s="165"/>
      <c r="FEZ189" s="168"/>
      <c r="FFA189" s="165"/>
      <c r="FFB189" s="165"/>
      <c r="FFC189" s="165"/>
      <c r="FFD189" s="168"/>
      <c r="FFE189" s="165"/>
      <c r="FFF189" s="165"/>
      <c r="FFG189" s="165"/>
      <c r="FFH189" s="168"/>
      <c r="FFI189" s="165"/>
      <c r="FFJ189" s="165"/>
      <c r="FFK189" s="165"/>
      <c r="FFL189" s="168"/>
      <c r="FFM189" s="165"/>
      <c r="FFN189" s="165"/>
      <c r="FFO189" s="165"/>
      <c r="FFP189" s="168"/>
      <c r="FFQ189" s="165"/>
      <c r="FFR189" s="165"/>
      <c r="FFS189" s="165"/>
      <c r="FFT189" s="168"/>
      <c r="FFU189" s="165"/>
      <c r="FFV189" s="165"/>
      <c r="FFW189" s="165"/>
      <c r="FFX189" s="168"/>
      <c r="FFY189" s="165"/>
      <c r="FFZ189" s="165"/>
      <c r="FGA189" s="165"/>
      <c r="FGB189" s="168"/>
      <c r="FGC189" s="165"/>
      <c r="FGD189" s="165"/>
      <c r="FGE189" s="165"/>
      <c r="FGF189" s="168"/>
      <c r="FGG189" s="165"/>
      <c r="FGH189" s="165"/>
      <c r="FGI189" s="165"/>
      <c r="FGJ189" s="168"/>
      <c r="FGK189" s="165"/>
      <c r="FGL189" s="165"/>
      <c r="FGM189" s="165"/>
      <c r="FGN189" s="168"/>
      <c r="FGO189" s="165"/>
      <c r="FGP189" s="165"/>
      <c r="FGQ189" s="165"/>
      <c r="FGR189" s="168"/>
      <c r="FGS189" s="165"/>
      <c r="FGT189" s="165"/>
      <c r="FGU189" s="165"/>
      <c r="FGV189" s="168"/>
      <c r="FGW189" s="165"/>
      <c r="FGX189" s="165"/>
      <c r="FGY189" s="165"/>
      <c r="FGZ189" s="168"/>
      <c r="FHA189" s="165"/>
      <c r="FHB189" s="165"/>
      <c r="FHC189" s="165"/>
      <c r="FHD189" s="168"/>
      <c r="FHE189" s="165"/>
      <c r="FHF189" s="165"/>
      <c r="FHG189" s="165"/>
      <c r="FHH189" s="168"/>
      <c r="FHI189" s="165"/>
      <c r="FHJ189" s="165"/>
      <c r="FHK189" s="165"/>
      <c r="FHL189" s="168"/>
      <c r="FHM189" s="165"/>
      <c r="FHN189" s="165"/>
      <c r="FHO189" s="165"/>
      <c r="FHP189" s="168"/>
      <c r="FHQ189" s="165"/>
      <c r="FHR189" s="165"/>
      <c r="FHS189" s="165"/>
      <c r="FHT189" s="168"/>
      <c r="FHU189" s="165"/>
      <c r="FHV189" s="165"/>
      <c r="FHW189" s="165"/>
      <c r="FHX189" s="168"/>
      <c r="FHY189" s="165"/>
      <c r="FHZ189" s="165"/>
      <c r="FIA189" s="165"/>
      <c r="FIB189" s="168"/>
      <c r="FIC189" s="165"/>
      <c r="FID189" s="165"/>
      <c r="FIE189" s="165"/>
      <c r="FIF189" s="168"/>
      <c r="FIG189" s="165"/>
      <c r="FIH189" s="165"/>
      <c r="FII189" s="165"/>
      <c r="FIJ189" s="168"/>
      <c r="FIK189" s="165"/>
      <c r="FIL189" s="165"/>
      <c r="FIM189" s="165"/>
      <c r="FIN189" s="168"/>
      <c r="FIO189" s="165"/>
      <c r="FIP189" s="165"/>
      <c r="FIQ189" s="165"/>
      <c r="FIR189" s="168"/>
      <c r="FIS189" s="165"/>
      <c r="FIT189" s="165"/>
      <c r="FIU189" s="165"/>
      <c r="FIV189" s="168"/>
      <c r="FIW189" s="165"/>
      <c r="FIX189" s="165"/>
      <c r="FIY189" s="165"/>
      <c r="FIZ189" s="168"/>
      <c r="FJA189" s="165"/>
      <c r="FJB189" s="165"/>
      <c r="FJC189" s="165"/>
      <c r="FJD189" s="168"/>
      <c r="FJE189" s="165"/>
      <c r="FJF189" s="165"/>
      <c r="FJG189" s="165"/>
      <c r="FJH189" s="168"/>
      <c r="FJI189" s="165"/>
      <c r="FJJ189" s="165"/>
      <c r="FJK189" s="165"/>
      <c r="FJL189" s="168"/>
      <c r="FJM189" s="165"/>
      <c r="FJN189" s="165"/>
      <c r="FJO189" s="165"/>
      <c r="FJP189" s="168"/>
      <c r="FJQ189" s="165"/>
      <c r="FJR189" s="165"/>
      <c r="FJS189" s="165"/>
      <c r="FJT189" s="168"/>
      <c r="FJU189" s="165"/>
      <c r="FJV189" s="165"/>
      <c r="FJW189" s="165"/>
      <c r="FJX189" s="168"/>
      <c r="FJY189" s="165"/>
      <c r="FJZ189" s="165"/>
      <c r="FKA189" s="165"/>
      <c r="FKB189" s="168"/>
      <c r="FKC189" s="165"/>
      <c r="FKD189" s="165"/>
      <c r="FKE189" s="165"/>
      <c r="FKF189" s="168"/>
      <c r="FKG189" s="165"/>
      <c r="FKH189" s="165"/>
      <c r="FKI189" s="165"/>
      <c r="FKJ189" s="168"/>
      <c r="FKK189" s="165"/>
      <c r="FKL189" s="165"/>
      <c r="FKM189" s="165"/>
      <c r="FKN189" s="168"/>
      <c r="FKO189" s="165"/>
      <c r="FKP189" s="165"/>
      <c r="FKQ189" s="165"/>
      <c r="FKR189" s="168"/>
      <c r="FKS189" s="165"/>
      <c r="FKT189" s="165"/>
      <c r="FKU189" s="165"/>
      <c r="FKV189" s="168"/>
      <c r="FKW189" s="165"/>
      <c r="FKX189" s="165"/>
      <c r="FKY189" s="165"/>
      <c r="FKZ189" s="168"/>
      <c r="FLA189" s="165"/>
      <c r="FLB189" s="165"/>
      <c r="FLC189" s="165"/>
      <c r="FLD189" s="168"/>
      <c r="FLE189" s="165"/>
      <c r="FLF189" s="165"/>
      <c r="FLG189" s="165"/>
      <c r="FLH189" s="168"/>
      <c r="FLI189" s="165"/>
      <c r="FLJ189" s="165"/>
      <c r="FLK189" s="165"/>
      <c r="FLL189" s="168"/>
      <c r="FLM189" s="165"/>
      <c r="FLN189" s="165"/>
      <c r="FLO189" s="165"/>
      <c r="FLP189" s="168"/>
      <c r="FLQ189" s="165"/>
      <c r="FLR189" s="165"/>
      <c r="FLS189" s="165"/>
      <c r="FLT189" s="168"/>
      <c r="FLU189" s="165"/>
      <c r="FLV189" s="165"/>
      <c r="FLW189" s="165"/>
      <c r="FLX189" s="168"/>
      <c r="FLY189" s="165"/>
      <c r="FLZ189" s="165"/>
      <c r="FMA189" s="165"/>
      <c r="FMB189" s="168"/>
      <c r="FMC189" s="165"/>
      <c r="FMD189" s="165"/>
      <c r="FME189" s="165"/>
      <c r="FMF189" s="168"/>
      <c r="FMG189" s="165"/>
      <c r="FMH189" s="165"/>
      <c r="FMI189" s="165"/>
      <c r="FMJ189" s="168"/>
      <c r="FMK189" s="165"/>
      <c r="FML189" s="165"/>
      <c r="FMM189" s="165"/>
      <c r="FMN189" s="168"/>
      <c r="FMO189" s="165"/>
      <c r="FMP189" s="165"/>
      <c r="FMQ189" s="165"/>
      <c r="FMR189" s="168"/>
      <c r="FMS189" s="165"/>
      <c r="FMT189" s="165"/>
      <c r="FMU189" s="165"/>
      <c r="FMV189" s="168"/>
      <c r="FMW189" s="165"/>
      <c r="FMX189" s="165"/>
      <c r="FMY189" s="165"/>
      <c r="FMZ189" s="168"/>
      <c r="FNA189" s="165"/>
      <c r="FNB189" s="165"/>
      <c r="FNC189" s="165"/>
      <c r="FND189" s="168"/>
      <c r="FNE189" s="165"/>
      <c r="FNF189" s="165"/>
      <c r="FNG189" s="165"/>
      <c r="FNH189" s="168"/>
      <c r="FNI189" s="165"/>
      <c r="FNJ189" s="165"/>
      <c r="FNK189" s="165"/>
      <c r="FNL189" s="168"/>
      <c r="FNM189" s="165"/>
      <c r="FNN189" s="165"/>
      <c r="FNO189" s="165"/>
      <c r="FNP189" s="168"/>
      <c r="FNQ189" s="165"/>
      <c r="FNR189" s="165"/>
      <c r="FNS189" s="165"/>
      <c r="FNT189" s="168"/>
      <c r="FNU189" s="165"/>
      <c r="FNV189" s="165"/>
      <c r="FNW189" s="165"/>
      <c r="FNX189" s="168"/>
      <c r="FNY189" s="165"/>
      <c r="FNZ189" s="165"/>
      <c r="FOA189" s="165"/>
      <c r="FOB189" s="168"/>
      <c r="FOC189" s="165"/>
      <c r="FOD189" s="165"/>
      <c r="FOE189" s="165"/>
      <c r="FOF189" s="168"/>
      <c r="FOG189" s="165"/>
      <c r="FOH189" s="165"/>
      <c r="FOI189" s="165"/>
      <c r="FOJ189" s="168"/>
      <c r="FOK189" s="165"/>
      <c r="FOL189" s="165"/>
      <c r="FOM189" s="165"/>
      <c r="FON189" s="168"/>
      <c r="FOO189" s="165"/>
      <c r="FOP189" s="165"/>
      <c r="FOQ189" s="165"/>
      <c r="FOR189" s="168"/>
      <c r="FOS189" s="165"/>
      <c r="FOT189" s="165"/>
      <c r="FOU189" s="165"/>
      <c r="FOV189" s="168"/>
      <c r="FOW189" s="165"/>
      <c r="FOX189" s="165"/>
      <c r="FOY189" s="165"/>
      <c r="FOZ189" s="168"/>
      <c r="FPA189" s="165"/>
      <c r="FPB189" s="165"/>
      <c r="FPC189" s="165"/>
      <c r="FPD189" s="168"/>
      <c r="FPE189" s="165"/>
      <c r="FPF189" s="165"/>
      <c r="FPG189" s="165"/>
      <c r="FPH189" s="168"/>
      <c r="FPI189" s="165"/>
      <c r="FPJ189" s="165"/>
      <c r="FPK189" s="165"/>
      <c r="FPL189" s="168"/>
      <c r="FPM189" s="165"/>
      <c r="FPN189" s="165"/>
      <c r="FPO189" s="165"/>
      <c r="FPP189" s="168"/>
      <c r="FPQ189" s="165"/>
      <c r="FPR189" s="165"/>
      <c r="FPS189" s="165"/>
      <c r="FPT189" s="168"/>
      <c r="FPU189" s="165"/>
      <c r="FPV189" s="165"/>
      <c r="FPW189" s="165"/>
      <c r="FPX189" s="168"/>
      <c r="FPY189" s="165"/>
      <c r="FPZ189" s="165"/>
      <c r="FQA189" s="165"/>
      <c r="FQB189" s="168"/>
      <c r="FQC189" s="165"/>
      <c r="FQD189" s="165"/>
      <c r="FQE189" s="165"/>
      <c r="FQF189" s="168"/>
      <c r="FQG189" s="165"/>
      <c r="FQH189" s="165"/>
      <c r="FQI189" s="165"/>
      <c r="FQJ189" s="168"/>
      <c r="FQK189" s="165"/>
      <c r="FQL189" s="165"/>
      <c r="FQM189" s="165"/>
      <c r="FQN189" s="168"/>
      <c r="FQO189" s="165"/>
      <c r="FQP189" s="165"/>
      <c r="FQQ189" s="165"/>
      <c r="FQR189" s="168"/>
      <c r="FQS189" s="165"/>
      <c r="FQT189" s="165"/>
      <c r="FQU189" s="165"/>
      <c r="FQV189" s="168"/>
      <c r="FQW189" s="165"/>
      <c r="FQX189" s="165"/>
      <c r="FQY189" s="165"/>
      <c r="FQZ189" s="168"/>
      <c r="FRA189" s="165"/>
      <c r="FRB189" s="165"/>
      <c r="FRC189" s="165"/>
      <c r="FRD189" s="168"/>
      <c r="FRE189" s="165"/>
      <c r="FRF189" s="165"/>
      <c r="FRG189" s="165"/>
      <c r="FRH189" s="168"/>
      <c r="FRI189" s="165"/>
      <c r="FRJ189" s="165"/>
      <c r="FRK189" s="165"/>
      <c r="FRL189" s="168"/>
      <c r="FRM189" s="165"/>
      <c r="FRN189" s="165"/>
      <c r="FRO189" s="165"/>
      <c r="FRP189" s="168"/>
      <c r="FRQ189" s="165"/>
      <c r="FRR189" s="165"/>
      <c r="FRS189" s="165"/>
      <c r="FRT189" s="168"/>
      <c r="FRU189" s="165"/>
      <c r="FRV189" s="165"/>
      <c r="FRW189" s="165"/>
      <c r="FRX189" s="168"/>
      <c r="FRY189" s="165"/>
      <c r="FRZ189" s="165"/>
      <c r="FSA189" s="165"/>
      <c r="FSB189" s="168"/>
      <c r="FSC189" s="165"/>
      <c r="FSD189" s="165"/>
      <c r="FSE189" s="165"/>
      <c r="FSF189" s="168"/>
      <c r="FSG189" s="165"/>
      <c r="FSH189" s="165"/>
      <c r="FSI189" s="165"/>
      <c r="FSJ189" s="168"/>
      <c r="FSK189" s="165"/>
      <c r="FSL189" s="165"/>
      <c r="FSM189" s="165"/>
      <c r="FSN189" s="168"/>
      <c r="FSO189" s="165"/>
      <c r="FSP189" s="165"/>
      <c r="FSQ189" s="165"/>
      <c r="FSR189" s="168"/>
      <c r="FSS189" s="165"/>
      <c r="FST189" s="165"/>
      <c r="FSU189" s="165"/>
      <c r="FSV189" s="168"/>
      <c r="FSW189" s="165"/>
      <c r="FSX189" s="165"/>
      <c r="FSY189" s="165"/>
      <c r="FSZ189" s="168"/>
      <c r="FTA189" s="165"/>
      <c r="FTB189" s="165"/>
      <c r="FTC189" s="165"/>
      <c r="FTD189" s="168"/>
      <c r="FTE189" s="165"/>
      <c r="FTF189" s="165"/>
      <c r="FTG189" s="165"/>
      <c r="FTH189" s="168"/>
      <c r="FTI189" s="165"/>
      <c r="FTJ189" s="165"/>
      <c r="FTK189" s="165"/>
      <c r="FTL189" s="168"/>
      <c r="FTM189" s="165"/>
      <c r="FTN189" s="165"/>
      <c r="FTO189" s="165"/>
      <c r="FTP189" s="168"/>
      <c r="FTQ189" s="165"/>
      <c r="FTR189" s="165"/>
      <c r="FTS189" s="165"/>
      <c r="FTT189" s="168"/>
      <c r="FTU189" s="165"/>
      <c r="FTV189" s="165"/>
      <c r="FTW189" s="165"/>
      <c r="FTX189" s="168"/>
      <c r="FTY189" s="165"/>
      <c r="FTZ189" s="165"/>
      <c r="FUA189" s="165"/>
      <c r="FUB189" s="168"/>
      <c r="FUC189" s="165"/>
      <c r="FUD189" s="165"/>
      <c r="FUE189" s="165"/>
      <c r="FUF189" s="168"/>
      <c r="FUG189" s="165"/>
      <c r="FUH189" s="165"/>
      <c r="FUI189" s="165"/>
      <c r="FUJ189" s="168"/>
      <c r="FUK189" s="165"/>
      <c r="FUL189" s="165"/>
      <c r="FUM189" s="165"/>
      <c r="FUN189" s="168"/>
      <c r="FUO189" s="165"/>
      <c r="FUP189" s="165"/>
      <c r="FUQ189" s="165"/>
      <c r="FUR189" s="168"/>
      <c r="FUS189" s="165"/>
      <c r="FUT189" s="165"/>
      <c r="FUU189" s="165"/>
      <c r="FUV189" s="168"/>
      <c r="FUW189" s="165"/>
      <c r="FUX189" s="165"/>
      <c r="FUY189" s="165"/>
      <c r="FUZ189" s="168"/>
      <c r="FVA189" s="165"/>
      <c r="FVB189" s="165"/>
      <c r="FVC189" s="165"/>
      <c r="FVD189" s="168"/>
      <c r="FVE189" s="165"/>
      <c r="FVF189" s="165"/>
      <c r="FVG189" s="165"/>
      <c r="FVH189" s="168"/>
      <c r="FVI189" s="165"/>
      <c r="FVJ189" s="165"/>
      <c r="FVK189" s="165"/>
      <c r="FVL189" s="168"/>
      <c r="FVM189" s="165"/>
      <c r="FVN189" s="165"/>
      <c r="FVO189" s="165"/>
      <c r="FVP189" s="168"/>
      <c r="FVQ189" s="165"/>
      <c r="FVR189" s="165"/>
      <c r="FVS189" s="165"/>
      <c r="FVT189" s="168"/>
      <c r="FVU189" s="165"/>
      <c r="FVV189" s="165"/>
      <c r="FVW189" s="165"/>
      <c r="FVX189" s="168"/>
      <c r="FVY189" s="165"/>
      <c r="FVZ189" s="165"/>
      <c r="FWA189" s="165"/>
      <c r="FWB189" s="168"/>
      <c r="FWC189" s="165"/>
      <c r="FWD189" s="165"/>
      <c r="FWE189" s="165"/>
      <c r="FWF189" s="168"/>
      <c r="FWG189" s="165"/>
      <c r="FWH189" s="165"/>
      <c r="FWI189" s="165"/>
      <c r="FWJ189" s="168"/>
      <c r="FWK189" s="165"/>
      <c r="FWL189" s="165"/>
      <c r="FWM189" s="165"/>
      <c r="FWN189" s="168"/>
      <c r="FWO189" s="165"/>
      <c r="FWP189" s="165"/>
      <c r="FWQ189" s="165"/>
      <c r="FWR189" s="168"/>
      <c r="FWS189" s="165"/>
      <c r="FWT189" s="165"/>
      <c r="FWU189" s="165"/>
      <c r="FWV189" s="168"/>
      <c r="FWW189" s="165"/>
      <c r="FWX189" s="165"/>
      <c r="FWY189" s="165"/>
      <c r="FWZ189" s="168"/>
      <c r="FXA189" s="165"/>
      <c r="FXB189" s="165"/>
      <c r="FXC189" s="165"/>
      <c r="FXD189" s="168"/>
      <c r="FXE189" s="165"/>
      <c r="FXF189" s="165"/>
      <c r="FXG189" s="165"/>
      <c r="FXH189" s="168"/>
      <c r="FXI189" s="165"/>
      <c r="FXJ189" s="165"/>
      <c r="FXK189" s="165"/>
      <c r="FXL189" s="168"/>
      <c r="FXM189" s="165"/>
      <c r="FXN189" s="165"/>
      <c r="FXO189" s="165"/>
      <c r="FXP189" s="168"/>
      <c r="FXQ189" s="165"/>
      <c r="FXR189" s="165"/>
      <c r="FXS189" s="165"/>
      <c r="FXT189" s="168"/>
      <c r="FXU189" s="165"/>
      <c r="FXV189" s="165"/>
      <c r="FXW189" s="165"/>
      <c r="FXX189" s="168"/>
      <c r="FXY189" s="165"/>
      <c r="FXZ189" s="165"/>
      <c r="FYA189" s="165"/>
      <c r="FYB189" s="168"/>
      <c r="FYC189" s="165"/>
      <c r="FYD189" s="165"/>
      <c r="FYE189" s="165"/>
      <c r="FYF189" s="168"/>
      <c r="FYG189" s="165"/>
      <c r="FYH189" s="165"/>
      <c r="FYI189" s="165"/>
      <c r="FYJ189" s="168"/>
      <c r="FYK189" s="165"/>
      <c r="FYL189" s="165"/>
      <c r="FYM189" s="165"/>
      <c r="FYN189" s="168"/>
      <c r="FYO189" s="165"/>
      <c r="FYP189" s="165"/>
      <c r="FYQ189" s="165"/>
      <c r="FYR189" s="168"/>
      <c r="FYS189" s="165"/>
      <c r="FYT189" s="165"/>
      <c r="FYU189" s="165"/>
      <c r="FYV189" s="168"/>
      <c r="FYW189" s="165"/>
      <c r="FYX189" s="165"/>
      <c r="FYY189" s="165"/>
      <c r="FYZ189" s="168"/>
      <c r="FZA189" s="165"/>
      <c r="FZB189" s="165"/>
      <c r="FZC189" s="165"/>
      <c r="FZD189" s="168"/>
      <c r="FZE189" s="165"/>
      <c r="FZF189" s="165"/>
      <c r="FZG189" s="165"/>
      <c r="FZH189" s="168"/>
      <c r="FZI189" s="165"/>
      <c r="FZJ189" s="165"/>
      <c r="FZK189" s="165"/>
      <c r="FZL189" s="168"/>
      <c r="FZM189" s="165"/>
      <c r="FZN189" s="165"/>
      <c r="FZO189" s="165"/>
      <c r="FZP189" s="168"/>
      <c r="FZQ189" s="165"/>
      <c r="FZR189" s="165"/>
      <c r="FZS189" s="165"/>
      <c r="FZT189" s="168"/>
      <c r="FZU189" s="165"/>
      <c r="FZV189" s="165"/>
      <c r="FZW189" s="165"/>
      <c r="FZX189" s="168"/>
      <c r="FZY189" s="165"/>
      <c r="FZZ189" s="165"/>
      <c r="GAA189" s="165"/>
      <c r="GAB189" s="168"/>
      <c r="GAC189" s="165"/>
      <c r="GAD189" s="165"/>
      <c r="GAE189" s="165"/>
      <c r="GAF189" s="168"/>
      <c r="GAG189" s="165"/>
      <c r="GAH189" s="165"/>
      <c r="GAI189" s="165"/>
      <c r="GAJ189" s="168"/>
      <c r="GAK189" s="165"/>
      <c r="GAL189" s="165"/>
      <c r="GAM189" s="165"/>
      <c r="GAN189" s="168"/>
      <c r="GAO189" s="165"/>
      <c r="GAP189" s="165"/>
      <c r="GAQ189" s="165"/>
      <c r="GAR189" s="168"/>
      <c r="GAS189" s="165"/>
      <c r="GAT189" s="165"/>
      <c r="GAU189" s="165"/>
      <c r="GAV189" s="168"/>
      <c r="GAW189" s="165"/>
      <c r="GAX189" s="165"/>
      <c r="GAY189" s="165"/>
      <c r="GAZ189" s="168"/>
      <c r="GBA189" s="165"/>
      <c r="GBB189" s="165"/>
      <c r="GBC189" s="165"/>
      <c r="GBD189" s="168"/>
      <c r="GBE189" s="165"/>
      <c r="GBF189" s="165"/>
      <c r="GBG189" s="165"/>
      <c r="GBH189" s="168"/>
      <c r="GBI189" s="165"/>
      <c r="GBJ189" s="165"/>
      <c r="GBK189" s="165"/>
      <c r="GBL189" s="168"/>
      <c r="GBM189" s="165"/>
      <c r="GBN189" s="165"/>
      <c r="GBO189" s="165"/>
      <c r="GBP189" s="168"/>
      <c r="GBQ189" s="165"/>
      <c r="GBR189" s="165"/>
      <c r="GBS189" s="165"/>
      <c r="GBT189" s="168"/>
      <c r="GBU189" s="165"/>
      <c r="GBV189" s="165"/>
      <c r="GBW189" s="165"/>
      <c r="GBX189" s="168"/>
      <c r="GBY189" s="165"/>
      <c r="GBZ189" s="165"/>
      <c r="GCA189" s="165"/>
      <c r="GCB189" s="168"/>
      <c r="GCC189" s="165"/>
      <c r="GCD189" s="165"/>
      <c r="GCE189" s="165"/>
      <c r="GCF189" s="168"/>
      <c r="GCG189" s="165"/>
      <c r="GCH189" s="165"/>
      <c r="GCI189" s="165"/>
      <c r="GCJ189" s="168"/>
      <c r="GCK189" s="165"/>
      <c r="GCL189" s="165"/>
      <c r="GCM189" s="165"/>
      <c r="GCN189" s="168"/>
      <c r="GCO189" s="165"/>
      <c r="GCP189" s="165"/>
      <c r="GCQ189" s="165"/>
      <c r="GCR189" s="168"/>
      <c r="GCS189" s="165"/>
      <c r="GCT189" s="165"/>
      <c r="GCU189" s="165"/>
      <c r="GCV189" s="168"/>
      <c r="GCW189" s="165"/>
      <c r="GCX189" s="165"/>
      <c r="GCY189" s="165"/>
      <c r="GCZ189" s="168"/>
      <c r="GDA189" s="165"/>
      <c r="GDB189" s="165"/>
      <c r="GDC189" s="165"/>
      <c r="GDD189" s="168"/>
      <c r="GDE189" s="165"/>
      <c r="GDF189" s="165"/>
      <c r="GDG189" s="165"/>
      <c r="GDH189" s="168"/>
      <c r="GDI189" s="165"/>
      <c r="GDJ189" s="165"/>
      <c r="GDK189" s="165"/>
      <c r="GDL189" s="168"/>
      <c r="GDM189" s="165"/>
      <c r="GDN189" s="165"/>
      <c r="GDO189" s="165"/>
      <c r="GDP189" s="168"/>
      <c r="GDQ189" s="165"/>
      <c r="GDR189" s="165"/>
      <c r="GDS189" s="165"/>
      <c r="GDT189" s="168"/>
      <c r="GDU189" s="165"/>
      <c r="GDV189" s="165"/>
      <c r="GDW189" s="165"/>
      <c r="GDX189" s="168"/>
      <c r="GDY189" s="165"/>
      <c r="GDZ189" s="165"/>
      <c r="GEA189" s="165"/>
      <c r="GEB189" s="168"/>
      <c r="GEC189" s="165"/>
      <c r="GED189" s="165"/>
      <c r="GEE189" s="165"/>
      <c r="GEF189" s="168"/>
      <c r="GEG189" s="165"/>
      <c r="GEH189" s="165"/>
      <c r="GEI189" s="165"/>
      <c r="GEJ189" s="168"/>
      <c r="GEK189" s="165"/>
      <c r="GEL189" s="165"/>
      <c r="GEM189" s="165"/>
      <c r="GEN189" s="168"/>
      <c r="GEO189" s="165"/>
      <c r="GEP189" s="165"/>
      <c r="GEQ189" s="165"/>
      <c r="GER189" s="168"/>
      <c r="GES189" s="165"/>
      <c r="GET189" s="165"/>
      <c r="GEU189" s="165"/>
      <c r="GEV189" s="168"/>
      <c r="GEW189" s="165"/>
      <c r="GEX189" s="165"/>
      <c r="GEY189" s="165"/>
      <c r="GEZ189" s="168"/>
      <c r="GFA189" s="165"/>
      <c r="GFB189" s="165"/>
      <c r="GFC189" s="165"/>
      <c r="GFD189" s="168"/>
      <c r="GFE189" s="165"/>
      <c r="GFF189" s="165"/>
      <c r="GFG189" s="165"/>
      <c r="GFH189" s="168"/>
      <c r="GFI189" s="165"/>
      <c r="GFJ189" s="165"/>
      <c r="GFK189" s="165"/>
      <c r="GFL189" s="168"/>
      <c r="GFM189" s="165"/>
      <c r="GFN189" s="165"/>
      <c r="GFO189" s="165"/>
      <c r="GFP189" s="168"/>
      <c r="GFQ189" s="165"/>
      <c r="GFR189" s="165"/>
      <c r="GFS189" s="165"/>
      <c r="GFT189" s="168"/>
      <c r="GFU189" s="165"/>
      <c r="GFV189" s="165"/>
      <c r="GFW189" s="165"/>
      <c r="GFX189" s="168"/>
      <c r="GFY189" s="165"/>
      <c r="GFZ189" s="165"/>
      <c r="GGA189" s="165"/>
      <c r="GGB189" s="168"/>
      <c r="GGC189" s="165"/>
      <c r="GGD189" s="165"/>
      <c r="GGE189" s="165"/>
      <c r="GGF189" s="168"/>
      <c r="GGG189" s="165"/>
      <c r="GGH189" s="165"/>
      <c r="GGI189" s="165"/>
      <c r="GGJ189" s="168"/>
      <c r="GGK189" s="165"/>
      <c r="GGL189" s="165"/>
      <c r="GGM189" s="165"/>
      <c r="GGN189" s="168"/>
      <c r="GGO189" s="165"/>
      <c r="GGP189" s="165"/>
      <c r="GGQ189" s="165"/>
      <c r="GGR189" s="168"/>
      <c r="GGS189" s="165"/>
      <c r="GGT189" s="165"/>
      <c r="GGU189" s="165"/>
      <c r="GGV189" s="168"/>
      <c r="GGW189" s="165"/>
      <c r="GGX189" s="165"/>
      <c r="GGY189" s="165"/>
      <c r="GGZ189" s="168"/>
      <c r="GHA189" s="165"/>
      <c r="GHB189" s="165"/>
      <c r="GHC189" s="165"/>
      <c r="GHD189" s="168"/>
      <c r="GHE189" s="165"/>
      <c r="GHF189" s="165"/>
      <c r="GHG189" s="165"/>
      <c r="GHH189" s="168"/>
      <c r="GHI189" s="165"/>
      <c r="GHJ189" s="165"/>
      <c r="GHK189" s="165"/>
      <c r="GHL189" s="168"/>
      <c r="GHM189" s="165"/>
      <c r="GHN189" s="165"/>
      <c r="GHO189" s="165"/>
      <c r="GHP189" s="168"/>
      <c r="GHQ189" s="165"/>
      <c r="GHR189" s="165"/>
      <c r="GHS189" s="165"/>
      <c r="GHT189" s="168"/>
      <c r="GHU189" s="165"/>
      <c r="GHV189" s="165"/>
      <c r="GHW189" s="165"/>
      <c r="GHX189" s="168"/>
      <c r="GHY189" s="165"/>
      <c r="GHZ189" s="165"/>
      <c r="GIA189" s="165"/>
      <c r="GIB189" s="168"/>
      <c r="GIC189" s="165"/>
      <c r="GID189" s="165"/>
      <c r="GIE189" s="165"/>
      <c r="GIF189" s="168"/>
      <c r="GIG189" s="165"/>
      <c r="GIH189" s="165"/>
      <c r="GII189" s="165"/>
      <c r="GIJ189" s="168"/>
      <c r="GIK189" s="165"/>
      <c r="GIL189" s="165"/>
      <c r="GIM189" s="165"/>
      <c r="GIN189" s="168"/>
      <c r="GIO189" s="165"/>
      <c r="GIP189" s="165"/>
      <c r="GIQ189" s="165"/>
      <c r="GIR189" s="168"/>
      <c r="GIS189" s="165"/>
      <c r="GIT189" s="165"/>
      <c r="GIU189" s="165"/>
      <c r="GIV189" s="168"/>
      <c r="GIW189" s="165"/>
      <c r="GIX189" s="165"/>
      <c r="GIY189" s="165"/>
      <c r="GIZ189" s="168"/>
      <c r="GJA189" s="165"/>
      <c r="GJB189" s="165"/>
      <c r="GJC189" s="165"/>
      <c r="GJD189" s="168"/>
      <c r="GJE189" s="165"/>
      <c r="GJF189" s="165"/>
      <c r="GJG189" s="165"/>
      <c r="GJH189" s="168"/>
      <c r="GJI189" s="165"/>
      <c r="GJJ189" s="165"/>
      <c r="GJK189" s="165"/>
      <c r="GJL189" s="168"/>
      <c r="GJM189" s="165"/>
      <c r="GJN189" s="165"/>
      <c r="GJO189" s="165"/>
      <c r="GJP189" s="168"/>
      <c r="GJQ189" s="165"/>
      <c r="GJR189" s="165"/>
      <c r="GJS189" s="165"/>
      <c r="GJT189" s="168"/>
      <c r="GJU189" s="165"/>
      <c r="GJV189" s="165"/>
      <c r="GJW189" s="165"/>
      <c r="GJX189" s="168"/>
      <c r="GJY189" s="165"/>
      <c r="GJZ189" s="165"/>
      <c r="GKA189" s="165"/>
      <c r="GKB189" s="168"/>
      <c r="GKC189" s="165"/>
      <c r="GKD189" s="165"/>
      <c r="GKE189" s="165"/>
      <c r="GKF189" s="168"/>
      <c r="GKG189" s="165"/>
      <c r="GKH189" s="165"/>
      <c r="GKI189" s="165"/>
      <c r="GKJ189" s="168"/>
      <c r="GKK189" s="165"/>
      <c r="GKL189" s="165"/>
      <c r="GKM189" s="165"/>
      <c r="GKN189" s="168"/>
      <c r="GKO189" s="165"/>
      <c r="GKP189" s="165"/>
      <c r="GKQ189" s="165"/>
      <c r="GKR189" s="168"/>
      <c r="GKS189" s="165"/>
      <c r="GKT189" s="165"/>
      <c r="GKU189" s="165"/>
      <c r="GKV189" s="168"/>
      <c r="GKW189" s="165"/>
      <c r="GKX189" s="165"/>
      <c r="GKY189" s="165"/>
      <c r="GKZ189" s="168"/>
      <c r="GLA189" s="165"/>
      <c r="GLB189" s="165"/>
      <c r="GLC189" s="165"/>
      <c r="GLD189" s="168"/>
      <c r="GLE189" s="165"/>
      <c r="GLF189" s="165"/>
      <c r="GLG189" s="165"/>
      <c r="GLH189" s="168"/>
      <c r="GLI189" s="165"/>
      <c r="GLJ189" s="165"/>
      <c r="GLK189" s="165"/>
      <c r="GLL189" s="168"/>
      <c r="GLM189" s="165"/>
      <c r="GLN189" s="165"/>
      <c r="GLO189" s="165"/>
      <c r="GLP189" s="168"/>
      <c r="GLQ189" s="165"/>
      <c r="GLR189" s="165"/>
      <c r="GLS189" s="165"/>
      <c r="GLT189" s="168"/>
      <c r="GLU189" s="165"/>
      <c r="GLV189" s="165"/>
      <c r="GLW189" s="165"/>
      <c r="GLX189" s="168"/>
      <c r="GLY189" s="165"/>
      <c r="GLZ189" s="165"/>
      <c r="GMA189" s="165"/>
      <c r="GMB189" s="168"/>
      <c r="GMC189" s="165"/>
      <c r="GMD189" s="165"/>
      <c r="GME189" s="165"/>
      <c r="GMF189" s="168"/>
      <c r="GMG189" s="165"/>
      <c r="GMH189" s="165"/>
      <c r="GMI189" s="165"/>
      <c r="GMJ189" s="168"/>
      <c r="GMK189" s="165"/>
      <c r="GML189" s="165"/>
      <c r="GMM189" s="165"/>
      <c r="GMN189" s="168"/>
      <c r="GMO189" s="165"/>
      <c r="GMP189" s="165"/>
      <c r="GMQ189" s="165"/>
      <c r="GMR189" s="168"/>
      <c r="GMS189" s="165"/>
      <c r="GMT189" s="165"/>
      <c r="GMU189" s="165"/>
      <c r="GMV189" s="168"/>
      <c r="GMW189" s="165"/>
      <c r="GMX189" s="165"/>
      <c r="GMY189" s="165"/>
      <c r="GMZ189" s="168"/>
      <c r="GNA189" s="165"/>
      <c r="GNB189" s="165"/>
      <c r="GNC189" s="165"/>
      <c r="GND189" s="168"/>
      <c r="GNE189" s="165"/>
      <c r="GNF189" s="165"/>
      <c r="GNG189" s="165"/>
      <c r="GNH189" s="168"/>
      <c r="GNI189" s="165"/>
      <c r="GNJ189" s="165"/>
      <c r="GNK189" s="165"/>
      <c r="GNL189" s="168"/>
      <c r="GNM189" s="165"/>
      <c r="GNN189" s="165"/>
      <c r="GNO189" s="165"/>
      <c r="GNP189" s="168"/>
      <c r="GNQ189" s="165"/>
      <c r="GNR189" s="165"/>
      <c r="GNS189" s="165"/>
      <c r="GNT189" s="168"/>
      <c r="GNU189" s="165"/>
      <c r="GNV189" s="165"/>
      <c r="GNW189" s="165"/>
      <c r="GNX189" s="168"/>
      <c r="GNY189" s="165"/>
      <c r="GNZ189" s="165"/>
      <c r="GOA189" s="165"/>
      <c r="GOB189" s="168"/>
      <c r="GOC189" s="165"/>
      <c r="GOD189" s="165"/>
      <c r="GOE189" s="165"/>
      <c r="GOF189" s="168"/>
      <c r="GOG189" s="165"/>
      <c r="GOH189" s="165"/>
      <c r="GOI189" s="165"/>
      <c r="GOJ189" s="168"/>
      <c r="GOK189" s="165"/>
      <c r="GOL189" s="165"/>
      <c r="GOM189" s="165"/>
      <c r="GON189" s="168"/>
      <c r="GOO189" s="165"/>
      <c r="GOP189" s="165"/>
      <c r="GOQ189" s="165"/>
      <c r="GOR189" s="168"/>
      <c r="GOS189" s="165"/>
      <c r="GOT189" s="165"/>
      <c r="GOU189" s="165"/>
      <c r="GOV189" s="168"/>
      <c r="GOW189" s="165"/>
      <c r="GOX189" s="165"/>
      <c r="GOY189" s="165"/>
      <c r="GOZ189" s="168"/>
      <c r="GPA189" s="165"/>
      <c r="GPB189" s="165"/>
      <c r="GPC189" s="165"/>
      <c r="GPD189" s="168"/>
      <c r="GPE189" s="165"/>
      <c r="GPF189" s="165"/>
      <c r="GPG189" s="165"/>
      <c r="GPH189" s="168"/>
      <c r="GPI189" s="165"/>
      <c r="GPJ189" s="165"/>
      <c r="GPK189" s="165"/>
      <c r="GPL189" s="168"/>
      <c r="GPM189" s="165"/>
      <c r="GPN189" s="165"/>
      <c r="GPO189" s="165"/>
      <c r="GPP189" s="168"/>
      <c r="GPQ189" s="165"/>
      <c r="GPR189" s="165"/>
      <c r="GPS189" s="165"/>
      <c r="GPT189" s="168"/>
      <c r="GPU189" s="165"/>
      <c r="GPV189" s="165"/>
      <c r="GPW189" s="165"/>
      <c r="GPX189" s="168"/>
      <c r="GPY189" s="165"/>
      <c r="GPZ189" s="165"/>
      <c r="GQA189" s="165"/>
      <c r="GQB189" s="168"/>
      <c r="GQC189" s="165"/>
      <c r="GQD189" s="165"/>
      <c r="GQE189" s="165"/>
      <c r="GQF189" s="168"/>
      <c r="GQG189" s="165"/>
      <c r="GQH189" s="165"/>
      <c r="GQI189" s="165"/>
      <c r="GQJ189" s="168"/>
      <c r="GQK189" s="165"/>
      <c r="GQL189" s="165"/>
      <c r="GQM189" s="165"/>
      <c r="GQN189" s="168"/>
      <c r="GQO189" s="165"/>
      <c r="GQP189" s="165"/>
      <c r="GQQ189" s="165"/>
      <c r="GQR189" s="168"/>
      <c r="GQS189" s="165"/>
      <c r="GQT189" s="165"/>
      <c r="GQU189" s="165"/>
      <c r="GQV189" s="168"/>
      <c r="GQW189" s="165"/>
      <c r="GQX189" s="165"/>
      <c r="GQY189" s="165"/>
      <c r="GQZ189" s="168"/>
      <c r="GRA189" s="165"/>
      <c r="GRB189" s="165"/>
      <c r="GRC189" s="165"/>
      <c r="GRD189" s="168"/>
      <c r="GRE189" s="165"/>
      <c r="GRF189" s="165"/>
      <c r="GRG189" s="165"/>
      <c r="GRH189" s="168"/>
      <c r="GRI189" s="165"/>
      <c r="GRJ189" s="165"/>
      <c r="GRK189" s="165"/>
      <c r="GRL189" s="168"/>
      <c r="GRM189" s="165"/>
      <c r="GRN189" s="165"/>
      <c r="GRO189" s="165"/>
      <c r="GRP189" s="168"/>
      <c r="GRQ189" s="165"/>
      <c r="GRR189" s="165"/>
      <c r="GRS189" s="165"/>
      <c r="GRT189" s="168"/>
      <c r="GRU189" s="165"/>
      <c r="GRV189" s="165"/>
      <c r="GRW189" s="165"/>
      <c r="GRX189" s="168"/>
      <c r="GRY189" s="165"/>
      <c r="GRZ189" s="165"/>
      <c r="GSA189" s="165"/>
      <c r="GSB189" s="168"/>
      <c r="GSC189" s="165"/>
      <c r="GSD189" s="165"/>
      <c r="GSE189" s="165"/>
      <c r="GSF189" s="168"/>
      <c r="GSG189" s="165"/>
      <c r="GSH189" s="165"/>
      <c r="GSI189" s="165"/>
      <c r="GSJ189" s="168"/>
      <c r="GSK189" s="165"/>
      <c r="GSL189" s="165"/>
      <c r="GSM189" s="165"/>
      <c r="GSN189" s="168"/>
      <c r="GSO189" s="165"/>
      <c r="GSP189" s="165"/>
      <c r="GSQ189" s="165"/>
      <c r="GSR189" s="168"/>
      <c r="GSS189" s="165"/>
      <c r="GST189" s="165"/>
      <c r="GSU189" s="165"/>
      <c r="GSV189" s="168"/>
      <c r="GSW189" s="165"/>
      <c r="GSX189" s="165"/>
      <c r="GSY189" s="165"/>
      <c r="GSZ189" s="168"/>
      <c r="GTA189" s="165"/>
      <c r="GTB189" s="165"/>
      <c r="GTC189" s="165"/>
      <c r="GTD189" s="168"/>
      <c r="GTE189" s="165"/>
      <c r="GTF189" s="165"/>
      <c r="GTG189" s="165"/>
      <c r="GTH189" s="168"/>
      <c r="GTI189" s="165"/>
      <c r="GTJ189" s="165"/>
      <c r="GTK189" s="165"/>
      <c r="GTL189" s="168"/>
      <c r="GTM189" s="165"/>
      <c r="GTN189" s="165"/>
      <c r="GTO189" s="165"/>
      <c r="GTP189" s="168"/>
      <c r="GTQ189" s="165"/>
      <c r="GTR189" s="165"/>
      <c r="GTS189" s="165"/>
      <c r="GTT189" s="168"/>
      <c r="GTU189" s="165"/>
      <c r="GTV189" s="165"/>
      <c r="GTW189" s="165"/>
      <c r="GTX189" s="168"/>
      <c r="GTY189" s="165"/>
      <c r="GTZ189" s="165"/>
      <c r="GUA189" s="165"/>
      <c r="GUB189" s="168"/>
      <c r="GUC189" s="165"/>
      <c r="GUD189" s="165"/>
      <c r="GUE189" s="165"/>
      <c r="GUF189" s="168"/>
      <c r="GUG189" s="165"/>
      <c r="GUH189" s="165"/>
      <c r="GUI189" s="165"/>
      <c r="GUJ189" s="168"/>
      <c r="GUK189" s="165"/>
      <c r="GUL189" s="165"/>
      <c r="GUM189" s="165"/>
      <c r="GUN189" s="168"/>
      <c r="GUO189" s="165"/>
      <c r="GUP189" s="165"/>
      <c r="GUQ189" s="165"/>
      <c r="GUR189" s="168"/>
      <c r="GUS189" s="165"/>
      <c r="GUT189" s="165"/>
      <c r="GUU189" s="165"/>
      <c r="GUV189" s="168"/>
      <c r="GUW189" s="165"/>
      <c r="GUX189" s="165"/>
      <c r="GUY189" s="165"/>
      <c r="GUZ189" s="168"/>
      <c r="GVA189" s="165"/>
      <c r="GVB189" s="165"/>
      <c r="GVC189" s="165"/>
      <c r="GVD189" s="168"/>
      <c r="GVE189" s="165"/>
      <c r="GVF189" s="165"/>
      <c r="GVG189" s="165"/>
      <c r="GVH189" s="168"/>
      <c r="GVI189" s="165"/>
      <c r="GVJ189" s="165"/>
      <c r="GVK189" s="165"/>
      <c r="GVL189" s="168"/>
      <c r="GVM189" s="165"/>
      <c r="GVN189" s="165"/>
      <c r="GVO189" s="165"/>
      <c r="GVP189" s="168"/>
      <c r="GVQ189" s="165"/>
      <c r="GVR189" s="165"/>
      <c r="GVS189" s="165"/>
      <c r="GVT189" s="168"/>
      <c r="GVU189" s="165"/>
      <c r="GVV189" s="165"/>
      <c r="GVW189" s="165"/>
      <c r="GVX189" s="168"/>
      <c r="GVY189" s="165"/>
      <c r="GVZ189" s="165"/>
      <c r="GWA189" s="165"/>
      <c r="GWB189" s="168"/>
      <c r="GWC189" s="165"/>
      <c r="GWD189" s="165"/>
      <c r="GWE189" s="165"/>
      <c r="GWF189" s="168"/>
      <c r="GWG189" s="165"/>
      <c r="GWH189" s="165"/>
      <c r="GWI189" s="165"/>
      <c r="GWJ189" s="168"/>
      <c r="GWK189" s="165"/>
      <c r="GWL189" s="165"/>
      <c r="GWM189" s="165"/>
      <c r="GWN189" s="168"/>
      <c r="GWO189" s="165"/>
      <c r="GWP189" s="165"/>
      <c r="GWQ189" s="165"/>
      <c r="GWR189" s="168"/>
      <c r="GWS189" s="165"/>
      <c r="GWT189" s="165"/>
      <c r="GWU189" s="165"/>
      <c r="GWV189" s="168"/>
      <c r="GWW189" s="165"/>
      <c r="GWX189" s="165"/>
      <c r="GWY189" s="165"/>
      <c r="GWZ189" s="168"/>
      <c r="GXA189" s="165"/>
      <c r="GXB189" s="165"/>
      <c r="GXC189" s="165"/>
      <c r="GXD189" s="168"/>
      <c r="GXE189" s="165"/>
      <c r="GXF189" s="165"/>
      <c r="GXG189" s="165"/>
      <c r="GXH189" s="168"/>
      <c r="GXI189" s="165"/>
      <c r="GXJ189" s="165"/>
      <c r="GXK189" s="165"/>
      <c r="GXL189" s="168"/>
      <c r="GXM189" s="165"/>
      <c r="GXN189" s="165"/>
      <c r="GXO189" s="165"/>
      <c r="GXP189" s="168"/>
      <c r="GXQ189" s="165"/>
      <c r="GXR189" s="165"/>
      <c r="GXS189" s="165"/>
      <c r="GXT189" s="168"/>
      <c r="GXU189" s="165"/>
      <c r="GXV189" s="165"/>
      <c r="GXW189" s="165"/>
      <c r="GXX189" s="168"/>
      <c r="GXY189" s="165"/>
      <c r="GXZ189" s="165"/>
      <c r="GYA189" s="165"/>
      <c r="GYB189" s="168"/>
      <c r="GYC189" s="165"/>
      <c r="GYD189" s="165"/>
      <c r="GYE189" s="165"/>
      <c r="GYF189" s="168"/>
      <c r="GYG189" s="165"/>
      <c r="GYH189" s="165"/>
      <c r="GYI189" s="165"/>
      <c r="GYJ189" s="168"/>
      <c r="GYK189" s="165"/>
      <c r="GYL189" s="165"/>
      <c r="GYM189" s="165"/>
      <c r="GYN189" s="168"/>
      <c r="GYO189" s="165"/>
      <c r="GYP189" s="165"/>
      <c r="GYQ189" s="165"/>
      <c r="GYR189" s="168"/>
      <c r="GYS189" s="165"/>
      <c r="GYT189" s="165"/>
      <c r="GYU189" s="165"/>
      <c r="GYV189" s="168"/>
      <c r="GYW189" s="165"/>
      <c r="GYX189" s="165"/>
      <c r="GYY189" s="165"/>
      <c r="GYZ189" s="168"/>
      <c r="GZA189" s="165"/>
      <c r="GZB189" s="165"/>
      <c r="GZC189" s="165"/>
      <c r="GZD189" s="168"/>
      <c r="GZE189" s="165"/>
      <c r="GZF189" s="165"/>
      <c r="GZG189" s="165"/>
      <c r="GZH189" s="168"/>
      <c r="GZI189" s="165"/>
      <c r="GZJ189" s="165"/>
      <c r="GZK189" s="165"/>
      <c r="GZL189" s="168"/>
      <c r="GZM189" s="165"/>
      <c r="GZN189" s="165"/>
      <c r="GZO189" s="165"/>
      <c r="GZP189" s="168"/>
      <c r="GZQ189" s="165"/>
      <c r="GZR189" s="165"/>
      <c r="GZS189" s="165"/>
      <c r="GZT189" s="168"/>
      <c r="GZU189" s="165"/>
      <c r="GZV189" s="165"/>
      <c r="GZW189" s="165"/>
      <c r="GZX189" s="168"/>
      <c r="GZY189" s="165"/>
      <c r="GZZ189" s="165"/>
      <c r="HAA189" s="165"/>
      <c r="HAB189" s="168"/>
      <c r="HAC189" s="165"/>
      <c r="HAD189" s="165"/>
      <c r="HAE189" s="165"/>
      <c r="HAF189" s="168"/>
      <c r="HAG189" s="165"/>
      <c r="HAH189" s="165"/>
      <c r="HAI189" s="165"/>
      <c r="HAJ189" s="168"/>
      <c r="HAK189" s="165"/>
      <c r="HAL189" s="165"/>
      <c r="HAM189" s="165"/>
      <c r="HAN189" s="168"/>
      <c r="HAO189" s="165"/>
      <c r="HAP189" s="165"/>
      <c r="HAQ189" s="165"/>
      <c r="HAR189" s="168"/>
      <c r="HAS189" s="165"/>
      <c r="HAT189" s="165"/>
      <c r="HAU189" s="165"/>
      <c r="HAV189" s="168"/>
      <c r="HAW189" s="165"/>
      <c r="HAX189" s="165"/>
      <c r="HAY189" s="165"/>
      <c r="HAZ189" s="168"/>
      <c r="HBA189" s="165"/>
      <c r="HBB189" s="165"/>
      <c r="HBC189" s="165"/>
      <c r="HBD189" s="168"/>
      <c r="HBE189" s="165"/>
      <c r="HBF189" s="165"/>
      <c r="HBG189" s="165"/>
      <c r="HBH189" s="168"/>
      <c r="HBI189" s="165"/>
      <c r="HBJ189" s="165"/>
      <c r="HBK189" s="165"/>
      <c r="HBL189" s="168"/>
      <c r="HBM189" s="165"/>
      <c r="HBN189" s="165"/>
      <c r="HBO189" s="165"/>
      <c r="HBP189" s="168"/>
      <c r="HBQ189" s="165"/>
      <c r="HBR189" s="165"/>
      <c r="HBS189" s="165"/>
      <c r="HBT189" s="168"/>
      <c r="HBU189" s="165"/>
      <c r="HBV189" s="165"/>
      <c r="HBW189" s="165"/>
      <c r="HBX189" s="168"/>
      <c r="HBY189" s="165"/>
      <c r="HBZ189" s="165"/>
      <c r="HCA189" s="165"/>
      <c r="HCB189" s="168"/>
      <c r="HCC189" s="165"/>
      <c r="HCD189" s="165"/>
      <c r="HCE189" s="165"/>
      <c r="HCF189" s="168"/>
      <c r="HCG189" s="165"/>
      <c r="HCH189" s="165"/>
      <c r="HCI189" s="165"/>
      <c r="HCJ189" s="168"/>
      <c r="HCK189" s="165"/>
      <c r="HCL189" s="165"/>
      <c r="HCM189" s="165"/>
      <c r="HCN189" s="168"/>
      <c r="HCO189" s="165"/>
      <c r="HCP189" s="165"/>
      <c r="HCQ189" s="165"/>
      <c r="HCR189" s="168"/>
      <c r="HCS189" s="165"/>
      <c r="HCT189" s="165"/>
      <c r="HCU189" s="165"/>
      <c r="HCV189" s="168"/>
      <c r="HCW189" s="165"/>
      <c r="HCX189" s="165"/>
      <c r="HCY189" s="165"/>
      <c r="HCZ189" s="168"/>
      <c r="HDA189" s="165"/>
      <c r="HDB189" s="165"/>
      <c r="HDC189" s="165"/>
      <c r="HDD189" s="168"/>
      <c r="HDE189" s="165"/>
      <c r="HDF189" s="165"/>
      <c r="HDG189" s="165"/>
      <c r="HDH189" s="168"/>
      <c r="HDI189" s="165"/>
      <c r="HDJ189" s="165"/>
      <c r="HDK189" s="165"/>
      <c r="HDL189" s="168"/>
      <c r="HDM189" s="165"/>
      <c r="HDN189" s="165"/>
      <c r="HDO189" s="165"/>
      <c r="HDP189" s="168"/>
      <c r="HDQ189" s="165"/>
      <c r="HDR189" s="165"/>
      <c r="HDS189" s="165"/>
      <c r="HDT189" s="168"/>
      <c r="HDU189" s="165"/>
      <c r="HDV189" s="165"/>
      <c r="HDW189" s="165"/>
      <c r="HDX189" s="168"/>
      <c r="HDY189" s="165"/>
      <c r="HDZ189" s="165"/>
      <c r="HEA189" s="165"/>
      <c r="HEB189" s="168"/>
      <c r="HEC189" s="165"/>
      <c r="HED189" s="165"/>
      <c r="HEE189" s="165"/>
      <c r="HEF189" s="168"/>
      <c r="HEG189" s="165"/>
      <c r="HEH189" s="165"/>
      <c r="HEI189" s="165"/>
      <c r="HEJ189" s="168"/>
      <c r="HEK189" s="165"/>
      <c r="HEL189" s="165"/>
      <c r="HEM189" s="165"/>
      <c r="HEN189" s="168"/>
      <c r="HEO189" s="165"/>
      <c r="HEP189" s="165"/>
      <c r="HEQ189" s="165"/>
      <c r="HER189" s="168"/>
      <c r="HES189" s="165"/>
      <c r="HET189" s="165"/>
      <c r="HEU189" s="165"/>
      <c r="HEV189" s="168"/>
      <c r="HEW189" s="165"/>
      <c r="HEX189" s="165"/>
      <c r="HEY189" s="165"/>
      <c r="HEZ189" s="168"/>
      <c r="HFA189" s="165"/>
      <c r="HFB189" s="165"/>
      <c r="HFC189" s="165"/>
      <c r="HFD189" s="168"/>
      <c r="HFE189" s="165"/>
      <c r="HFF189" s="165"/>
      <c r="HFG189" s="165"/>
      <c r="HFH189" s="168"/>
      <c r="HFI189" s="165"/>
      <c r="HFJ189" s="165"/>
      <c r="HFK189" s="165"/>
      <c r="HFL189" s="168"/>
      <c r="HFM189" s="165"/>
      <c r="HFN189" s="165"/>
      <c r="HFO189" s="165"/>
      <c r="HFP189" s="168"/>
      <c r="HFQ189" s="165"/>
      <c r="HFR189" s="165"/>
      <c r="HFS189" s="165"/>
      <c r="HFT189" s="168"/>
      <c r="HFU189" s="165"/>
      <c r="HFV189" s="165"/>
      <c r="HFW189" s="165"/>
      <c r="HFX189" s="168"/>
      <c r="HFY189" s="165"/>
      <c r="HFZ189" s="165"/>
      <c r="HGA189" s="165"/>
      <c r="HGB189" s="168"/>
      <c r="HGC189" s="165"/>
      <c r="HGD189" s="165"/>
      <c r="HGE189" s="165"/>
      <c r="HGF189" s="168"/>
      <c r="HGG189" s="165"/>
      <c r="HGH189" s="165"/>
      <c r="HGI189" s="165"/>
      <c r="HGJ189" s="168"/>
      <c r="HGK189" s="165"/>
      <c r="HGL189" s="165"/>
      <c r="HGM189" s="165"/>
      <c r="HGN189" s="168"/>
      <c r="HGO189" s="165"/>
      <c r="HGP189" s="165"/>
      <c r="HGQ189" s="165"/>
      <c r="HGR189" s="168"/>
      <c r="HGS189" s="165"/>
      <c r="HGT189" s="165"/>
      <c r="HGU189" s="165"/>
      <c r="HGV189" s="168"/>
      <c r="HGW189" s="165"/>
      <c r="HGX189" s="165"/>
      <c r="HGY189" s="165"/>
      <c r="HGZ189" s="168"/>
      <c r="HHA189" s="165"/>
      <c r="HHB189" s="165"/>
      <c r="HHC189" s="165"/>
      <c r="HHD189" s="168"/>
      <c r="HHE189" s="165"/>
      <c r="HHF189" s="165"/>
      <c r="HHG189" s="165"/>
      <c r="HHH189" s="168"/>
      <c r="HHI189" s="165"/>
      <c r="HHJ189" s="165"/>
      <c r="HHK189" s="165"/>
      <c r="HHL189" s="168"/>
      <c r="HHM189" s="165"/>
      <c r="HHN189" s="165"/>
      <c r="HHO189" s="165"/>
      <c r="HHP189" s="168"/>
      <c r="HHQ189" s="165"/>
      <c r="HHR189" s="165"/>
      <c r="HHS189" s="165"/>
      <c r="HHT189" s="168"/>
      <c r="HHU189" s="165"/>
      <c r="HHV189" s="165"/>
      <c r="HHW189" s="165"/>
      <c r="HHX189" s="168"/>
      <c r="HHY189" s="165"/>
      <c r="HHZ189" s="165"/>
      <c r="HIA189" s="165"/>
      <c r="HIB189" s="168"/>
      <c r="HIC189" s="165"/>
      <c r="HID189" s="165"/>
      <c r="HIE189" s="165"/>
      <c r="HIF189" s="168"/>
      <c r="HIG189" s="165"/>
      <c r="HIH189" s="165"/>
      <c r="HII189" s="165"/>
      <c r="HIJ189" s="168"/>
      <c r="HIK189" s="165"/>
      <c r="HIL189" s="165"/>
      <c r="HIM189" s="165"/>
      <c r="HIN189" s="168"/>
      <c r="HIO189" s="165"/>
      <c r="HIP189" s="165"/>
      <c r="HIQ189" s="165"/>
      <c r="HIR189" s="168"/>
      <c r="HIS189" s="165"/>
      <c r="HIT189" s="165"/>
      <c r="HIU189" s="165"/>
      <c r="HIV189" s="168"/>
      <c r="HIW189" s="165"/>
      <c r="HIX189" s="165"/>
      <c r="HIY189" s="165"/>
      <c r="HIZ189" s="168"/>
      <c r="HJA189" s="165"/>
      <c r="HJB189" s="165"/>
      <c r="HJC189" s="165"/>
      <c r="HJD189" s="168"/>
      <c r="HJE189" s="165"/>
      <c r="HJF189" s="165"/>
      <c r="HJG189" s="165"/>
      <c r="HJH189" s="168"/>
      <c r="HJI189" s="165"/>
      <c r="HJJ189" s="165"/>
      <c r="HJK189" s="165"/>
      <c r="HJL189" s="168"/>
      <c r="HJM189" s="165"/>
      <c r="HJN189" s="165"/>
      <c r="HJO189" s="165"/>
      <c r="HJP189" s="168"/>
      <c r="HJQ189" s="165"/>
      <c r="HJR189" s="165"/>
      <c r="HJS189" s="165"/>
      <c r="HJT189" s="168"/>
      <c r="HJU189" s="165"/>
      <c r="HJV189" s="165"/>
      <c r="HJW189" s="165"/>
      <c r="HJX189" s="168"/>
      <c r="HJY189" s="165"/>
      <c r="HJZ189" s="165"/>
      <c r="HKA189" s="165"/>
      <c r="HKB189" s="168"/>
      <c r="HKC189" s="165"/>
      <c r="HKD189" s="165"/>
      <c r="HKE189" s="165"/>
      <c r="HKF189" s="168"/>
      <c r="HKG189" s="165"/>
      <c r="HKH189" s="165"/>
      <c r="HKI189" s="165"/>
      <c r="HKJ189" s="168"/>
      <c r="HKK189" s="165"/>
      <c r="HKL189" s="165"/>
      <c r="HKM189" s="165"/>
      <c r="HKN189" s="168"/>
      <c r="HKO189" s="165"/>
      <c r="HKP189" s="165"/>
      <c r="HKQ189" s="165"/>
      <c r="HKR189" s="168"/>
      <c r="HKS189" s="165"/>
      <c r="HKT189" s="165"/>
      <c r="HKU189" s="165"/>
      <c r="HKV189" s="168"/>
      <c r="HKW189" s="165"/>
      <c r="HKX189" s="165"/>
      <c r="HKY189" s="165"/>
      <c r="HKZ189" s="168"/>
      <c r="HLA189" s="165"/>
      <c r="HLB189" s="165"/>
      <c r="HLC189" s="165"/>
      <c r="HLD189" s="168"/>
      <c r="HLE189" s="165"/>
      <c r="HLF189" s="165"/>
      <c r="HLG189" s="165"/>
      <c r="HLH189" s="168"/>
      <c r="HLI189" s="165"/>
      <c r="HLJ189" s="165"/>
      <c r="HLK189" s="165"/>
      <c r="HLL189" s="168"/>
      <c r="HLM189" s="165"/>
      <c r="HLN189" s="165"/>
      <c r="HLO189" s="165"/>
      <c r="HLP189" s="168"/>
      <c r="HLQ189" s="165"/>
      <c r="HLR189" s="165"/>
      <c r="HLS189" s="165"/>
      <c r="HLT189" s="168"/>
      <c r="HLU189" s="165"/>
      <c r="HLV189" s="165"/>
      <c r="HLW189" s="165"/>
      <c r="HLX189" s="168"/>
      <c r="HLY189" s="165"/>
      <c r="HLZ189" s="165"/>
      <c r="HMA189" s="165"/>
      <c r="HMB189" s="168"/>
      <c r="HMC189" s="165"/>
      <c r="HMD189" s="165"/>
      <c r="HME189" s="165"/>
      <c r="HMF189" s="168"/>
      <c r="HMG189" s="165"/>
      <c r="HMH189" s="165"/>
      <c r="HMI189" s="165"/>
      <c r="HMJ189" s="168"/>
      <c r="HMK189" s="165"/>
      <c r="HML189" s="165"/>
      <c r="HMM189" s="165"/>
      <c r="HMN189" s="168"/>
      <c r="HMO189" s="165"/>
      <c r="HMP189" s="165"/>
      <c r="HMQ189" s="165"/>
      <c r="HMR189" s="168"/>
      <c r="HMS189" s="165"/>
      <c r="HMT189" s="165"/>
      <c r="HMU189" s="165"/>
      <c r="HMV189" s="168"/>
      <c r="HMW189" s="165"/>
      <c r="HMX189" s="165"/>
      <c r="HMY189" s="165"/>
      <c r="HMZ189" s="168"/>
      <c r="HNA189" s="165"/>
      <c r="HNB189" s="165"/>
      <c r="HNC189" s="165"/>
      <c r="HND189" s="168"/>
      <c r="HNE189" s="165"/>
      <c r="HNF189" s="165"/>
      <c r="HNG189" s="165"/>
      <c r="HNH189" s="168"/>
      <c r="HNI189" s="165"/>
      <c r="HNJ189" s="165"/>
      <c r="HNK189" s="165"/>
      <c r="HNL189" s="168"/>
      <c r="HNM189" s="165"/>
      <c r="HNN189" s="165"/>
      <c r="HNO189" s="165"/>
      <c r="HNP189" s="168"/>
      <c r="HNQ189" s="165"/>
      <c r="HNR189" s="165"/>
      <c r="HNS189" s="165"/>
      <c r="HNT189" s="168"/>
      <c r="HNU189" s="165"/>
      <c r="HNV189" s="165"/>
      <c r="HNW189" s="165"/>
      <c r="HNX189" s="168"/>
      <c r="HNY189" s="165"/>
      <c r="HNZ189" s="165"/>
      <c r="HOA189" s="165"/>
      <c r="HOB189" s="168"/>
      <c r="HOC189" s="165"/>
      <c r="HOD189" s="165"/>
      <c r="HOE189" s="165"/>
      <c r="HOF189" s="168"/>
      <c r="HOG189" s="165"/>
      <c r="HOH189" s="165"/>
      <c r="HOI189" s="165"/>
      <c r="HOJ189" s="168"/>
      <c r="HOK189" s="165"/>
      <c r="HOL189" s="165"/>
      <c r="HOM189" s="165"/>
      <c r="HON189" s="168"/>
      <c r="HOO189" s="165"/>
      <c r="HOP189" s="165"/>
      <c r="HOQ189" s="165"/>
      <c r="HOR189" s="168"/>
      <c r="HOS189" s="165"/>
      <c r="HOT189" s="165"/>
      <c r="HOU189" s="165"/>
      <c r="HOV189" s="168"/>
      <c r="HOW189" s="165"/>
      <c r="HOX189" s="165"/>
      <c r="HOY189" s="165"/>
      <c r="HOZ189" s="168"/>
      <c r="HPA189" s="165"/>
      <c r="HPB189" s="165"/>
      <c r="HPC189" s="165"/>
      <c r="HPD189" s="168"/>
      <c r="HPE189" s="165"/>
      <c r="HPF189" s="165"/>
      <c r="HPG189" s="165"/>
      <c r="HPH189" s="168"/>
      <c r="HPI189" s="165"/>
      <c r="HPJ189" s="165"/>
      <c r="HPK189" s="165"/>
      <c r="HPL189" s="168"/>
      <c r="HPM189" s="165"/>
      <c r="HPN189" s="165"/>
      <c r="HPO189" s="165"/>
      <c r="HPP189" s="168"/>
      <c r="HPQ189" s="165"/>
      <c r="HPR189" s="165"/>
      <c r="HPS189" s="165"/>
      <c r="HPT189" s="168"/>
      <c r="HPU189" s="165"/>
      <c r="HPV189" s="165"/>
      <c r="HPW189" s="165"/>
      <c r="HPX189" s="168"/>
      <c r="HPY189" s="165"/>
      <c r="HPZ189" s="165"/>
      <c r="HQA189" s="165"/>
      <c r="HQB189" s="168"/>
      <c r="HQC189" s="165"/>
      <c r="HQD189" s="165"/>
      <c r="HQE189" s="165"/>
      <c r="HQF189" s="168"/>
      <c r="HQG189" s="165"/>
      <c r="HQH189" s="165"/>
      <c r="HQI189" s="165"/>
      <c r="HQJ189" s="168"/>
      <c r="HQK189" s="165"/>
      <c r="HQL189" s="165"/>
      <c r="HQM189" s="165"/>
      <c r="HQN189" s="168"/>
      <c r="HQO189" s="165"/>
      <c r="HQP189" s="165"/>
      <c r="HQQ189" s="165"/>
      <c r="HQR189" s="168"/>
      <c r="HQS189" s="165"/>
      <c r="HQT189" s="165"/>
      <c r="HQU189" s="165"/>
      <c r="HQV189" s="168"/>
      <c r="HQW189" s="165"/>
      <c r="HQX189" s="165"/>
      <c r="HQY189" s="165"/>
      <c r="HQZ189" s="168"/>
      <c r="HRA189" s="165"/>
      <c r="HRB189" s="165"/>
      <c r="HRC189" s="165"/>
      <c r="HRD189" s="168"/>
      <c r="HRE189" s="165"/>
      <c r="HRF189" s="165"/>
      <c r="HRG189" s="165"/>
      <c r="HRH189" s="168"/>
      <c r="HRI189" s="165"/>
      <c r="HRJ189" s="165"/>
      <c r="HRK189" s="165"/>
      <c r="HRL189" s="168"/>
      <c r="HRM189" s="165"/>
      <c r="HRN189" s="165"/>
      <c r="HRO189" s="165"/>
      <c r="HRP189" s="168"/>
      <c r="HRQ189" s="165"/>
      <c r="HRR189" s="165"/>
      <c r="HRS189" s="165"/>
      <c r="HRT189" s="168"/>
      <c r="HRU189" s="165"/>
      <c r="HRV189" s="165"/>
      <c r="HRW189" s="165"/>
      <c r="HRX189" s="168"/>
      <c r="HRY189" s="165"/>
      <c r="HRZ189" s="165"/>
      <c r="HSA189" s="165"/>
      <c r="HSB189" s="168"/>
      <c r="HSC189" s="165"/>
      <c r="HSD189" s="165"/>
      <c r="HSE189" s="165"/>
      <c r="HSF189" s="168"/>
      <c r="HSG189" s="165"/>
      <c r="HSH189" s="165"/>
      <c r="HSI189" s="165"/>
      <c r="HSJ189" s="168"/>
      <c r="HSK189" s="165"/>
      <c r="HSL189" s="165"/>
      <c r="HSM189" s="165"/>
      <c r="HSN189" s="168"/>
      <c r="HSO189" s="165"/>
      <c r="HSP189" s="165"/>
      <c r="HSQ189" s="165"/>
      <c r="HSR189" s="168"/>
      <c r="HSS189" s="165"/>
      <c r="HST189" s="165"/>
      <c r="HSU189" s="165"/>
      <c r="HSV189" s="168"/>
      <c r="HSW189" s="165"/>
      <c r="HSX189" s="165"/>
      <c r="HSY189" s="165"/>
      <c r="HSZ189" s="168"/>
      <c r="HTA189" s="165"/>
      <c r="HTB189" s="165"/>
      <c r="HTC189" s="165"/>
      <c r="HTD189" s="168"/>
      <c r="HTE189" s="165"/>
      <c r="HTF189" s="165"/>
      <c r="HTG189" s="165"/>
      <c r="HTH189" s="168"/>
      <c r="HTI189" s="165"/>
      <c r="HTJ189" s="165"/>
      <c r="HTK189" s="165"/>
      <c r="HTL189" s="168"/>
      <c r="HTM189" s="165"/>
      <c r="HTN189" s="165"/>
      <c r="HTO189" s="165"/>
      <c r="HTP189" s="168"/>
      <c r="HTQ189" s="165"/>
      <c r="HTR189" s="165"/>
      <c r="HTS189" s="165"/>
      <c r="HTT189" s="168"/>
      <c r="HTU189" s="165"/>
      <c r="HTV189" s="165"/>
      <c r="HTW189" s="165"/>
      <c r="HTX189" s="168"/>
      <c r="HTY189" s="165"/>
      <c r="HTZ189" s="165"/>
      <c r="HUA189" s="165"/>
      <c r="HUB189" s="168"/>
      <c r="HUC189" s="165"/>
      <c r="HUD189" s="165"/>
      <c r="HUE189" s="165"/>
      <c r="HUF189" s="168"/>
      <c r="HUG189" s="165"/>
      <c r="HUH189" s="165"/>
      <c r="HUI189" s="165"/>
      <c r="HUJ189" s="168"/>
      <c r="HUK189" s="165"/>
      <c r="HUL189" s="165"/>
      <c r="HUM189" s="165"/>
      <c r="HUN189" s="168"/>
      <c r="HUO189" s="165"/>
      <c r="HUP189" s="165"/>
      <c r="HUQ189" s="165"/>
      <c r="HUR189" s="168"/>
      <c r="HUS189" s="165"/>
      <c r="HUT189" s="165"/>
      <c r="HUU189" s="165"/>
      <c r="HUV189" s="168"/>
      <c r="HUW189" s="165"/>
      <c r="HUX189" s="165"/>
      <c r="HUY189" s="165"/>
      <c r="HUZ189" s="168"/>
      <c r="HVA189" s="165"/>
      <c r="HVB189" s="165"/>
      <c r="HVC189" s="165"/>
      <c r="HVD189" s="168"/>
      <c r="HVE189" s="165"/>
      <c r="HVF189" s="165"/>
      <c r="HVG189" s="165"/>
      <c r="HVH189" s="168"/>
      <c r="HVI189" s="165"/>
      <c r="HVJ189" s="165"/>
      <c r="HVK189" s="165"/>
      <c r="HVL189" s="168"/>
      <c r="HVM189" s="165"/>
      <c r="HVN189" s="165"/>
      <c r="HVO189" s="165"/>
      <c r="HVP189" s="168"/>
      <c r="HVQ189" s="165"/>
      <c r="HVR189" s="165"/>
      <c r="HVS189" s="165"/>
      <c r="HVT189" s="168"/>
      <c r="HVU189" s="165"/>
      <c r="HVV189" s="165"/>
      <c r="HVW189" s="165"/>
      <c r="HVX189" s="168"/>
      <c r="HVY189" s="165"/>
      <c r="HVZ189" s="165"/>
      <c r="HWA189" s="165"/>
      <c r="HWB189" s="168"/>
      <c r="HWC189" s="165"/>
      <c r="HWD189" s="165"/>
      <c r="HWE189" s="165"/>
      <c r="HWF189" s="168"/>
      <c r="HWG189" s="165"/>
      <c r="HWH189" s="165"/>
      <c r="HWI189" s="165"/>
      <c r="HWJ189" s="168"/>
      <c r="HWK189" s="165"/>
      <c r="HWL189" s="165"/>
      <c r="HWM189" s="165"/>
      <c r="HWN189" s="168"/>
      <c r="HWO189" s="165"/>
      <c r="HWP189" s="165"/>
      <c r="HWQ189" s="165"/>
      <c r="HWR189" s="168"/>
      <c r="HWS189" s="165"/>
      <c r="HWT189" s="165"/>
      <c r="HWU189" s="165"/>
      <c r="HWV189" s="168"/>
      <c r="HWW189" s="165"/>
      <c r="HWX189" s="165"/>
      <c r="HWY189" s="165"/>
      <c r="HWZ189" s="168"/>
      <c r="HXA189" s="165"/>
      <c r="HXB189" s="165"/>
      <c r="HXC189" s="165"/>
      <c r="HXD189" s="168"/>
      <c r="HXE189" s="165"/>
      <c r="HXF189" s="165"/>
      <c r="HXG189" s="165"/>
      <c r="HXH189" s="168"/>
      <c r="HXI189" s="165"/>
      <c r="HXJ189" s="165"/>
      <c r="HXK189" s="165"/>
      <c r="HXL189" s="168"/>
      <c r="HXM189" s="165"/>
      <c r="HXN189" s="165"/>
      <c r="HXO189" s="165"/>
      <c r="HXP189" s="168"/>
      <c r="HXQ189" s="165"/>
      <c r="HXR189" s="165"/>
      <c r="HXS189" s="165"/>
      <c r="HXT189" s="168"/>
      <c r="HXU189" s="165"/>
      <c r="HXV189" s="165"/>
      <c r="HXW189" s="165"/>
      <c r="HXX189" s="168"/>
      <c r="HXY189" s="165"/>
      <c r="HXZ189" s="165"/>
      <c r="HYA189" s="165"/>
      <c r="HYB189" s="168"/>
      <c r="HYC189" s="165"/>
      <c r="HYD189" s="165"/>
      <c r="HYE189" s="165"/>
      <c r="HYF189" s="168"/>
      <c r="HYG189" s="165"/>
      <c r="HYH189" s="165"/>
      <c r="HYI189" s="165"/>
      <c r="HYJ189" s="168"/>
      <c r="HYK189" s="165"/>
      <c r="HYL189" s="165"/>
      <c r="HYM189" s="165"/>
      <c r="HYN189" s="168"/>
      <c r="HYO189" s="165"/>
      <c r="HYP189" s="165"/>
      <c r="HYQ189" s="165"/>
      <c r="HYR189" s="168"/>
      <c r="HYS189" s="165"/>
      <c r="HYT189" s="165"/>
      <c r="HYU189" s="165"/>
      <c r="HYV189" s="168"/>
      <c r="HYW189" s="165"/>
      <c r="HYX189" s="165"/>
      <c r="HYY189" s="165"/>
      <c r="HYZ189" s="168"/>
      <c r="HZA189" s="165"/>
      <c r="HZB189" s="165"/>
      <c r="HZC189" s="165"/>
      <c r="HZD189" s="168"/>
      <c r="HZE189" s="165"/>
      <c r="HZF189" s="165"/>
      <c r="HZG189" s="165"/>
      <c r="HZH189" s="168"/>
      <c r="HZI189" s="165"/>
      <c r="HZJ189" s="165"/>
      <c r="HZK189" s="165"/>
      <c r="HZL189" s="168"/>
      <c r="HZM189" s="165"/>
      <c r="HZN189" s="165"/>
      <c r="HZO189" s="165"/>
      <c r="HZP189" s="168"/>
      <c r="HZQ189" s="165"/>
      <c r="HZR189" s="165"/>
      <c r="HZS189" s="165"/>
      <c r="HZT189" s="168"/>
      <c r="HZU189" s="165"/>
      <c r="HZV189" s="165"/>
      <c r="HZW189" s="165"/>
      <c r="HZX189" s="168"/>
      <c r="HZY189" s="165"/>
      <c r="HZZ189" s="165"/>
      <c r="IAA189" s="165"/>
      <c r="IAB189" s="168"/>
      <c r="IAC189" s="165"/>
      <c r="IAD189" s="165"/>
      <c r="IAE189" s="165"/>
      <c r="IAF189" s="168"/>
      <c r="IAG189" s="165"/>
      <c r="IAH189" s="165"/>
      <c r="IAI189" s="165"/>
      <c r="IAJ189" s="168"/>
      <c r="IAK189" s="165"/>
      <c r="IAL189" s="165"/>
      <c r="IAM189" s="165"/>
      <c r="IAN189" s="168"/>
      <c r="IAO189" s="165"/>
      <c r="IAP189" s="165"/>
      <c r="IAQ189" s="165"/>
      <c r="IAR189" s="168"/>
      <c r="IAS189" s="165"/>
      <c r="IAT189" s="165"/>
      <c r="IAU189" s="165"/>
      <c r="IAV189" s="168"/>
      <c r="IAW189" s="165"/>
      <c r="IAX189" s="165"/>
      <c r="IAY189" s="165"/>
      <c r="IAZ189" s="168"/>
      <c r="IBA189" s="165"/>
      <c r="IBB189" s="165"/>
      <c r="IBC189" s="165"/>
      <c r="IBD189" s="168"/>
      <c r="IBE189" s="165"/>
      <c r="IBF189" s="165"/>
      <c r="IBG189" s="165"/>
      <c r="IBH189" s="168"/>
      <c r="IBI189" s="165"/>
      <c r="IBJ189" s="165"/>
      <c r="IBK189" s="165"/>
      <c r="IBL189" s="168"/>
      <c r="IBM189" s="165"/>
      <c r="IBN189" s="165"/>
      <c r="IBO189" s="165"/>
      <c r="IBP189" s="168"/>
      <c r="IBQ189" s="165"/>
      <c r="IBR189" s="165"/>
      <c r="IBS189" s="165"/>
      <c r="IBT189" s="168"/>
      <c r="IBU189" s="165"/>
      <c r="IBV189" s="165"/>
      <c r="IBW189" s="165"/>
      <c r="IBX189" s="168"/>
      <c r="IBY189" s="165"/>
      <c r="IBZ189" s="165"/>
      <c r="ICA189" s="165"/>
      <c r="ICB189" s="168"/>
      <c r="ICC189" s="165"/>
      <c r="ICD189" s="165"/>
      <c r="ICE189" s="165"/>
      <c r="ICF189" s="168"/>
      <c r="ICG189" s="165"/>
      <c r="ICH189" s="165"/>
      <c r="ICI189" s="165"/>
      <c r="ICJ189" s="168"/>
      <c r="ICK189" s="165"/>
      <c r="ICL189" s="165"/>
      <c r="ICM189" s="165"/>
      <c r="ICN189" s="168"/>
      <c r="ICO189" s="165"/>
      <c r="ICP189" s="165"/>
      <c r="ICQ189" s="165"/>
      <c r="ICR189" s="168"/>
      <c r="ICS189" s="165"/>
      <c r="ICT189" s="165"/>
      <c r="ICU189" s="165"/>
      <c r="ICV189" s="168"/>
      <c r="ICW189" s="165"/>
      <c r="ICX189" s="165"/>
      <c r="ICY189" s="165"/>
      <c r="ICZ189" s="168"/>
      <c r="IDA189" s="165"/>
      <c r="IDB189" s="165"/>
      <c r="IDC189" s="165"/>
      <c r="IDD189" s="168"/>
      <c r="IDE189" s="165"/>
      <c r="IDF189" s="165"/>
      <c r="IDG189" s="165"/>
      <c r="IDH189" s="168"/>
      <c r="IDI189" s="165"/>
      <c r="IDJ189" s="165"/>
      <c r="IDK189" s="165"/>
      <c r="IDL189" s="168"/>
      <c r="IDM189" s="165"/>
      <c r="IDN189" s="165"/>
      <c r="IDO189" s="165"/>
      <c r="IDP189" s="168"/>
      <c r="IDQ189" s="165"/>
      <c r="IDR189" s="165"/>
      <c r="IDS189" s="165"/>
      <c r="IDT189" s="168"/>
      <c r="IDU189" s="165"/>
      <c r="IDV189" s="165"/>
      <c r="IDW189" s="165"/>
      <c r="IDX189" s="168"/>
      <c r="IDY189" s="165"/>
      <c r="IDZ189" s="165"/>
      <c r="IEA189" s="165"/>
      <c r="IEB189" s="168"/>
      <c r="IEC189" s="165"/>
      <c r="IED189" s="165"/>
      <c r="IEE189" s="165"/>
      <c r="IEF189" s="168"/>
      <c r="IEG189" s="165"/>
      <c r="IEH189" s="165"/>
      <c r="IEI189" s="165"/>
      <c r="IEJ189" s="168"/>
      <c r="IEK189" s="165"/>
      <c r="IEL189" s="165"/>
      <c r="IEM189" s="165"/>
      <c r="IEN189" s="168"/>
      <c r="IEO189" s="165"/>
      <c r="IEP189" s="165"/>
      <c r="IEQ189" s="165"/>
      <c r="IER189" s="168"/>
      <c r="IES189" s="165"/>
      <c r="IET189" s="165"/>
      <c r="IEU189" s="165"/>
      <c r="IEV189" s="168"/>
      <c r="IEW189" s="165"/>
      <c r="IEX189" s="165"/>
      <c r="IEY189" s="165"/>
      <c r="IEZ189" s="168"/>
      <c r="IFA189" s="165"/>
      <c r="IFB189" s="165"/>
      <c r="IFC189" s="165"/>
      <c r="IFD189" s="168"/>
      <c r="IFE189" s="165"/>
      <c r="IFF189" s="165"/>
      <c r="IFG189" s="165"/>
      <c r="IFH189" s="168"/>
      <c r="IFI189" s="165"/>
      <c r="IFJ189" s="165"/>
      <c r="IFK189" s="165"/>
      <c r="IFL189" s="168"/>
      <c r="IFM189" s="165"/>
      <c r="IFN189" s="165"/>
      <c r="IFO189" s="165"/>
      <c r="IFP189" s="168"/>
      <c r="IFQ189" s="165"/>
      <c r="IFR189" s="165"/>
      <c r="IFS189" s="165"/>
      <c r="IFT189" s="168"/>
      <c r="IFU189" s="165"/>
      <c r="IFV189" s="165"/>
      <c r="IFW189" s="165"/>
      <c r="IFX189" s="168"/>
      <c r="IFY189" s="165"/>
      <c r="IFZ189" s="165"/>
      <c r="IGA189" s="165"/>
      <c r="IGB189" s="168"/>
      <c r="IGC189" s="165"/>
      <c r="IGD189" s="165"/>
      <c r="IGE189" s="165"/>
      <c r="IGF189" s="168"/>
      <c r="IGG189" s="165"/>
      <c r="IGH189" s="165"/>
      <c r="IGI189" s="165"/>
      <c r="IGJ189" s="168"/>
      <c r="IGK189" s="165"/>
      <c r="IGL189" s="165"/>
      <c r="IGM189" s="165"/>
      <c r="IGN189" s="168"/>
      <c r="IGO189" s="165"/>
      <c r="IGP189" s="165"/>
      <c r="IGQ189" s="165"/>
      <c r="IGR189" s="168"/>
      <c r="IGS189" s="165"/>
      <c r="IGT189" s="165"/>
      <c r="IGU189" s="165"/>
      <c r="IGV189" s="168"/>
      <c r="IGW189" s="165"/>
      <c r="IGX189" s="165"/>
      <c r="IGY189" s="165"/>
      <c r="IGZ189" s="168"/>
      <c r="IHA189" s="165"/>
      <c r="IHB189" s="165"/>
      <c r="IHC189" s="165"/>
      <c r="IHD189" s="168"/>
      <c r="IHE189" s="165"/>
      <c r="IHF189" s="165"/>
      <c r="IHG189" s="165"/>
      <c r="IHH189" s="168"/>
      <c r="IHI189" s="165"/>
      <c r="IHJ189" s="165"/>
      <c r="IHK189" s="165"/>
      <c r="IHL189" s="168"/>
      <c r="IHM189" s="165"/>
      <c r="IHN189" s="165"/>
      <c r="IHO189" s="165"/>
      <c r="IHP189" s="168"/>
      <c r="IHQ189" s="165"/>
      <c r="IHR189" s="165"/>
      <c r="IHS189" s="165"/>
      <c r="IHT189" s="168"/>
      <c r="IHU189" s="165"/>
      <c r="IHV189" s="165"/>
      <c r="IHW189" s="165"/>
      <c r="IHX189" s="168"/>
      <c r="IHY189" s="165"/>
      <c r="IHZ189" s="165"/>
      <c r="IIA189" s="165"/>
      <c r="IIB189" s="168"/>
      <c r="IIC189" s="165"/>
      <c r="IID189" s="165"/>
      <c r="IIE189" s="165"/>
      <c r="IIF189" s="168"/>
      <c r="IIG189" s="165"/>
      <c r="IIH189" s="165"/>
      <c r="III189" s="165"/>
      <c r="IIJ189" s="168"/>
      <c r="IIK189" s="165"/>
      <c r="IIL189" s="165"/>
      <c r="IIM189" s="165"/>
      <c r="IIN189" s="168"/>
      <c r="IIO189" s="165"/>
      <c r="IIP189" s="165"/>
      <c r="IIQ189" s="165"/>
      <c r="IIR189" s="168"/>
      <c r="IIS189" s="165"/>
      <c r="IIT189" s="165"/>
      <c r="IIU189" s="165"/>
      <c r="IIV189" s="168"/>
      <c r="IIW189" s="165"/>
      <c r="IIX189" s="165"/>
      <c r="IIY189" s="165"/>
      <c r="IIZ189" s="168"/>
      <c r="IJA189" s="165"/>
      <c r="IJB189" s="165"/>
      <c r="IJC189" s="165"/>
      <c r="IJD189" s="168"/>
      <c r="IJE189" s="165"/>
      <c r="IJF189" s="165"/>
      <c r="IJG189" s="165"/>
      <c r="IJH189" s="168"/>
      <c r="IJI189" s="165"/>
      <c r="IJJ189" s="165"/>
      <c r="IJK189" s="165"/>
      <c r="IJL189" s="168"/>
      <c r="IJM189" s="165"/>
      <c r="IJN189" s="165"/>
      <c r="IJO189" s="165"/>
      <c r="IJP189" s="168"/>
      <c r="IJQ189" s="165"/>
      <c r="IJR189" s="165"/>
      <c r="IJS189" s="165"/>
      <c r="IJT189" s="168"/>
      <c r="IJU189" s="165"/>
      <c r="IJV189" s="165"/>
      <c r="IJW189" s="165"/>
      <c r="IJX189" s="168"/>
      <c r="IJY189" s="165"/>
      <c r="IJZ189" s="165"/>
      <c r="IKA189" s="165"/>
      <c r="IKB189" s="168"/>
      <c r="IKC189" s="165"/>
      <c r="IKD189" s="165"/>
      <c r="IKE189" s="165"/>
      <c r="IKF189" s="168"/>
      <c r="IKG189" s="165"/>
      <c r="IKH189" s="165"/>
      <c r="IKI189" s="165"/>
      <c r="IKJ189" s="168"/>
      <c r="IKK189" s="165"/>
      <c r="IKL189" s="165"/>
      <c r="IKM189" s="165"/>
      <c r="IKN189" s="168"/>
      <c r="IKO189" s="165"/>
      <c r="IKP189" s="165"/>
      <c r="IKQ189" s="165"/>
      <c r="IKR189" s="168"/>
      <c r="IKS189" s="165"/>
      <c r="IKT189" s="165"/>
      <c r="IKU189" s="165"/>
      <c r="IKV189" s="168"/>
      <c r="IKW189" s="165"/>
      <c r="IKX189" s="165"/>
      <c r="IKY189" s="165"/>
      <c r="IKZ189" s="168"/>
      <c r="ILA189" s="165"/>
      <c r="ILB189" s="165"/>
      <c r="ILC189" s="165"/>
      <c r="ILD189" s="168"/>
      <c r="ILE189" s="165"/>
      <c r="ILF189" s="165"/>
      <c r="ILG189" s="165"/>
      <c r="ILH189" s="168"/>
      <c r="ILI189" s="165"/>
      <c r="ILJ189" s="165"/>
      <c r="ILK189" s="165"/>
      <c r="ILL189" s="168"/>
      <c r="ILM189" s="165"/>
      <c r="ILN189" s="165"/>
      <c r="ILO189" s="165"/>
      <c r="ILP189" s="168"/>
      <c r="ILQ189" s="165"/>
      <c r="ILR189" s="165"/>
      <c r="ILS189" s="165"/>
      <c r="ILT189" s="168"/>
      <c r="ILU189" s="165"/>
      <c r="ILV189" s="165"/>
      <c r="ILW189" s="165"/>
      <c r="ILX189" s="168"/>
      <c r="ILY189" s="165"/>
      <c r="ILZ189" s="165"/>
      <c r="IMA189" s="165"/>
      <c r="IMB189" s="168"/>
      <c r="IMC189" s="165"/>
      <c r="IMD189" s="165"/>
      <c r="IME189" s="165"/>
      <c r="IMF189" s="168"/>
      <c r="IMG189" s="165"/>
      <c r="IMH189" s="165"/>
      <c r="IMI189" s="165"/>
      <c r="IMJ189" s="168"/>
      <c r="IMK189" s="165"/>
      <c r="IML189" s="165"/>
      <c r="IMM189" s="165"/>
      <c r="IMN189" s="168"/>
      <c r="IMO189" s="165"/>
      <c r="IMP189" s="165"/>
      <c r="IMQ189" s="165"/>
      <c r="IMR189" s="168"/>
      <c r="IMS189" s="165"/>
      <c r="IMT189" s="165"/>
      <c r="IMU189" s="165"/>
      <c r="IMV189" s="168"/>
      <c r="IMW189" s="165"/>
      <c r="IMX189" s="165"/>
      <c r="IMY189" s="165"/>
      <c r="IMZ189" s="168"/>
      <c r="INA189" s="165"/>
      <c r="INB189" s="165"/>
      <c r="INC189" s="165"/>
      <c r="IND189" s="168"/>
      <c r="INE189" s="165"/>
      <c r="INF189" s="165"/>
      <c r="ING189" s="165"/>
      <c r="INH189" s="168"/>
      <c r="INI189" s="165"/>
      <c r="INJ189" s="165"/>
      <c r="INK189" s="165"/>
      <c r="INL189" s="168"/>
      <c r="INM189" s="165"/>
      <c r="INN189" s="165"/>
      <c r="INO189" s="165"/>
      <c r="INP189" s="168"/>
      <c r="INQ189" s="165"/>
      <c r="INR189" s="165"/>
      <c r="INS189" s="165"/>
      <c r="INT189" s="168"/>
      <c r="INU189" s="165"/>
      <c r="INV189" s="165"/>
      <c r="INW189" s="165"/>
      <c r="INX189" s="168"/>
      <c r="INY189" s="165"/>
      <c r="INZ189" s="165"/>
      <c r="IOA189" s="165"/>
      <c r="IOB189" s="168"/>
      <c r="IOC189" s="165"/>
      <c r="IOD189" s="165"/>
      <c r="IOE189" s="165"/>
      <c r="IOF189" s="168"/>
      <c r="IOG189" s="165"/>
      <c r="IOH189" s="165"/>
      <c r="IOI189" s="165"/>
      <c r="IOJ189" s="168"/>
      <c r="IOK189" s="165"/>
      <c r="IOL189" s="165"/>
      <c r="IOM189" s="165"/>
      <c r="ION189" s="168"/>
      <c r="IOO189" s="165"/>
      <c r="IOP189" s="165"/>
      <c r="IOQ189" s="165"/>
      <c r="IOR189" s="168"/>
      <c r="IOS189" s="165"/>
      <c r="IOT189" s="165"/>
      <c r="IOU189" s="165"/>
      <c r="IOV189" s="168"/>
      <c r="IOW189" s="165"/>
      <c r="IOX189" s="165"/>
      <c r="IOY189" s="165"/>
      <c r="IOZ189" s="168"/>
      <c r="IPA189" s="165"/>
      <c r="IPB189" s="165"/>
      <c r="IPC189" s="165"/>
      <c r="IPD189" s="168"/>
      <c r="IPE189" s="165"/>
      <c r="IPF189" s="165"/>
      <c r="IPG189" s="165"/>
      <c r="IPH189" s="168"/>
      <c r="IPI189" s="165"/>
      <c r="IPJ189" s="165"/>
      <c r="IPK189" s="165"/>
      <c r="IPL189" s="168"/>
      <c r="IPM189" s="165"/>
      <c r="IPN189" s="165"/>
      <c r="IPO189" s="165"/>
      <c r="IPP189" s="168"/>
      <c r="IPQ189" s="165"/>
      <c r="IPR189" s="165"/>
      <c r="IPS189" s="165"/>
      <c r="IPT189" s="168"/>
      <c r="IPU189" s="165"/>
      <c r="IPV189" s="165"/>
      <c r="IPW189" s="165"/>
      <c r="IPX189" s="168"/>
      <c r="IPY189" s="165"/>
      <c r="IPZ189" s="165"/>
      <c r="IQA189" s="165"/>
      <c r="IQB189" s="168"/>
      <c r="IQC189" s="165"/>
      <c r="IQD189" s="165"/>
      <c r="IQE189" s="165"/>
      <c r="IQF189" s="168"/>
      <c r="IQG189" s="165"/>
      <c r="IQH189" s="165"/>
      <c r="IQI189" s="165"/>
      <c r="IQJ189" s="168"/>
      <c r="IQK189" s="165"/>
      <c r="IQL189" s="165"/>
      <c r="IQM189" s="165"/>
      <c r="IQN189" s="168"/>
      <c r="IQO189" s="165"/>
      <c r="IQP189" s="165"/>
      <c r="IQQ189" s="165"/>
      <c r="IQR189" s="168"/>
      <c r="IQS189" s="165"/>
      <c r="IQT189" s="165"/>
      <c r="IQU189" s="165"/>
      <c r="IQV189" s="168"/>
      <c r="IQW189" s="165"/>
      <c r="IQX189" s="165"/>
      <c r="IQY189" s="165"/>
      <c r="IQZ189" s="168"/>
      <c r="IRA189" s="165"/>
      <c r="IRB189" s="165"/>
      <c r="IRC189" s="165"/>
      <c r="IRD189" s="168"/>
      <c r="IRE189" s="165"/>
      <c r="IRF189" s="165"/>
      <c r="IRG189" s="165"/>
      <c r="IRH189" s="168"/>
      <c r="IRI189" s="165"/>
      <c r="IRJ189" s="165"/>
      <c r="IRK189" s="165"/>
      <c r="IRL189" s="168"/>
      <c r="IRM189" s="165"/>
      <c r="IRN189" s="165"/>
      <c r="IRO189" s="165"/>
      <c r="IRP189" s="168"/>
      <c r="IRQ189" s="165"/>
      <c r="IRR189" s="165"/>
      <c r="IRS189" s="165"/>
      <c r="IRT189" s="168"/>
      <c r="IRU189" s="165"/>
      <c r="IRV189" s="165"/>
      <c r="IRW189" s="165"/>
      <c r="IRX189" s="168"/>
      <c r="IRY189" s="165"/>
      <c r="IRZ189" s="165"/>
      <c r="ISA189" s="165"/>
      <c r="ISB189" s="168"/>
      <c r="ISC189" s="165"/>
      <c r="ISD189" s="165"/>
      <c r="ISE189" s="165"/>
      <c r="ISF189" s="168"/>
      <c r="ISG189" s="165"/>
      <c r="ISH189" s="165"/>
      <c r="ISI189" s="165"/>
      <c r="ISJ189" s="168"/>
      <c r="ISK189" s="165"/>
      <c r="ISL189" s="165"/>
      <c r="ISM189" s="165"/>
      <c r="ISN189" s="168"/>
      <c r="ISO189" s="165"/>
      <c r="ISP189" s="165"/>
      <c r="ISQ189" s="165"/>
      <c r="ISR189" s="168"/>
      <c r="ISS189" s="165"/>
      <c r="IST189" s="165"/>
      <c r="ISU189" s="165"/>
      <c r="ISV189" s="168"/>
      <c r="ISW189" s="165"/>
      <c r="ISX189" s="165"/>
      <c r="ISY189" s="165"/>
      <c r="ISZ189" s="168"/>
      <c r="ITA189" s="165"/>
      <c r="ITB189" s="165"/>
      <c r="ITC189" s="165"/>
      <c r="ITD189" s="168"/>
      <c r="ITE189" s="165"/>
      <c r="ITF189" s="165"/>
      <c r="ITG189" s="165"/>
      <c r="ITH189" s="168"/>
      <c r="ITI189" s="165"/>
      <c r="ITJ189" s="165"/>
      <c r="ITK189" s="165"/>
      <c r="ITL189" s="168"/>
      <c r="ITM189" s="165"/>
      <c r="ITN189" s="165"/>
      <c r="ITO189" s="165"/>
      <c r="ITP189" s="168"/>
      <c r="ITQ189" s="165"/>
      <c r="ITR189" s="165"/>
      <c r="ITS189" s="165"/>
      <c r="ITT189" s="168"/>
      <c r="ITU189" s="165"/>
      <c r="ITV189" s="165"/>
      <c r="ITW189" s="165"/>
      <c r="ITX189" s="168"/>
      <c r="ITY189" s="165"/>
      <c r="ITZ189" s="165"/>
      <c r="IUA189" s="165"/>
      <c r="IUB189" s="168"/>
      <c r="IUC189" s="165"/>
      <c r="IUD189" s="165"/>
      <c r="IUE189" s="165"/>
      <c r="IUF189" s="168"/>
      <c r="IUG189" s="165"/>
      <c r="IUH189" s="165"/>
      <c r="IUI189" s="165"/>
      <c r="IUJ189" s="168"/>
      <c r="IUK189" s="165"/>
      <c r="IUL189" s="165"/>
      <c r="IUM189" s="165"/>
      <c r="IUN189" s="168"/>
      <c r="IUO189" s="165"/>
      <c r="IUP189" s="165"/>
      <c r="IUQ189" s="165"/>
      <c r="IUR189" s="168"/>
      <c r="IUS189" s="165"/>
      <c r="IUT189" s="165"/>
      <c r="IUU189" s="165"/>
      <c r="IUV189" s="168"/>
      <c r="IUW189" s="165"/>
      <c r="IUX189" s="165"/>
      <c r="IUY189" s="165"/>
      <c r="IUZ189" s="168"/>
      <c r="IVA189" s="165"/>
      <c r="IVB189" s="165"/>
      <c r="IVC189" s="165"/>
      <c r="IVD189" s="168"/>
      <c r="IVE189" s="165"/>
      <c r="IVF189" s="165"/>
      <c r="IVG189" s="165"/>
      <c r="IVH189" s="168"/>
      <c r="IVI189" s="165"/>
      <c r="IVJ189" s="165"/>
      <c r="IVK189" s="165"/>
      <c r="IVL189" s="168"/>
      <c r="IVM189" s="165"/>
      <c r="IVN189" s="165"/>
      <c r="IVO189" s="165"/>
      <c r="IVP189" s="168"/>
      <c r="IVQ189" s="165"/>
      <c r="IVR189" s="165"/>
      <c r="IVS189" s="165"/>
      <c r="IVT189" s="168"/>
      <c r="IVU189" s="165"/>
      <c r="IVV189" s="165"/>
      <c r="IVW189" s="165"/>
      <c r="IVX189" s="168"/>
      <c r="IVY189" s="165"/>
      <c r="IVZ189" s="165"/>
      <c r="IWA189" s="165"/>
      <c r="IWB189" s="168"/>
      <c r="IWC189" s="165"/>
      <c r="IWD189" s="165"/>
      <c r="IWE189" s="165"/>
      <c r="IWF189" s="168"/>
      <c r="IWG189" s="165"/>
      <c r="IWH189" s="165"/>
      <c r="IWI189" s="165"/>
      <c r="IWJ189" s="168"/>
      <c r="IWK189" s="165"/>
      <c r="IWL189" s="165"/>
      <c r="IWM189" s="165"/>
      <c r="IWN189" s="168"/>
      <c r="IWO189" s="165"/>
      <c r="IWP189" s="165"/>
      <c r="IWQ189" s="165"/>
      <c r="IWR189" s="168"/>
      <c r="IWS189" s="165"/>
      <c r="IWT189" s="165"/>
      <c r="IWU189" s="165"/>
      <c r="IWV189" s="168"/>
      <c r="IWW189" s="165"/>
      <c r="IWX189" s="165"/>
      <c r="IWY189" s="165"/>
      <c r="IWZ189" s="168"/>
      <c r="IXA189" s="165"/>
      <c r="IXB189" s="165"/>
      <c r="IXC189" s="165"/>
      <c r="IXD189" s="168"/>
      <c r="IXE189" s="165"/>
      <c r="IXF189" s="165"/>
      <c r="IXG189" s="165"/>
      <c r="IXH189" s="168"/>
      <c r="IXI189" s="165"/>
      <c r="IXJ189" s="165"/>
      <c r="IXK189" s="165"/>
      <c r="IXL189" s="168"/>
      <c r="IXM189" s="165"/>
      <c r="IXN189" s="165"/>
      <c r="IXO189" s="165"/>
      <c r="IXP189" s="168"/>
      <c r="IXQ189" s="165"/>
      <c r="IXR189" s="165"/>
      <c r="IXS189" s="165"/>
      <c r="IXT189" s="168"/>
      <c r="IXU189" s="165"/>
      <c r="IXV189" s="165"/>
      <c r="IXW189" s="165"/>
      <c r="IXX189" s="168"/>
      <c r="IXY189" s="165"/>
      <c r="IXZ189" s="165"/>
      <c r="IYA189" s="165"/>
      <c r="IYB189" s="168"/>
      <c r="IYC189" s="165"/>
      <c r="IYD189" s="165"/>
      <c r="IYE189" s="165"/>
      <c r="IYF189" s="168"/>
      <c r="IYG189" s="165"/>
      <c r="IYH189" s="165"/>
      <c r="IYI189" s="165"/>
      <c r="IYJ189" s="168"/>
      <c r="IYK189" s="165"/>
      <c r="IYL189" s="165"/>
      <c r="IYM189" s="165"/>
      <c r="IYN189" s="168"/>
      <c r="IYO189" s="165"/>
      <c r="IYP189" s="165"/>
      <c r="IYQ189" s="165"/>
      <c r="IYR189" s="168"/>
      <c r="IYS189" s="165"/>
      <c r="IYT189" s="165"/>
      <c r="IYU189" s="165"/>
      <c r="IYV189" s="168"/>
      <c r="IYW189" s="165"/>
      <c r="IYX189" s="165"/>
      <c r="IYY189" s="165"/>
      <c r="IYZ189" s="168"/>
      <c r="IZA189" s="165"/>
      <c r="IZB189" s="165"/>
      <c r="IZC189" s="165"/>
      <c r="IZD189" s="168"/>
      <c r="IZE189" s="165"/>
      <c r="IZF189" s="165"/>
      <c r="IZG189" s="165"/>
      <c r="IZH189" s="168"/>
      <c r="IZI189" s="165"/>
      <c r="IZJ189" s="165"/>
      <c r="IZK189" s="165"/>
      <c r="IZL189" s="168"/>
      <c r="IZM189" s="165"/>
      <c r="IZN189" s="165"/>
      <c r="IZO189" s="165"/>
      <c r="IZP189" s="168"/>
      <c r="IZQ189" s="165"/>
      <c r="IZR189" s="165"/>
      <c r="IZS189" s="165"/>
      <c r="IZT189" s="168"/>
      <c r="IZU189" s="165"/>
      <c r="IZV189" s="165"/>
      <c r="IZW189" s="165"/>
      <c r="IZX189" s="168"/>
      <c r="IZY189" s="165"/>
      <c r="IZZ189" s="165"/>
      <c r="JAA189" s="165"/>
      <c r="JAB189" s="168"/>
      <c r="JAC189" s="165"/>
      <c r="JAD189" s="165"/>
      <c r="JAE189" s="165"/>
      <c r="JAF189" s="168"/>
      <c r="JAG189" s="165"/>
      <c r="JAH189" s="165"/>
      <c r="JAI189" s="165"/>
      <c r="JAJ189" s="168"/>
      <c r="JAK189" s="165"/>
      <c r="JAL189" s="165"/>
      <c r="JAM189" s="165"/>
      <c r="JAN189" s="168"/>
      <c r="JAO189" s="165"/>
      <c r="JAP189" s="165"/>
      <c r="JAQ189" s="165"/>
      <c r="JAR189" s="168"/>
      <c r="JAS189" s="165"/>
      <c r="JAT189" s="165"/>
      <c r="JAU189" s="165"/>
      <c r="JAV189" s="168"/>
      <c r="JAW189" s="165"/>
      <c r="JAX189" s="165"/>
      <c r="JAY189" s="165"/>
      <c r="JAZ189" s="168"/>
      <c r="JBA189" s="165"/>
      <c r="JBB189" s="165"/>
      <c r="JBC189" s="165"/>
      <c r="JBD189" s="168"/>
      <c r="JBE189" s="165"/>
      <c r="JBF189" s="165"/>
      <c r="JBG189" s="165"/>
      <c r="JBH189" s="168"/>
      <c r="JBI189" s="165"/>
      <c r="JBJ189" s="165"/>
      <c r="JBK189" s="165"/>
      <c r="JBL189" s="168"/>
      <c r="JBM189" s="165"/>
      <c r="JBN189" s="165"/>
      <c r="JBO189" s="165"/>
      <c r="JBP189" s="168"/>
      <c r="JBQ189" s="165"/>
      <c r="JBR189" s="165"/>
      <c r="JBS189" s="165"/>
      <c r="JBT189" s="168"/>
      <c r="JBU189" s="165"/>
      <c r="JBV189" s="165"/>
      <c r="JBW189" s="165"/>
      <c r="JBX189" s="168"/>
      <c r="JBY189" s="165"/>
      <c r="JBZ189" s="165"/>
      <c r="JCA189" s="165"/>
      <c r="JCB189" s="168"/>
      <c r="JCC189" s="165"/>
      <c r="JCD189" s="165"/>
      <c r="JCE189" s="165"/>
      <c r="JCF189" s="168"/>
      <c r="JCG189" s="165"/>
      <c r="JCH189" s="165"/>
      <c r="JCI189" s="165"/>
      <c r="JCJ189" s="168"/>
      <c r="JCK189" s="165"/>
      <c r="JCL189" s="165"/>
      <c r="JCM189" s="165"/>
      <c r="JCN189" s="168"/>
      <c r="JCO189" s="165"/>
      <c r="JCP189" s="165"/>
      <c r="JCQ189" s="165"/>
      <c r="JCR189" s="168"/>
      <c r="JCS189" s="165"/>
      <c r="JCT189" s="165"/>
      <c r="JCU189" s="165"/>
      <c r="JCV189" s="168"/>
      <c r="JCW189" s="165"/>
      <c r="JCX189" s="165"/>
      <c r="JCY189" s="165"/>
      <c r="JCZ189" s="168"/>
      <c r="JDA189" s="165"/>
      <c r="JDB189" s="165"/>
      <c r="JDC189" s="165"/>
      <c r="JDD189" s="168"/>
      <c r="JDE189" s="165"/>
      <c r="JDF189" s="165"/>
      <c r="JDG189" s="165"/>
      <c r="JDH189" s="168"/>
      <c r="JDI189" s="165"/>
      <c r="JDJ189" s="165"/>
      <c r="JDK189" s="165"/>
      <c r="JDL189" s="168"/>
      <c r="JDM189" s="165"/>
      <c r="JDN189" s="165"/>
      <c r="JDO189" s="165"/>
      <c r="JDP189" s="168"/>
      <c r="JDQ189" s="165"/>
      <c r="JDR189" s="165"/>
      <c r="JDS189" s="165"/>
      <c r="JDT189" s="168"/>
      <c r="JDU189" s="165"/>
      <c r="JDV189" s="165"/>
      <c r="JDW189" s="165"/>
      <c r="JDX189" s="168"/>
      <c r="JDY189" s="165"/>
      <c r="JDZ189" s="165"/>
      <c r="JEA189" s="165"/>
      <c r="JEB189" s="168"/>
      <c r="JEC189" s="165"/>
      <c r="JED189" s="165"/>
      <c r="JEE189" s="165"/>
      <c r="JEF189" s="168"/>
      <c r="JEG189" s="165"/>
      <c r="JEH189" s="165"/>
      <c r="JEI189" s="165"/>
      <c r="JEJ189" s="168"/>
      <c r="JEK189" s="165"/>
      <c r="JEL189" s="165"/>
      <c r="JEM189" s="165"/>
      <c r="JEN189" s="168"/>
      <c r="JEO189" s="165"/>
      <c r="JEP189" s="165"/>
      <c r="JEQ189" s="165"/>
      <c r="JER189" s="168"/>
      <c r="JES189" s="165"/>
      <c r="JET189" s="165"/>
      <c r="JEU189" s="165"/>
      <c r="JEV189" s="168"/>
      <c r="JEW189" s="165"/>
      <c r="JEX189" s="165"/>
      <c r="JEY189" s="165"/>
      <c r="JEZ189" s="168"/>
      <c r="JFA189" s="165"/>
      <c r="JFB189" s="165"/>
      <c r="JFC189" s="165"/>
      <c r="JFD189" s="168"/>
      <c r="JFE189" s="165"/>
      <c r="JFF189" s="165"/>
      <c r="JFG189" s="165"/>
      <c r="JFH189" s="168"/>
      <c r="JFI189" s="165"/>
      <c r="JFJ189" s="165"/>
      <c r="JFK189" s="165"/>
      <c r="JFL189" s="168"/>
      <c r="JFM189" s="165"/>
      <c r="JFN189" s="165"/>
      <c r="JFO189" s="165"/>
      <c r="JFP189" s="168"/>
      <c r="JFQ189" s="165"/>
      <c r="JFR189" s="165"/>
      <c r="JFS189" s="165"/>
      <c r="JFT189" s="168"/>
      <c r="JFU189" s="165"/>
      <c r="JFV189" s="165"/>
      <c r="JFW189" s="165"/>
      <c r="JFX189" s="168"/>
      <c r="JFY189" s="165"/>
      <c r="JFZ189" s="165"/>
      <c r="JGA189" s="165"/>
      <c r="JGB189" s="168"/>
      <c r="JGC189" s="165"/>
      <c r="JGD189" s="165"/>
      <c r="JGE189" s="165"/>
      <c r="JGF189" s="168"/>
      <c r="JGG189" s="165"/>
      <c r="JGH189" s="165"/>
      <c r="JGI189" s="165"/>
      <c r="JGJ189" s="168"/>
      <c r="JGK189" s="165"/>
      <c r="JGL189" s="165"/>
      <c r="JGM189" s="165"/>
      <c r="JGN189" s="168"/>
      <c r="JGO189" s="165"/>
      <c r="JGP189" s="165"/>
      <c r="JGQ189" s="165"/>
      <c r="JGR189" s="168"/>
      <c r="JGS189" s="165"/>
      <c r="JGT189" s="165"/>
      <c r="JGU189" s="165"/>
      <c r="JGV189" s="168"/>
      <c r="JGW189" s="165"/>
      <c r="JGX189" s="165"/>
      <c r="JGY189" s="165"/>
      <c r="JGZ189" s="168"/>
      <c r="JHA189" s="165"/>
      <c r="JHB189" s="165"/>
      <c r="JHC189" s="165"/>
      <c r="JHD189" s="168"/>
      <c r="JHE189" s="165"/>
      <c r="JHF189" s="165"/>
      <c r="JHG189" s="165"/>
      <c r="JHH189" s="168"/>
      <c r="JHI189" s="165"/>
      <c r="JHJ189" s="165"/>
      <c r="JHK189" s="165"/>
      <c r="JHL189" s="168"/>
      <c r="JHM189" s="165"/>
      <c r="JHN189" s="165"/>
      <c r="JHO189" s="165"/>
      <c r="JHP189" s="168"/>
      <c r="JHQ189" s="165"/>
      <c r="JHR189" s="165"/>
      <c r="JHS189" s="165"/>
      <c r="JHT189" s="168"/>
      <c r="JHU189" s="165"/>
      <c r="JHV189" s="165"/>
      <c r="JHW189" s="165"/>
      <c r="JHX189" s="168"/>
      <c r="JHY189" s="165"/>
      <c r="JHZ189" s="165"/>
      <c r="JIA189" s="165"/>
      <c r="JIB189" s="168"/>
      <c r="JIC189" s="165"/>
      <c r="JID189" s="165"/>
      <c r="JIE189" s="165"/>
      <c r="JIF189" s="168"/>
      <c r="JIG189" s="165"/>
      <c r="JIH189" s="165"/>
      <c r="JII189" s="165"/>
      <c r="JIJ189" s="168"/>
      <c r="JIK189" s="165"/>
      <c r="JIL189" s="165"/>
      <c r="JIM189" s="165"/>
      <c r="JIN189" s="168"/>
      <c r="JIO189" s="165"/>
      <c r="JIP189" s="165"/>
      <c r="JIQ189" s="165"/>
      <c r="JIR189" s="168"/>
      <c r="JIS189" s="165"/>
      <c r="JIT189" s="165"/>
      <c r="JIU189" s="165"/>
      <c r="JIV189" s="168"/>
      <c r="JIW189" s="165"/>
      <c r="JIX189" s="165"/>
      <c r="JIY189" s="165"/>
      <c r="JIZ189" s="168"/>
      <c r="JJA189" s="165"/>
      <c r="JJB189" s="165"/>
      <c r="JJC189" s="165"/>
      <c r="JJD189" s="168"/>
      <c r="JJE189" s="165"/>
      <c r="JJF189" s="165"/>
      <c r="JJG189" s="165"/>
      <c r="JJH189" s="168"/>
      <c r="JJI189" s="165"/>
      <c r="JJJ189" s="165"/>
      <c r="JJK189" s="165"/>
      <c r="JJL189" s="168"/>
      <c r="JJM189" s="165"/>
      <c r="JJN189" s="165"/>
      <c r="JJO189" s="165"/>
      <c r="JJP189" s="168"/>
      <c r="JJQ189" s="165"/>
      <c r="JJR189" s="165"/>
      <c r="JJS189" s="165"/>
      <c r="JJT189" s="168"/>
      <c r="JJU189" s="165"/>
      <c r="JJV189" s="165"/>
      <c r="JJW189" s="165"/>
      <c r="JJX189" s="168"/>
      <c r="JJY189" s="165"/>
      <c r="JJZ189" s="165"/>
      <c r="JKA189" s="165"/>
      <c r="JKB189" s="168"/>
      <c r="JKC189" s="165"/>
      <c r="JKD189" s="165"/>
      <c r="JKE189" s="165"/>
      <c r="JKF189" s="168"/>
      <c r="JKG189" s="165"/>
      <c r="JKH189" s="165"/>
      <c r="JKI189" s="165"/>
      <c r="JKJ189" s="168"/>
      <c r="JKK189" s="165"/>
      <c r="JKL189" s="165"/>
      <c r="JKM189" s="165"/>
      <c r="JKN189" s="168"/>
      <c r="JKO189" s="165"/>
      <c r="JKP189" s="165"/>
      <c r="JKQ189" s="165"/>
      <c r="JKR189" s="168"/>
      <c r="JKS189" s="165"/>
      <c r="JKT189" s="165"/>
      <c r="JKU189" s="165"/>
      <c r="JKV189" s="168"/>
      <c r="JKW189" s="165"/>
      <c r="JKX189" s="165"/>
      <c r="JKY189" s="165"/>
      <c r="JKZ189" s="168"/>
      <c r="JLA189" s="165"/>
      <c r="JLB189" s="165"/>
      <c r="JLC189" s="165"/>
      <c r="JLD189" s="168"/>
      <c r="JLE189" s="165"/>
      <c r="JLF189" s="165"/>
      <c r="JLG189" s="165"/>
      <c r="JLH189" s="168"/>
      <c r="JLI189" s="165"/>
      <c r="JLJ189" s="165"/>
      <c r="JLK189" s="165"/>
      <c r="JLL189" s="168"/>
      <c r="JLM189" s="165"/>
      <c r="JLN189" s="165"/>
      <c r="JLO189" s="165"/>
      <c r="JLP189" s="168"/>
      <c r="JLQ189" s="165"/>
      <c r="JLR189" s="165"/>
      <c r="JLS189" s="165"/>
      <c r="JLT189" s="168"/>
      <c r="JLU189" s="165"/>
      <c r="JLV189" s="165"/>
      <c r="JLW189" s="165"/>
      <c r="JLX189" s="168"/>
      <c r="JLY189" s="165"/>
      <c r="JLZ189" s="165"/>
      <c r="JMA189" s="165"/>
      <c r="JMB189" s="168"/>
      <c r="JMC189" s="165"/>
      <c r="JMD189" s="165"/>
      <c r="JME189" s="165"/>
      <c r="JMF189" s="168"/>
      <c r="JMG189" s="165"/>
      <c r="JMH189" s="165"/>
      <c r="JMI189" s="165"/>
      <c r="JMJ189" s="168"/>
      <c r="JMK189" s="165"/>
      <c r="JML189" s="165"/>
      <c r="JMM189" s="165"/>
      <c r="JMN189" s="168"/>
      <c r="JMO189" s="165"/>
      <c r="JMP189" s="165"/>
      <c r="JMQ189" s="165"/>
      <c r="JMR189" s="168"/>
      <c r="JMS189" s="165"/>
      <c r="JMT189" s="165"/>
      <c r="JMU189" s="165"/>
      <c r="JMV189" s="168"/>
      <c r="JMW189" s="165"/>
      <c r="JMX189" s="165"/>
      <c r="JMY189" s="165"/>
      <c r="JMZ189" s="168"/>
      <c r="JNA189" s="165"/>
      <c r="JNB189" s="165"/>
      <c r="JNC189" s="165"/>
      <c r="JND189" s="168"/>
      <c r="JNE189" s="165"/>
      <c r="JNF189" s="165"/>
      <c r="JNG189" s="165"/>
      <c r="JNH189" s="168"/>
      <c r="JNI189" s="165"/>
      <c r="JNJ189" s="165"/>
      <c r="JNK189" s="165"/>
      <c r="JNL189" s="168"/>
      <c r="JNM189" s="165"/>
      <c r="JNN189" s="165"/>
      <c r="JNO189" s="165"/>
      <c r="JNP189" s="168"/>
      <c r="JNQ189" s="165"/>
      <c r="JNR189" s="165"/>
      <c r="JNS189" s="165"/>
      <c r="JNT189" s="168"/>
      <c r="JNU189" s="165"/>
      <c r="JNV189" s="165"/>
      <c r="JNW189" s="165"/>
      <c r="JNX189" s="168"/>
      <c r="JNY189" s="165"/>
      <c r="JNZ189" s="165"/>
      <c r="JOA189" s="165"/>
      <c r="JOB189" s="168"/>
      <c r="JOC189" s="165"/>
      <c r="JOD189" s="165"/>
      <c r="JOE189" s="165"/>
      <c r="JOF189" s="168"/>
      <c r="JOG189" s="165"/>
      <c r="JOH189" s="165"/>
      <c r="JOI189" s="165"/>
      <c r="JOJ189" s="168"/>
      <c r="JOK189" s="165"/>
      <c r="JOL189" s="165"/>
      <c r="JOM189" s="165"/>
      <c r="JON189" s="168"/>
      <c r="JOO189" s="165"/>
      <c r="JOP189" s="165"/>
      <c r="JOQ189" s="165"/>
      <c r="JOR189" s="168"/>
      <c r="JOS189" s="165"/>
      <c r="JOT189" s="165"/>
      <c r="JOU189" s="165"/>
      <c r="JOV189" s="168"/>
      <c r="JOW189" s="165"/>
      <c r="JOX189" s="165"/>
      <c r="JOY189" s="165"/>
      <c r="JOZ189" s="168"/>
      <c r="JPA189" s="165"/>
      <c r="JPB189" s="165"/>
      <c r="JPC189" s="165"/>
      <c r="JPD189" s="168"/>
      <c r="JPE189" s="165"/>
      <c r="JPF189" s="165"/>
      <c r="JPG189" s="165"/>
      <c r="JPH189" s="168"/>
      <c r="JPI189" s="165"/>
      <c r="JPJ189" s="165"/>
      <c r="JPK189" s="165"/>
      <c r="JPL189" s="168"/>
      <c r="JPM189" s="165"/>
      <c r="JPN189" s="165"/>
      <c r="JPO189" s="165"/>
      <c r="JPP189" s="168"/>
      <c r="JPQ189" s="165"/>
      <c r="JPR189" s="165"/>
      <c r="JPS189" s="165"/>
      <c r="JPT189" s="168"/>
      <c r="JPU189" s="165"/>
      <c r="JPV189" s="165"/>
      <c r="JPW189" s="165"/>
      <c r="JPX189" s="168"/>
      <c r="JPY189" s="165"/>
      <c r="JPZ189" s="165"/>
      <c r="JQA189" s="165"/>
      <c r="JQB189" s="168"/>
      <c r="JQC189" s="165"/>
      <c r="JQD189" s="165"/>
      <c r="JQE189" s="165"/>
      <c r="JQF189" s="168"/>
      <c r="JQG189" s="165"/>
      <c r="JQH189" s="165"/>
      <c r="JQI189" s="165"/>
      <c r="JQJ189" s="168"/>
      <c r="JQK189" s="165"/>
      <c r="JQL189" s="165"/>
      <c r="JQM189" s="165"/>
      <c r="JQN189" s="168"/>
      <c r="JQO189" s="165"/>
      <c r="JQP189" s="165"/>
      <c r="JQQ189" s="165"/>
      <c r="JQR189" s="168"/>
      <c r="JQS189" s="165"/>
      <c r="JQT189" s="165"/>
      <c r="JQU189" s="165"/>
      <c r="JQV189" s="168"/>
      <c r="JQW189" s="165"/>
      <c r="JQX189" s="165"/>
      <c r="JQY189" s="165"/>
      <c r="JQZ189" s="168"/>
      <c r="JRA189" s="165"/>
      <c r="JRB189" s="165"/>
      <c r="JRC189" s="165"/>
      <c r="JRD189" s="168"/>
      <c r="JRE189" s="165"/>
      <c r="JRF189" s="165"/>
      <c r="JRG189" s="165"/>
      <c r="JRH189" s="168"/>
      <c r="JRI189" s="165"/>
      <c r="JRJ189" s="165"/>
      <c r="JRK189" s="165"/>
      <c r="JRL189" s="168"/>
      <c r="JRM189" s="165"/>
      <c r="JRN189" s="165"/>
      <c r="JRO189" s="165"/>
      <c r="JRP189" s="168"/>
      <c r="JRQ189" s="165"/>
      <c r="JRR189" s="165"/>
      <c r="JRS189" s="165"/>
      <c r="JRT189" s="168"/>
      <c r="JRU189" s="165"/>
      <c r="JRV189" s="165"/>
      <c r="JRW189" s="165"/>
      <c r="JRX189" s="168"/>
      <c r="JRY189" s="165"/>
      <c r="JRZ189" s="165"/>
      <c r="JSA189" s="165"/>
      <c r="JSB189" s="168"/>
      <c r="JSC189" s="165"/>
      <c r="JSD189" s="165"/>
      <c r="JSE189" s="165"/>
      <c r="JSF189" s="168"/>
      <c r="JSG189" s="165"/>
      <c r="JSH189" s="165"/>
      <c r="JSI189" s="165"/>
      <c r="JSJ189" s="168"/>
      <c r="JSK189" s="165"/>
      <c r="JSL189" s="165"/>
      <c r="JSM189" s="165"/>
      <c r="JSN189" s="168"/>
      <c r="JSO189" s="165"/>
      <c r="JSP189" s="165"/>
      <c r="JSQ189" s="165"/>
      <c r="JSR189" s="168"/>
      <c r="JSS189" s="165"/>
      <c r="JST189" s="165"/>
      <c r="JSU189" s="165"/>
      <c r="JSV189" s="168"/>
      <c r="JSW189" s="165"/>
      <c r="JSX189" s="165"/>
      <c r="JSY189" s="165"/>
      <c r="JSZ189" s="168"/>
      <c r="JTA189" s="165"/>
      <c r="JTB189" s="165"/>
      <c r="JTC189" s="165"/>
      <c r="JTD189" s="168"/>
      <c r="JTE189" s="165"/>
      <c r="JTF189" s="165"/>
      <c r="JTG189" s="165"/>
      <c r="JTH189" s="168"/>
      <c r="JTI189" s="165"/>
      <c r="JTJ189" s="165"/>
      <c r="JTK189" s="165"/>
      <c r="JTL189" s="168"/>
      <c r="JTM189" s="165"/>
      <c r="JTN189" s="165"/>
      <c r="JTO189" s="165"/>
      <c r="JTP189" s="168"/>
      <c r="JTQ189" s="165"/>
      <c r="JTR189" s="165"/>
      <c r="JTS189" s="165"/>
      <c r="JTT189" s="168"/>
      <c r="JTU189" s="165"/>
      <c r="JTV189" s="165"/>
      <c r="JTW189" s="165"/>
      <c r="JTX189" s="168"/>
      <c r="JTY189" s="165"/>
      <c r="JTZ189" s="165"/>
      <c r="JUA189" s="165"/>
      <c r="JUB189" s="168"/>
      <c r="JUC189" s="165"/>
      <c r="JUD189" s="165"/>
      <c r="JUE189" s="165"/>
      <c r="JUF189" s="168"/>
      <c r="JUG189" s="165"/>
      <c r="JUH189" s="165"/>
      <c r="JUI189" s="165"/>
      <c r="JUJ189" s="168"/>
      <c r="JUK189" s="165"/>
      <c r="JUL189" s="165"/>
      <c r="JUM189" s="165"/>
      <c r="JUN189" s="168"/>
      <c r="JUO189" s="165"/>
      <c r="JUP189" s="165"/>
      <c r="JUQ189" s="165"/>
      <c r="JUR189" s="168"/>
      <c r="JUS189" s="165"/>
      <c r="JUT189" s="165"/>
      <c r="JUU189" s="165"/>
      <c r="JUV189" s="168"/>
      <c r="JUW189" s="165"/>
      <c r="JUX189" s="165"/>
      <c r="JUY189" s="165"/>
      <c r="JUZ189" s="168"/>
      <c r="JVA189" s="165"/>
      <c r="JVB189" s="165"/>
      <c r="JVC189" s="165"/>
      <c r="JVD189" s="168"/>
      <c r="JVE189" s="165"/>
      <c r="JVF189" s="165"/>
      <c r="JVG189" s="165"/>
      <c r="JVH189" s="168"/>
      <c r="JVI189" s="165"/>
      <c r="JVJ189" s="165"/>
      <c r="JVK189" s="165"/>
      <c r="JVL189" s="168"/>
      <c r="JVM189" s="165"/>
      <c r="JVN189" s="165"/>
      <c r="JVO189" s="165"/>
      <c r="JVP189" s="168"/>
      <c r="JVQ189" s="165"/>
      <c r="JVR189" s="165"/>
      <c r="JVS189" s="165"/>
      <c r="JVT189" s="168"/>
      <c r="JVU189" s="165"/>
      <c r="JVV189" s="165"/>
      <c r="JVW189" s="165"/>
      <c r="JVX189" s="168"/>
      <c r="JVY189" s="165"/>
      <c r="JVZ189" s="165"/>
      <c r="JWA189" s="165"/>
      <c r="JWB189" s="168"/>
      <c r="JWC189" s="165"/>
      <c r="JWD189" s="165"/>
      <c r="JWE189" s="165"/>
      <c r="JWF189" s="168"/>
      <c r="JWG189" s="165"/>
      <c r="JWH189" s="165"/>
      <c r="JWI189" s="165"/>
      <c r="JWJ189" s="168"/>
      <c r="JWK189" s="165"/>
      <c r="JWL189" s="165"/>
      <c r="JWM189" s="165"/>
      <c r="JWN189" s="168"/>
      <c r="JWO189" s="165"/>
      <c r="JWP189" s="165"/>
      <c r="JWQ189" s="165"/>
      <c r="JWR189" s="168"/>
      <c r="JWS189" s="165"/>
      <c r="JWT189" s="165"/>
      <c r="JWU189" s="165"/>
      <c r="JWV189" s="168"/>
      <c r="JWW189" s="165"/>
      <c r="JWX189" s="165"/>
      <c r="JWY189" s="165"/>
      <c r="JWZ189" s="168"/>
      <c r="JXA189" s="165"/>
      <c r="JXB189" s="165"/>
      <c r="JXC189" s="165"/>
      <c r="JXD189" s="168"/>
      <c r="JXE189" s="165"/>
      <c r="JXF189" s="165"/>
      <c r="JXG189" s="165"/>
      <c r="JXH189" s="168"/>
      <c r="JXI189" s="165"/>
      <c r="JXJ189" s="165"/>
      <c r="JXK189" s="165"/>
      <c r="JXL189" s="168"/>
      <c r="JXM189" s="165"/>
      <c r="JXN189" s="165"/>
      <c r="JXO189" s="165"/>
      <c r="JXP189" s="168"/>
      <c r="JXQ189" s="165"/>
      <c r="JXR189" s="165"/>
      <c r="JXS189" s="165"/>
      <c r="JXT189" s="168"/>
      <c r="JXU189" s="165"/>
      <c r="JXV189" s="165"/>
      <c r="JXW189" s="165"/>
      <c r="JXX189" s="168"/>
      <c r="JXY189" s="165"/>
      <c r="JXZ189" s="165"/>
      <c r="JYA189" s="165"/>
      <c r="JYB189" s="168"/>
      <c r="JYC189" s="165"/>
      <c r="JYD189" s="165"/>
      <c r="JYE189" s="165"/>
      <c r="JYF189" s="168"/>
      <c r="JYG189" s="165"/>
      <c r="JYH189" s="165"/>
      <c r="JYI189" s="165"/>
      <c r="JYJ189" s="168"/>
      <c r="JYK189" s="165"/>
      <c r="JYL189" s="165"/>
      <c r="JYM189" s="165"/>
      <c r="JYN189" s="168"/>
      <c r="JYO189" s="165"/>
      <c r="JYP189" s="165"/>
      <c r="JYQ189" s="165"/>
      <c r="JYR189" s="168"/>
      <c r="JYS189" s="165"/>
      <c r="JYT189" s="165"/>
      <c r="JYU189" s="165"/>
      <c r="JYV189" s="168"/>
      <c r="JYW189" s="165"/>
      <c r="JYX189" s="165"/>
      <c r="JYY189" s="165"/>
      <c r="JYZ189" s="168"/>
      <c r="JZA189" s="165"/>
      <c r="JZB189" s="165"/>
      <c r="JZC189" s="165"/>
      <c r="JZD189" s="168"/>
      <c r="JZE189" s="165"/>
      <c r="JZF189" s="165"/>
      <c r="JZG189" s="165"/>
      <c r="JZH189" s="168"/>
      <c r="JZI189" s="165"/>
      <c r="JZJ189" s="165"/>
      <c r="JZK189" s="165"/>
      <c r="JZL189" s="168"/>
      <c r="JZM189" s="165"/>
      <c r="JZN189" s="165"/>
      <c r="JZO189" s="165"/>
      <c r="JZP189" s="168"/>
      <c r="JZQ189" s="165"/>
      <c r="JZR189" s="165"/>
      <c r="JZS189" s="165"/>
      <c r="JZT189" s="168"/>
      <c r="JZU189" s="165"/>
      <c r="JZV189" s="165"/>
      <c r="JZW189" s="165"/>
      <c r="JZX189" s="168"/>
      <c r="JZY189" s="165"/>
      <c r="JZZ189" s="165"/>
      <c r="KAA189" s="165"/>
      <c r="KAB189" s="168"/>
      <c r="KAC189" s="165"/>
      <c r="KAD189" s="165"/>
      <c r="KAE189" s="165"/>
      <c r="KAF189" s="168"/>
      <c r="KAG189" s="165"/>
      <c r="KAH189" s="165"/>
      <c r="KAI189" s="165"/>
      <c r="KAJ189" s="168"/>
      <c r="KAK189" s="165"/>
      <c r="KAL189" s="165"/>
      <c r="KAM189" s="165"/>
      <c r="KAN189" s="168"/>
      <c r="KAO189" s="165"/>
      <c r="KAP189" s="165"/>
      <c r="KAQ189" s="165"/>
      <c r="KAR189" s="168"/>
      <c r="KAS189" s="165"/>
      <c r="KAT189" s="165"/>
      <c r="KAU189" s="165"/>
      <c r="KAV189" s="168"/>
      <c r="KAW189" s="165"/>
      <c r="KAX189" s="165"/>
      <c r="KAY189" s="165"/>
      <c r="KAZ189" s="168"/>
      <c r="KBA189" s="165"/>
      <c r="KBB189" s="165"/>
      <c r="KBC189" s="165"/>
      <c r="KBD189" s="168"/>
      <c r="KBE189" s="165"/>
      <c r="KBF189" s="165"/>
      <c r="KBG189" s="165"/>
      <c r="KBH189" s="168"/>
      <c r="KBI189" s="165"/>
      <c r="KBJ189" s="165"/>
      <c r="KBK189" s="165"/>
      <c r="KBL189" s="168"/>
      <c r="KBM189" s="165"/>
      <c r="KBN189" s="165"/>
      <c r="KBO189" s="165"/>
      <c r="KBP189" s="168"/>
      <c r="KBQ189" s="165"/>
      <c r="KBR189" s="165"/>
      <c r="KBS189" s="165"/>
      <c r="KBT189" s="168"/>
      <c r="KBU189" s="165"/>
      <c r="KBV189" s="165"/>
      <c r="KBW189" s="165"/>
      <c r="KBX189" s="168"/>
      <c r="KBY189" s="165"/>
      <c r="KBZ189" s="165"/>
      <c r="KCA189" s="165"/>
      <c r="KCB189" s="168"/>
      <c r="KCC189" s="165"/>
      <c r="KCD189" s="165"/>
      <c r="KCE189" s="165"/>
      <c r="KCF189" s="168"/>
      <c r="KCG189" s="165"/>
      <c r="KCH189" s="165"/>
      <c r="KCI189" s="165"/>
      <c r="KCJ189" s="168"/>
      <c r="KCK189" s="165"/>
      <c r="KCL189" s="165"/>
      <c r="KCM189" s="165"/>
      <c r="KCN189" s="168"/>
      <c r="KCO189" s="165"/>
      <c r="KCP189" s="165"/>
      <c r="KCQ189" s="165"/>
      <c r="KCR189" s="168"/>
      <c r="KCS189" s="165"/>
      <c r="KCT189" s="165"/>
      <c r="KCU189" s="165"/>
      <c r="KCV189" s="168"/>
      <c r="KCW189" s="165"/>
      <c r="KCX189" s="165"/>
      <c r="KCY189" s="165"/>
      <c r="KCZ189" s="168"/>
      <c r="KDA189" s="165"/>
      <c r="KDB189" s="165"/>
      <c r="KDC189" s="165"/>
      <c r="KDD189" s="168"/>
      <c r="KDE189" s="165"/>
      <c r="KDF189" s="165"/>
      <c r="KDG189" s="165"/>
      <c r="KDH189" s="168"/>
      <c r="KDI189" s="165"/>
      <c r="KDJ189" s="165"/>
      <c r="KDK189" s="165"/>
      <c r="KDL189" s="168"/>
      <c r="KDM189" s="165"/>
      <c r="KDN189" s="165"/>
      <c r="KDO189" s="165"/>
      <c r="KDP189" s="168"/>
      <c r="KDQ189" s="165"/>
      <c r="KDR189" s="165"/>
      <c r="KDS189" s="165"/>
      <c r="KDT189" s="168"/>
      <c r="KDU189" s="165"/>
      <c r="KDV189" s="165"/>
      <c r="KDW189" s="165"/>
      <c r="KDX189" s="168"/>
      <c r="KDY189" s="165"/>
      <c r="KDZ189" s="165"/>
      <c r="KEA189" s="165"/>
      <c r="KEB189" s="168"/>
      <c r="KEC189" s="165"/>
      <c r="KED189" s="165"/>
      <c r="KEE189" s="165"/>
      <c r="KEF189" s="168"/>
      <c r="KEG189" s="165"/>
      <c r="KEH189" s="165"/>
      <c r="KEI189" s="165"/>
      <c r="KEJ189" s="168"/>
      <c r="KEK189" s="165"/>
      <c r="KEL189" s="165"/>
      <c r="KEM189" s="165"/>
      <c r="KEN189" s="168"/>
      <c r="KEO189" s="165"/>
      <c r="KEP189" s="165"/>
      <c r="KEQ189" s="165"/>
      <c r="KER189" s="168"/>
      <c r="KES189" s="165"/>
      <c r="KET189" s="165"/>
      <c r="KEU189" s="165"/>
      <c r="KEV189" s="168"/>
      <c r="KEW189" s="165"/>
      <c r="KEX189" s="165"/>
      <c r="KEY189" s="165"/>
      <c r="KEZ189" s="168"/>
      <c r="KFA189" s="165"/>
      <c r="KFB189" s="165"/>
      <c r="KFC189" s="165"/>
      <c r="KFD189" s="168"/>
      <c r="KFE189" s="165"/>
      <c r="KFF189" s="165"/>
      <c r="KFG189" s="165"/>
      <c r="KFH189" s="168"/>
      <c r="KFI189" s="165"/>
      <c r="KFJ189" s="165"/>
      <c r="KFK189" s="165"/>
      <c r="KFL189" s="168"/>
      <c r="KFM189" s="165"/>
      <c r="KFN189" s="165"/>
      <c r="KFO189" s="165"/>
      <c r="KFP189" s="168"/>
      <c r="KFQ189" s="165"/>
      <c r="KFR189" s="165"/>
      <c r="KFS189" s="165"/>
      <c r="KFT189" s="168"/>
      <c r="KFU189" s="165"/>
      <c r="KFV189" s="165"/>
      <c r="KFW189" s="165"/>
      <c r="KFX189" s="168"/>
      <c r="KFY189" s="165"/>
      <c r="KFZ189" s="165"/>
      <c r="KGA189" s="165"/>
      <c r="KGB189" s="168"/>
      <c r="KGC189" s="165"/>
      <c r="KGD189" s="165"/>
      <c r="KGE189" s="165"/>
      <c r="KGF189" s="168"/>
      <c r="KGG189" s="165"/>
      <c r="KGH189" s="165"/>
      <c r="KGI189" s="165"/>
      <c r="KGJ189" s="168"/>
      <c r="KGK189" s="165"/>
      <c r="KGL189" s="165"/>
      <c r="KGM189" s="165"/>
      <c r="KGN189" s="168"/>
      <c r="KGO189" s="165"/>
      <c r="KGP189" s="165"/>
      <c r="KGQ189" s="165"/>
      <c r="KGR189" s="168"/>
      <c r="KGS189" s="165"/>
      <c r="KGT189" s="165"/>
      <c r="KGU189" s="165"/>
      <c r="KGV189" s="168"/>
      <c r="KGW189" s="165"/>
      <c r="KGX189" s="165"/>
      <c r="KGY189" s="165"/>
      <c r="KGZ189" s="168"/>
      <c r="KHA189" s="165"/>
      <c r="KHB189" s="165"/>
      <c r="KHC189" s="165"/>
      <c r="KHD189" s="168"/>
      <c r="KHE189" s="165"/>
      <c r="KHF189" s="165"/>
      <c r="KHG189" s="165"/>
      <c r="KHH189" s="168"/>
      <c r="KHI189" s="165"/>
      <c r="KHJ189" s="165"/>
      <c r="KHK189" s="165"/>
      <c r="KHL189" s="168"/>
      <c r="KHM189" s="165"/>
      <c r="KHN189" s="165"/>
      <c r="KHO189" s="165"/>
      <c r="KHP189" s="168"/>
      <c r="KHQ189" s="165"/>
      <c r="KHR189" s="165"/>
      <c r="KHS189" s="165"/>
      <c r="KHT189" s="168"/>
      <c r="KHU189" s="165"/>
      <c r="KHV189" s="165"/>
      <c r="KHW189" s="165"/>
      <c r="KHX189" s="168"/>
      <c r="KHY189" s="165"/>
      <c r="KHZ189" s="165"/>
      <c r="KIA189" s="165"/>
      <c r="KIB189" s="168"/>
      <c r="KIC189" s="165"/>
      <c r="KID189" s="165"/>
      <c r="KIE189" s="165"/>
      <c r="KIF189" s="168"/>
      <c r="KIG189" s="165"/>
      <c r="KIH189" s="165"/>
      <c r="KII189" s="165"/>
      <c r="KIJ189" s="168"/>
      <c r="KIK189" s="165"/>
      <c r="KIL189" s="165"/>
      <c r="KIM189" s="165"/>
      <c r="KIN189" s="168"/>
      <c r="KIO189" s="165"/>
      <c r="KIP189" s="165"/>
      <c r="KIQ189" s="165"/>
      <c r="KIR189" s="168"/>
      <c r="KIS189" s="165"/>
      <c r="KIT189" s="165"/>
      <c r="KIU189" s="165"/>
      <c r="KIV189" s="168"/>
      <c r="KIW189" s="165"/>
      <c r="KIX189" s="165"/>
      <c r="KIY189" s="165"/>
      <c r="KIZ189" s="168"/>
      <c r="KJA189" s="165"/>
      <c r="KJB189" s="165"/>
      <c r="KJC189" s="165"/>
      <c r="KJD189" s="168"/>
      <c r="KJE189" s="165"/>
      <c r="KJF189" s="165"/>
      <c r="KJG189" s="165"/>
      <c r="KJH189" s="168"/>
      <c r="KJI189" s="165"/>
      <c r="KJJ189" s="165"/>
      <c r="KJK189" s="165"/>
      <c r="KJL189" s="168"/>
      <c r="KJM189" s="165"/>
      <c r="KJN189" s="165"/>
      <c r="KJO189" s="165"/>
      <c r="KJP189" s="168"/>
      <c r="KJQ189" s="165"/>
      <c r="KJR189" s="165"/>
      <c r="KJS189" s="165"/>
      <c r="KJT189" s="168"/>
      <c r="KJU189" s="165"/>
      <c r="KJV189" s="165"/>
      <c r="KJW189" s="165"/>
      <c r="KJX189" s="168"/>
      <c r="KJY189" s="165"/>
      <c r="KJZ189" s="165"/>
      <c r="KKA189" s="165"/>
      <c r="KKB189" s="168"/>
      <c r="KKC189" s="165"/>
      <c r="KKD189" s="165"/>
      <c r="KKE189" s="165"/>
      <c r="KKF189" s="168"/>
      <c r="KKG189" s="165"/>
      <c r="KKH189" s="165"/>
      <c r="KKI189" s="165"/>
      <c r="KKJ189" s="168"/>
      <c r="KKK189" s="165"/>
      <c r="KKL189" s="165"/>
      <c r="KKM189" s="165"/>
      <c r="KKN189" s="168"/>
      <c r="KKO189" s="165"/>
      <c r="KKP189" s="165"/>
      <c r="KKQ189" s="165"/>
      <c r="KKR189" s="168"/>
      <c r="KKS189" s="165"/>
      <c r="KKT189" s="165"/>
      <c r="KKU189" s="165"/>
      <c r="KKV189" s="168"/>
      <c r="KKW189" s="165"/>
      <c r="KKX189" s="165"/>
      <c r="KKY189" s="165"/>
      <c r="KKZ189" s="168"/>
      <c r="KLA189" s="165"/>
      <c r="KLB189" s="165"/>
      <c r="KLC189" s="165"/>
      <c r="KLD189" s="168"/>
      <c r="KLE189" s="165"/>
      <c r="KLF189" s="165"/>
      <c r="KLG189" s="165"/>
      <c r="KLH189" s="168"/>
      <c r="KLI189" s="165"/>
      <c r="KLJ189" s="165"/>
      <c r="KLK189" s="165"/>
      <c r="KLL189" s="168"/>
      <c r="KLM189" s="165"/>
      <c r="KLN189" s="165"/>
      <c r="KLO189" s="165"/>
      <c r="KLP189" s="168"/>
      <c r="KLQ189" s="165"/>
      <c r="KLR189" s="165"/>
      <c r="KLS189" s="165"/>
      <c r="KLT189" s="168"/>
      <c r="KLU189" s="165"/>
      <c r="KLV189" s="165"/>
      <c r="KLW189" s="165"/>
      <c r="KLX189" s="168"/>
      <c r="KLY189" s="165"/>
      <c r="KLZ189" s="165"/>
      <c r="KMA189" s="165"/>
      <c r="KMB189" s="168"/>
      <c r="KMC189" s="165"/>
      <c r="KMD189" s="165"/>
      <c r="KME189" s="165"/>
      <c r="KMF189" s="168"/>
      <c r="KMG189" s="165"/>
      <c r="KMH189" s="165"/>
      <c r="KMI189" s="165"/>
      <c r="KMJ189" s="168"/>
      <c r="KMK189" s="165"/>
      <c r="KML189" s="165"/>
      <c r="KMM189" s="165"/>
      <c r="KMN189" s="168"/>
      <c r="KMO189" s="165"/>
      <c r="KMP189" s="165"/>
      <c r="KMQ189" s="165"/>
      <c r="KMR189" s="168"/>
      <c r="KMS189" s="165"/>
      <c r="KMT189" s="165"/>
      <c r="KMU189" s="165"/>
      <c r="KMV189" s="168"/>
      <c r="KMW189" s="165"/>
      <c r="KMX189" s="165"/>
      <c r="KMY189" s="165"/>
      <c r="KMZ189" s="168"/>
      <c r="KNA189" s="165"/>
      <c r="KNB189" s="165"/>
      <c r="KNC189" s="165"/>
      <c r="KND189" s="168"/>
      <c r="KNE189" s="165"/>
      <c r="KNF189" s="165"/>
      <c r="KNG189" s="165"/>
      <c r="KNH189" s="168"/>
      <c r="KNI189" s="165"/>
      <c r="KNJ189" s="165"/>
      <c r="KNK189" s="165"/>
      <c r="KNL189" s="168"/>
      <c r="KNM189" s="165"/>
      <c r="KNN189" s="165"/>
      <c r="KNO189" s="165"/>
      <c r="KNP189" s="168"/>
      <c r="KNQ189" s="165"/>
      <c r="KNR189" s="165"/>
      <c r="KNS189" s="165"/>
      <c r="KNT189" s="168"/>
      <c r="KNU189" s="165"/>
      <c r="KNV189" s="165"/>
      <c r="KNW189" s="165"/>
      <c r="KNX189" s="168"/>
      <c r="KNY189" s="165"/>
      <c r="KNZ189" s="165"/>
      <c r="KOA189" s="165"/>
      <c r="KOB189" s="168"/>
      <c r="KOC189" s="165"/>
      <c r="KOD189" s="165"/>
      <c r="KOE189" s="165"/>
      <c r="KOF189" s="168"/>
      <c r="KOG189" s="165"/>
      <c r="KOH189" s="165"/>
      <c r="KOI189" s="165"/>
      <c r="KOJ189" s="168"/>
      <c r="KOK189" s="165"/>
      <c r="KOL189" s="165"/>
      <c r="KOM189" s="165"/>
      <c r="KON189" s="168"/>
      <c r="KOO189" s="165"/>
      <c r="KOP189" s="165"/>
      <c r="KOQ189" s="165"/>
      <c r="KOR189" s="168"/>
      <c r="KOS189" s="165"/>
      <c r="KOT189" s="165"/>
      <c r="KOU189" s="165"/>
      <c r="KOV189" s="168"/>
      <c r="KOW189" s="165"/>
      <c r="KOX189" s="165"/>
      <c r="KOY189" s="165"/>
      <c r="KOZ189" s="168"/>
      <c r="KPA189" s="165"/>
      <c r="KPB189" s="165"/>
      <c r="KPC189" s="165"/>
      <c r="KPD189" s="168"/>
      <c r="KPE189" s="165"/>
      <c r="KPF189" s="165"/>
      <c r="KPG189" s="165"/>
      <c r="KPH189" s="168"/>
      <c r="KPI189" s="165"/>
      <c r="KPJ189" s="165"/>
      <c r="KPK189" s="165"/>
      <c r="KPL189" s="168"/>
      <c r="KPM189" s="165"/>
      <c r="KPN189" s="165"/>
      <c r="KPO189" s="165"/>
      <c r="KPP189" s="168"/>
      <c r="KPQ189" s="165"/>
      <c r="KPR189" s="165"/>
      <c r="KPS189" s="165"/>
      <c r="KPT189" s="168"/>
      <c r="KPU189" s="165"/>
      <c r="KPV189" s="165"/>
      <c r="KPW189" s="165"/>
      <c r="KPX189" s="168"/>
      <c r="KPY189" s="165"/>
      <c r="KPZ189" s="165"/>
      <c r="KQA189" s="165"/>
      <c r="KQB189" s="168"/>
      <c r="KQC189" s="165"/>
      <c r="KQD189" s="165"/>
      <c r="KQE189" s="165"/>
      <c r="KQF189" s="168"/>
      <c r="KQG189" s="165"/>
      <c r="KQH189" s="165"/>
      <c r="KQI189" s="165"/>
      <c r="KQJ189" s="168"/>
      <c r="KQK189" s="165"/>
      <c r="KQL189" s="165"/>
      <c r="KQM189" s="165"/>
      <c r="KQN189" s="168"/>
      <c r="KQO189" s="165"/>
      <c r="KQP189" s="165"/>
      <c r="KQQ189" s="165"/>
      <c r="KQR189" s="168"/>
      <c r="KQS189" s="165"/>
      <c r="KQT189" s="165"/>
      <c r="KQU189" s="165"/>
      <c r="KQV189" s="168"/>
      <c r="KQW189" s="165"/>
      <c r="KQX189" s="165"/>
      <c r="KQY189" s="165"/>
      <c r="KQZ189" s="168"/>
      <c r="KRA189" s="165"/>
      <c r="KRB189" s="165"/>
      <c r="KRC189" s="165"/>
      <c r="KRD189" s="168"/>
      <c r="KRE189" s="165"/>
      <c r="KRF189" s="165"/>
      <c r="KRG189" s="165"/>
      <c r="KRH189" s="168"/>
      <c r="KRI189" s="165"/>
      <c r="KRJ189" s="165"/>
      <c r="KRK189" s="165"/>
      <c r="KRL189" s="168"/>
      <c r="KRM189" s="165"/>
      <c r="KRN189" s="165"/>
      <c r="KRO189" s="165"/>
      <c r="KRP189" s="168"/>
      <c r="KRQ189" s="165"/>
      <c r="KRR189" s="165"/>
      <c r="KRS189" s="165"/>
      <c r="KRT189" s="168"/>
      <c r="KRU189" s="165"/>
      <c r="KRV189" s="165"/>
      <c r="KRW189" s="165"/>
      <c r="KRX189" s="168"/>
      <c r="KRY189" s="165"/>
      <c r="KRZ189" s="165"/>
      <c r="KSA189" s="165"/>
      <c r="KSB189" s="168"/>
      <c r="KSC189" s="165"/>
      <c r="KSD189" s="165"/>
      <c r="KSE189" s="165"/>
      <c r="KSF189" s="168"/>
      <c r="KSG189" s="165"/>
      <c r="KSH189" s="165"/>
      <c r="KSI189" s="165"/>
      <c r="KSJ189" s="168"/>
      <c r="KSK189" s="165"/>
      <c r="KSL189" s="165"/>
      <c r="KSM189" s="165"/>
      <c r="KSN189" s="168"/>
      <c r="KSO189" s="165"/>
      <c r="KSP189" s="165"/>
      <c r="KSQ189" s="165"/>
      <c r="KSR189" s="168"/>
      <c r="KSS189" s="165"/>
      <c r="KST189" s="165"/>
      <c r="KSU189" s="165"/>
      <c r="KSV189" s="168"/>
      <c r="KSW189" s="165"/>
      <c r="KSX189" s="165"/>
      <c r="KSY189" s="165"/>
      <c r="KSZ189" s="168"/>
      <c r="KTA189" s="165"/>
      <c r="KTB189" s="165"/>
      <c r="KTC189" s="165"/>
      <c r="KTD189" s="168"/>
      <c r="KTE189" s="165"/>
      <c r="KTF189" s="165"/>
      <c r="KTG189" s="165"/>
      <c r="KTH189" s="168"/>
      <c r="KTI189" s="165"/>
      <c r="KTJ189" s="165"/>
      <c r="KTK189" s="165"/>
      <c r="KTL189" s="168"/>
      <c r="KTM189" s="165"/>
      <c r="KTN189" s="165"/>
      <c r="KTO189" s="165"/>
      <c r="KTP189" s="168"/>
      <c r="KTQ189" s="165"/>
      <c r="KTR189" s="165"/>
      <c r="KTS189" s="165"/>
      <c r="KTT189" s="168"/>
      <c r="KTU189" s="165"/>
      <c r="KTV189" s="165"/>
      <c r="KTW189" s="165"/>
      <c r="KTX189" s="168"/>
      <c r="KTY189" s="165"/>
      <c r="KTZ189" s="165"/>
      <c r="KUA189" s="165"/>
      <c r="KUB189" s="168"/>
      <c r="KUC189" s="165"/>
      <c r="KUD189" s="165"/>
      <c r="KUE189" s="165"/>
      <c r="KUF189" s="168"/>
      <c r="KUG189" s="165"/>
      <c r="KUH189" s="165"/>
      <c r="KUI189" s="165"/>
      <c r="KUJ189" s="168"/>
      <c r="KUK189" s="165"/>
      <c r="KUL189" s="165"/>
      <c r="KUM189" s="165"/>
      <c r="KUN189" s="168"/>
      <c r="KUO189" s="165"/>
      <c r="KUP189" s="165"/>
      <c r="KUQ189" s="165"/>
      <c r="KUR189" s="168"/>
      <c r="KUS189" s="165"/>
      <c r="KUT189" s="165"/>
      <c r="KUU189" s="165"/>
      <c r="KUV189" s="168"/>
      <c r="KUW189" s="165"/>
      <c r="KUX189" s="165"/>
      <c r="KUY189" s="165"/>
      <c r="KUZ189" s="168"/>
      <c r="KVA189" s="165"/>
      <c r="KVB189" s="165"/>
      <c r="KVC189" s="165"/>
      <c r="KVD189" s="168"/>
      <c r="KVE189" s="165"/>
      <c r="KVF189" s="165"/>
      <c r="KVG189" s="165"/>
      <c r="KVH189" s="168"/>
      <c r="KVI189" s="165"/>
      <c r="KVJ189" s="165"/>
      <c r="KVK189" s="165"/>
      <c r="KVL189" s="168"/>
      <c r="KVM189" s="165"/>
      <c r="KVN189" s="165"/>
      <c r="KVO189" s="165"/>
      <c r="KVP189" s="168"/>
      <c r="KVQ189" s="165"/>
      <c r="KVR189" s="165"/>
      <c r="KVS189" s="165"/>
      <c r="KVT189" s="168"/>
      <c r="KVU189" s="165"/>
      <c r="KVV189" s="165"/>
      <c r="KVW189" s="165"/>
      <c r="KVX189" s="168"/>
      <c r="KVY189" s="165"/>
      <c r="KVZ189" s="165"/>
      <c r="KWA189" s="165"/>
      <c r="KWB189" s="168"/>
      <c r="KWC189" s="165"/>
      <c r="KWD189" s="165"/>
      <c r="KWE189" s="165"/>
      <c r="KWF189" s="168"/>
      <c r="KWG189" s="165"/>
      <c r="KWH189" s="165"/>
      <c r="KWI189" s="165"/>
      <c r="KWJ189" s="168"/>
      <c r="KWK189" s="165"/>
      <c r="KWL189" s="165"/>
      <c r="KWM189" s="165"/>
      <c r="KWN189" s="168"/>
      <c r="KWO189" s="165"/>
      <c r="KWP189" s="165"/>
      <c r="KWQ189" s="165"/>
      <c r="KWR189" s="168"/>
      <c r="KWS189" s="165"/>
      <c r="KWT189" s="165"/>
      <c r="KWU189" s="165"/>
      <c r="KWV189" s="168"/>
      <c r="KWW189" s="165"/>
      <c r="KWX189" s="165"/>
      <c r="KWY189" s="165"/>
      <c r="KWZ189" s="168"/>
      <c r="KXA189" s="165"/>
      <c r="KXB189" s="165"/>
      <c r="KXC189" s="165"/>
      <c r="KXD189" s="168"/>
      <c r="KXE189" s="165"/>
      <c r="KXF189" s="165"/>
      <c r="KXG189" s="165"/>
      <c r="KXH189" s="168"/>
      <c r="KXI189" s="165"/>
      <c r="KXJ189" s="165"/>
      <c r="KXK189" s="165"/>
      <c r="KXL189" s="168"/>
      <c r="KXM189" s="165"/>
      <c r="KXN189" s="165"/>
      <c r="KXO189" s="165"/>
      <c r="KXP189" s="168"/>
      <c r="KXQ189" s="165"/>
      <c r="KXR189" s="165"/>
      <c r="KXS189" s="165"/>
      <c r="KXT189" s="168"/>
      <c r="KXU189" s="165"/>
      <c r="KXV189" s="165"/>
      <c r="KXW189" s="165"/>
      <c r="KXX189" s="168"/>
      <c r="KXY189" s="165"/>
      <c r="KXZ189" s="165"/>
      <c r="KYA189" s="165"/>
      <c r="KYB189" s="168"/>
      <c r="KYC189" s="165"/>
      <c r="KYD189" s="165"/>
      <c r="KYE189" s="165"/>
      <c r="KYF189" s="168"/>
      <c r="KYG189" s="165"/>
      <c r="KYH189" s="165"/>
      <c r="KYI189" s="165"/>
      <c r="KYJ189" s="168"/>
      <c r="KYK189" s="165"/>
      <c r="KYL189" s="165"/>
      <c r="KYM189" s="165"/>
      <c r="KYN189" s="168"/>
      <c r="KYO189" s="165"/>
      <c r="KYP189" s="165"/>
      <c r="KYQ189" s="165"/>
      <c r="KYR189" s="168"/>
      <c r="KYS189" s="165"/>
      <c r="KYT189" s="165"/>
      <c r="KYU189" s="165"/>
      <c r="KYV189" s="168"/>
      <c r="KYW189" s="165"/>
      <c r="KYX189" s="165"/>
      <c r="KYY189" s="165"/>
      <c r="KYZ189" s="168"/>
      <c r="KZA189" s="165"/>
      <c r="KZB189" s="165"/>
      <c r="KZC189" s="165"/>
      <c r="KZD189" s="168"/>
      <c r="KZE189" s="165"/>
      <c r="KZF189" s="165"/>
      <c r="KZG189" s="165"/>
      <c r="KZH189" s="168"/>
      <c r="KZI189" s="165"/>
      <c r="KZJ189" s="165"/>
      <c r="KZK189" s="165"/>
      <c r="KZL189" s="168"/>
      <c r="KZM189" s="165"/>
      <c r="KZN189" s="165"/>
      <c r="KZO189" s="165"/>
      <c r="KZP189" s="168"/>
      <c r="KZQ189" s="165"/>
      <c r="KZR189" s="165"/>
      <c r="KZS189" s="165"/>
      <c r="KZT189" s="168"/>
      <c r="KZU189" s="165"/>
      <c r="KZV189" s="165"/>
      <c r="KZW189" s="165"/>
      <c r="KZX189" s="168"/>
      <c r="KZY189" s="165"/>
      <c r="KZZ189" s="165"/>
      <c r="LAA189" s="165"/>
      <c r="LAB189" s="168"/>
      <c r="LAC189" s="165"/>
      <c r="LAD189" s="165"/>
      <c r="LAE189" s="165"/>
      <c r="LAF189" s="168"/>
      <c r="LAG189" s="165"/>
      <c r="LAH189" s="165"/>
      <c r="LAI189" s="165"/>
      <c r="LAJ189" s="168"/>
      <c r="LAK189" s="165"/>
      <c r="LAL189" s="165"/>
      <c r="LAM189" s="165"/>
      <c r="LAN189" s="168"/>
      <c r="LAO189" s="165"/>
      <c r="LAP189" s="165"/>
      <c r="LAQ189" s="165"/>
      <c r="LAR189" s="168"/>
      <c r="LAS189" s="165"/>
      <c r="LAT189" s="165"/>
      <c r="LAU189" s="165"/>
      <c r="LAV189" s="168"/>
      <c r="LAW189" s="165"/>
      <c r="LAX189" s="165"/>
      <c r="LAY189" s="165"/>
      <c r="LAZ189" s="168"/>
      <c r="LBA189" s="165"/>
      <c r="LBB189" s="165"/>
      <c r="LBC189" s="165"/>
      <c r="LBD189" s="168"/>
      <c r="LBE189" s="165"/>
      <c r="LBF189" s="165"/>
      <c r="LBG189" s="165"/>
      <c r="LBH189" s="168"/>
      <c r="LBI189" s="165"/>
      <c r="LBJ189" s="165"/>
      <c r="LBK189" s="165"/>
      <c r="LBL189" s="168"/>
      <c r="LBM189" s="165"/>
      <c r="LBN189" s="165"/>
      <c r="LBO189" s="165"/>
      <c r="LBP189" s="168"/>
      <c r="LBQ189" s="165"/>
      <c r="LBR189" s="165"/>
      <c r="LBS189" s="165"/>
      <c r="LBT189" s="168"/>
      <c r="LBU189" s="165"/>
      <c r="LBV189" s="165"/>
      <c r="LBW189" s="165"/>
      <c r="LBX189" s="168"/>
      <c r="LBY189" s="165"/>
      <c r="LBZ189" s="165"/>
      <c r="LCA189" s="165"/>
      <c r="LCB189" s="168"/>
      <c r="LCC189" s="165"/>
      <c r="LCD189" s="165"/>
      <c r="LCE189" s="165"/>
      <c r="LCF189" s="168"/>
      <c r="LCG189" s="165"/>
      <c r="LCH189" s="165"/>
      <c r="LCI189" s="165"/>
      <c r="LCJ189" s="168"/>
      <c r="LCK189" s="165"/>
      <c r="LCL189" s="165"/>
      <c r="LCM189" s="165"/>
      <c r="LCN189" s="168"/>
      <c r="LCO189" s="165"/>
      <c r="LCP189" s="165"/>
      <c r="LCQ189" s="165"/>
      <c r="LCR189" s="168"/>
      <c r="LCS189" s="165"/>
      <c r="LCT189" s="165"/>
      <c r="LCU189" s="165"/>
      <c r="LCV189" s="168"/>
      <c r="LCW189" s="165"/>
      <c r="LCX189" s="165"/>
      <c r="LCY189" s="165"/>
      <c r="LCZ189" s="168"/>
      <c r="LDA189" s="165"/>
      <c r="LDB189" s="165"/>
      <c r="LDC189" s="165"/>
      <c r="LDD189" s="168"/>
      <c r="LDE189" s="165"/>
      <c r="LDF189" s="165"/>
      <c r="LDG189" s="165"/>
      <c r="LDH189" s="168"/>
      <c r="LDI189" s="165"/>
      <c r="LDJ189" s="165"/>
      <c r="LDK189" s="165"/>
      <c r="LDL189" s="168"/>
      <c r="LDM189" s="165"/>
      <c r="LDN189" s="165"/>
      <c r="LDO189" s="165"/>
      <c r="LDP189" s="168"/>
      <c r="LDQ189" s="165"/>
      <c r="LDR189" s="165"/>
      <c r="LDS189" s="165"/>
      <c r="LDT189" s="168"/>
      <c r="LDU189" s="165"/>
      <c r="LDV189" s="165"/>
      <c r="LDW189" s="165"/>
      <c r="LDX189" s="168"/>
      <c r="LDY189" s="165"/>
      <c r="LDZ189" s="165"/>
      <c r="LEA189" s="165"/>
      <c r="LEB189" s="168"/>
      <c r="LEC189" s="165"/>
      <c r="LED189" s="165"/>
      <c r="LEE189" s="165"/>
      <c r="LEF189" s="168"/>
      <c r="LEG189" s="165"/>
      <c r="LEH189" s="165"/>
      <c r="LEI189" s="165"/>
      <c r="LEJ189" s="168"/>
      <c r="LEK189" s="165"/>
      <c r="LEL189" s="165"/>
      <c r="LEM189" s="165"/>
      <c r="LEN189" s="168"/>
      <c r="LEO189" s="165"/>
      <c r="LEP189" s="165"/>
      <c r="LEQ189" s="165"/>
      <c r="LER189" s="168"/>
      <c r="LES189" s="165"/>
      <c r="LET189" s="165"/>
      <c r="LEU189" s="165"/>
      <c r="LEV189" s="168"/>
      <c r="LEW189" s="165"/>
      <c r="LEX189" s="165"/>
      <c r="LEY189" s="165"/>
      <c r="LEZ189" s="168"/>
      <c r="LFA189" s="165"/>
      <c r="LFB189" s="165"/>
      <c r="LFC189" s="165"/>
      <c r="LFD189" s="168"/>
      <c r="LFE189" s="165"/>
      <c r="LFF189" s="165"/>
      <c r="LFG189" s="165"/>
      <c r="LFH189" s="168"/>
      <c r="LFI189" s="165"/>
      <c r="LFJ189" s="165"/>
      <c r="LFK189" s="165"/>
      <c r="LFL189" s="168"/>
      <c r="LFM189" s="165"/>
      <c r="LFN189" s="165"/>
      <c r="LFO189" s="165"/>
      <c r="LFP189" s="168"/>
      <c r="LFQ189" s="165"/>
      <c r="LFR189" s="165"/>
      <c r="LFS189" s="165"/>
      <c r="LFT189" s="168"/>
      <c r="LFU189" s="165"/>
      <c r="LFV189" s="165"/>
      <c r="LFW189" s="165"/>
      <c r="LFX189" s="168"/>
      <c r="LFY189" s="165"/>
      <c r="LFZ189" s="165"/>
      <c r="LGA189" s="165"/>
      <c r="LGB189" s="168"/>
      <c r="LGC189" s="165"/>
      <c r="LGD189" s="165"/>
      <c r="LGE189" s="165"/>
      <c r="LGF189" s="168"/>
      <c r="LGG189" s="165"/>
      <c r="LGH189" s="165"/>
      <c r="LGI189" s="165"/>
      <c r="LGJ189" s="168"/>
      <c r="LGK189" s="165"/>
      <c r="LGL189" s="165"/>
      <c r="LGM189" s="165"/>
      <c r="LGN189" s="168"/>
      <c r="LGO189" s="165"/>
      <c r="LGP189" s="165"/>
      <c r="LGQ189" s="165"/>
      <c r="LGR189" s="168"/>
      <c r="LGS189" s="165"/>
      <c r="LGT189" s="165"/>
      <c r="LGU189" s="165"/>
      <c r="LGV189" s="168"/>
      <c r="LGW189" s="165"/>
      <c r="LGX189" s="165"/>
      <c r="LGY189" s="165"/>
      <c r="LGZ189" s="168"/>
      <c r="LHA189" s="165"/>
      <c r="LHB189" s="165"/>
      <c r="LHC189" s="165"/>
      <c r="LHD189" s="168"/>
      <c r="LHE189" s="165"/>
      <c r="LHF189" s="165"/>
      <c r="LHG189" s="165"/>
      <c r="LHH189" s="168"/>
      <c r="LHI189" s="165"/>
      <c r="LHJ189" s="165"/>
      <c r="LHK189" s="165"/>
      <c r="LHL189" s="168"/>
      <c r="LHM189" s="165"/>
      <c r="LHN189" s="165"/>
      <c r="LHO189" s="165"/>
      <c r="LHP189" s="168"/>
      <c r="LHQ189" s="165"/>
      <c r="LHR189" s="165"/>
      <c r="LHS189" s="165"/>
      <c r="LHT189" s="168"/>
      <c r="LHU189" s="165"/>
      <c r="LHV189" s="165"/>
      <c r="LHW189" s="165"/>
      <c r="LHX189" s="168"/>
      <c r="LHY189" s="165"/>
      <c r="LHZ189" s="165"/>
      <c r="LIA189" s="165"/>
      <c r="LIB189" s="168"/>
      <c r="LIC189" s="165"/>
      <c r="LID189" s="165"/>
      <c r="LIE189" s="165"/>
      <c r="LIF189" s="168"/>
      <c r="LIG189" s="165"/>
      <c r="LIH189" s="165"/>
      <c r="LII189" s="165"/>
      <c r="LIJ189" s="168"/>
      <c r="LIK189" s="165"/>
      <c r="LIL189" s="165"/>
      <c r="LIM189" s="165"/>
      <c r="LIN189" s="168"/>
      <c r="LIO189" s="165"/>
      <c r="LIP189" s="165"/>
      <c r="LIQ189" s="165"/>
      <c r="LIR189" s="168"/>
      <c r="LIS189" s="165"/>
      <c r="LIT189" s="165"/>
      <c r="LIU189" s="165"/>
      <c r="LIV189" s="168"/>
      <c r="LIW189" s="165"/>
      <c r="LIX189" s="165"/>
      <c r="LIY189" s="165"/>
      <c r="LIZ189" s="168"/>
      <c r="LJA189" s="165"/>
      <c r="LJB189" s="165"/>
      <c r="LJC189" s="165"/>
      <c r="LJD189" s="168"/>
      <c r="LJE189" s="165"/>
      <c r="LJF189" s="165"/>
      <c r="LJG189" s="165"/>
      <c r="LJH189" s="168"/>
      <c r="LJI189" s="165"/>
      <c r="LJJ189" s="165"/>
      <c r="LJK189" s="165"/>
      <c r="LJL189" s="168"/>
      <c r="LJM189" s="165"/>
      <c r="LJN189" s="165"/>
      <c r="LJO189" s="165"/>
      <c r="LJP189" s="168"/>
      <c r="LJQ189" s="165"/>
      <c r="LJR189" s="165"/>
      <c r="LJS189" s="165"/>
      <c r="LJT189" s="168"/>
      <c r="LJU189" s="165"/>
      <c r="LJV189" s="165"/>
      <c r="LJW189" s="165"/>
      <c r="LJX189" s="168"/>
      <c r="LJY189" s="165"/>
      <c r="LJZ189" s="165"/>
      <c r="LKA189" s="165"/>
      <c r="LKB189" s="168"/>
      <c r="LKC189" s="165"/>
      <c r="LKD189" s="165"/>
      <c r="LKE189" s="165"/>
      <c r="LKF189" s="168"/>
      <c r="LKG189" s="165"/>
      <c r="LKH189" s="165"/>
      <c r="LKI189" s="165"/>
      <c r="LKJ189" s="168"/>
      <c r="LKK189" s="165"/>
      <c r="LKL189" s="165"/>
      <c r="LKM189" s="165"/>
      <c r="LKN189" s="168"/>
      <c r="LKO189" s="165"/>
      <c r="LKP189" s="165"/>
      <c r="LKQ189" s="165"/>
      <c r="LKR189" s="168"/>
      <c r="LKS189" s="165"/>
      <c r="LKT189" s="165"/>
      <c r="LKU189" s="165"/>
      <c r="LKV189" s="168"/>
      <c r="LKW189" s="165"/>
      <c r="LKX189" s="165"/>
      <c r="LKY189" s="165"/>
      <c r="LKZ189" s="168"/>
      <c r="LLA189" s="165"/>
      <c r="LLB189" s="165"/>
      <c r="LLC189" s="165"/>
      <c r="LLD189" s="168"/>
      <c r="LLE189" s="165"/>
      <c r="LLF189" s="165"/>
      <c r="LLG189" s="165"/>
      <c r="LLH189" s="168"/>
      <c r="LLI189" s="165"/>
      <c r="LLJ189" s="165"/>
      <c r="LLK189" s="165"/>
      <c r="LLL189" s="168"/>
      <c r="LLM189" s="165"/>
      <c r="LLN189" s="165"/>
      <c r="LLO189" s="165"/>
      <c r="LLP189" s="168"/>
      <c r="LLQ189" s="165"/>
      <c r="LLR189" s="165"/>
      <c r="LLS189" s="165"/>
      <c r="LLT189" s="168"/>
      <c r="LLU189" s="165"/>
      <c r="LLV189" s="165"/>
      <c r="LLW189" s="165"/>
      <c r="LLX189" s="168"/>
      <c r="LLY189" s="165"/>
      <c r="LLZ189" s="165"/>
      <c r="LMA189" s="165"/>
      <c r="LMB189" s="168"/>
      <c r="LMC189" s="165"/>
      <c r="LMD189" s="165"/>
      <c r="LME189" s="165"/>
      <c r="LMF189" s="168"/>
      <c r="LMG189" s="165"/>
      <c r="LMH189" s="165"/>
      <c r="LMI189" s="165"/>
      <c r="LMJ189" s="168"/>
      <c r="LMK189" s="165"/>
      <c r="LML189" s="165"/>
      <c r="LMM189" s="165"/>
      <c r="LMN189" s="168"/>
      <c r="LMO189" s="165"/>
      <c r="LMP189" s="165"/>
      <c r="LMQ189" s="165"/>
      <c r="LMR189" s="168"/>
      <c r="LMS189" s="165"/>
      <c r="LMT189" s="165"/>
      <c r="LMU189" s="165"/>
      <c r="LMV189" s="168"/>
      <c r="LMW189" s="165"/>
      <c r="LMX189" s="165"/>
      <c r="LMY189" s="165"/>
      <c r="LMZ189" s="168"/>
      <c r="LNA189" s="165"/>
      <c r="LNB189" s="165"/>
      <c r="LNC189" s="165"/>
      <c r="LND189" s="168"/>
      <c r="LNE189" s="165"/>
      <c r="LNF189" s="165"/>
      <c r="LNG189" s="165"/>
      <c r="LNH189" s="168"/>
      <c r="LNI189" s="165"/>
      <c r="LNJ189" s="165"/>
      <c r="LNK189" s="165"/>
      <c r="LNL189" s="168"/>
      <c r="LNM189" s="165"/>
      <c r="LNN189" s="165"/>
      <c r="LNO189" s="165"/>
      <c r="LNP189" s="168"/>
      <c r="LNQ189" s="165"/>
      <c r="LNR189" s="165"/>
      <c r="LNS189" s="165"/>
      <c r="LNT189" s="168"/>
      <c r="LNU189" s="165"/>
      <c r="LNV189" s="165"/>
      <c r="LNW189" s="165"/>
      <c r="LNX189" s="168"/>
      <c r="LNY189" s="165"/>
      <c r="LNZ189" s="165"/>
      <c r="LOA189" s="165"/>
      <c r="LOB189" s="168"/>
      <c r="LOC189" s="165"/>
      <c r="LOD189" s="165"/>
      <c r="LOE189" s="165"/>
      <c r="LOF189" s="168"/>
      <c r="LOG189" s="165"/>
      <c r="LOH189" s="165"/>
      <c r="LOI189" s="165"/>
      <c r="LOJ189" s="168"/>
      <c r="LOK189" s="165"/>
      <c r="LOL189" s="165"/>
      <c r="LOM189" s="165"/>
      <c r="LON189" s="168"/>
      <c r="LOO189" s="165"/>
      <c r="LOP189" s="165"/>
      <c r="LOQ189" s="165"/>
      <c r="LOR189" s="168"/>
      <c r="LOS189" s="165"/>
      <c r="LOT189" s="165"/>
      <c r="LOU189" s="165"/>
      <c r="LOV189" s="168"/>
      <c r="LOW189" s="165"/>
      <c r="LOX189" s="165"/>
      <c r="LOY189" s="165"/>
      <c r="LOZ189" s="168"/>
      <c r="LPA189" s="165"/>
      <c r="LPB189" s="165"/>
      <c r="LPC189" s="165"/>
      <c r="LPD189" s="168"/>
      <c r="LPE189" s="165"/>
      <c r="LPF189" s="165"/>
      <c r="LPG189" s="165"/>
      <c r="LPH189" s="168"/>
      <c r="LPI189" s="165"/>
      <c r="LPJ189" s="165"/>
      <c r="LPK189" s="165"/>
      <c r="LPL189" s="168"/>
      <c r="LPM189" s="165"/>
      <c r="LPN189" s="165"/>
      <c r="LPO189" s="165"/>
      <c r="LPP189" s="168"/>
      <c r="LPQ189" s="165"/>
      <c r="LPR189" s="165"/>
      <c r="LPS189" s="165"/>
      <c r="LPT189" s="168"/>
      <c r="LPU189" s="165"/>
      <c r="LPV189" s="165"/>
      <c r="LPW189" s="165"/>
      <c r="LPX189" s="168"/>
      <c r="LPY189" s="165"/>
      <c r="LPZ189" s="165"/>
      <c r="LQA189" s="165"/>
      <c r="LQB189" s="168"/>
      <c r="LQC189" s="165"/>
      <c r="LQD189" s="165"/>
      <c r="LQE189" s="165"/>
      <c r="LQF189" s="168"/>
      <c r="LQG189" s="165"/>
      <c r="LQH189" s="165"/>
      <c r="LQI189" s="165"/>
      <c r="LQJ189" s="168"/>
      <c r="LQK189" s="165"/>
      <c r="LQL189" s="165"/>
      <c r="LQM189" s="165"/>
      <c r="LQN189" s="168"/>
      <c r="LQO189" s="165"/>
      <c r="LQP189" s="165"/>
      <c r="LQQ189" s="165"/>
      <c r="LQR189" s="168"/>
      <c r="LQS189" s="165"/>
      <c r="LQT189" s="165"/>
      <c r="LQU189" s="165"/>
      <c r="LQV189" s="168"/>
      <c r="LQW189" s="165"/>
      <c r="LQX189" s="165"/>
      <c r="LQY189" s="165"/>
      <c r="LQZ189" s="168"/>
      <c r="LRA189" s="165"/>
      <c r="LRB189" s="165"/>
      <c r="LRC189" s="165"/>
      <c r="LRD189" s="168"/>
      <c r="LRE189" s="165"/>
      <c r="LRF189" s="165"/>
      <c r="LRG189" s="165"/>
      <c r="LRH189" s="168"/>
      <c r="LRI189" s="165"/>
      <c r="LRJ189" s="165"/>
      <c r="LRK189" s="165"/>
      <c r="LRL189" s="168"/>
      <c r="LRM189" s="165"/>
      <c r="LRN189" s="165"/>
      <c r="LRO189" s="165"/>
      <c r="LRP189" s="168"/>
      <c r="LRQ189" s="165"/>
      <c r="LRR189" s="165"/>
      <c r="LRS189" s="165"/>
      <c r="LRT189" s="168"/>
      <c r="LRU189" s="165"/>
      <c r="LRV189" s="165"/>
      <c r="LRW189" s="165"/>
      <c r="LRX189" s="168"/>
      <c r="LRY189" s="165"/>
      <c r="LRZ189" s="165"/>
      <c r="LSA189" s="165"/>
      <c r="LSB189" s="168"/>
      <c r="LSC189" s="165"/>
      <c r="LSD189" s="165"/>
      <c r="LSE189" s="165"/>
      <c r="LSF189" s="168"/>
      <c r="LSG189" s="165"/>
      <c r="LSH189" s="165"/>
      <c r="LSI189" s="165"/>
      <c r="LSJ189" s="168"/>
      <c r="LSK189" s="165"/>
      <c r="LSL189" s="165"/>
      <c r="LSM189" s="165"/>
      <c r="LSN189" s="168"/>
      <c r="LSO189" s="165"/>
      <c r="LSP189" s="165"/>
      <c r="LSQ189" s="165"/>
      <c r="LSR189" s="168"/>
      <c r="LSS189" s="165"/>
      <c r="LST189" s="165"/>
      <c r="LSU189" s="165"/>
      <c r="LSV189" s="168"/>
      <c r="LSW189" s="165"/>
      <c r="LSX189" s="165"/>
      <c r="LSY189" s="165"/>
      <c r="LSZ189" s="168"/>
      <c r="LTA189" s="165"/>
      <c r="LTB189" s="165"/>
      <c r="LTC189" s="165"/>
      <c r="LTD189" s="168"/>
      <c r="LTE189" s="165"/>
      <c r="LTF189" s="165"/>
      <c r="LTG189" s="165"/>
      <c r="LTH189" s="168"/>
      <c r="LTI189" s="165"/>
      <c r="LTJ189" s="165"/>
      <c r="LTK189" s="165"/>
      <c r="LTL189" s="168"/>
      <c r="LTM189" s="165"/>
      <c r="LTN189" s="165"/>
      <c r="LTO189" s="165"/>
      <c r="LTP189" s="168"/>
      <c r="LTQ189" s="165"/>
      <c r="LTR189" s="165"/>
      <c r="LTS189" s="165"/>
      <c r="LTT189" s="168"/>
      <c r="LTU189" s="165"/>
      <c r="LTV189" s="165"/>
      <c r="LTW189" s="165"/>
      <c r="LTX189" s="168"/>
      <c r="LTY189" s="165"/>
      <c r="LTZ189" s="165"/>
      <c r="LUA189" s="165"/>
      <c r="LUB189" s="168"/>
      <c r="LUC189" s="165"/>
      <c r="LUD189" s="165"/>
      <c r="LUE189" s="165"/>
      <c r="LUF189" s="168"/>
      <c r="LUG189" s="165"/>
      <c r="LUH189" s="165"/>
      <c r="LUI189" s="165"/>
      <c r="LUJ189" s="168"/>
      <c r="LUK189" s="165"/>
      <c r="LUL189" s="165"/>
      <c r="LUM189" s="165"/>
      <c r="LUN189" s="168"/>
      <c r="LUO189" s="165"/>
      <c r="LUP189" s="165"/>
      <c r="LUQ189" s="165"/>
      <c r="LUR189" s="168"/>
      <c r="LUS189" s="165"/>
      <c r="LUT189" s="165"/>
      <c r="LUU189" s="165"/>
      <c r="LUV189" s="168"/>
      <c r="LUW189" s="165"/>
      <c r="LUX189" s="165"/>
      <c r="LUY189" s="165"/>
      <c r="LUZ189" s="168"/>
      <c r="LVA189" s="165"/>
      <c r="LVB189" s="165"/>
      <c r="LVC189" s="165"/>
      <c r="LVD189" s="168"/>
      <c r="LVE189" s="165"/>
      <c r="LVF189" s="165"/>
      <c r="LVG189" s="165"/>
      <c r="LVH189" s="168"/>
      <c r="LVI189" s="165"/>
      <c r="LVJ189" s="165"/>
      <c r="LVK189" s="165"/>
      <c r="LVL189" s="168"/>
      <c r="LVM189" s="165"/>
      <c r="LVN189" s="165"/>
      <c r="LVO189" s="165"/>
      <c r="LVP189" s="168"/>
      <c r="LVQ189" s="165"/>
      <c r="LVR189" s="165"/>
      <c r="LVS189" s="165"/>
      <c r="LVT189" s="168"/>
      <c r="LVU189" s="165"/>
      <c r="LVV189" s="165"/>
      <c r="LVW189" s="165"/>
      <c r="LVX189" s="168"/>
      <c r="LVY189" s="165"/>
      <c r="LVZ189" s="165"/>
      <c r="LWA189" s="165"/>
      <c r="LWB189" s="168"/>
      <c r="LWC189" s="165"/>
      <c r="LWD189" s="165"/>
      <c r="LWE189" s="165"/>
      <c r="LWF189" s="168"/>
      <c r="LWG189" s="165"/>
      <c r="LWH189" s="165"/>
      <c r="LWI189" s="165"/>
      <c r="LWJ189" s="168"/>
      <c r="LWK189" s="165"/>
      <c r="LWL189" s="165"/>
      <c r="LWM189" s="165"/>
      <c r="LWN189" s="168"/>
      <c r="LWO189" s="165"/>
      <c r="LWP189" s="165"/>
      <c r="LWQ189" s="165"/>
      <c r="LWR189" s="168"/>
      <c r="LWS189" s="165"/>
      <c r="LWT189" s="165"/>
      <c r="LWU189" s="165"/>
      <c r="LWV189" s="168"/>
      <c r="LWW189" s="165"/>
      <c r="LWX189" s="165"/>
      <c r="LWY189" s="165"/>
      <c r="LWZ189" s="168"/>
      <c r="LXA189" s="165"/>
      <c r="LXB189" s="165"/>
      <c r="LXC189" s="165"/>
      <c r="LXD189" s="168"/>
      <c r="LXE189" s="165"/>
      <c r="LXF189" s="165"/>
      <c r="LXG189" s="165"/>
      <c r="LXH189" s="168"/>
      <c r="LXI189" s="165"/>
      <c r="LXJ189" s="165"/>
      <c r="LXK189" s="165"/>
      <c r="LXL189" s="168"/>
      <c r="LXM189" s="165"/>
      <c r="LXN189" s="165"/>
      <c r="LXO189" s="165"/>
      <c r="LXP189" s="168"/>
      <c r="LXQ189" s="165"/>
      <c r="LXR189" s="165"/>
      <c r="LXS189" s="165"/>
      <c r="LXT189" s="168"/>
      <c r="LXU189" s="165"/>
      <c r="LXV189" s="165"/>
      <c r="LXW189" s="165"/>
      <c r="LXX189" s="168"/>
      <c r="LXY189" s="165"/>
      <c r="LXZ189" s="165"/>
      <c r="LYA189" s="165"/>
      <c r="LYB189" s="168"/>
      <c r="LYC189" s="165"/>
      <c r="LYD189" s="165"/>
      <c r="LYE189" s="165"/>
      <c r="LYF189" s="168"/>
      <c r="LYG189" s="165"/>
      <c r="LYH189" s="165"/>
      <c r="LYI189" s="165"/>
      <c r="LYJ189" s="168"/>
      <c r="LYK189" s="165"/>
      <c r="LYL189" s="165"/>
      <c r="LYM189" s="165"/>
      <c r="LYN189" s="168"/>
      <c r="LYO189" s="165"/>
      <c r="LYP189" s="165"/>
      <c r="LYQ189" s="165"/>
      <c r="LYR189" s="168"/>
      <c r="LYS189" s="165"/>
      <c r="LYT189" s="165"/>
      <c r="LYU189" s="165"/>
      <c r="LYV189" s="168"/>
      <c r="LYW189" s="165"/>
      <c r="LYX189" s="165"/>
      <c r="LYY189" s="165"/>
      <c r="LYZ189" s="168"/>
      <c r="LZA189" s="165"/>
      <c r="LZB189" s="165"/>
      <c r="LZC189" s="165"/>
      <c r="LZD189" s="168"/>
      <c r="LZE189" s="165"/>
      <c r="LZF189" s="165"/>
      <c r="LZG189" s="165"/>
      <c r="LZH189" s="168"/>
      <c r="LZI189" s="165"/>
      <c r="LZJ189" s="165"/>
      <c r="LZK189" s="165"/>
      <c r="LZL189" s="168"/>
      <c r="LZM189" s="165"/>
      <c r="LZN189" s="165"/>
      <c r="LZO189" s="165"/>
      <c r="LZP189" s="168"/>
      <c r="LZQ189" s="165"/>
      <c r="LZR189" s="165"/>
      <c r="LZS189" s="165"/>
      <c r="LZT189" s="168"/>
      <c r="LZU189" s="165"/>
      <c r="LZV189" s="165"/>
      <c r="LZW189" s="165"/>
      <c r="LZX189" s="168"/>
      <c r="LZY189" s="165"/>
      <c r="LZZ189" s="165"/>
      <c r="MAA189" s="165"/>
      <c r="MAB189" s="168"/>
      <c r="MAC189" s="165"/>
      <c r="MAD189" s="165"/>
      <c r="MAE189" s="165"/>
      <c r="MAF189" s="168"/>
      <c r="MAG189" s="165"/>
      <c r="MAH189" s="165"/>
      <c r="MAI189" s="165"/>
      <c r="MAJ189" s="168"/>
      <c r="MAK189" s="165"/>
      <c r="MAL189" s="165"/>
      <c r="MAM189" s="165"/>
      <c r="MAN189" s="168"/>
      <c r="MAO189" s="165"/>
      <c r="MAP189" s="165"/>
      <c r="MAQ189" s="165"/>
      <c r="MAR189" s="168"/>
      <c r="MAS189" s="165"/>
      <c r="MAT189" s="165"/>
      <c r="MAU189" s="165"/>
      <c r="MAV189" s="168"/>
      <c r="MAW189" s="165"/>
      <c r="MAX189" s="165"/>
      <c r="MAY189" s="165"/>
      <c r="MAZ189" s="168"/>
      <c r="MBA189" s="165"/>
      <c r="MBB189" s="165"/>
      <c r="MBC189" s="165"/>
      <c r="MBD189" s="168"/>
      <c r="MBE189" s="165"/>
      <c r="MBF189" s="165"/>
      <c r="MBG189" s="165"/>
      <c r="MBH189" s="168"/>
      <c r="MBI189" s="165"/>
      <c r="MBJ189" s="165"/>
      <c r="MBK189" s="165"/>
      <c r="MBL189" s="168"/>
      <c r="MBM189" s="165"/>
      <c r="MBN189" s="165"/>
      <c r="MBO189" s="165"/>
      <c r="MBP189" s="168"/>
      <c r="MBQ189" s="165"/>
      <c r="MBR189" s="165"/>
      <c r="MBS189" s="165"/>
      <c r="MBT189" s="168"/>
      <c r="MBU189" s="165"/>
      <c r="MBV189" s="165"/>
      <c r="MBW189" s="165"/>
      <c r="MBX189" s="168"/>
      <c r="MBY189" s="165"/>
      <c r="MBZ189" s="165"/>
      <c r="MCA189" s="165"/>
      <c r="MCB189" s="168"/>
      <c r="MCC189" s="165"/>
      <c r="MCD189" s="165"/>
      <c r="MCE189" s="165"/>
      <c r="MCF189" s="168"/>
      <c r="MCG189" s="165"/>
      <c r="MCH189" s="165"/>
      <c r="MCI189" s="165"/>
      <c r="MCJ189" s="168"/>
      <c r="MCK189" s="165"/>
      <c r="MCL189" s="165"/>
      <c r="MCM189" s="165"/>
      <c r="MCN189" s="168"/>
      <c r="MCO189" s="165"/>
      <c r="MCP189" s="165"/>
      <c r="MCQ189" s="165"/>
      <c r="MCR189" s="168"/>
      <c r="MCS189" s="165"/>
      <c r="MCT189" s="165"/>
      <c r="MCU189" s="165"/>
      <c r="MCV189" s="168"/>
      <c r="MCW189" s="165"/>
      <c r="MCX189" s="165"/>
      <c r="MCY189" s="165"/>
      <c r="MCZ189" s="168"/>
      <c r="MDA189" s="165"/>
      <c r="MDB189" s="165"/>
      <c r="MDC189" s="165"/>
      <c r="MDD189" s="168"/>
      <c r="MDE189" s="165"/>
      <c r="MDF189" s="165"/>
      <c r="MDG189" s="165"/>
      <c r="MDH189" s="168"/>
      <c r="MDI189" s="165"/>
      <c r="MDJ189" s="165"/>
      <c r="MDK189" s="165"/>
      <c r="MDL189" s="168"/>
      <c r="MDM189" s="165"/>
      <c r="MDN189" s="165"/>
      <c r="MDO189" s="165"/>
      <c r="MDP189" s="168"/>
      <c r="MDQ189" s="165"/>
      <c r="MDR189" s="165"/>
      <c r="MDS189" s="165"/>
      <c r="MDT189" s="168"/>
      <c r="MDU189" s="165"/>
      <c r="MDV189" s="165"/>
      <c r="MDW189" s="165"/>
      <c r="MDX189" s="168"/>
      <c r="MDY189" s="165"/>
      <c r="MDZ189" s="165"/>
      <c r="MEA189" s="165"/>
      <c r="MEB189" s="168"/>
      <c r="MEC189" s="165"/>
      <c r="MED189" s="165"/>
      <c r="MEE189" s="165"/>
      <c r="MEF189" s="168"/>
      <c r="MEG189" s="165"/>
      <c r="MEH189" s="165"/>
      <c r="MEI189" s="165"/>
      <c r="MEJ189" s="168"/>
      <c r="MEK189" s="165"/>
      <c r="MEL189" s="165"/>
      <c r="MEM189" s="165"/>
      <c r="MEN189" s="168"/>
      <c r="MEO189" s="165"/>
      <c r="MEP189" s="165"/>
      <c r="MEQ189" s="165"/>
      <c r="MER189" s="168"/>
      <c r="MES189" s="165"/>
      <c r="MET189" s="165"/>
      <c r="MEU189" s="165"/>
      <c r="MEV189" s="168"/>
      <c r="MEW189" s="165"/>
      <c r="MEX189" s="165"/>
      <c r="MEY189" s="165"/>
      <c r="MEZ189" s="168"/>
      <c r="MFA189" s="165"/>
      <c r="MFB189" s="165"/>
      <c r="MFC189" s="165"/>
      <c r="MFD189" s="168"/>
      <c r="MFE189" s="165"/>
      <c r="MFF189" s="165"/>
      <c r="MFG189" s="165"/>
      <c r="MFH189" s="168"/>
      <c r="MFI189" s="165"/>
      <c r="MFJ189" s="165"/>
      <c r="MFK189" s="165"/>
      <c r="MFL189" s="168"/>
      <c r="MFM189" s="165"/>
      <c r="MFN189" s="165"/>
      <c r="MFO189" s="165"/>
      <c r="MFP189" s="168"/>
      <c r="MFQ189" s="165"/>
      <c r="MFR189" s="165"/>
      <c r="MFS189" s="165"/>
      <c r="MFT189" s="168"/>
      <c r="MFU189" s="165"/>
      <c r="MFV189" s="165"/>
      <c r="MFW189" s="165"/>
      <c r="MFX189" s="168"/>
      <c r="MFY189" s="165"/>
      <c r="MFZ189" s="165"/>
      <c r="MGA189" s="165"/>
      <c r="MGB189" s="168"/>
      <c r="MGC189" s="165"/>
      <c r="MGD189" s="165"/>
      <c r="MGE189" s="165"/>
      <c r="MGF189" s="168"/>
      <c r="MGG189" s="165"/>
      <c r="MGH189" s="165"/>
      <c r="MGI189" s="165"/>
      <c r="MGJ189" s="168"/>
      <c r="MGK189" s="165"/>
      <c r="MGL189" s="165"/>
      <c r="MGM189" s="165"/>
      <c r="MGN189" s="168"/>
      <c r="MGO189" s="165"/>
      <c r="MGP189" s="165"/>
      <c r="MGQ189" s="165"/>
      <c r="MGR189" s="168"/>
      <c r="MGS189" s="165"/>
      <c r="MGT189" s="165"/>
      <c r="MGU189" s="165"/>
      <c r="MGV189" s="168"/>
      <c r="MGW189" s="165"/>
      <c r="MGX189" s="165"/>
      <c r="MGY189" s="165"/>
      <c r="MGZ189" s="168"/>
      <c r="MHA189" s="165"/>
      <c r="MHB189" s="165"/>
      <c r="MHC189" s="165"/>
      <c r="MHD189" s="168"/>
      <c r="MHE189" s="165"/>
      <c r="MHF189" s="165"/>
      <c r="MHG189" s="165"/>
      <c r="MHH189" s="168"/>
      <c r="MHI189" s="165"/>
      <c r="MHJ189" s="165"/>
      <c r="MHK189" s="165"/>
      <c r="MHL189" s="168"/>
      <c r="MHM189" s="165"/>
      <c r="MHN189" s="165"/>
      <c r="MHO189" s="165"/>
      <c r="MHP189" s="168"/>
      <c r="MHQ189" s="165"/>
      <c r="MHR189" s="165"/>
      <c r="MHS189" s="165"/>
      <c r="MHT189" s="168"/>
      <c r="MHU189" s="165"/>
      <c r="MHV189" s="165"/>
      <c r="MHW189" s="165"/>
      <c r="MHX189" s="168"/>
      <c r="MHY189" s="165"/>
      <c r="MHZ189" s="165"/>
      <c r="MIA189" s="165"/>
      <c r="MIB189" s="168"/>
      <c r="MIC189" s="165"/>
      <c r="MID189" s="165"/>
      <c r="MIE189" s="165"/>
      <c r="MIF189" s="168"/>
      <c r="MIG189" s="165"/>
      <c r="MIH189" s="165"/>
      <c r="MII189" s="165"/>
      <c r="MIJ189" s="168"/>
      <c r="MIK189" s="165"/>
      <c r="MIL189" s="165"/>
      <c r="MIM189" s="165"/>
      <c r="MIN189" s="168"/>
      <c r="MIO189" s="165"/>
      <c r="MIP189" s="165"/>
      <c r="MIQ189" s="165"/>
      <c r="MIR189" s="168"/>
      <c r="MIS189" s="165"/>
      <c r="MIT189" s="165"/>
      <c r="MIU189" s="165"/>
      <c r="MIV189" s="168"/>
      <c r="MIW189" s="165"/>
      <c r="MIX189" s="165"/>
      <c r="MIY189" s="165"/>
      <c r="MIZ189" s="168"/>
      <c r="MJA189" s="165"/>
      <c r="MJB189" s="165"/>
      <c r="MJC189" s="165"/>
      <c r="MJD189" s="168"/>
      <c r="MJE189" s="165"/>
      <c r="MJF189" s="165"/>
      <c r="MJG189" s="165"/>
      <c r="MJH189" s="168"/>
      <c r="MJI189" s="165"/>
      <c r="MJJ189" s="165"/>
      <c r="MJK189" s="165"/>
      <c r="MJL189" s="168"/>
      <c r="MJM189" s="165"/>
      <c r="MJN189" s="165"/>
      <c r="MJO189" s="165"/>
      <c r="MJP189" s="168"/>
      <c r="MJQ189" s="165"/>
      <c r="MJR189" s="165"/>
      <c r="MJS189" s="165"/>
      <c r="MJT189" s="168"/>
      <c r="MJU189" s="165"/>
      <c r="MJV189" s="165"/>
      <c r="MJW189" s="165"/>
      <c r="MJX189" s="168"/>
      <c r="MJY189" s="165"/>
      <c r="MJZ189" s="165"/>
      <c r="MKA189" s="165"/>
      <c r="MKB189" s="168"/>
      <c r="MKC189" s="165"/>
      <c r="MKD189" s="165"/>
      <c r="MKE189" s="165"/>
      <c r="MKF189" s="168"/>
      <c r="MKG189" s="165"/>
      <c r="MKH189" s="165"/>
      <c r="MKI189" s="165"/>
      <c r="MKJ189" s="168"/>
      <c r="MKK189" s="165"/>
      <c r="MKL189" s="165"/>
      <c r="MKM189" s="165"/>
      <c r="MKN189" s="168"/>
      <c r="MKO189" s="165"/>
      <c r="MKP189" s="165"/>
      <c r="MKQ189" s="165"/>
      <c r="MKR189" s="168"/>
      <c r="MKS189" s="165"/>
      <c r="MKT189" s="165"/>
      <c r="MKU189" s="165"/>
      <c r="MKV189" s="168"/>
      <c r="MKW189" s="165"/>
      <c r="MKX189" s="165"/>
      <c r="MKY189" s="165"/>
      <c r="MKZ189" s="168"/>
      <c r="MLA189" s="165"/>
      <c r="MLB189" s="165"/>
      <c r="MLC189" s="165"/>
      <c r="MLD189" s="168"/>
      <c r="MLE189" s="165"/>
      <c r="MLF189" s="165"/>
      <c r="MLG189" s="165"/>
      <c r="MLH189" s="168"/>
      <c r="MLI189" s="165"/>
      <c r="MLJ189" s="165"/>
      <c r="MLK189" s="165"/>
      <c r="MLL189" s="168"/>
      <c r="MLM189" s="165"/>
      <c r="MLN189" s="165"/>
      <c r="MLO189" s="165"/>
      <c r="MLP189" s="168"/>
      <c r="MLQ189" s="165"/>
      <c r="MLR189" s="165"/>
      <c r="MLS189" s="165"/>
      <c r="MLT189" s="168"/>
      <c r="MLU189" s="165"/>
      <c r="MLV189" s="165"/>
      <c r="MLW189" s="165"/>
      <c r="MLX189" s="168"/>
      <c r="MLY189" s="165"/>
      <c r="MLZ189" s="165"/>
      <c r="MMA189" s="165"/>
      <c r="MMB189" s="168"/>
      <c r="MMC189" s="165"/>
      <c r="MMD189" s="165"/>
      <c r="MME189" s="165"/>
      <c r="MMF189" s="168"/>
      <c r="MMG189" s="165"/>
      <c r="MMH189" s="165"/>
      <c r="MMI189" s="165"/>
      <c r="MMJ189" s="168"/>
      <c r="MMK189" s="165"/>
      <c r="MML189" s="165"/>
      <c r="MMM189" s="165"/>
      <c r="MMN189" s="168"/>
      <c r="MMO189" s="165"/>
      <c r="MMP189" s="165"/>
      <c r="MMQ189" s="165"/>
      <c r="MMR189" s="168"/>
      <c r="MMS189" s="165"/>
      <c r="MMT189" s="165"/>
      <c r="MMU189" s="165"/>
      <c r="MMV189" s="168"/>
      <c r="MMW189" s="165"/>
      <c r="MMX189" s="165"/>
      <c r="MMY189" s="165"/>
      <c r="MMZ189" s="168"/>
      <c r="MNA189" s="165"/>
      <c r="MNB189" s="165"/>
      <c r="MNC189" s="165"/>
      <c r="MND189" s="168"/>
      <c r="MNE189" s="165"/>
      <c r="MNF189" s="165"/>
      <c r="MNG189" s="165"/>
      <c r="MNH189" s="168"/>
      <c r="MNI189" s="165"/>
      <c r="MNJ189" s="165"/>
      <c r="MNK189" s="165"/>
      <c r="MNL189" s="168"/>
      <c r="MNM189" s="165"/>
      <c r="MNN189" s="165"/>
      <c r="MNO189" s="165"/>
      <c r="MNP189" s="168"/>
      <c r="MNQ189" s="165"/>
      <c r="MNR189" s="165"/>
      <c r="MNS189" s="165"/>
      <c r="MNT189" s="168"/>
      <c r="MNU189" s="165"/>
      <c r="MNV189" s="165"/>
      <c r="MNW189" s="165"/>
      <c r="MNX189" s="168"/>
      <c r="MNY189" s="165"/>
      <c r="MNZ189" s="165"/>
      <c r="MOA189" s="165"/>
      <c r="MOB189" s="168"/>
      <c r="MOC189" s="165"/>
      <c r="MOD189" s="165"/>
      <c r="MOE189" s="165"/>
      <c r="MOF189" s="168"/>
      <c r="MOG189" s="165"/>
      <c r="MOH189" s="165"/>
      <c r="MOI189" s="165"/>
      <c r="MOJ189" s="168"/>
      <c r="MOK189" s="165"/>
      <c r="MOL189" s="165"/>
      <c r="MOM189" s="165"/>
      <c r="MON189" s="168"/>
      <c r="MOO189" s="165"/>
      <c r="MOP189" s="165"/>
      <c r="MOQ189" s="165"/>
      <c r="MOR189" s="168"/>
      <c r="MOS189" s="165"/>
      <c r="MOT189" s="165"/>
      <c r="MOU189" s="165"/>
      <c r="MOV189" s="168"/>
      <c r="MOW189" s="165"/>
      <c r="MOX189" s="165"/>
      <c r="MOY189" s="165"/>
      <c r="MOZ189" s="168"/>
      <c r="MPA189" s="165"/>
      <c r="MPB189" s="165"/>
      <c r="MPC189" s="165"/>
      <c r="MPD189" s="168"/>
      <c r="MPE189" s="165"/>
      <c r="MPF189" s="165"/>
      <c r="MPG189" s="165"/>
      <c r="MPH189" s="168"/>
      <c r="MPI189" s="165"/>
      <c r="MPJ189" s="165"/>
      <c r="MPK189" s="165"/>
      <c r="MPL189" s="168"/>
      <c r="MPM189" s="165"/>
      <c r="MPN189" s="165"/>
      <c r="MPO189" s="165"/>
      <c r="MPP189" s="168"/>
      <c r="MPQ189" s="165"/>
      <c r="MPR189" s="165"/>
      <c r="MPS189" s="165"/>
      <c r="MPT189" s="168"/>
      <c r="MPU189" s="165"/>
      <c r="MPV189" s="165"/>
      <c r="MPW189" s="165"/>
      <c r="MPX189" s="168"/>
      <c r="MPY189" s="165"/>
      <c r="MPZ189" s="165"/>
      <c r="MQA189" s="165"/>
      <c r="MQB189" s="168"/>
      <c r="MQC189" s="165"/>
      <c r="MQD189" s="165"/>
      <c r="MQE189" s="165"/>
      <c r="MQF189" s="168"/>
      <c r="MQG189" s="165"/>
      <c r="MQH189" s="165"/>
      <c r="MQI189" s="165"/>
      <c r="MQJ189" s="168"/>
      <c r="MQK189" s="165"/>
      <c r="MQL189" s="165"/>
      <c r="MQM189" s="165"/>
      <c r="MQN189" s="168"/>
      <c r="MQO189" s="165"/>
      <c r="MQP189" s="165"/>
      <c r="MQQ189" s="165"/>
      <c r="MQR189" s="168"/>
      <c r="MQS189" s="165"/>
      <c r="MQT189" s="165"/>
      <c r="MQU189" s="165"/>
      <c r="MQV189" s="168"/>
      <c r="MQW189" s="165"/>
      <c r="MQX189" s="165"/>
      <c r="MQY189" s="165"/>
      <c r="MQZ189" s="168"/>
      <c r="MRA189" s="165"/>
      <c r="MRB189" s="165"/>
      <c r="MRC189" s="165"/>
      <c r="MRD189" s="168"/>
      <c r="MRE189" s="165"/>
      <c r="MRF189" s="165"/>
      <c r="MRG189" s="165"/>
      <c r="MRH189" s="168"/>
      <c r="MRI189" s="165"/>
      <c r="MRJ189" s="165"/>
      <c r="MRK189" s="165"/>
      <c r="MRL189" s="168"/>
      <c r="MRM189" s="165"/>
      <c r="MRN189" s="165"/>
      <c r="MRO189" s="165"/>
      <c r="MRP189" s="168"/>
      <c r="MRQ189" s="165"/>
      <c r="MRR189" s="165"/>
      <c r="MRS189" s="165"/>
      <c r="MRT189" s="168"/>
      <c r="MRU189" s="165"/>
      <c r="MRV189" s="165"/>
      <c r="MRW189" s="165"/>
      <c r="MRX189" s="168"/>
      <c r="MRY189" s="165"/>
      <c r="MRZ189" s="165"/>
      <c r="MSA189" s="165"/>
      <c r="MSB189" s="168"/>
      <c r="MSC189" s="165"/>
      <c r="MSD189" s="165"/>
      <c r="MSE189" s="165"/>
      <c r="MSF189" s="168"/>
      <c r="MSG189" s="165"/>
      <c r="MSH189" s="165"/>
      <c r="MSI189" s="165"/>
      <c r="MSJ189" s="168"/>
      <c r="MSK189" s="165"/>
      <c r="MSL189" s="165"/>
      <c r="MSM189" s="165"/>
      <c r="MSN189" s="168"/>
      <c r="MSO189" s="165"/>
      <c r="MSP189" s="165"/>
      <c r="MSQ189" s="165"/>
      <c r="MSR189" s="168"/>
      <c r="MSS189" s="165"/>
      <c r="MST189" s="165"/>
      <c r="MSU189" s="165"/>
      <c r="MSV189" s="168"/>
      <c r="MSW189" s="165"/>
      <c r="MSX189" s="165"/>
      <c r="MSY189" s="165"/>
      <c r="MSZ189" s="168"/>
      <c r="MTA189" s="165"/>
      <c r="MTB189" s="165"/>
      <c r="MTC189" s="165"/>
      <c r="MTD189" s="168"/>
      <c r="MTE189" s="165"/>
      <c r="MTF189" s="165"/>
      <c r="MTG189" s="165"/>
      <c r="MTH189" s="168"/>
      <c r="MTI189" s="165"/>
      <c r="MTJ189" s="165"/>
      <c r="MTK189" s="165"/>
      <c r="MTL189" s="168"/>
      <c r="MTM189" s="165"/>
      <c r="MTN189" s="165"/>
      <c r="MTO189" s="165"/>
      <c r="MTP189" s="168"/>
      <c r="MTQ189" s="165"/>
      <c r="MTR189" s="165"/>
      <c r="MTS189" s="165"/>
      <c r="MTT189" s="168"/>
      <c r="MTU189" s="165"/>
      <c r="MTV189" s="165"/>
      <c r="MTW189" s="165"/>
      <c r="MTX189" s="168"/>
      <c r="MTY189" s="165"/>
      <c r="MTZ189" s="165"/>
      <c r="MUA189" s="165"/>
      <c r="MUB189" s="168"/>
      <c r="MUC189" s="165"/>
      <c r="MUD189" s="165"/>
      <c r="MUE189" s="165"/>
      <c r="MUF189" s="168"/>
      <c r="MUG189" s="165"/>
      <c r="MUH189" s="165"/>
      <c r="MUI189" s="165"/>
      <c r="MUJ189" s="168"/>
      <c r="MUK189" s="165"/>
      <c r="MUL189" s="165"/>
      <c r="MUM189" s="165"/>
      <c r="MUN189" s="168"/>
      <c r="MUO189" s="165"/>
      <c r="MUP189" s="165"/>
      <c r="MUQ189" s="165"/>
      <c r="MUR189" s="168"/>
      <c r="MUS189" s="165"/>
      <c r="MUT189" s="165"/>
      <c r="MUU189" s="165"/>
      <c r="MUV189" s="168"/>
      <c r="MUW189" s="165"/>
      <c r="MUX189" s="165"/>
      <c r="MUY189" s="165"/>
      <c r="MUZ189" s="168"/>
      <c r="MVA189" s="165"/>
      <c r="MVB189" s="165"/>
      <c r="MVC189" s="165"/>
      <c r="MVD189" s="168"/>
      <c r="MVE189" s="165"/>
      <c r="MVF189" s="165"/>
      <c r="MVG189" s="165"/>
      <c r="MVH189" s="168"/>
      <c r="MVI189" s="165"/>
      <c r="MVJ189" s="165"/>
      <c r="MVK189" s="165"/>
      <c r="MVL189" s="168"/>
      <c r="MVM189" s="165"/>
      <c r="MVN189" s="165"/>
      <c r="MVO189" s="165"/>
      <c r="MVP189" s="168"/>
      <c r="MVQ189" s="165"/>
      <c r="MVR189" s="165"/>
      <c r="MVS189" s="165"/>
      <c r="MVT189" s="168"/>
      <c r="MVU189" s="165"/>
      <c r="MVV189" s="165"/>
      <c r="MVW189" s="165"/>
      <c r="MVX189" s="168"/>
      <c r="MVY189" s="165"/>
      <c r="MVZ189" s="165"/>
      <c r="MWA189" s="165"/>
      <c r="MWB189" s="168"/>
      <c r="MWC189" s="165"/>
      <c r="MWD189" s="165"/>
      <c r="MWE189" s="165"/>
      <c r="MWF189" s="168"/>
      <c r="MWG189" s="165"/>
      <c r="MWH189" s="165"/>
      <c r="MWI189" s="165"/>
      <c r="MWJ189" s="168"/>
      <c r="MWK189" s="165"/>
      <c r="MWL189" s="165"/>
      <c r="MWM189" s="165"/>
      <c r="MWN189" s="168"/>
      <c r="MWO189" s="165"/>
      <c r="MWP189" s="165"/>
      <c r="MWQ189" s="165"/>
      <c r="MWR189" s="168"/>
      <c r="MWS189" s="165"/>
      <c r="MWT189" s="165"/>
      <c r="MWU189" s="165"/>
      <c r="MWV189" s="168"/>
      <c r="MWW189" s="165"/>
      <c r="MWX189" s="165"/>
      <c r="MWY189" s="165"/>
      <c r="MWZ189" s="168"/>
      <c r="MXA189" s="165"/>
      <c r="MXB189" s="165"/>
      <c r="MXC189" s="165"/>
      <c r="MXD189" s="168"/>
      <c r="MXE189" s="165"/>
      <c r="MXF189" s="165"/>
      <c r="MXG189" s="165"/>
      <c r="MXH189" s="168"/>
      <c r="MXI189" s="165"/>
      <c r="MXJ189" s="165"/>
      <c r="MXK189" s="165"/>
      <c r="MXL189" s="168"/>
      <c r="MXM189" s="165"/>
      <c r="MXN189" s="165"/>
      <c r="MXO189" s="165"/>
      <c r="MXP189" s="168"/>
      <c r="MXQ189" s="165"/>
      <c r="MXR189" s="165"/>
      <c r="MXS189" s="165"/>
      <c r="MXT189" s="168"/>
      <c r="MXU189" s="165"/>
      <c r="MXV189" s="165"/>
      <c r="MXW189" s="165"/>
      <c r="MXX189" s="168"/>
      <c r="MXY189" s="165"/>
      <c r="MXZ189" s="165"/>
      <c r="MYA189" s="165"/>
      <c r="MYB189" s="168"/>
      <c r="MYC189" s="165"/>
      <c r="MYD189" s="165"/>
      <c r="MYE189" s="165"/>
      <c r="MYF189" s="168"/>
      <c r="MYG189" s="165"/>
      <c r="MYH189" s="165"/>
      <c r="MYI189" s="165"/>
      <c r="MYJ189" s="168"/>
      <c r="MYK189" s="165"/>
      <c r="MYL189" s="165"/>
      <c r="MYM189" s="165"/>
      <c r="MYN189" s="168"/>
      <c r="MYO189" s="165"/>
      <c r="MYP189" s="165"/>
      <c r="MYQ189" s="165"/>
      <c r="MYR189" s="168"/>
      <c r="MYS189" s="165"/>
      <c r="MYT189" s="165"/>
      <c r="MYU189" s="165"/>
      <c r="MYV189" s="168"/>
      <c r="MYW189" s="165"/>
      <c r="MYX189" s="165"/>
      <c r="MYY189" s="165"/>
      <c r="MYZ189" s="168"/>
      <c r="MZA189" s="165"/>
      <c r="MZB189" s="165"/>
      <c r="MZC189" s="165"/>
      <c r="MZD189" s="168"/>
      <c r="MZE189" s="165"/>
      <c r="MZF189" s="165"/>
      <c r="MZG189" s="165"/>
      <c r="MZH189" s="168"/>
      <c r="MZI189" s="165"/>
      <c r="MZJ189" s="165"/>
      <c r="MZK189" s="165"/>
      <c r="MZL189" s="168"/>
      <c r="MZM189" s="165"/>
      <c r="MZN189" s="165"/>
      <c r="MZO189" s="165"/>
      <c r="MZP189" s="168"/>
      <c r="MZQ189" s="165"/>
      <c r="MZR189" s="165"/>
      <c r="MZS189" s="165"/>
      <c r="MZT189" s="168"/>
      <c r="MZU189" s="165"/>
      <c r="MZV189" s="165"/>
      <c r="MZW189" s="165"/>
      <c r="MZX189" s="168"/>
      <c r="MZY189" s="165"/>
      <c r="MZZ189" s="165"/>
      <c r="NAA189" s="165"/>
      <c r="NAB189" s="168"/>
      <c r="NAC189" s="165"/>
      <c r="NAD189" s="165"/>
      <c r="NAE189" s="165"/>
      <c r="NAF189" s="168"/>
      <c r="NAG189" s="165"/>
      <c r="NAH189" s="165"/>
      <c r="NAI189" s="165"/>
      <c r="NAJ189" s="168"/>
      <c r="NAK189" s="165"/>
      <c r="NAL189" s="165"/>
      <c r="NAM189" s="165"/>
      <c r="NAN189" s="168"/>
      <c r="NAO189" s="165"/>
      <c r="NAP189" s="165"/>
      <c r="NAQ189" s="165"/>
      <c r="NAR189" s="168"/>
      <c r="NAS189" s="165"/>
      <c r="NAT189" s="165"/>
      <c r="NAU189" s="165"/>
      <c r="NAV189" s="168"/>
      <c r="NAW189" s="165"/>
      <c r="NAX189" s="165"/>
      <c r="NAY189" s="165"/>
      <c r="NAZ189" s="168"/>
      <c r="NBA189" s="165"/>
      <c r="NBB189" s="165"/>
      <c r="NBC189" s="165"/>
      <c r="NBD189" s="168"/>
      <c r="NBE189" s="165"/>
      <c r="NBF189" s="165"/>
      <c r="NBG189" s="165"/>
      <c r="NBH189" s="168"/>
      <c r="NBI189" s="165"/>
      <c r="NBJ189" s="165"/>
      <c r="NBK189" s="165"/>
      <c r="NBL189" s="168"/>
      <c r="NBM189" s="165"/>
      <c r="NBN189" s="165"/>
      <c r="NBO189" s="165"/>
      <c r="NBP189" s="168"/>
      <c r="NBQ189" s="165"/>
      <c r="NBR189" s="165"/>
      <c r="NBS189" s="165"/>
      <c r="NBT189" s="168"/>
      <c r="NBU189" s="165"/>
      <c r="NBV189" s="165"/>
      <c r="NBW189" s="165"/>
      <c r="NBX189" s="168"/>
      <c r="NBY189" s="165"/>
      <c r="NBZ189" s="165"/>
      <c r="NCA189" s="165"/>
      <c r="NCB189" s="168"/>
      <c r="NCC189" s="165"/>
      <c r="NCD189" s="165"/>
      <c r="NCE189" s="165"/>
      <c r="NCF189" s="168"/>
      <c r="NCG189" s="165"/>
      <c r="NCH189" s="165"/>
      <c r="NCI189" s="165"/>
      <c r="NCJ189" s="168"/>
      <c r="NCK189" s="165"/>
      <c r="NCL189" s="165"/>
      <c r="NCM189" s="165"/>
      <c r="NCN189" s="168"/>
      <c r="NCO189" s="165"/>
      <c r="NCP189" s="165"/>
      <c r="NCQ189" s="165"/>
      <c r="NCR189" s="168"/>
      <c r="NCS189" s="165"/>
      <c r="NCT189" s="165"/>
      <c r="NCU189" s="165"/>
      <c r="NCV189" s="168"/>
      <c r="NCW189" s="165"/>
      <c r="NCX189" s="165"/>
      <c r="NCY189" s="165"/>
      <c r="NCZ189" s="168"/>
      <c r="NDA189" s="165"/>
      <c r="NDB189" s="165"/>
      <c r="NDC189" s="165"/>
      <c r="NDD189" s="168"/>
      <c r="NDE189" s="165"/>
      <c r="NDF189" s="165"/>
      <c r="NDG189" s="165"/>
      <c r="NDH189" s="168"/>
      <c r="NDI189" s="165"/>
      <c r="NDJ189" s="165"/>
      <c r="NDK189" s="165"/>
      <c r="NDL189" s="168"/>
      <c r="NDM189" s="165"/>
      <c r="NDN189" s="165"/>
      <c r="NDO189" s="165"/>
      <c r="NDP189" s="168"/>
      <c r="NDQ189" s="165"/>
      <c r="NDR189" s="165"/>
      <c r="NDS189" s="165"/>
      <c r="NDT189" s="168"/>
      <c r="NDU189" s="165"/>
      <c r="NDV189" s="165"/>
      <c r="NDW189" s="165"/>
      <c r="NDX189" s="168"/>
      <c r="NDY189" s="165"/>
      <c r="NDZ189" s="165"/>
      <c r="NEA189" s="165"/>
      <c r="NEB189" s="168"/>
      <c r="NEC189" s="165"/>
      <c r="NED189" s="165"/>
      <c r="NEE189" s="165"/>
      <c r="NEF189" s="168"/>
      <c r="NEG189" s="165"/>
      <c r="NEH189" s="165"/>
      <c r="NEI189" s="165"/>
      <c r="NEJ189" s="168"/>
      <c r="NEK189" s="165"/>
      <c r="NEL189" s="165"/>
      <c r="NEM189" s="165"/>
      <c r="NEN189" s="168"/>
      <c r="NEO189" s="165"/>
      <c r="NEP189" s="165"/>
      <c r="NEQ189" s="165"/>
      <c r="NER189" s="168"/>
      <c r="NES189" s="165"/>
      <c r="NET189" s="165"/>
      <c r="NEU189" s="165"/>
      <c r="NEV189" s="168"/>
      <c r="NEW189" s="165"/>
      <c r="NEX189" s="165"/>
      <c r="NEY189" s="165"/>
      <c r="NEZ189" s="168"/>
      <c r="NFA189" s="165"/>
      <c r="NFB189" s="165"/>
      <c r="NFC189" s="165"/>
      <c r="NFD189" s="168"/>
      <c r="NFE189" s="165"/>
      <c r="NFF189" s="165"/>
      <c r="NFG189" s="165"/>
      <c r="NFH189" s="168"/>
      <c r="NFI189" s="165"/>
      <c r="NFJ189" s="165"/>
      <c r="NFK189" s="165"/>
      <c r="NFL189" s="168"/>
      <c r="NFM189" s="165"/>
      <c r="NFN189" s="165"/>
      <c r="NFO189" s="165"/>
      <c r="NFP189" s="168"/>
      <c r="NFQ189" s="165"/>
      <c r="NFR189" s="165"/>
      <c r="NFS189" s="165"/>
      <c r="NFT189" s="168"/>
      <c r="NFU189" s="165"/>
      <c r="NFV189" s="165"/>
      <c r="NFW189" s="165"/>
      <c r="NFX189" s="168"/>
      <c r="NFY189" s="165"/>
      <c r="NFZ189" s="165"/>
      <c r="NGA189" s="165"/>
      <c r="NGB189" s="168"/>
      <c r="NGC189" s="165"/>
      <c r="NGD189" s="165"/>
      <c r="NGE189" s="165"/>
      <c r="NGF189" s="168"/>
      <c r="NGG189" s="165"/>
      <c r="NGH189" s="165"/>
      <c r="NGI189" s="165"/>
      <c r="NGJ189" s="168"/>
      <c r="NGK189" s="165"/>
      <c r="NGL189" s="165"/>
      <c r="NGM189" s="165"/>
      <c r="NGN189" s="168"/>
      <c r="NGO189" s="165"/>
      <c r="NGP189" s="165"/>
      <c r="NGQ189" s="165"/>
      <c r="NGR189" s="168"/>
      <c r="NGS189" s="165"/>
      <c r="NGT189" s="165"/>
      <c r="NGU189" s="165"/>
      <c r="NGV189" s="168"/>
      <c r="NGW189" s="165"/>
      <c r="NGX189" s="165"/>
      <c r="NGY189" s="165"/>
      <c r="NGZ189" s="168"/>
      <c r="NHA189" s="165"/>
      <c r="NHB189" s="165"/>
      <c r="NHC189" s="165"/>
      <c r="NHD189" s="168"/>
      <c r="NHE189" s="165"/>
      <c r="NHF189" s="165"/>
      <c r="NHG189" s="165"/>
      <c r="NHH189" s="168"/>
      <c r="NHI189" s="165"/>
      <c r="NHJ189" s="165"/>
      <c r="NHK189" s="165"/>
      <c r="NHL189" s="168"/>
      <c r="NHM189" s="165"/>
      <c r="NHN189" s="165"/>
      <c r="NHO189" s="165"/>
      <c r="NHP189" s="168"/>
      <c r="NHQ189" s="165"/>
      <c r="NHR189" s="165"/>
      <c r="NHS189" s="165"/>
      <c r="NHT189" s="168"/>
      <c r="NHU189" s="165"/>
      <c r="NHV189" s="165"/>
      <c r="NHW189" s="165"/>
      <c r="NHX189" s="168"/>
      <c r="NHY189" s="165"/>
      <c r="NHZ189" s="165"/>
      <c r="NIA189" s="165"/>
      <c r="NIB189" s="168"/>
      <c r="NIC189" s="165"/>
      <c r="NID189" s="165"/>
      <c r="NIE189" s="165"/>
      <c r="NIF189" s="168"/>
      <c r="NIG189" s="165"/>
      <c r="NIH189" s="165"/>
      <c r="NII189" s="165"/>
      <c r="NIJ189" s="168"/>
      <c r="NIK189" s="165"/>
      <c r="NIL189" s="165"/>
      <c r="NIM189" s="165"/>
      <c r="NIN189" s="168"/>
      <c r="NIO189" s="165"/>
      <c r="NIP189" s="165"/>
      <c r="NIQ189" s="165"/>
      <c r="NIR189" s="168"/>
      <c r="NIS189" s="165"/>
      <c r="NIT189" s="165"/>
      <c r="NIU189" s="165"/>
      <c r="NIV189" s="168"/>
      <c r="NIW189" s="165"/>
      <c r="NIX189" s="165"/>
      <c r="NIY189" s="165"/>
      <c r="NIZ189" s="168"/>
      <c r="NJA189" s="165"/>
      <c r="NJB189" s="165"/>
      <c r="NJC189" s="165"/>
      <c r="NJD189" s="168"/>
      <c r="NJE189" s="165"/>
      <c r="NJF189" s="165"/>
      <c r="NJG189" s="165"/>
      <c r="NJH189" s="168"/>
      <c r="NJI189" s="165"/>
      <c r="NJJ189" s="165"/>
      <c r="NJK189" s="165"/>
      <c r="NJL189" s="168"/>
      <c r="NJM189" s="165"/>
      <c r="NJN189" s="165"/>
      <c r="NJO189" s="165"/>
      <c r="NJP189" s="168"/>
      <c r="NJQ189" s="165"/>
      <c r="NJR189" s="165"/>
      <c r="NJS189" s="165"/>
      <c r="NJT189" s="168"/>
      <c r="NJU189" s="165"/>
      <c r="NJV189" s="165"/>
      <c r="NJW189" s="165"/>
      <c r="NJX189" s="168"/>
      <c r="NJY189" s="165"/>
      <c r="NJZ189" s="165"/>
      <c r="NKA189" s="165"/>
      <c r="NKB189" s="168"/>
      <c r="NKC189" s="165"/>
      <c r="NKD189" s="165"/>
      <c r="NKE189" s="165"/>
      <c r="NKF189" s="168"/>
      <c r="NKG189" s="165"/>
      <c r="NKH189" s="165"/>
      <c r="NKI189" s="165"/>
      <c r="NKJ189" s="168"/>
      <c r="NKK189" s="165"/>
      <c r="NKL189" s="165"/>
      <c r="NKM189" s="165"/>
      <c r="NKN189" s="168"/>
      <c r="NKO189" s="165"/>
      <c r="NKP189" s="165"/>
      <c r="NKQ189" s="165"/>
      <c r="NKR189" s="168"/>
      <c r="NKS189" s="165"/>
      <c r="NKT189" s="165"/>
      <c r="NKU189" s="165"/>
      <c r="NKV189" s="168"/>
      <c r="NKW189" s="165"/>
      <c r="NKX189" s="165"/>
      <c r="NKY189" s="165"/>
      <c r="NKZ189" s="168"/>
      <c r="NLA189" s="165"/>
      <c r="NLB189" s="165"/>
      <c r="NLC189" s="165"/>
      <c r="NLD189" s="168"/>
      <c r="NLE189" s="165"/>
      <c r="NLF189" s="165"/>
      <c r="NLG189" s="165"/>
      <c r="NLH189" s="168"/>
      <c r="NLI189" s="165"/>
      <c r="NLJ189" s="165"/>
      <c r="NLK189" s="165"/>
      <c r="NLL189" s="168"/>
      <c r="NLM189" s="165"/>
      <c r="NLN189" s="165"/>
      <c r="NLO189" s="165"/>
      <c r="NLP189" s="168"/>
      <c r="NLQ189" s="165"/>
      <c r="NLR189" s="165"/>
      <c r="NLS189" s="165"/>
      <c r="NLT189" s="168"/>
      <c r="NLU189" s="165"/>
      <c r="NLV189" s="165"/>
      <c r="NLW189" s="165"/>
      <c r="NLX189" s="168"/>
      <c r="NLY189" s="165"/>
      <c r="NLZ189" s="165"/>
      <c r="NMA189" s="165"/>
      <c r="NMB189" s="168"/>
      <c r="NMC189" s="165"/>
      <c r="NMD189" s="165"/>
      <c r="NME189" s="165"/>
      <c r="NMF189" s="168"/>
      <c r="NMG189" s="165"/>
      <c r="NMH189" s="165"/>
      <c r="NMI189" s="165"/>
      <c r="NMJ189" s="168"/>
      <c r="NMK189" s="165"/>
      <c r="NML189" s="165"/>
      <c r="NMM189" s="165"/>
      <c r="NMN189" s="168"/>
      <c r="NMO189" s="165"/>
      <c r="NMP189" s="165"/>
      <c r="NMQ189" s="165"/>
      <c r="NMR189" s="168"/>
      <c r="NMS189" s="165"/>
      <c r="NMT189" s="165"/>
      <c r="NMU189" s="165"/>
      <c r="NMV189" s="168"/>
      <c r="NMW189" s="165"/>
      <c r="NMX189" s="165"/>
      <c r="NMY189" s="165"/>
      <c r="NMZ189" s="168"/>
      <c r="NNA189" s="165"/>
      <c r="NNB189" s="165"/>
      <c r="NNC189" s="165"/>
      <c r="NND189" s="168"/>
      <c r="NNE189" s="165"/>
      <c r="NNF189" s="165"/>
      <c r="NNG189" s="165"/>
      <c r="NNH189" s="168"/>
      <c r="NNI189" s="165"/>
      <c r="NNJ189" s="165"/>
      <c r="NNK189" s="165"/>
      <c r="NNL189" s="168"/>
      <c r="NNM189" s="165"/>
      <c r="NNN189" s="165"/>
      <c r="NNO189" s="165"/>
      <c r="NNP189" s="168"/>
      <c r="NNQ189" s="165"/>
      <c r="NNR189" s="165"/>
      <c r="NNS189" s="165"/>
      <c r="NNT189" s="168"/>
      <c r="NNU189" s="165"/>
      <c r="NNV189" s="165"/>
      <c r="NNW189" s="165"/>
      <c r="NNX189" s="168"/>
      <c r="NNY189" s="165"/>
      <c r="NNZ189" s="165"/>
      <c r="NOA189" s="165"/>
      <c r="NOB189" s="168"/>
      <c r="NOC189" s="165"/>
      <c r="NOD189" s="165"/>
      <c r="NOE189" s="165"/>
      <c r="NOF189" s="168"/>
      <c r="NOG189" s="165"/>
      <c r="NOH189" s="165"/>
      <c r="NOI189" s="165"/>
      <c r="NOJ189" s="168"/>
      <c r="NOK189" s="165"/>
      <c r="NOL189" s="165"/>
      <c r="NOM189" s="165"/>
      <c r="NON189" s="168"/>
      <c r="NOO189" s="165"/>
      <c r="NOP189" s="165"/>
      <c r="NOQ189" s="165"/>
      <c r="NOR189" s="168"/>
      <c r="NOS189" s="165"/>
      <c r="NOT189" s="165"/>
      <c r="NOU189" s="165"/>
      <c r="NOV189" s="168"/>
      <c r="NOW189" s="165"/>
      <c r="NOX189" s="165"/>
      <c r="NOY189" s="165"/>
      <c r="NOZ189" s="168"/>
      <c r="NPA189" s="165"/>
      <c r="NPB189" s="165"/>
      <c r="NPC189" s="165"/>
      <c r="NPD189" s="168"/>
      <c r="NPE189" s="165"/>
      <c r="NPF189" s="165"/>
      <c r="NPG189" s="165"/>
      <c r="NPH189" s="168"/>
      <c r="NPI189" s="165"/>
      <c r="NPJ189" s="165"/>
      <c r="NPK189" s="165"/>
      <c r="NPL189" s="168"/>
      <c r="NPM189" s="165"/>
      <c r="NPN189" s="165"/>
      <c r="NPO189" s="165"/>
      <c r="NPP189" s="168"/>
      <c r="NPQ189" s="165"/>
      <c r="NPR189" s="165"/>
      <c r="NPS189" s="165"/>
      <c r="NPT189" s="168"/>
      <c r="NPU189" s="165"/>
      <c r="NPV189" s="165"/>
      <c r="NPW189" s="165"/>
      <c r="NPX189" s="168"/>
      <c r="NPY189" s="165"/>
      <c r="NPZ189" s="165"/>
      <c r="NQA189" s="165"/>
      <c r="NQB189" s="168"/>
      <c r="NQC189" s="165"/>
      <c r="NQD189" s="165"/>
      <c r="NQE189" s="165"/>
      <c r="NQF189" s="168"/>
      <c r="NQG189" s="165"/>
      <c r="NQH189" s="165"/>
      <c r="NQI189" s="165"/>
      <c r="NQJ189" s="168"/>
      <c r="NQK189" s="165"/>
      <c r="NQL189" s="165"/>
      <c r="NQM189" s="165"/>
      <c r="NQN189" s="168"/>
      <c r="NQO189" s="165"/>
      <c r="NQP189" s="165"/>
      <c r="NQQ189" s="165"/>
      <c r="NQR189" s="168"/>
      <c r="NQS189" s="165"/>
      <c r="NQT189" s="165"/>
      <c r="NQU189" s="165"/>
      <c r="NQV189" s="168"/>
      <c r="NQW189" s="165"/>
      <c r="NQX189" s="165"/>
      <c r="NQY189" s="165"/>
      <c r="NQZ189" s="168"/>
      <c r="NRA189" s="165"/>
      <c r="NRB189" s="165"/>
      <c r="NRC189" s="165"/>
      <c r="NRD189" s="168"/>
      <c r="NRE189" s="165"/>
      <c r="NRF189" s="165"/>
      <c r="NRG189" s="165"/>
      <c r="NRH189" s="168"/>
      <c r="NRI189" s="165"/>
      <c r="NRJ189" s="165"/>
      <c r="NRK189" s="165"/>
      <c r="NRL189" s="168"/>
      <c r="NRM189" s="165"/>
      <c r="NRN189" s="165"/>
      <c r="NRO189" s="165"/>
      <c r="NRP189" s="168"/>
      <c r="NRQ189" s="165"/>
      <c r="NRR189" s="165"/>
      <c r="NRS189" s="165"/>
      <c r="NRT189" s="168"/>
      <c r="NRU189" s="165"/>
      <c r="NRV189" s="165"/>
      <c r="NRW189" s="165"/>
      <c r="NRX189" s="168"/>
      <c r="NRY189" s="165"/>
      <c r="NRZ189" s="165"/>
      <c r="NSA189" s="165"/>
      <c r="NSB189" s="168"/>
      <c r="NSC189" s="165"/>
      <c r="NSD189" s="165"/>
      <c r="NSE189" s="165"/>
      <c r="NSF189" s="168"/>
      <c r="NSG189" s="165"/>
      <c r="NSH189" s="165"/>
      <c r="NSI189" s="165"/>
      <c r="NSJ189" s="168"/>
      <c r="NSK189" s="165"/>
      <c r="NSL189" s="165"/>
      <c r="NSM189" s="165"/>
      <c r="NSN189" s="168"/>
      <c r="NSO189" s="165"/>
      <c r="NSP189" s="165"/>
      <c r="NSQ189" s="165"/>
      <c r="NSR189" s="168"/>
      <c r="NSS189" s="165"/>
      <c r="NST189" s="165"/>
      <c r="NSU189" s="165"/>
      <c r="NSV189" s="168"/>
      <c r="NSW189" s="165"/>
      <c r="NSX189" s="165"/>
      <c r="NSY189" s="165"/>
      <c r="NSZ189" s="168"/>
      <c r="NTA189" s="165"/>
      <c r="NTB189" s="165"/>
      <c r="NTC189" s="165"/>
      <c r="NTD189" s="168"/>
      <c r="NTE189" s="165"/>
      <c r="NTF189" s="165"/>
      <c r="NTG189" s="165"/>
      <c r="NTH189" s="168"/>
      <c r="NTI189" s="165"/>
      <c r="NTJ189" s="165"/>
      <c r="NTK189" s="165"/>
      <c r="NTL189" s="168"/>
      <c r="NTM189" s="165"/>
      <c r="NTN189" s="165"/>
      <c r="NTO189" s="165"/>
      <c r="NTP189" s="168"/>
      <c r="NTQ189" s="165"/>
      <c r="NTR189" s="165"/>
      <c r="NTS189" s="165"/>
      <c r="NTT189" s="168"/>
      <c r="NTU189" s="165"/>
      <c r="NTV189" s="165"/>
      <c r="NTW189" s="165"/>
      <c r="NTX189" s="168"/>
      <c r="NTY189" s="165"/>
      <c r="NTZ189" s="165"/>
      <c r="NUA189" s="165"/>
      <c r="NUB189" s="168"/>
      <c r="NUC189" s="165"/>
      <c r="NUD189" s="165"/>
      <c r="NUE189" s="165"/>
      <c r="NUF189" s="168"/>
      <c r="NUG189" s="165"/>
      <c r="NUH189" s="165"/>
      <c r="NUI189" s="165"/>
      <c r="NUJ189" s="168"/>
      <c r="NUK189" s="165"/>
      <c r="NUL189" s="165"/>
      <c r="NUM189" s="165"/>
      <c r="NUN189" s="168"/>
      <c r="NUO189" s="165"/>
      <c r="NUP189" s="165"/>
      <c r="NUQ189" s="165"/>
      <c r="NUR189" s="168"/>
      <c r="NUS189" s="165"/>
      <c r="NUT189" s="165"/>
      <c r="NUU189" s="165"/>
      <c r="NUV189" s="168"/>
      <c r="NUW189" s="165"/>
      <c r="NUX189" s="165"/>
      <c r="NUY189" s="165"/>
      <c r="NUZ189" s="168"/>
      <c r="NVA189" s="165"/>
      <c r="NVB189" s="165"/>
      <c r="NVC189" s="165"/>
      <c r="NVD189" s="168"/>
      <c r="NVE189" s="165"/>
      <c r="NVF189" s="165"/>
      <c r="NVG189" s="165"/>
      <c r="NVH189" s="168"/>
      <c r="NVI189" s="165"/>
      <c r="NVJ189" s="165"/>
      <c r="NVK189" s="165"/>
      <c r="NVL189" s="168"/>
      <c r="NVM189" s="165"/>
      <c r="NVN189" s="165"/>
      <c r="NVO189" s="165"/>
      <c r="NVP189" s="168"/>
      <c r="NVQ189" s="165"/>
      <c r="NVR189" s="165"/>
      <c r="NVS189" s="165"/>
      <c r="NVT189" s="168"/>
      <c r="NVU189" s="165"/>
      <c r="NVV189" s="165"/>
      <c r="NVW189" s="165"/>
      <c r="NVX189" s="168"/>
      <c r="NVY189" s="165"/>
      <c r="NVZ189" s="165"/>
      <c r="NWA189" s="165"/>
      <c r="NWB189" s="168"/>
      <c r="NWC189" s="165"/>
      <c r="NWD189" s="165"/>
      <c r="NWE189" s="165"/>
      <c r="NWF189" s="168"/>
      <c r="NWG189" s="165"/>
      <c r="NWH189" s="165"/>
      <c r="NWI189" s="165"/>
      <c r="NWJ189" s="168"/>
      <c r="NWK189" s="165"/>
      <c r="NWL189" s="165"/>
      <c r="NWM189" s="165"/>
      <c r="NWN189" s="168"/>
      <c r="NWO189" s="165"/>
      <c r="NWP189" s="165"/>
      <c r="NWQ189" s="165"/>
      <c r="NWR189" s="168"/>
      <c r="NWS189" s="165"/>
      <c r="NWT189" s="165"/>
      <c r="NWU189" s="165"/>
      <c r="NWV189" s="168"/>
      <c r="NWW189" s="165"/>
      <c r="NWX189" s="165"/>
      <c r="NWY189" s="165"/>
      <c r="NWZ189" s="168"/>
      <c r="NXA189" s="165"/>
      <c r="NXB189" s="165"/>
      <c r="NXC189" s="165"/>
      <c r="NXD189" s="168"/>
      <c r="NXE189" s="165"/>
      <c r="NXF189" s="165"/>
      <c r="NXG189" s="165"/>
      <c r="NXH189" s="168"/>
      <c r="NXI189" s="165"/>
      <c r="NXJ189" s="165"/>
      <c r="NXK189" s="165"/>
      <c r="NXL189" s="168"/>
      <c r="NXM189" s="165"/>
      <c r="NXN189" s="165"/>
      <c r="NXO189" s="165"/>
      <c r="NXP189" s="168"/>
      <c r="NXQ189" s="165"/>
      <c r="NXR189" s="165"/>
      <c r="NXS189" s="165"/>
      <c r="NXT189" s="168"/>
      <c r="NXU189" s="165"/>
      <c r="NXV189" s="165"/>
      <c r="NXW189" s="165"/>
      <c r="NXX189" s="168"/>
      <c r="NXY189" s="165"/>
      <c r="NXZ189" s="165"/>
      <c r="NYA189" s="165"/>
      <c r="NYB189" s="168"/>
      <c r="NYC189" s="165"/>
      <c r="NYD189" s="165"/>
      <c r="NYE189" s="165"/>
      <c r="NYF189" s="168"/>
      <c r="NYG189" s="165"/>
      <c r="NYH189" s="165"/>
      <c r="NYI189" s="165"/>
      <c r="NYJ189" s="168"/>
      <c r="NYK189" s="165"/>
      <c r="NYL189" s="165"/>
      <c r="NYM189" s="165"/>
      <c r="NYN189" s="168"/>
      <c r="NYO189" s="165"/>
      <c r="NYP189" s="165"/>
      <c r="NYQ189" s="165"/>
      <c r="NYR189" s="168"/>
      <c r="NYS189" s="165"/>
      <c r="NYT189" s="165"/>
      <c r="NYU189" s="165"/>
      <c r="NYV189" s="168"/>
      <c r="NYW189" s="165"/>
      <c r="NYX189" s="165"/>
      <c r="NYY189" s="165"/>
      <c r="NYZ189" s="168"/>
      <c r="NZA189" s="165"/>
      <c r="NZB189" s="165"/>
      <c r="NZC189" s="165"/>
      <c r="NZD189" s="168"/>
      <c r="NZE189" s="165"/>
      <c r="NZF189" s="165"/>
      <c r="NZG189" s="165"/>
      <c r="NZH189" s="168"/>
      <c r="NZI189" s="165"/>
      <c r="NZJ189" s="165"/>
      <c r="NZK189" s="165"/>
      <c r="NZL189" s="168"/>
      <c r="NZM189" s="165"/>
      <c r="NZN189" s="165"/>
      <c r="NZO189" s="165"/>
      <c r="NZP189" s="168"/>
      <c r="NZQ189" s="165"/>
      <c r="NZR189" s="165"/>
      <c r="NZS189" s="165"/>
      <c r="NZT189" s="168"/>
      <c r="NZU189" s="165"/>
      <c r="NZV189" s="165"/>
      <c r="NZW189" s="165"/>
      <c r="NZX189" s="168"/>
      <c r="NZY189" s="165"/>
      <c r="NZZ189" s="165"/>
      <c r="OAA189" s="165"/>
      <c r="OAB189" s="168"/>
      <c r="OAC189" s="165"/>
      <c r="OAD189" s="165"/>
      <c r="OAE189" s="165"/>
      <c r="OAF189" s="168"/>
      <c r="OAG189" s="165"/>
      <c r="OAH189" s="165"/>
      <c r="OAI189" s="165"/>
      <c r="OAJ189" s="168"/>
      <c r="OAK189" s="165"/>
      <c r="OAL189" s="165"/>
      <c r="OAM189" s="165"/>
      <c r="OAN189" s="168"/>
      <c r="OAO189" s="165"/>
      <c r="OAP189" s="165"/>
      <c r="OAQ189" s="165"/>
      <c r="OAR189" s="168"/>
      <c r="OAS189" s="165"/>
      <c r="OAT189" s="165"/>
      <c r="OAU189" s="165"/>
      <c r="OAV189" s="168"/>
      <c r="OAW189" s="165"/>
      <c r="OAX189" s="165"/>
      <c r="OAY189" s="165"/>
      <c r="OAZ189" s="168"/>
      <c r="OBA189" s="165"/>
      <c r="OBB189" s="165"/>
      <c r="OBC189" s="165"/>
      <c r="OBD189" s="168"/>
      <c r="OBE189" s="165"/>
      <c r="OBF189" s="165"/>
      <c r="OBG189" s="165"/>
      <c r="OBH189" s="168"/>
      <c r="OBI189" s="165"/>
      <c r="OBJ189" s="165"/>
      <c r="OBK189" s="165"/>
      <c r="OBL189" s="168"/>
      <c r="OBM189" s="165"/>
      <c r="OBN189" s="165"/>
      <c r="OBO189" s="165"/>
      <c r="OBP189" s="168"/>
      <c r="OBQ189" s="165"/>
      <c r="OBR189" s="165"/>
      <c r="OBS189" s="165"/>
      <c r="OBT189" s="168"/>
      <c r="OBU189" s="165"/>
      <c r="OBV189" s="165"/>
      <c r="OBW189" s="165"/>
      <c r="OBX189" s="168"/>
      <c r="OBY189" s="165"/>
      <c r="OBZ189" s="165"/>
      <c r="OCA189" s="165"/>
      <c r="OCB189" s="168"/>
      <c r="OCC189" s="165"/>
      <c r="OCD189" s="165"/>
      <c r="OCE189" s="165"/>
      <c r="OCF189" s="168"/>
      <c r="OCG189" s="165"/>
      <c r="OCH189" s="165"/>
      <c r="OCI189" s="165"/>
      <c r="OCJ189" s="168"/>
      <c r="OCK189" s="165"/>
      <c r="OCL189" s="165"/>
      <c r="OCM189" s="165"/>
      <c r="OCN189" s="168"/>
      <c r="OCO189" s="165"/>
      <c r="OCP189" s="165"/>
      <c r="OCQ189" s="165"/>
      <c r="OCR189" s="168"/>
      <c r="OCS189" s="165"/>
      <c r="OCT189" s="165"/>
      <c r="OCU189" s="165"/>
      <c r="OCV189" s="168"/>
      <c r="OCW189" s="165"/>
      <c r="OCX189" s="165"/>
      <c r="OCY189" s="165"/>
      <c r="OCZ189" s="168"/>
      <c r="ODA189" s="165"/>
      <c r="ODB189" s="165"/>
      <c r="ODC189" s="165"/>
      <c r="ODD189" s="168"/>
      <c r="ODE189" s="165"/>
      <c r="ODF189" s="165"/>
      <c r="ODG189" s="165"/>
      <c r="ODH189" s="168"/>
      <c r="ODI189" s="165"/>
      <c r="ODJ189" s="165"/>
      <c r="ODK189" s="165"/>
      <c r="ODL189" s="168"/>
      <c r="ODM189" s="165"/>
      <c r="ODN189" s="165"/>
      <c r="ODO189" s="165"/>
      <c r="ODP189" s="168"/>
      <c r="ODQ189" s="165"/>
      <c r="ODR189" s="165"/>
      <c r="ODS189" s="165"/>
      <c r="ODT189" s="168"/>
      <c r="ODU189" s="165"/>
      <c r="ODV189" s="165"/>
      <c r="ODW189" s="165"/>
      <c r="ODX189" s="168"/>
      <c r="ODY189" s="165"/>
      <c r="ODZ189" s="165"/>
      <c r="OEA189" s="165"/>
      <c r="OEB189" s="168"/>
      <c r="OEC189" s="165"/>
      <c r="OED189" s="165"/>
      <c r="OEE189" s="165"/>
      <c r="OEF189" s="168"/>
      <c r="OEG189" s="165"/>
      <c r="OEH189" s="165"/>
      <c r="OEI189" s="165"/>
      <c r="OEJ189" s="168"/>
      <c r="OEK189" s="165"/>
      <c r="OEL189" s="165"/>
      <c r="OEM189" s="165"/>
      <c r="OEN189" s="168"/>
      <c r="OEO189" s="165"/>
      <c r="OEP189" s="165"/>
      <c r="OEQ189" s="165"/>
      <c r="OER189" s="168"/>
      <c r="OES189" s="165"/>
      <c r="OET189" s="165"/>
      <c r="OEU189" s="165"/>
      <c r="OEV189" s="168"/>
      <c r="OEW189" s="165"/>
      <c r="OEX189" s="165"/>
      <c r="OEY189" s="165"/>
      <c r="OEZ189" s="168"/>
      <c r="OFA189" s="165"/>
      <c r="OFB189" s="165"/>
      <c r="OFC189" s="165"/>
      <c r="OFD189" s="168"/>
      <c r="OFE189" s="165"/>
      <c r="OFF189" s="165"/>
      <c r="OFG189" s="165"/>
      <c r="OFH189" s="168"/>
      <c r="OFI189" s="165"/>
      <c r="OFJ189" s="165"/>
      <c r="OFK189" s="165"/>
      <c r="OFL189" s="168"/>
      <c r="OFM189" s="165"/>
      <c r="OFN189" s="165"/>
      <c r="OFO189" s="165"/>
      <c r="OFP189" s="168"/>
      <c r="OFQ189" s="165"/>
      <c r="OFR189" s="165"/>
      <c r="OFS189" s="165"/>
      <c r="OFT189" s="168"/>
      <c r="OFU189" s="165"/>
      <c r="OFV189" s="165"/>
      <c r="OFW189" s="165"/>
      <c r="OFX189" s="168"/>
      <c r="OFY189" s="165"/>
      <c r="OFZ189" s="165"/>
      <c r="OGA189" s="165"/>
      <c r="OGB189" s="168"/>
      <c r="OGC189" s="165"/>
      <c r="OGD189" s="165"/>
      <c r="OGE189" s="165"/>
      <c r="OGF189" s="168"/>
      <c r="OGG189" s="165"/>
      <c r="OGH189" s="165"/>
      <c r="OGI189" s="165"/>
      <c r="OGJ189" s="168"/>
      <c r="OGK189" s="165"/>
      <c r="OGL189" s="165"/>
      <c r="OGM189" s="165"/>
      <c r="OGN189" s="168"/>
      <c r="OGO189" s="165"/>
      <c r="OGP189" s="165"/>
      <c r="OGQ189" s="165"/>
      <c r="OGR189" s="168"/>
      <c r="OGS189" s="165"/>
      <c r="OGT189" s="165"/>
      <c r="OGU189" s="165"/>
      <c r="OGV189" s="168"/>
      <c r="OGW189" s="165"/>
      <c r="OGX189" s="165"/>
      <c r="OGY189" s="165"/>
      <c r="OGZ189" s="168"/>
      <c r="OHA189" s="165"/>
      <c r="OHB189" s="165"/>
      <c r="OHC189" s="165"/>
      <c r="OHD189" s="168"/>
      <c r="OHE189" s="165"/>
      <c r="OHF189" s="165"/>
      <c r="OHG189" s="165"/>
      <c r="OHH189" s="168"/>
      <c r="OHI189" s="165"/>
      <c r="OHJ189" s="165"/>
      <c r="OHK189" s="165"/>
      <c r="OHL189" s="168"/>
      <c r="OHM189" s="165"/>
      <c r="OHN189" s="165"/>
      <c r="OHO189" s="165"/>
      <c r="OHP189" s="168"/>
      <c r="OHQ189" s="165"/>
      <c r="OHR189" s="165"/>
      <c r="OHS189" s="165"/>
      <c r="OHT189" s="168"/>
      <c r="OHU189" s="165"/>
      <c r="OHV189" s="165"/>
      <c r="OHW189" s="165"/>
      <c r="OHX189" s="168"/>
      <c r="OHY189" s="165"/>
      <c r="OHZ189" s="165"/>
      <c r="OIA189" s="165"/>
      <c r="OIB189" s="168"/>
      <c r="OIC189" s="165"/>
      <c r="OID189" s="165"/>
      <c r="OIE189" s="165"/>
      <c r="OIF189" s="168"/>
      <c r="OIG189" s="165"/>
      <c r="OIH189" s="165"/>
      <c r="OII189" s="165"/>
      <c r="OIJ189" s="168"/>
      <c r="OIK189" s="165"/>
      <c r="OIL189" s="165"/>
      <c r="OIM189" s="165"/>
      <c r="OIN189" s="168"/>
      <c r="OIO189" s="165"/>
      <c r="OIP189" s="165"/>
      <c r="OIQ189" s="165"/>
      <c r="OIR189" s="168"/>
      <c r="OIS189" s="165"/>
      <c r="OIT189" s="165"/>
      <c r="OIU189" s="165"/>
      <c r="OIV189" s="168"/>
      <c r="OIW189" s="165"/>
      <c r="OIX189" s="165"/>
      <c r="OIY189" s="165"/>
      <c r="OIZ189" s="168"/>
      <c r="OJA189" s="165"/>
      <c r="OJB189" s="165"/>
      <c r="OJC189" s="165"/>
      <c r="OJD189" s="168"/>
      <c r="OJE189" s="165"/>
      <c r="OJF189" s="165"/>
      <c r="OJG189" s="165"/>
      <c r="OJH189" s="168"/>
      <c r="OJI189" s="165"/>
      <c r="OJJ189" s="165"/>
      <c r="OJK189" s="165"/>
      <c r="OJL189" s="168"/>
      <c r="OJM189" s="165"/>
      <c r="OJN189" s="165"/>
      <c r="OJO189" s="165"/>
      <c r="OJP189" s="168"/>
      <c r="OJQ189" s="165"/>
      <c r="OJR189" s="165"/>
      <c r="OJS189" s="165"/>
      <c r="OJT189" s="168"/>
      <c r="OJU189" s="165"/>
      <c r="OJV189" s="165"/>
      <c r="OJW189" s="165"/>
      <c r="OJX189" s="168"/>
      <c r="OJY189" s="165"/>
      <c r="OJZ189" s="165"/>
      <c r="OKA189" s="165"/>
      <c r="OKB189" s="168"/>
      <c r="OKC189" s="165"/>
      <c r="OKD189" s="165"/>
      <c r="OKE189" s="165"/>
      <c r="OKF189" s="168"/>
      <c r="OKG189" s="165"/>
      <c r="OKH189" s="165"/>
      <c r="OKI189" s="165"/>
      <c r="OKJ189" s="168"/>
      <c r="OKK189" s="165"/>
      <c r="OKL189" s="165"/>
      <c r="OKM189" s="165"/>
      <c r="OKN189" s="168"/>
      <c r="OKO189" s="165"/>
      <c r="OKP189" s="165"/>
      <c r="OKQ189" s="165"/>
      <c r="OKR189" s="168"/>
      <c r="OKS189" s="165"/>
      <c r="OKT189" s="165"/>
      <c r="OKU189" s="165"/>
      <c r="OKV189" s="168"/>
      <c r="OKW189" s="165"/>
      <c r="OKX189" s="165"/>
      <c r="OKY189" s="165"/>
      <c r="OKZ189" s="168"/>
      <c r="OLA189" s="165"/>
      <c r="OLB189" s="165"/>
      <c r="OLC189" s="165"/>
      <c r="OLD189" s="168"/>
      <c r="OLE189" s="165"/>
      <c r="OLF189" s="165"/>
      <c r="OLG189" s="165"/>
      <c r="OLH189" s="168"/>
      <c r="OLI189" s="165"/>
      <c r="OLJ189" s="165"/>
      <c r="OLK189" s="165"/>
      <c r="OLL189" s="168"/>
      <c r="OLM189" s="165"/>
      <c r="OLN189" s="165"/>
      <c r="OLO189" s="165"/>
      <c r="OLP189" s="168"/>
      <c r="OLQ189" s="165"/>
      <c r="OLR189" s="165"/>
      <c r="OLS189" s="165"/>
      <c r="OLT189" s="168"/>
      <c r="OLU189" s="165"/>
      <c r="OLV189" s="165"/>
      <c r="OLW189" s="165"/>
      <c r="OLX189" s="168"/>
      <c r="OLY189" s="165"/>
      <c r="OLZ189" s="165"/>
      <c r="OMA189" s="165"/>
      <c r="OMB189" s="168"/>
      <c r="OMC189" s="165"/>
      <c r="OMD189" s="165"/>
      <c r="OME189" s="165"/>
      <c r="OMF189" s="168"/>
      <c r="OMG189" s="165"/>
      <c r="OMH189" s="165"/>
      <c r="OMI189" s="165"/>
      <c r="OMJ189" s="168"/>
      <c r="OMK189" s="165"/>
      <c r="OML189" s="165"/>
      <c r="OMM189" s="165"/>
      <c r="OMN189" s="168"/>
      <c r="OMO189" s="165"/>
      <c r="OMP189" s="165"/>
      <c r="OMQ189" s="165"/>
      <c r="OMR189" s="168"/>
      <c r="OMS189" s="165"/>
      <c r="OMT189" s="165"/>
      <c r="OMU189" s="165"/>
      <c r="OMV189" s="168"/>
      <c r="OMW189" s="165"/>
      <c r="OMX189" s="165"/>
      <c r="OMY189" s="165"/>
      <c r="OMZ189" s="168"/>
      <c r="ONA189" s="165"/>
      <c r="ONB189" s="165"/>
      <c r="ONC189" s="165"/>
      <c r="OND189" s="168"/>
      <c r="ONE189" s="165"/>
      <c r="ONF189" s="165"/>
      <c r="ONG189" s="165"/>
      <c r="ONH189" s="168"/>
      <c r="ONI189" s="165"/>
      <c r="ONJ189" s="165"/>
      <c r="ONK189" s="165"/>
      <c r="ONL189" s="168"/>
      <c r="ONM189" s="165"/>
      <c r="ONN189" s="165"/>
      <c r="ONO189" s="165"/>
      <c r="ONP189" s="168"/>
      <c r="ONQ189" s="165"/>
      <c r="ONR189" s="165"/>
      <c r="ONS189" s="165"/>
      <c r="ONT189" s="168"/>
      <c r="ONU189" s="165"/>
      <c r="ONV189" s="165"/>
      <c r="ONW189" s="165"/>
      <c r="ONX189" s="168"/>
      <c r="ONY189" s="165"/>
      <c r="ONZ189" s="165"/>
      <c r="OOA189" s="165"/>
      <c r="OOB189" s="168"/>
      <c r="OOC189" s="165"/>
      <c r="OOD189" s="165"/>
      <c r="OOE189" s="165"/>
      <c r="OOF189" s="168"/>
      <c r="OOG189" s="165"/>
      <c r="OOH189" s="165"/>
      <c r="OOI189" s="165"/>
      <c r="OOJ189" s="168"/>
      <c r="OOK189" s="165"/>
      <c r="OOL189" s="165"/>
      <c r="OOM189" s="165"/>
      <c r="OON189" s="168"/>
      <c r="OOO189" s="165"/>
      <c r="OOP189" s="165"/>
      <c r="OOQ189" s="165"/>
      <c r="OOR189" s="168"/>
      <c r="OOS189" s="165"/>
      <c r="OOT189" s="165"/>
      <c r="OOU189" s="165"/>
      <c r="OOV189" s="168"/>
      <c r="OOW189" s="165"/>
      <c r="OOX189" s="165"/>
      <c r="OOY189" s="165"/>
      <c r="OOZ189" s="168"/>
      <c r="OPA189" s="165"/>
      <c r="OPB189" s="165"/>
      <c r="OPC189" s="165"/>
      <c r="OPD189" s="168"/>
      <c r="OPE189" s="165"/>
      <c r="OPF189" s="165"/>
      <c r="OPG189" s="165"/>
      <c r="OPH189" s="168"/>
      <c r="OPI189" s="165"/>
      <c r="OPJ189" s="165"/>
      <c r="OPK189" s="165"/>
      <c r="OPL189" s="168"/>
      <c r="OPM189" s="165"/>
      <c r="OPN189" s="165"/>
      <c r="OPO189" s="165"/>
      <c r="OPP189" s="168"/>
      <c r="OPQ189" s="165"/>
      <c r="OPR189" s="165"/>
      <c r="OPS189" s="165"/>
      <c r="OPT189" s="168"/>
      <c r="OPU189" s="165"/>
      <c r="OPV189" s="165"/>
      <c r="OPW189" s="165"/>
      <c r="OPX189" s="168"/>
      <c r="OPY189" s="165"/>
      <c r="OPZ189" s="165"/>
      <c r="OQA189" s="165"/>
      <c r="OQB189" s="168"/>
      <c r="OQC189" s="165"/>
      <c r="OQD189" s="165"/>
      <c r="OQE189" s="165"/>
      <c r="OQF189" s="168"/>
      <c r="OQG189" s="165"/>
      <c r="OQH189" s="165"/>
      <c r="OQI189" s="165"/>
      <c r="OQJ189" s="168"/>
      <c r="OQK189" s="165"/>
      <c r="OQL189" s="165"/>
      <c r="OQM189" s="165"/>
      <c r="OQN189" s="168"/>
      <c r="OQO189" s="165"/>
      <c r="OQP189" s="165"/>
      <c r="OQQ189" s="165"/>
      <c r="OQR189" s="168"/>
      <c r="OQS189" s="165"/>
      <c r="OQT189" s="165"/>
      <c r="OQU189" s="165"/>
      <c r="OQV189" s="168"/>
      <c r="OQW189" s="165"/>
      <c r="OQX189" s="165"/>
      <c r="OQY189" s="165"/>
      <c r="OQZ189" s="168"/>
      <c r="ORA189" s="165"/>
      <c r="ORB189" s="165"/>
      <c r="ORC189" s="165"/>
      <c r="ORD189" s="168"/>
      <c r="ORE189" s="165"/>
      <c r="ORF189" s="165"/>
      <c r="ORG189" s="165"/>
      <c r="ORH189" s="168"/>
      <c r="ORI189" s="165"/>
      <c r="ORJ189" s="165"/>
      <c r="ORK189" s="165"/>
      <c r="ORL189" s="168"/>
      <c r="ORM189" s="165"/>
      <c r="ORN189" s="165"/>
      <c r="ORO189" s="165"/>
      <c r="ORP189" s="168"/>
      <c r="ORQ189" s="165"/>
      <c r="ORR189" s="165"/>
      <c r="ORS189" s="165"/>
      <c r="ORT189" s="168"/>
      <c r="ORU189" s="165"/>
      <c r="ORV189" s="165"/>
      <c r="ORW189" s="165"/>
      <c r="ORX189" s="168"/>
      <c r="ORY189" s="165"/>
      <c r="ORZ189" s="165"/>
      <c r="OSA189" s="165"/>
      <c r="OSB189" s="168"/>
      <c r="OSC189" s="165"/>
      <c r="OSD189" s="165"/>
      <c r="OSE189" s="165"/>
      <c r="OSF189" s="168"/>
      <c r="OSG189" s="165"/>
      <c r="OSH189" s="165"/>
      <c r="OSI189" s="165"/>
      <c r="OSJ189" s="168"/>
      <c r="OSK189" s="165"/>
      <c r="OSL189" s="165"/>
      <c r="OSM189" s="165"/>
      <c r="OSN189" s="168"/>
      <c r="OSO189" s="165"/>
      <c r="OSP189" s="165"/>
      <c r="OSQ189" s="165"/>
      <c r="OSR189" s="168"/>
      <c r="OSS189" s="165"/>
      <c r="OST189" s="165"/>
      <c r="OSU189" s="165"/>
      <c r="OSV189" s="168"/>
      <c r="OSW189" s="165"/>
      <c r="OSX189" s="165"/>
      <c r="OSY189" s="165"/>
      <c r="OSZ189" s="168"/>
      <c r="OTA189" s="165"/>
      <c r="OTB189" s="165"/>
      <c r="OTC189" s="165"/>
      <c r="OTD189" s="168"/>
      <c r="OTE189" s="165"/>
      <c r="OTF189" s="165"/>
      <c r="OTG189" s="165"/>
      <c r="OTH189" s="168"/>
      <c r="OTI189" s="165"/>
      <c r="OTJ189" s="165"/>
      <c r="OTK189" s="165"/>
      <c r="OTL189" s="168"/>
      <c r="OTM189" s="165"/>
      <c r="OTN189" s="165"/>
      <c r="OTO189" s="165"/>
      <c r="OTP189" s="168"/>
      <c r="OTQ189" s="165"/>
      <c r="OTR189" s="165"/>
      <c r="OTS189" s="165"/>
      <c r="OTT189" s="168"/>
      <c r="OTU189" s="165"/>
      <c r="OTV189" s="165"/>
      <c r="OTW189" s="165"/>
      <c r="OTX189" s="168"/>
      <c r="OTY189" s="165"/>
      <c r="OTZ189" s="165"/>
      <c r="OUA189" s="165"/>
      <c r="OUB189" s="168"/>
      <c r="OUC189" s="165"/>
      <c r="OUD189" s="165"/>
      <c r="OUE189" s="165"/>
      <c r="OUF189" s="168"/>
      <c r="OUG189" s="165"/>
      <c r="OUH189" s="165"/>
      <c r="OUI189" s="165"/>
      <c r="OUJ189" s="168"/>
      <c r="OUK189" s="165"/>
      <c r="OUL189" s="165"/>
      <c r="OUM189" s="165"/>
      <c r="OUN189" s="168"/>
      <c r="OUO189" s="165"/>
      <c r="OUP189" s="165"/>
      <c r="OUQ189" s="165"/>
      <c r="OUR189" s="168"/>
      <c r="OUS189" s="165"/>
      <c r="OUT189" s="165"/>
      <c r="OUU189" s="165"/>
      <c r="OUV189" s="168"/>
      <c r="OUW189" s="165"/>
      <c r="OUX189" s="165"/>
      <c r="OUY189" s="165"/>
      <c r="OUZ189" s="168"/>
      <c r="OVA189" s="165"/>
      <c r="OVB189" s="165"/>
      <c r="OVC189" s="165"/>
      <c r="OVD189" s="168"/>
      <c r="OVE189" s="165"/>
      <c r="OVF189" s="165"/>
      <c r="OVG189" s="165"/>
      <c r="OVH189" s="168"/>
      <c r="OVI189" s="165"/>
      <c r="OVJ189" s="165"/>
      <c r="OVK189" s="165"/>
      <c r="OVL189" s="168"/>
      <c r="OVM189" s="165"/>
      <c r="OVN189" s="165"/>
      <c r="OVO189" s="165"/>
      <c r="OVP189" s="168"/>
      <c r="OVQ189" s="165"/>
      <c r="OVR189" s="165"/>
      <c r="OVS189" s="165"/>
      <c r="OVT189" s="168"/>
      <c r="OVU189" s="165"/>
      <c r="OVV189" s="165"/>
      <c r="OVW189" s="165"/>
      <c r="OVX189" s="168"/>
      <c r="OVY189" s="165"/>
      <c r="OVZ189" s="165"/>
      <c r="OWA189" s="165"/>
      <c r="OWB189" s="168"/>
      <c r="OWC189" s="165"/>
      <c r="OWD189" s="165"/>
      <c r="OWE189" s="165"/>
      <c r="OWF189" s="168"/>
      <c r="OWG189" s="165"/>
      <c r="OWH189" s="165"/>
      <c r="OWI189" s="165"/>
      <c r="OWJ189" s="168"/>
      <c r="OWK189" s="165"/>
      <c r="OWL189" s="165"/>
      <c r="OWM189" s="165"/>
      <c r="OWN189" s="168"/>
      <c r="OWO189" s="165"/>
      <c r="OWP189" s="165"/>
      <c r="OWQ189" s="165"/>
      <c r="OWR189" s="168"/>
      <c r="OWS189" s="165"/>
      <c r="OWT189" s="165"/>
      <c r="OWU189" s="165"/>
      <c r="OWV189" s="168"/>
      <c r="OWW189" s="165"/>
      <c r="OWX189" s="165"/>
      <c r="OWY189" s="165"/>
      <c r="OWZ189" s="168"/>
      <c r="OXA189" s="165"/>
      <c r="OXB189" s="165"/>
      <c r="OXC189" s="165"/>
      <c r="OXD189" s="168"/>
      <c r="OXE189" s="165"/>
      <c r="OXF189" s="165"/>
      <c r="OXG189" s="165"/>
      <c r="OXH189" s="168"/>
      <c r="OXI189" s="165"/>
      <c r="OXJ189" s="165"/>
      <c r="OXK189" s="165"/>
      <c r="OXL189" s="168"/>
      <c r="OXM189" s="165"/>
      <c r="OXN189" s="165"/>
      <c r="OXO189" s="165"/>
      <c r="OXP189" s="168"/>
      <c r="OXQ189" s="165"/>
      <c r="OXR189" s="165"/>
      <c r="OXS189" s="165"/>
      <c r="OXT189" s="168"/>
      <c r="OXU189" s="165"/>
      <c r="OXV189" s="165"/>
      <c r="OXW189" s="165"/>
      <c r="OXX189" s="168"/>
      <c r="OXY189" s="165"/>
      <c r="OXZ189" s="165"/>
      <c r="OYA189" s="165"/>
      <c r="OYB189" s="168"/>
      <c r="OYC189" s="165"/>
      <c r="OYD189" s="165"/>
      <c r="OYE189" s="165"/>
      <c r="OYF189" s="168"/>
      <c r="OYG189" s="165"/>
      <c r="OYH189" s="165"/>
      <c r="OYI189" s="165"/>
      <c r="OYJ189" s="168"/>
      <c r="OYK189" s="165"/>
      <c r="OYL189" s="165"/>
      <c r="OYM189" s="165"/>
      <c r="OYN189" s="168"/>
      <c r="OYO189" s="165"/>
      <c r="OYP189" s="165"/>
      <c r="OYQ189" s="165"/>
      <c r="OYR189" s="168"/>
      <c r="OYS189" s="165"/>
      <c r="OYT189" s="165"/>
      <c r="OYU189" s="165"/>
      <c r="OYV189" s="168"/>
      <c r="OYW189" s="165"/>
      <c r="OYX189" s="165"/>
      <c r="OYY189" s="165"/>
      <c r="OYZ189" s="168"/>
      <c r="OZA189" s="165"/>
      <c r="OZB189" s="165"/>
      <c r="OZC189" s="165"/>
      <c r="OZD189" s="168"/>
      <c r="OZE189" s="165"/>
      <c r="OZF189" s="165"/>
      <c r="OZG189" s="165"/>
      <c r="OZH189" s="168"/>
      <c r="OZI189" s="165"/>
      <c r="OZJ189" s="165"/>
      <c r="OZK189" s="165"/>
      <c r="OZL189" s="168"/>
      <c r="OZM189" s="165"/>
      <c r="OZN189" s="165"/>
      <c r="OZO189" s="165"/>
      <c r="OZP189" s="168"/>
      <c r="OZQ189" s="165"/>
      <c r="OZR189" s="165"/>
      <c r="OZS189" s="165"/>
      <c r="OZT189" s="168"/>
      <c r="OZU189" s="165"/>
      <c r="OZV189" s="165"/>
      <c r="OZW189" s="165"/>
      <c r="OZX189" s="168"/>
      <c r="OZY189" s="165"/>
      <c r="OZZ189" s="165"/>
      <c r="PAA189" s="165"/>
      <c r="PAB189" s="168"/>
      <c r="PAC189" s="165"/>
      <c r="PAD189" s="165"/>
      <c r="PAE189" s="165"/>
      <c r="PAF189" s="168"/>
      <c r="PAG189" s="165"/>
      <c r="PAH189" s="165"/>
      <c r="PAI189" s="165"/>
      <c r="PAJ189" s="168"/>
      <c r="PAK189" s="165"/>
      <c r="PAL189" s="165"/>
      <c r="PAM189" s="165"/>
      <c r="PAN189" s="168"/>
      <c r="PAO189" s="165"/>
      <c r="PAP189" s="165"/>
      <c r="PAQ189" s="165"/>
      <c r="PAR189" s="168"/>
      <c r="PAS189" s="165"/>
      <c r="PAT189" s="165"/>
      <c r="PAU189" s="165"/>
      <c r="PAV189" s="168"/>
      <c r="PAW189" s="165"/>
      <c r="PAX189" s="165"/>
      <c r="PAY189" s="165"/>
      <c r="PAZ189" s="168"/>
      <c r="PBA189" s="165"/>
      <c r="PBB189" s="165"/>
      <c r="PBC189" s="165"/>
      <c r="PBD189" s="168"/>
      <c r="PBE189" s="165"/>
      <c r="PBF189" s="165"/>
      <c r="PBG189" s="165"/>
      <c r="PBH189" s="168"/>
      <c r="PBI189" s="165"/>
      <c r="PBJ189" s="165"/>
      <c r="PBK189" s="165"/>
      <c r="PBL189" s="168"/>
      <c r="PBM189" s="165"/>
      <c r="PBN189" s="165"/>
      <c r="PBO189" s="165"/>
      <c r="PBP189" s="168"/>
      <c r="PBQ189" s="165"/>
      <c r="PBR189" s="165"/>
      <c r="PBS189" s="165"/>
      <c r="PBT189" s="168"/>
      <c r="PBU189" s="165"/>
      <c r="PBV189" s="165"/>
      <c r="PBW189" s="165"/>
      <c r="PBX189" s="168"/>
      <c r="PBY189" s="165"/>
      <c r="PBZ189" s="165"/>
      <c r="PCA189" s="165"/>
      <c r="PCB189" s="168"/>
      <c r="PCC189" s="165"/>
      <c r="PCD189" s="165"/>
      <c r="PCE189" s="165"/>
      <c r="PCF189" s="168"/>
      <c r="PCG189" s="165"/>
      <c r="PCH189" s="165"/>
      <c r="PCI189" s="165"/>
      <c r="PCJ189" s="168"/>
      <c r="PCK189" s="165"/>
      <c r="PCL189" s="165"/>
      <c r="PCM189" s="165"/>
      <c r="PCN189" s="168"/>
      <c r="PCO189" s="165"/>
      <c r="PCP189" s="165"/>
      <c r="PCQ189" s="165"/>
      <c r="PCR189" s="168"/>
      <c r="PCS189" s="165"/>
      <c r="PCT189" s="165"/>
      <c r="PCU189" s="165"/>
      <c r="PCV189" s="168"/>
      <c r="PCW189" s="165"/>
      <c r="PCX189" s="165"/>
      <c r="PCY189" s="165"/>
      <c r="PCZ189" s="168"/>
      <c r="PDA189" s="165"/>
      <c r="PDB189" s="165"/>
      <c r="PDC189" s="165"/>
      <c r="PDD189" s="168"/>
      <c r="PDE189" s="165"/>
      <c r="PDF189" s="165"/>
      <c r="PDG189" s="165"/>
      <c r="PDH189" s="168"/>
      <c r="PDI189" s="165"/>
      <c r="PDJ189" s="165"/>
      <c r="PDK189" s="165"/>
      <c r="PDL189" s="168"/>
      <c r="PDM189" s="165"/>
      <c r="PDN189" s="165"/>
      <c r="PDO189" s="165"/>
      <c r="PDP189" s="168"/>
      <c r="PDQ189" s="165"/>
      <c r="PDR189" s="165"/>
      <c r="PDS189" s="165"/>
      <c r="PDT189" s="168"/>
      <c r="PDU189" s="165"/>
      <c r="PDV189" s="165"/>
      <c r="PDW189" s="165"/>
      <c r="PDX189" s="168"/>
      <c r="PDY189" s="165"/>
      <c r="PDZ189" s="165"/>
      <c r="PEA189" s="165"/>
      <c r="PEB189" s="168"/>
      <c r="PEC189" s="165"/>
      <c r="PED189" s="165"/>
      <c r="PEE189" s="165"/>
      <c r="PEF189" s="168"/>
      <c r="PEG189" s="165"/>
      <c r="PEH189" s="165"/>
      <c r="PEI189" s="165"/>
      <c r="PEJ189" s="168"/>
      <c r="PEK189" s="165"/>
      <c r="PEL189" s="165"/>
      <c r="PEM189" s="165"/>
      <c r="PEN189" s="168"/>
      <c r="PEO189" s="165"/>
      <c r="PEP189" s="165"/>
      <c r="PEQ189" s="165"/>
      <c r="PER189" s="168"/>
      <c r="PES189" s="165"/>
      <c r="PET189" s="165"/>
      <c r="PEU189" s="165"/>
      <c r="PEV189" s="168"/>
      <c r="PEW189" s="165"/>
      <c r="PEX189" s="165"/>
      <c r="PEY189" s="165"/>
      <c r="PEZ189" s="168"/>
      <c r="PFA189" s="165"/>
      <c r="PFB189" s="165"/>
      <c r="PFC189" s="165"/>
      <c r="PFD189" s="168"/>
      <c r="PFE189" s="165"/>
      <c r="PFF189" s="165"/>
      <c r="PFG189" s="165"/>
      <c r="PFH189" s="168"/>
      <c r="PFI189" s="165"/>
      <c r="PFJ189" s="165"/>
      <c r="PFK189" s="165"/>
      <c r="PFL189" s="168"/>
      <c r="PFM189" s="165"/>
      <c r="PFN189" s="165"/>
      <c r="PFO189" s="165"/>
      <c r="PFP189" s="168"/>
      <c r="PFQ189" s="165"/>
      <c r="PFR189" s="165"/>
      <c r="PFS189" s="165"/>
      <c r="PFT189" s="168"/>
      <c r="PFU189" s="165"/>
      <c r="PFV189" s="165"/>
      <c r="PFW189" s="165"/>
      <c r="PFX189" s="168"/>
      <c r="PFY189" s="165"/>
      <c r="PFZ189" s="165"/>
      <c r="PGA189" s="165"/>
      <c r="PGB189" s="168"/>
      <c r="PGC189" s="165"/>
      <c r="PGD189" s="165"/>
      <c r="PGE189" s="165"/>
      <c r="PGF189" s="168"/>
      <c r="PGG189" s="165"/>
      <c r="PGH189" s="165"/>
      <c r="PGI189" s="165"/>
      <c r="PGJ189" s="168"/>
      <c r="PGK189" s="165"/>
      <c r="PGL189" s="165"/>
      <c r="PGM189" s="165"/>
      <c r="PGN189" s="168"/>
      <c r="PGO189" s="165"/>
      <c r="PGP189" s="165"/>
      <c r="PGQ189" s="165"/>
      <c r="PGR189" s="168"/>
      <c r="PGS189" s="165"/>
      <c r="PGT189" s="165"/>
      <c r="PGU189" s="165"/>
      <c r="PGV189" s="168"/>
      <c r="PGW189" s="165"/>
      <c r="PGX189" s="165"/>
      <c r="PGY189" s="165"/>
      <c r="PGZ189" s="168"/>
      <c r="PHA189" s="165"/>
      <c r="PHB189" s="165"/>
      <c r="PHC189" s="165"/>
      <c r="PHD189" s="168"/>
      <c r="PHE189" s="165"/>
      <c r="PHF189" s="165"/>
      <c r="PHG189" s="165"/>
      <c r="PHH189" s="168"/>
      <c r="PHI189" s="165"/>
      <c r="PHJ189" s="165"/>
      <c r="PHK189" s="165"/>
      <c r="PHL189" s="168"/>
      <c r="PHM189" s="165"/>
      <c r="PHN189" s="165"/>
      <c r="PHO189" s="165"/>
      <c r="PHP189" s="168"/>
      <c r="PHQ189" s="165"/>
      <c r="PHR189" s="165"/>
      <c r="PHS189" s="165"/>
      <c r="PHT189" s="168"/>
      <c r="PHU189" s="165"/>
      <c r="PHV189" s="165"/>
      <c r="PHW189" s="165"/>
      <c r="PHX189" s="168"/>
      <c r="PHY189" s="165"/>
      <c r="PHZ189" s="165"/>
      <c r="PIA189" s="165"/>
      <c r="PIB189" s="168"/>
      <c r="PIC189" s="165"/>
      <c r="PID189" s="165"/>
      <c r="PIE189" s="165"/>
      <c r="PIF189" s="168"/>
      <c r="PIG189" s="165"/>
      <c r="PIH189" s="165"/>
      <c r="PII189" s="165"/>
      <c r="PIJ189" s="168"/>
      <c r="PIK189" s="165"/>
      <c r="PIL189" s="165"/>
      <c r="PIM189" s="165"/>
      <c r="PIN189" s="168"/>
      <c r="PIO189" s="165"/>
      <c r="PIP189" s="165"/>
      <c r="PIQ189" s="165"/>
      <c r="PIR189" s="168"/>
      <c r="PIS189" s="165"/>
      <c r="PIT189" s="165"/>
      <c r="PIU189" s="165"/>
      <c r="PIV189" s="168"/>
      <c r="PIW189" s="165"/>
      <c r="PIX189" s="165"/>
      <c r="PIY189" s="165"/>
      <c r="PIZ189" s="168"/>
      <c r="PJA189" s="165"/>
      <c r="PJB189" s="165"/>
      <c r="PJC189" s="165"/>
      <c r="PJD189" s="168"/>
      <c r="PJE189" s="165"/>
      <c r="PJF189" s="165"/>
      <c r="PJG189" s="165"/>
      <c r="PJH189" s="168"/>
      <c r="PJI189" s="165"/>
      <c r="PJJ189" s="165"/>
      <c r="PJK189" s="165"/>
      <c r="PJL189" s="168"/>
      <c r="PJM189" s="165"/>
      <c r="PJN189" s="165"/>
      <c r="PJO189" s="165"/>
      <c r="PJP189" s="168"/>
      <c r="PJQ189" s="165"/>
      <c r="PJR189" s="165"/>
      <c r="PJS189" s="165"/>
      <c r="PJT189" s="168"/>
      <c r="PJU189" s="165"/>
      <c r="PJV189" s="165"/>
      <c r="PJW189" s="165"/>
      <c r="PJX189" s="168"/>
      <c r="PJY189" s="165"/>
      <c r="PJZ189" s="165"/>
      <c r="PKA189" s="165"/>
      <c r="PKB189" s="168"/>
      <c r="PKC189" s="165"/>
      <c r="PKD189" s="165"/>
      <c r="PKE189" s="165"/>
      <c r="PKF189" s="168"/>
      <c r="PKG189" s="165"/>
      <c r="PKH189" s="165"/>
      <c r="PKI189" s="165"/>
      <c r="PKJ189" s="168"/>
      <c r="PKK189" s="165"/>
      <c r="PKL189" s="165"/>
      <c r="PKM189" s="165"/>
      <c r="PKN189" s="168"/>
      <c r="PKO189" s="165"/>
      <c r="PKP189" s="165"/>
      <c r="PKQ189" s="165"/>
      <c r="PKR189" s="168"/>
      <c r="PKS189" s="165"/>
      <c r="PKT189" s="165"/>
      <c r="PKU189" s="165"/>
      <c r="PKV189" s="168"/>
      <c r="PKW189" s="165"/>
      <c r="PKX189" s="165"/>
      <c r="PKY189" s="165"/>
      <c r="PKZ189" s="168"/>
      <c r="PLA189" s="165"/>
      <c r="PLB189" s="165"/>
      <c r="PLC189" s="165"/>
      <c r="PLD189" s="168"/>
      <c r="PLE189" s="165"/>
      <c r="PLF189" s="165"/>
      <c r="PLG189" s="165"/>
      <c r="PLH189" s="168"/>
      <c r="PLI189" s="165"/>
      <c r="PLJ189" s="165"/>
      <c r="PLK189" s="165"/>
      <c r="PLL189" s="168"/>
      <c r="PLM189" s="165"/>
      <c r="PLN189" s="165"/>
      <c r="PLO189" s="165"/>
      <c r="PLP189" s="168"/>
      <c r="PLQ189" s="165"/>
      <c r="PLR189" s="165"/>
      <c r="PLS189" s="165"/>
      <c r="PLT189" s="168"/>
      <c r="PLU189" s="165"/>
      <c r="PLV189" s="165"/>
      <c r="PLW189" s="165"/>
      <c r="PLX189" s="168"/>
      <c r="PLY189" s="165"/>
      <c r="PLZ189" s="165"/>
      <c r="PMA189" s="165"/>
      <c r="PMB189" s="168"/>
      <c r="PMC189" s="165"/>
      <c r="PMD189" s="165"/>
      <c r="PME189" s="165"/>
      <c r="PMF189" s="168"/>
      <c r="PMG189" s="165"/>
      <c r="PMH189" s="165"/>
      <c r="PMI189" s="165"/>
      <c r="PMJ189" s="168"/>
      <c r="PMK189" s="165"/>
      <c r="PML189" s="165"/>
      <c r="PMM189" s="165"/>
      <c r="PMN189" s="168"/>
      <c r="PMO189" s="165"/>
      <c r="PMP189" s="165"/>
      <c r="PMQ189" s="165"/>
      <c r="PMR189" s="168"/>
      <c r="PMS189" s="165"/>
      <c r="PMT189" s="165"/>
      <c r="PMU189" s="165"/>
      <c r="PMV189" s="168"/>
      <c r="PMW189" s="165"/>
      <c r="PMX189" s="165"/>
      <c r="PMY189" s="165"/>
      <c r="PMZ189" s="168"/>
      <c r="PNA189" s="165"/>
      <c r="PNB189" s="165"/>
      <c r="PNC189" s="165"/>
      <c r="PND189" s="168"/>
      <c r="PNE189" s="165"/>
      <c r="PNF189" s="165"/>
      <c r="PNG189" s="165"/>
      <c r="PNH189" s="168"/>
      <c r="PNI189" s="165"/>
      <c r="PNJ189" s="165"/>
      <c r="PNK189" s="165"/>
      <c r="PNL189" s="168"/>
      <c r="PNM189" s="165"/>
      <c r="PNN189" s="165"/>
      <c r="PNO189" s="165"/>
      <c r="PNP189" s="168"/>
      <c r="PNQ189" s="165"/>
      <c r="PNR189" s="165"/>
      <c r="PNS189" s="165"/>
      <c r="PNT189" s="168"/>
      <c r="PNU189" s="165"/>
      <c r="PNV189" s="165"/>
      <c r="PNW189" s="165"/>
      <c r="PNX189" s="168"/>
      <c r="PNY189" s="165"/>
      <c r="PNZ189" s="165"/>
      <c r="POA189" s="165"/>
      <c r="POB189" s="168"/>
      <c r="POC189" s="165"/>
      <c r="POD189" s="165"/>
      <c r="POE189" s="165"/>
      <c r="POF189" s="168"/>
      <c r="POG189" s="165"/>
      <c r="POH189" s="165"/>
      <c r="POI189" s="165"/>
      <c r="POJ189" s="168"/>
      <c r="POK189" s="165"/>
      <c r="POL189" s="165"/>
      <c r="POM189" s="165"/>
      <c r="PON189" s="168"/>
      <c r="POO189" s="165"/>
      <c r="POP189" s="165"/>
      <c r="POQ189" s="165"/>
      <c r="POR189" s="168"/>
      <c r="POS189" s="165"/>
      <c r="POT189" s="165"/>
      <c r="POU189" s="165"/>
      <c r="POV189" s="168"/>
      <c r="POW189" s="165"/>
      <c r="POX189" s="165"/>
      <c r="POY189" s="165"/>
      <c r="POZ189" s="168"/>
      <c r="PPA189" s="165"/>
      <c r="PPB189" s="165"/>
      <c r="PPC189" s="165"/>
      <c r="PPD189" s="168"/>
      <c r="PPE189" s="165"/>
      <c r="PPF189" s="165"/>
      <c r="PPG189" s="165"/>
      <c r="PPH189" s="168"/>
      <c r="PPI189" s="165"/>
      <c r="PPJ189" s="165"/>
      <c r="PPK189" s="165"/>
      <c r="PPL189" s="168"/>
      <c r="PPM189" s="165"/>
      <c r="PPN189" s="165"/>
      <c r="PPO189" s="165"/>
      <c r="PPP189" s="168"/>
      <c r="PPQ189" s="165"/>
      <c r="PPR189" s="165"/>
      <c r="PPS189" s="165"/>
      <c r="PPT189" s="168"/>
      <c r="PPU189" s="165"/>
      <c r="PPV189" s="165"/>
      <c r="PPW189" s="165"/>
      <c r="PPX189" s="168"/>
      <c r="PPY189" s="165"/>
      <c r="PPZ189" s="165"/>
      <c r="PQA189" s="165"/>
      <c r="PQB189" s="168"/>
      <c r="PQC189" s="165"/>
      <c r="PQD189" s="165"/>
      <c r="PQE189" s="165"/>
      <c r="PQF189" s="168"/>
      <c r="PQG189" s="165"/>
      <c r="PQH189" s="165"/>
      <c r="PQI189" s="165"/>
      <c r="PQJ189" s="168"/>
      <c r="PQK189" s="165"/>
      <c r="PQL189" s="165"/>
      <c r="PQM189" s="165"/>
      <c r="PQN189" s="168"/>
      <c r="PQO189" s="165"/>
      <c r="PQP189" s="165"/>
      <c r="PQQ189" s="165"/>
      <c r="PQR189" s="168"/>
      <c r="PQS189" s="165"/>
      <c r="PQT189" s="165"/>
      <c r="PQU189" s="165"/>
      <c r="PQV189" s="168"/>
      <c r="PQW189" s="165"/>
      <c r="PQX189" s="165"/>
      <c r="PQY189" s="165"/>
      <c r="PQZ189" s="168"/>
      <c r="PRA189" s="165"/>
      <c r="PRB189" s="165"/>
      <c r="PRC189" s="165"/>
      <c r="PRD189" s="168"/>
      <c r="PRE189" s="165"/>
      <c r="PRF189" s="165"/>
      <c r="PRG189" s="165"/>
      <c r="PRH189" s="168"/>
      <c r="PRI189" s="165"/>
      <c r="PRJ189" s="165"/>
      <c r="PRK189" s="165"/>
      <c r="PRL189" s="168"/>
      <c r="PRM189" s="165"/>
      <c r="PRN189" s="165"/>
      <c r="PRO189" s="165"/>
      <c r="PRP189" s="168"/>
      <c r="PRQ189" s="165"/>
      <c r="PRR189" s="165"/>
      <c r="PRS189" s="165"/>
      <c r="PRT189" s="168"/>
      <c r="PRU189" s="165"/>
      <c r="PRV189" s="165"/>
      <c r="PRW189" s="165"/>
      <c r="PRX189" s="168"/>
      <c r="PRY189" s="165"/>
      <c r="PRZ189" s="165"/>
      <c r="PSA189" s="165"/>
      <c r="PSB189" s="168"/>
      <c r="PSC189" s="165"/>
      <c r="PSD189" s="165"/>
      <c r="PSE189" s="165"/>
      <c r="PSF189" s="168"/>
      <c r="PSG189" s="165"/>
      <c r="PSH189" s="165"/>
      <c r="PSI189" s="165"/>
      <c r="PSJ189" s="168"/>
      <c r="PSK189" s="165"/>
      <c r="PSL189" s="165"/>
      <c r="PSM189" s="165"/>
      <c r="PSN189" s="168"/>
      <c r="PSO189" s="165"/>
      <c r="PSP189" s="165"/>
      <c r="PSQ189" s="165"/>
      <c r="PSR189" s="168"/>
      <c r="PSS189" s="165"/>
      <c r="PST189" s="165"/>
      <c r="PSU189" s="165"/>
      <c r="PSV189" s="168"/>
      <c r="PSW189" s="165"/>
      <c r="PSX189" s="165"/>
      <c r="PSY189" s="165"/>
      <c r="PSZ189" s="168"/>
      <c r="PTA189" s="165"/>
      <c r="PTB189" s="165"/>
      <c r="PTC189" s="165"/>
      <c r="PTD189" s="168"/>
      <c r="PTE189" s="165"/>
      <c r="PTF189" s="165"/>
      <c r="PTG189" s="165"/>
      <c r="PTH189" s="168"/>
      <c r="PTI189" s="165"/>
      <c r="PTJ189" s="165"/>
      <c r="PTK189" s="165"/>
      <c r="PTL189" s="168"/>
      <c r="PTM189" s="165"/>
      <c r="PTN189" s="165"/>
      <c r="PTO189" s="165"/>
      <c r="PTP189" s="168"/>
      <c r="PTQ189" s="165"/>
      <c r="PTR189" s="165"/>
      <c r="PTS189" s="165"/>
      <c r="PTT189" s="168"/>
      <c r="PTU189" s="165"/>
      <c r="PTV189" s="165"/>
      <c r="PTW189" s="165"/>
      <c r="PTX189" s="168"/>
      <c r="PTY189" s="165"/>
      <c r="PTZ189" s="165"/>
      <c r="PUA189" s="165"/>
      <c r="PUB189" s="168"/>
      <c r="PUC189" s="165"/>
      <c r="PUD189" s="165"/>
      <c r="PUE189" s="165"/>
      <c r="PUF189" s="168"/>
      <c r="PUG189" s="165"/>
      <c r="PUH189" s="165"/>
      <c r="PUI189" s="165"/>
      <c r="PUJ189" s="168"/>
      <c r="PUK189" s="165"/>
      <c r="PUL189" s="165"/>
      <c r="PUM189" s="165"/>
      <c r="PUN189" s="168"/>
      <c r="PUO189" s="165"/>
      <c r="PUP189" s="165"/>
      <c r="PUQ189" s="165"/>
      <c r="PUR189" s="168"/>
      <c r="PUS189" s="165"/>
      <c r="PUT189" s="165"/>
      <c r="PUU189" s="165"/>
      <c r="PUV189" s="168"/>
      <c r="PUW189" s="165"/>
      <c r="PUX189" s="165"/>
      <c r="PUY189" s="165"/>
      <c r="PUZ189" s="168"/>
      <c r="PVA189" s="165"/>
      <c r="PVB189" s="165"/>
      <c r="PVC189" s="165"/>
      <c r="PVD189" s="168"/>
      <c r="PVE189" s="165"/>
      <c r="PVF189" s="165"/>
      <c r="PVG189" s="165"/>
      <c r="PVH189" s="168"/>
      <c r="PVI189" s="165"/>
      <c r="PVJ189" s="165"/>
      <c r="PVK189" s="165"/>
      <c r="PVL189" s="168"/>
      <c r="PVM189" s="165"/>
      <c r="PVN189" s="165"/>
      <c r="PVO189" s="165"/>
      <c r="PVP189" s="168"/>
      <c r="PVQ189" s="165"/>
      <c r="PVR189" s="165"/>
      <c r="PVS189" s="165"/>
      <c r="PVT189" s="168"/>
      <c r="PVU189" s="165"/>
      <c r="PVV189" s="165"/>
      <c r="PVW189" s="165"/>
      <c r="PVX189" s="168"/>
      <c r="PVY189" s="165"/>
      <c r="PVZ189" s="165"/>
      <c r="PWA189" s="165"/>
      <c r="PWB189" s="168"/>
      <c r="PWC189" s="165"/>
      <c r="PWD189" s="165"/>
      <c r="PWE189" s="165"/>
      <c r="PWF189" s="168"/>
      <c r="PWG189" s="165"/>
      <c r="PWH189" s="165"/>
      <c r="PWI189" s="165"/>
      <c r="PWJ189" s="168"/>
      <c r="PWK189" s="165"/>
      <c r="PWL189" s="165"/>
      <c r="PWM189" s="165"/>
      <c r="PWN189" s="168"/>
      <c r="PWO189" s="165"/>
      <c r="PWP189" s="165"/>
      <c r="PWQ189" s="165"/>
      <c r="PWR189" s="168"/>
      <c r="PWS189" s="165"/>
      <c r="PWT189" s="165"/>
      <c r="PWU189" s="165"/>
      <c r="PWV189" s="168"/>
      <c r="PWW189" s="165"/>
      <c r="PWX189" s="165"/>
      <c r="PWY189" s="165"/>
      <c r="PWZ189" s="168"/>
      <c r="PXA189" s="165"/>
      <c r="PXB189" s="165"/>
      <c r="PXC189" s="165"/>
      <c r="PXD189" s="168"/>
      <c r="PXE189" s="165"/>
      <c r="PXF189" s="165"/>
      <c r="PXG189" s="165"/>
      <c r="PXH189" s="168"/>
      <c r="PXI189" s="165"/>
      <c r="PXJ189" s="165"/>
      <c r="PXK189" s="165"/>
      <c r="PXL189" s="168"/>
      <c r="PXM189" s="165"/>
      <c r="PXN189" s="165"/>
      <c r="PXO189" s="165"/>
      <c r="PXP189" s="168"/>
      <c r="PXQ189" s="165"/>
      <c r="PXR189" s="165"/>
      <c r="PXS189" s="165"/>
      <c r="PXT189" s="168"/>
      <c r="PXU189" s="165"/>
      <c r="PXV189" s="165"/>
      <c r="PXW189" s="165"/>
      <c r="PXX189" s="168"/>
      <c r="PXY189" s="165"/>
      <c r="PXZ189" s="165"/>
      <c r="PYA189" s="165"/>
      <c r="PYB189" s="168"/>
      <c r="PYC189" s="165"/>
      <c r="PYD189" s="165"/>
      <c r="PYE189" s="165"/>
      <c r="PYF189" s="168"/>
      <c r="PYG189" s="165"/>
      <c r="PYH189" s="165"/>
      <c r="PYI189" s="165"/>
      <c r="PYJ189" s="168"/>
      <c r="PYK189" s="165"/>
      <c r="PYL189" s="165"/>
      <c r="PYM189" s="165"/>
      <c r="PYN189" s="168"/>
      <c r="PYO189" s="165"/>
      <c r="PYP189" s="165"/>
      <c r="PYQ189" s="165"/>
      <c r="PYR189" s="168"/>
      <c r="PYS189" s="165"/>
      <c r="PYT189" s="165"/>
      <c r="PYU189" s="165"/>
      <c r="PYV189" s="168"/>
      <c r="PYW189" s="165"/>
      <c r="PYX189" s="165"/>
      <c r="PYY189" s="165"/>
      <c r="PYZ189" s="168"/>
      <c r="PZA189" s="165"/>
      <c r="PZB189" s="165"/>
      <c r="PZC189" s="165"/>
      <c r="PZD189" s="168"/>
      <c r="PZE189" s="165"/>
      <c r="PZF189" s="165"/>
      <c r="PZG189" s="165"/>
      <c r="PZH189" s="168"/>
      <c r="PZI189" s="165"/>
      <c r="PZJ189" s="165"/>
      <c r="PZK189" s="165"/>
      <c r="PZL189" s="168"/>
      <c r="PZM189" s="165"/>
      <c r="PZN189" s="165"/>
      <c r="PZO189" s="165"/>
      <c r="PZP189" s="168"/>
      <c r="PZQ189" s="165"/>
      <c r="PZR189" s="165"/>
      <c r="PZS189" s="165"/>
      <c r="PZT189" s="168"/>
      <c r="PZU189" s="165"/>
      <c r="PZV189" s="165"/>
      <c r="PZW189" s="165"/>
      <c r="PZX189" s="168"/>
      <c r="PZY189" s="165"/>
      <c r="PZZ189" s="165"/>
      <c r="QAA189" s="165"/>
      <c r="QAB189" s="168"/>
      <c r="QAC189" s="165"/>
      <c r="QAD189" s="165"/>
      <c r="QAE189" s="165"/>
      <c r="QAF189" s="168"/>
      <c r="QAG189" s="165"/>
      <c r="QAH189" s="165"/>
      <c r="QAI189" s="165"/>
      <c r="QAJ189" s="168"/>
      <c r="QAK189" s="165"/>
      <c r="QAL189" s="165"/>
      <c r="QAM189" s="165"/>
      <c r="QAN189" s="168"/>
      <c r="QAO189" s="165"/>
      <c r="QAP189" s="165"/>
      <c r="QAQ189" s="165"/>
      <c r="QAR189" s="168"/>
      <c r="QAS189" s="165"/>
      <c r="QAT189" s="165"/>
      <c r="QAU189" s="165"/>
      <c r="QAV189" s="168"/>
      <c r="QAW189" s="165"/>
      <c r="QAX189" s="165"/>
      <c r="QAY189" s="165"/>
      <c r="QAZ189" s="168"/>
      <c r="QBA189" s="165"/>
      <c r="QBB189" s="165"/>
      <c r="QBC189" s="165"/>
      <c r="QBD189" s="168"/>
      <c r="QBE189" s="165"/>
      <c r="QBF189" s="165"/>
      <c r="QBG189" s="165"/>
      <c r="QBH189" s="168"/>
      <c r="QBI189" s="165"/>
      <c r="QBJ189" s="165"/>
      <c r="QBK189" s="165"/>
      <c r="QBL189" s="168"/>
      <c r="QBM189" s="165"/>
      <c r="QBN189" s="165"/>
      <c r="QBO189" s="165"/>
      <c r="QBP189" s="168"/>
      <c r="QBQ189" s="165"/>
      <c r="QBR189" s="165"/>
      <c r="QBS189" s="165"/>
      <c r="QBT189" s="168"/>
      <c r="QBU189" s="165"/>
      <c r="QBV189" s="165"/>
      <c r="QBW189" s="165"/>
      <c r="QBX189" s="168"/>
      <c r="QBY189" s="165"/>
      <c r="QBZ189" s="165"/>
      <c r="QCA189" s="165"/>
      <c r="QCB189" s="168"/>
      <c r="QCC189" s="165"/>
      <c r="QCD189" s="165"/>
      <c r="QCE189" s="165"/>
      <c r="QCF189" s="168"/>
      <c r="QCG189" s="165"/>
      <c r="QCH189" s="165"/>
      <c r="QCI189" s="165"/>
      <c r="QCJ189" s="168"/>
      <c r="QCK189" s="165"/>
      <c r="QCL189" s="165"/>
      <c r="QCM189" s="165"/>
      <c r="QCN189" s="168"/>
      <c r="QCO189" s="165"/>
      <c r="QCP189" s="165"/>
      <c r="QCQ189" s="165"/>
      <c r="QCR189" s="168"/>
      <c r="QCS189" s="165"/>
      <c r="QCT189" s="165"/>
      <c r="QCU189" s="165"/>
      <c r="QCV189" s="168"/>
      <c r="QCW189" s="165"/>
      <c r="QCX189" s="165"/>
      <c r="QCY189" s="165"/>
      <c r="QCZ189" s="168"/>
      <c r="QDA189" s="165"/>
      <c r="QDB189" s="165"/>
      <c r="QDC189" s="165"/>
      <c r="QDD189" s="168"/>
      <c r="QDE189" s="165"/>
      <c r="QDF189" s="165"/>
      <c r="QDG189" s="165"/>
      <c r="QDH189" s="168"/>
      <c r="QDI189" s="165"/>
      <c r="QDJ189" s="165"/>
      <c r="QDK189" s="165"/>
      <c r="QDL189" s="168"/>
      <c r="QDM189" s="165"/>
      <c r="QDN189" s="165"/>
      <c r="QDO189" s="165"/>
      <c r="QDP189" s="168"/>
      <c r="QDQ189" s="165"/>
      <c r="QDR189" s="165"/>
      <c r="QDS189" s="165"/>
      <c r="QDT189" s="168"/>
      <c r="QDU189" s="165"/>
      <c r="QDV189" s="165"/>
      <c r="QDW189" s="165"/>
      <c r="QDX189" s="168"/>
      <c r="QDY189" s="165"/>
      <c r="QDZ189" s="165"/>
      <c r="QEA189" s="165"/>
      <c r="QEB189" s="168"/>
      <c r="QEC189" s="165"/>
      <c r="QED189" s="165"/>
      <c r="QEE189" s="165"/>
      <c r="QEF189" s="168"/>
      <c r="QEG189" s="165"/>
      <c r="QEH189" s="165"/>
      <c r="QEI189" s="165"/>
      <c r="QEJ189" s="168"/>
      <c r="QEK189" s="165"/>
      <c r="QEL189" s="165"/>
      <c r="QEM189" s="165"/>
      <c r="QEN189" s="168"/>
      <c r="QEO189" s="165"/>
      <c r="QEP189" s="165"/>
      <c r="QEQ189" s="165"/>
      <c r="QER189" s="168"/>
      <c r="QES189" s="165"/>
      <c r="QET189" s="165"/>
      <c r="QEU189" s="165"/>
      <c r="QEV189" s="168"/>
      <c r="QEW189" s="165"/>
      <c r="QEX189" s="165"/>
      <c r="QEY189" s="165"/>
      <c r="QEZ189" s="168"/>
      <c r="QFA189" s="165"/>
      <c r="QFB189" s="165"/>
      <c r="QFC189" s="165"/>
      <c r="QFD189" s="168"/>
      <c r="QFE189" s="165"/>
      <c r="QFF189" s="165"/>
      <c r="QFG189" s="165"/>
      <c r="QFH189" s="168"/>
      <c r="QFI189" s="165"/>
      <c r="QFJ189" s="165"/>
      <c r="QFK189" s="165"/>
      <c r="QFL189" s="168"/>
      <c r="QFM189" s="165"/>
      <c r="QFN189" s="165"/>
      <c r="QFO189" s="165"/>
      <c r="QFP189" s="168"/>
      <c r="QFQ189" s="165"/>
      <c r="QFR189" s="165"/>
      <c r="QFS189" s="165"/>
      <c r="QFT189" s="168"/>
      <c r="QFU189" s="165"/>
      <c r="QFV189" s="165"/>
      <c r="QFW189" s="165"/>
      <c r="QFX189" s="168"/>
      <c r="QFY189" s="165"/>
      <c r="QFZ189" s="165"/>
      <c r="QGA189" s="165"/>
      <c r="QGB189" s="168"/>
      <c r="QGC189" s="165"/>
      <c r="QGD189" s="165"/>
      <c r="QGE189" s="165"/>
      <c r="QGF189" s="168"/>
      <c r="QGG189" s="165"/>
      <c r="QGH189" s="165"/>
      <c r="QGI189" s="165"/>
      <c r="QGJ189" s="168"/>
      <c r="QGK189" s="165"/>
      <c r="QGL189" s="165"/>
      <c r="QGM189" s="165"/>
      <c r="QGN189" s="168"/>
      <c r="QGO189" s="165"/>
      <c r="QGP189" s="165"/>
      <c r="QGQ189" s="165"/>
      <c r="QGR189" s="168"/>
      <c r="QGS189" s="165"/>
      <c r="QGT189" s="165"/>
      <c r="QGU189" s="165"/>
      <c r="QGV189" s="168"/>
      <c r="QGW189" s="165"/>
      <c r="QGX189" s="165"/>
      <c r="QGY189" s="165"/>
      <c r="QGZ189" s="168"/>
      <c r="QHA189" s="165"/>
      <c r="QHB189" s="165"/>
      <c r="QHC189" s="165"/>
      <c r="QHD189" s="168"/>
      <c r="QHE189" s="165"/>
      <c r="QHF189" s="165"/>
      <c r="QHG189" s="165"/>
      <c r="QHH189" s="168"/>
      <c r="QHI189" s="165"/>
      <c r="QHJ189" s="165"/>
      <c r="QHK189" s="165"/>
      <c r="QHL189" s="168"/>
      <c r="QHM189" s="165"/>
      <c r="QHN189" s="165"/>
      <c r="QHO189" s="165"/>
      <c r="QHP189" s="168"/>
      <c r="QHQ189" s="165"/>
      <c r="QHR189" s="165"/>
      <c r="QHS189" s="165"/>
      <c r="QHT189" s="168"/>
      <c r="QHU189" s="165"/>
      <c r="QHV189" s="165"/>
      <c r="QHW189" s="165"/>
      <c r="QHX189" s="168"/>
      <c r="QHY189" s="165"/>
      <c r="QHZ189" s="165"/>
      <c r="QIA189" s="165"/>
      <c r="QIB189" s="168"/>
      <c r="QIC189" s="165"/>
      <c r="QID189" s="165"/>
      <c r="QIE189" s="165"/>
      <c r="QIF189" s="168"/>
      <c r="QIG189" s="165"/>
      <c r="QIH189" s="165"/>
      <c r="QII189" s="165"/>
      <c r="QIJ189" s="168"/>
      <c r="QIK189" s="165"/>
      <c r="QIL189" s="165"/>
      <c r="QIM189" s="165"/>
      <c r="QIN189" s="168"/>
      <c r="QIO189" s="165"/>
      <c r="QIP189" s="165"/>
      <c r="QIQ189" s="165"/>
      <c r="QIR189" s="168"/>
      <c r="QIS189" s="165"/>
      <c r="QIT189" s="165"/>
      <c r="QIU189" s="165"/>
      <c r="QIV189" s="168"/>
      <c r="QIW189" s="165"/>
      <c r="QIX189" s="165"/>
      <c r="QIY189" s="165"/>
      <c r="QIZ189" s="168"/>
      <c r="QJA189" s="165"/>
      <c r="QJB189" s="165"/>
      <c r="QJC189" s="165"/>
      <c r="QJD189" s="168"/>
      <c r="QJE189" s="165"/>
      <c r="QJF189" s="165"/>
      <c r="QJG189" s="165"/>
      <c r="QJH189" s="168"/>
      <c r="QJI189" s="165"/>
      <c r="QJJ189" s="165"/>
      <c r="QJK189" s="165"/>
      <c r="QJL189" s="168"/>
      <c r="QJM189" s="165"/>
      <c r="QJN189" s="165"/>
      <c r="QJO189" s="165"/>
      <c r="QJP189" s="168"/>
      <c r="QJQ189" s="165"/>
      <c r="QJR189" s="165"/>
      <c r="QJS189" s="165"/>
      <c r="QJT189" s="168"/>
      <c r="QJU189" s="165"/>
      <c r="QJV189" s="165"/>
      <c r="QJW189" s="165"/>
      <c r="QJX189" s="168"/>
      <c r="QJY189" s="165"/>
      <c r="QJZ189" s="165"/>
      <c r="QKA189" s="165"/>
      <c r="QKB189" s="168"/>
      <c r="QKC189" s="165"/>
      <c r="QKD189" s="165"/>
      <c r="QKE189" s="165"/>
      <c r="QKF189" s="168"/>
      <c r="QKG189" s="165"/>
      <c r="QKH189" s="165"/>
      <c r="QKI189" s="165"/>
      <c r="QKJ189" s="168"/>
      <c r="QKK189" s="165"/>
      <c r="QKL189" s="165"/>
      <c r="QKM189" s="165"/>
      <c r="QKN189" s="168"/>
      <c r="QKO189" s="165"/>
      <c r="QKP189" s="165"/>
      <c r="QKQ189" s="165"/>
      <c r="QKR189" s="168"/>
      <c r="QKS189" s="165"/>
      <c r="QKT189" s="165"/>
      <c r="QKU189" s="165"/>
      <c r="QKV189" s="168"/>
      <c r="QKW189" s="165"/>
      <c r="QKX189" s="165"/>
      <c r="QKY189" s="165"/>
      <c r="QKZ189" s="168"/>
      <c r="QLA189" s="165"/>
      <c r="QLB189" s="165"/>
      <c r="QLC189" s="165"/>
      <c r="QLD189" s="168"/>
      <c r="QLE189" s="165"/>
      <c r="QLF189" s="165"/>
      <c r="QLG189" s="165"/>
      <c r="QLH189" s="168"/>
      <c r="QLI189" s="165"/>
      <c r="QLJ189" s="165"/>
      <c r="QLK189" s="165"/>
      <c r="QLL189" s="168"/>
      <c r="QLM189" s="165"/>
      <c r="QLN189" s="165"/>
      <c r="QLO189" s="165"/>
      <c r="QLP189" s="168"/>
      <c r="QLQ189" s="165"/>
      <c r="QLR189" s="165"/>
      <c r="QLS189" s="165"/>
      <c r="QLT189" s="168"/>
      <c r="QLU189" s="165"/>
      <c r="QLV189" s="165"/>
      <c r="QLW189" s="165"/>
      <c r="QLX189" s="168"/>
      <c r="QLY189" s="165"/>
      <c r="QLZ189" s="165"/>
      <c r="QMA189" s="165"/>
      <c r="QMB189" s="168"/>
      <c r="QMC189" s="165"/>
      <c r="QMD189" s="165"/>
      <c r="QME189" s="165"/>
      <c r="QMF189" s="168"/>
      <c r="QMG189" s="165"/>
      <c r="QMH189" s="165"/>
      <c r="QMI189" s="165"/>
      <c r="QMJ189" s="168"/>
      <c r="QMK189" s="165"/>
      <c r="QML189" s="165"/>
      <c r="QMM189" s="165"/>
      <c r="QMN189" s="168"/>
      <c r="QMO189" s="165"/>
      <c r="QMP189" s="165"/>
      <c r="QMQ189" s="165"/>
      <c r="QMR189" s="168"/>
      <c r="QMS189" s="165"/>
      <c r="QMT189" s="165"/>
      <c r="QMU189" s="165"/>
      <c r="QMV189" s="168"/>
      <c r="QMW189" s="165"/>
      <c r="QMX189" s="165"/>
      <c r="QMY189" s="165"/>
      <c r="QMZ189" s="168"/>
      <c r="QNA189" s="165"/>
      <c r="QNB189" s="165"/>
      <c r="QNC189" s="165"/>
      <c r="QND189" s="168"/>
      <c r="QNE189" s="165"/>
      <c r="QNF189" s="165"/>
      <c r="QNG189" s="165"/>
      <c r="QNH189" s="168"/>
      <c r="QNI189" s="165"/>
      <c r="QNJ189" s="165"/>
      <c r="QNK189" s="165"/>
      <c r="QNL189" s="168"/>
      <c r="QNM189" s="165"/>
      <c r="QNN189" s="165"/>
      <c r="QNO189" s="165"/>
      <c r="QNP189" s="168"/>
      <c r="QNQ189" s="165"/>
      <c r="QNR189" s="165"/>
      <c r="QNS189" s="165"/>
      <c r="QNT189" s="168"/>
      <c r="QNU189" s="165"/>
      <c r="QNV189" s="165"/>
      <c r="QNW189" s="165"/>
      <c r="QNX189" s="168"/>
      <c r="QNY189" s="165"/>
      <c r="QNZ189" s="165"/>
      <c r="QOA189" s="165"/>
      <c r="QOB189" s="168"/>
      <c r="QOC189" s="165"/>
      <c r="QOD189" s="165"/>
      <c r="QOE189" s="165"/>
      <c r="QOF189" s="168"/>
      <c r="QOG189" s="165"/>
      <c r="QOH189" s="165"/>
      <c r="QOI189" s="165"/>
      <c r="QOJ189" s="168"/>
      <c r="QOK189" s="165"/>
      <c r="QOL189" s="165"/>
      <c r="QOM189" s="165"/>
      <c r="QON189" s="168"/>
      <c r="QOO189" s="165"/>
      <c r="QOP189" s="165"/>
      <c r="QOQ189" s="165"/>
      <c r="QOR189" s="168"/>
      <c r="QOS189" s="165"/>
      <c r="QOT189" s="165"/>
      <c r="QOU189" s="165"/>
      <c r="QOV189" s="168"/>
      <c r="QOW189" s="165"/>
      <c r="QOX189" s="165"/>
      <c r="QOY189" s="165"/>
      <c r="QOZ189" s="168"/>
      <c r="QPA189" s="165"/>
      <c r="QPB189" s="165"/>
      <c r="QPC189" s="165"/>
      <c r="QPD189" s="168"/>
      <c r="QPE189" s="165"/>
      <c r="QPF189" s="165"/>
      <c r="QPG189" s="165"/>
      <c r="QPH189" s="168"/>
      <c r="QPI189" s="165"/>
      <c r="QPJ189" s="165"/>
      <c r="QPK189" s="165"/>
      <c r="QPL189" s="168"/>
      <c r="QPM189" s="165"/>
      <c r="QPN189" s="165"/>
      <c r="QPO189" s="165"/>
      <c r="QPP189" s="168"/>
      <c r="QPQ189" s="165"/>
      <c r="QPR189" s="165"/>
      <c r="QPS189" s="165"/>
      <c r="QPT189" s="168"/>
      <c r="QPU189" s="165"/>
      <c r="QPV189" s="165"/>
      <c r="QPW189" s="165"/>
      <c r="QPX189" s="168"/>
      <c r="QPY189" s="165"/>
      <c r="QPZ189" s="165"/>
      <c r="QQA189" s="165"/>
      <c r="QQB189" s="168"/>
      <c r="QQC189" s="165"/>
      <c r="QQD189" s="165"/>
      <c r="QQE189" s="165"/>
      <c r="QQF189" s="168"/>
      <c r="QQG189" s="165"/>
      <c r="QQH189" s="165"/>
      <c r="QQI189" s="165"/>
      <c r="QQJ189" s="168"/>
      <c r="QQK189" s="165"/>
      <c r="QQL189" s="165"/>
      <c r="QQM189" s="165"/>
      <c r="QQN189" s="168"/>
      <c r="QQO189" s="165"/>
      <c r="QQP189" s="165"/>
      <c r="QQQ189" s="165"/>
      <c r="QQR189" s="168"/>
      <c r="QQS189" s="165"/>
      <c r="QQT189" s="165"/>
      <c r="QQU189" s="165"/>
      <c r="QQV189" s="168"/>
      <c r="QQW189" s="165"/>
      <c r="QQX189" s="165"/>
      <c r="QQY189" s="165"/>
      <c r="QQZ189" s="168"/>
      <c r="QRA189" s="165"/>
      <c r="QRB189" s="165"/>
      <c r="QRC189" s="165"/>
      <c r="QRD189" s="168"/>
      <c r="QRE189" s="165"/>
      <c r="QRF189" s="165"/>
      <c r="QRG189" s="165"/>
      <c r="QRH189" s="168"/>
      <c r="QRI189" s="165"/>
      <c r="QRJ189" s="165"/>
      <c r="QRK189" s="165"/>
      <c r="QRL189" s="168"/>
      <c r="QRM189" s="165"/>
      <c r="QRN189" s="165"/>
      <c r="QRO189" s="165"/>
      <c r="QRP189" s="168"/>
      <c r="QRQ189" s="165"/>
      <c r="QRR189" s="165"/>
      <c r="QRS189" s="165"/>
      <c r="QRT189" s="168"/>
      <c r="QRU189" s="165"/>
      <c r="QRV189" s="165"/>
      <c r="QRW189" s="165"/>
      <c r="QRX189" s="168"/>
      <c r="QRY189" s="165"/>
      <c r="QRZ189" s="165"/>
      <c r="QSA189" s="165"/>
      <c r="QSB189" s="168"/>
      <c r="QSC189" s="165"/>
      <c r="QSD189" s="165"/>
      <c r="QSE189" s="165"/>
      <c r="QSF189" s="168"/>
      <c r="QSG189" s="165"/>
      <c r="QSH189" s="165"/>
      <c r="QSI189" s="165"/>
      <c r="QSJ189" s="168"/>
      <c r="QSK189" s="165"/>
      <c r="QSL189" s="165"/>
      <c r="QSM189" s="165"/>
      <c r="QSN189" s="168"/>
      <c r="QSO189" s="165"/>
      <c r="QSP189" s="165"/>
      <c r="QSQ189" s="165"/>
      <c r="QSR189" s="168"/>
      <c r="QSS189" s="165"/>
      <c r="QST189" s="165"/>
      <c r="QSU189" s="165"/>
      <c r="QSV189" s="168"/>
      <c r="QSW189" s="165"/>
      <c r="QSX189" s="165"/>
      <c r="QSY189" s="165"/>
      <c r="QSZ189" s="168"/>
      <c r="QTA189" s="165"/>
      <c r="QTB189" s="165"/>
      <c r="QTC189" s="165"/>
      <c r="QTD189" s="168"/>
      <c r="QTE189" s="165"/>
      <c r="QTF189" s="165"/>
      <c r="QTG189" s="165"/>
      <c r="QTH189" s="168"/>
      <c r="QTI189" s="165"/>
      <c r="QTJ189" s="165"/>
      <c r="QTK189" s="165"/>
      <c r="QTL189" s="168"/>
      <c r="QTM189" s="165"/>
      <c r="QTN189" s="165"/>
      <c r="QTO189" s="165"/>
      <c r="QTP189" s="168"/>
      <c r="QTQ189" s="165"/>
      <c r="QTR189" s="165"/>
      <c r="QTS189" s="165"/>
      <c r="QTT189" s="168"/>
      <c r="QTU189" s="165"/>
      <c r="QTV189" s="165"/>
      <c r="QTW189" s="165"/>
      <c r="QTX189" s="168"/>
      <c r="QTY189" s="165"/>
      <c r="QTZ189" s="165"/>
      <c r="QUA189" s="165"/>
      <c r="QUB189" s="168"/>
      <c r="QUC189" s="165"/>
      <c r="QUD189" s="165"/>
      <c r="QUE189" s="165"/>
      <c r="QUF189" s="168"/>
      <c r="QUG189" s="165"/>
      <c r="QUH189" s="165"/>
      <c r="QUI189" s="165"/>
      <c r="QUJ189" s="168"/>
      <c r="QUK189" s="165"/>
      <c r="QUL189" s="165"/>
      <c r="QUM189" s="165"/>
      <c r="QUN189" s="168"/>
      <c r="QUO189" s="165"/>
      <c r="QUP189" s="165"/>
      <c r="QUQ189" s="165"/>
      <c r="QUR189" s="168"/>
      <c r="QUS189" s="165"/>
      <c r="QUT189" s="165"/>
      <c r="QUU189" s="165"/>
      <c r="QUV189" s="168"/>
      <c r="QUW189" s="165"/>
      <c r="QUX189" s="165"/>
      <c r="QUY189" s="165"/>
      <c r="QUZ189" s="168"/>
      <c r="QVA189" s="165"/>
      <c r="QVB189" s="165"/>
      <c r="QVC189" s="165"/>
      <c r="QVD189" s="168"/>
      <c r="QVE189" s="165"/>
      <c r="QVF189" s="165"/>
      <c r="QVG189" s="165"/>
      <c r="QVH189" s="168"/>
      <c r="QVI189" s="165"/>
      <c r="QVJ189" s="165"/>
      <c r="QVK189" s="165"/>
      <c r="QVL189" s="168"/>
      <c r="QVM189" s="165"/>
      <c r="QVN189" s="165"/>
      <c r="QVO189" s="165"/>
      <c r="QVP189" s="168"/>
      <c r="QVQ189" s="165"/>
      <c r="QVR189" s="165"/>
      <c r="QVS189" s="165"/>
      <c r="QVT189" s="168"/>
      <c r="QVU189" s="165"/>
      <c r="QVV189" s="165"/>
      <c r="QVW189" s="165"/>
      <c r="QVX189" s="168"/>
      <c r="QVY189" s="165"/>
      <c r="QVZ189" s="165"/>
      <c r="QWA189" s="165"/>
      <c r="QWB189" s="168"/>
      <c r="QWC189" s="165"/>
      <c r="QWD189" s="165"/>
      <c r="QWE189" s="165"/>
      <c r="QWF189" s="168"/>
      <c r="QWG189" s="165"/>
      <c r="QWH189" s="165"/>
      <c r="QWI189" s="165"/>
      <c r="QWJ189" s="168"/>
      <c r="QWK189" s="165"/>
      <c r="QWL189" s="165"/>
      <c r="QWM189" s="165"/>
      <c r="QWN189" s="168"/>
      <c r="QWO189" s="165"/>
      <c r="QWP189" s="165"/>
      <c r="QWQ189" s="165"/>
      <c r="QWR189" s="168"/>
      <c r="QWS189" s="165"/>
      <c r="QWT189" s="165"/>
      <c r="QWU189" s="165"/>
      <c r="QWV189" s="168"/>
      <c r="QWW189" s="165"/>
      <c r="QWX189" s="165"/>
      <c r="QWY189" s="165"/>
      <c r="QWZ189" s="168"/>
      <c r="QXA189" s="165"/>
      <c r="QXB189" s="165"/>
      <c r="QXC189" s="165"/>
      <c r="QXD189" s="168"/>
      <c r="QXE189" s="165"/>
      <c r="QXF189" s="165"/>
      <c r="QXG189" s="165"/>
      <c r="QXH189" s="168"/>
      <c r="QXI189" s="165"/>
      <c r="QXJ189" s="165"/>
      <c r="QXK189" s="165"/>
      <c r="QXL189" s="168"/>
      <c r="QXM189" s="165"/>
      <c r="QXN189" s="165"/>
      <c r="QXO189" s="165"/>
      <c r="QXP189" s="168"/>
      <c r="QXQ189" s="165"/>
      <c r="QXR189" s="165"/>
      <c r="QXS189" s="165"/>
      <c r="QXT189" s="168"/>
      <c r="QXU189" s="165"/>
      <c r="QXV189" s="165"/>
      <c r="QXW189" s="165"/>
      <c r="QXX189" s="168"/>
      <c r="QXY189" s="165"/>
      <c r="QXZ189" s="165"/>
      <c r="QYA189" s="165"/>
      <c r="QYB189" s="168"/>
      <c r="QYC189" s="165"/>
      <c r="QYD189" s="165"/>
      <c r="QYE189" s="165"/>
      <c r="QYF189" s="168"/>
      <c r="QYG189" s="165"/>
      <c r="QYH189" s="165"/>
      <c r="QYI189" s="165"/>
      <c r="QYJ189" s="168"/>
      <c r="QYK189" s="165"/>
      <c r="QYL189" s="165"/>
      <c r="QYM189" s="165"/>
      <c r="QYN189" s="168"/>
      <c r="QYO189" s="165"/>
      <c r="QYP189" s="165"/>
      <c r="QYQ189" s="165"/>
      <c r="QYR189" s="168"/>
      <c r="QYS189" s="165"/>
      <c r="QYT189" s="165"/>
      <c r="QYU189" s="165"/>
      <c r="QYV189" s="168"/>
      <c r="QYW189" s="165"/>
      <c r="QYX189" s="165"/>
      <c r="QYY189" s="165"/>
      <c r="QYZ189" s="168"/>
      <c r="QZA189" s="165"/>
      <c r="QZB189" s="165"/>
      <c r="QZC189" s="165"/>
      <c r="QZD189" s="168"/>
      <c r="QZE189" s="165"/>
      <c r="QZF189" s="165"/>
      <c r="QZG189" s="165"/>
      <c r="QZH189" s="168"/>
      <c r="QZI189" s="165"/>
      <c r="QZJ189" s="165"/>
      <c r="QZK189" s="165"/>
      <c r="QZL189" s="168"/>
      <c r="QZM189" s="165"/>
      <c r="QZN189" s="165"/>
      <c r="QZO189" s="165"/>
      <c r="QZP189" s="168"/>
      <c r="QZQ189" s="165"/>
      <c r="QZR189" s="165"/>
      <c r="QZS189" s="165"/>
      <c r="QZT189" s="168"/>
      <c r="QZU189" s="165"/>
      <c r="QZV189" s="165"/>
      <c r="QZW189" s="165"/>
      <c r="QZX189" s="168"/>
      <c r="QZY189" s="165"/>
      <c r="QZZ189" s="165"/>
      <c r="RAA189" s="165"/>
      <c r="RAB189" s="168"/>
      <c r="RAC189" s="165"/>
      <c r="RAD189" s="165"/>
      <c r="RAE189" s="165"/>
      <c r="RAF189" s="168"/>
      <c r="RAG189" s="165"/>
      <c r="RAH189" s="165"/>
      <c r="RAI189" s="165"/>
      <c r="RAJ189" s="168"/>
      <c r="RAK189" s="165"/>
      <c r="RAL189" s="165"/>
      <c r="RAM189" s="165"/>
      <c r="RAN189" s="168"/>
      <c r="RAO189" s="165"/>
      <c r="RAP189" s="165"/>
      <c r="RAQ189" s="165"/>
      <c r="RAR189" s="168"/>
      <c r="RAS189" s="165"/>
      <c r="RAT189" s="165"/>
      <c r="RAU189" s="165"/>
      <c r="RAV189" s="168"/>
      <c r="RAW189" s="165"/>
      <c r="RAX189" s="165"/>
      <c r="RAY189" s="165"/>
      <c r="RAZ189" s="168"/>
      <c r="RBA189" s="165"/>
      <c r="RBB189" s="165"/>
      <c r="RBC189" s="165"/>
      <c r="RBD189" s="168"/>
      <c r="RBE189" s="165"/>
      <c r="RBF189" s="165"/>
      <c r="RBG189" s="165"/>
      <c r="RBH189" s="168"/>
      <c r="RBI189" s="165"/>
      <c r="RBJ189" s="165"/>
      <c r="RBK189" s="165"/>
      <c r="RBL189" s="168"/>
      <c r="RBM189" s="165"/>
      <c r="RBN189" s="165"/>
      <c r="RBO189" s="165"/>
      <c r="RBP189" s="168"/>
      <c r="RBQ189" s="165"/>
      <c r="RBR189" s="165"/>
      <c r="RBS189" s="165"/>
      <c r="RBT189" s="168"/>
      <c r="RBU189" s="165"/>
      <c r="RBV189" s="165"/>
      <c r="RBW189" s="165"/>
      <c r="RBX189" s="168"/>
      <c r="RBY189" s="165"/>
      <c r="RBZ189" s="165"/>
      <c r="RCA189" s="165"/>
      <c r="RCB189" s="168"/>
      <c r="RCC189" s="165"/>
      <c r="RCD189" s="165"/>
      <c r="RCE189" s="165"/>
      <c r="RCF189" s="168"/>
      <c r="RCG189" s="165"/>
      <c r="RCH189" s="165"/>
      <c r="RCI189" s="165"/>
      <c r="RCJ189" s="168"/>
      <c r="RCK189" s="165"/>
      <c r="RCL189" s="165"/>
      <c r="RCM189" s="165"/>
      <c r="RCN189" s="168"/>
      <c r="RCO189" s="165"/>
      <c r="RCP189" s="165"/>
      <c r="RCQ189" s="165"/>
      <c r="RCR189" s="168"/>
      <c r="RCS189" s="165"/>
      <c r="RCT189" s="165"/>
      <c r="RCU189" s="165"/>
      <c r="RCV189" s="168"/>
      <c r="RCW189" s="165"/>
      <c r="RCX189" s="165"/>
      <c r="RCY189" s="165"/>
      <c r="RCZ189" s="168"/>
      <c r="RDA189" s="165"/>
      <c r="RDB189" s="165"/>
      <c r="RDC189" s="165"/>
      <c r="RDD189" s="168"/>
      <c r="RDE189" s="165"/>
      <c r="RDF189" s="165"/>
      <c r="RDG189" s="165"/>
      <c r="RDH189" s="168"/>
      <c r="RDI189" s="165"/>
      <c r="RDJ189" s="165"/>
      <c r="RDK189" s="165"/>
      <c r="RDL189" s="168"/>
      <c r="RDM189" s="165"/>
      <c r="RDN189" s="165"/>
      <c r="RDO189" s="165"/>
      <c r="RDP189" s="168"/>
      <c r="RDQ189" s="165"/>
      <c r="RDR189" s="165"/>
      <c r="RDS189" s="165"/>
      <c r="RDT189" s="168"/>
      <c r="RDU189" s="165"/>
      <c r="RDV189" s="165"/>
      <c r="RDW189" s="165"/>
      <c r="RDX189" s="168"/>
      <c r="RDY189" s="165"/>
      <c r="RDZ189" s="165"/>
      <c r="REA189" s="165"/>
      <c r="REB189" s="168"/>
      <c r="REC189" s="165"/>
      <c r="RED189" s="165"/>
      <c r="REE189" s="165"/>
      <c r="REF189" s="168"/>
      <c r="REG189" s="165"/>
      <c r="REH189" s="165"/>
      <c r="REI189" s="165"/>
      <c r="REJ189" s="168"/>
      <c r="REK189" s="165"/>
      <c r="REL189" s="165"/>
      <c r="REM189" s="165"/>
      <c r="REN189" s="168"/>
      <c r="REO189" s="165"/>
      <c r="REP189" s="165"/>
      <c r="REQ189" s="165"/>
      <c r="RER189" s="168"/>
      <c r="RES189" s="165"/>
      <c r="RET189" s="165"/>
      <c r="REU189" s="165"/>
      <c r="REV189" s="168"/>
      <c r="REW189" s="165"/>
      <c r="REX189" s="165"/>
      <c r="REY189" s="165"/>
      <c r="REZ189" s="168"/>
      <c r="RFA189" s="165"/>
      <c r="RFB189" s="165"/>
      <c r="RFC189" s="165"/>
      <c r="RFD189" s="168"/>
      <c r="RFE189" s="165"/>
      <c r="RFF189" s="165"/>
      <c r="RFG189" s="165"/>
      <c r="RFH189" s="168"/>
      <c r="RFI189" s="165"/>
      <c r="RFJ189" s="165"/>
      <c r="RFK189" s="165"/>
      <c r="RFL189" s="168"/>
      <c r="RFM189" s="165"/>
      <c r="RFN189" s="165"/>
      <c r="RFO189" s="165"/>
      <c r="RFP189" s="168"/>
      <c r="RFQ189" s="165"/>
      <c r="RFR189" s="165"/>
      <c r="RFS189" s="165"/>
      <c r="RFT189" s="168"/>
      <c r="RFU189" s="165"/>
      <c r="RFV189" s="165"/>
      <c r="RFW189" s="165"/>
      <c r="RFX189" s="168"/>
      <c r="RFY189" s="165"/>
      <c r="RFZ189" s="165"/>
      <c r="RGA189" s="165"/>
      <c r="RGB189" s="168"/>
      <c r="RGC189" s="165"/>
      <c r="RGD189" s="165"/>
      <c r="RGE189" s="165"/>
      <c r="RGF189" s="168"/>
      <c r="RGG189" s="165"/>
      <c r="RGH189" s="165"/>
      <c r="RGI189" s="165"/>
      <c r="RGJ189" s="168"/>
      <c r="RGK189" s="165"/>
      <c r="RGL189" s="165"/>
      <c r="RGM189" s="165"/>
      <c r="RGN189" s="168"/>
      <c r="RGO189" s="165"/>
      <c r="RGP189" s="165"/>
      <c r="RGQ189" s="165"/>
      <c r="RGR189" s="168"/>
      <c r="RGS189" s="165"/>
      <c r="RGT189" s="165"/>
      <c r="RGU189" s="165"/>
      <c r="RGV189" s="168"/>
      <c r="RGW189" s="165"/>
      <c r="RGX189" s="165"/>
      <c r="RGY189" s="165"/>
      <c r="RGZ189" s="168"/>
      <c r="RHA189" s="165"/>
      <c r="RHB189" s="165"/>
      <c r="RHC189" s="165"/>
      <c r="RHD189" s="168"/>
      <c r="RHE189" s="165"/>
      <c r="RHF189" s="165"/>
      <c r="RHG189" s="165"/>
      <c r="RHH189" s="168"/>
      <c r="RHI189" s="165"/>
      <c r="RHJ189" s="165"/>
      <c r="RHK189" s="165"/>
      <c r="RHL189" s="168"/>
      <c r="RHM189" s="165"/>
      <c r="RHN189" s="165"/>
      <c r="RHO189" s="165"/>
      <c r="RHP189" s="168"/>
      <c r="RHQ189" s="165"/>
      <c r="RHR189" s="165"/>
      <c r="RHS189" s="165"/>
      <c r="RHT189" s="168"/>
      <c r="RHU189" s="165"/>
      <c r="RHV189" s="165"/>
      <c r="RHW189" s="165"/>
      <c r="RHX189" s="168"/>
      <c r="RHY189" s="165"/>
      <c r="RHZ189" s="165"/>
      <c r="RIA189" s="165"/>
      <c r="RIB189" s="168"/>
      <c r="RIC189" s="165"/>
      <c r="RID189" s="165"/>
      <c r="RIE189" s="165"/>
      <c r="RIF189" s="168"/>
      <c r="RIG189" s="165"/>
      <c r="RIH189" s="165"/>
      <c r="RII189" s="165"/>
      <c r="RIJ189" s="168"/>
      <c r="RIK189" s="165"/>
      <c r="RIL189" s="165"/>
      <c r="RIM189" s="165"/>
      <c r="RIN189" s="168"/>
      <c r="RIO189" s="165"/>
      <c r="RIP189" s="165"/>
      <c r="RIQ189" s="165"/>
      <c r="RIR189" s="168"/>
      <c r="RIS189" s="165"/>
      <c r="RIT189" s="165"/>
      <c r="RIU189" s="165"/>
      <c r="RIV189" s="168"/>
      <c r="RIW189" s="165"/>
      <c r="RIX189" s="165"/>
      <c r="RIY189" s="165"/>
      <c r="RIZ189" s="168"/>
      <c r="RJA189" s="165"/>
      <c r="RJB189" s="165"/>
      <c r="RJC189" s="165"/>
      <c r="RJD189" s="168"/>
      <c r="RJE189" s="165"/>
      <c r="RJF189" s="165"/>
      <c r="RJG189" s="165"/>
      <c r="RJH189" s="168"/>
      <c r="RJI189" s="165"/>
      <c r="RJJ189" s="165"/>
      <c r="RJK189" s="165"/>
      <c r="RJL189" s="168"/>
      <c r="RJM189" s="165"/>
      <c r="RJN189" s="165"/>
      <c r="RJO189" s="165"/>
      <c r="RJP189" s="168"/>
      <c r="RJQ189" s="165"/>
      <c r="RJR189" s="165"/>
      <c r="RJS189" s="165"/>
      <c r="RJT189" s="168"/>
      <c r="RJU189" s="165"/>
      <c r="RJV189" s="165"/>
      <c r="RJW189" s="165"/>
      <c r="RJX189" s="168"/>
      <c r="RJY189" s="165"/>
      <c r="RJZ189" s="165"/>
      <c r="RKA189" s="165"/>
      <c r="RKB189" s="168"/>
      <c r="RKC189" s="165"/>
      <c r="RKD189" s="165"/>
      <c r="RKE189" s="165"/>
      <c r="RKF189" s="168"/>
      <c r="RKG189" s="165"/>
      <c r="RKH189" s="165"/>
      <c r="RKI189" s="165"/>
      <c r="RKJ189" s="168"/>
      <c r="RKK189" s="165"/>
      <c r="RKL189" s="165"/>
      <c r="RKM189" s="165"/>
      <c r="RKN189" s="168"/>
      <c r="RKO189" s="165"/>
      <c r="RKP189" s="165"/>
      <c r="RKQ189" s="165"/>
      <c r="RKR189" s="168"/>
      <c r="RKS189" s="165"/>
      <c r="RKT189" s="165"/>
      <c r="RKU189" s="165"/>
      <c r="RKV189" s="168"/>
      <c r="RKW189" s="165"/>
      <c r="RKX189" s="165"/>
      <c r="RKY189" s="165"/>
      <c r="RKZ189" s="168"/>
      <c r="RLA189" s="165"/>
      <c r="RLB189" s="165"/>
      <c r="RLC189" s="165"/>
      <c r="RLD189" s="168"/>
      <c r="RLE189" s="165"/>
      <c r="RLF189" s="165"/>
      <c r="RLG189" s="165"/>
      <c r="RLH189" s="168"/>
      <c r="RLI189" s="165"/>
      <c r="RLJ189" s="165"/>
      <c r="RLK189" s="165"/>
      <c r="RLL189" s="168"/>
      <c r="RLM189" s="165"/>
      <c r="RLN189" s="165"/>
      <c r="RLO189" s="165"/>
      <c r="RLP189" s="168"/>
      <c r="RLQ189" s="165"/>
      <c r="RLR189" s="165"/>
      <c r="RLS189" s="165"/>
      <c r="RLT189" s="168"/>
      <c r="RLU189" s="165"/>
      <c r="RLV189" s="165"/>
      <c r="RLW189" s="165"/>
      <c r="RLX189" s="168"/>
      <c r="RLY189" s="165"/>
      <c r="RLZ189" s="165"/>
      <c r="RMA189" s="165"/>
      <c r="RMB189" s="168"/>
      <c r="RMC189" s="165"/>
      <c r="RMD189" s="165"/>
      <c r="RME189" s="165"/>
      <c r="RMF189" s="168"/>
      <c r="RMG189" s="165"/>
      <c r="RMH189" s="165"/>
      <c r="RMI189" s="165"/>
      <c r="RMJ189" s="168"/>
      <c r="RMK189" s="165"/>
      <c r="RML189" s="165"/>
      <c r="RMM189" s="165"/>
      <c r="RMN189" s="168"/>
      <c r="RMO189" s="165"/>
      <c r="RMP189" s="165"/>
      <c r="RMQ189" s="165"/>
      <c r="RMR189" s="168"/>
      <c r="RMS189" s="165"/>
      <c r="RMT189" s="165"/>
      <c r="RMU189" s="165"/>
      <c r="RMV189" s="168"/>
      <c r="RMW189" s="165"/>
      <c r="RMX189" s="165"/>
      <c r="RMY189" s="165"/>
      <c r="RMZ189" s="168"/>
      <c r="RNA189" s="165"/>
      <c r="RNB189" s="165"/>
      <c r="RNC189" s="165"/>
      <c r="RND189" s="168"/>
      <c r="RNE189" s="165"/>
      <c r="RNF189" s="165"/>
      <c r="RNG189" s="165"/>
      <c r="RNH189" s="168"/>
      <c r="RNI189" s="165"/>
      <c r="RNJ189" s="165"/>
      <c r="RNK189" s="165"/>
      <c r="RNL189" s="168"/>
      <c r="RNM189" s="165"/>
      <c r="RNN189" s="165"/>
      <c r="RNO189" s="165"/>
      <c r="RNP189" s="168"/>
      <c r="RNQ189" s="165"/>
      <c r="RNR189" s="165"/>
      <c r="RNS189" s="165"/>
      <c r="RNT189" s="168"/>
      <c r="RNU189" s="165"/>
      <c r="RNV189" s="165"/>
      <c r="RNW189" s="165"/>
      <c r="RNX189" s="168"/>
      <c r="RNY189" s="165"/>
      <c r="RNZ189" s="165"/>
      <c r="ROA189" s="165"/>
      <c r="ROB189" s="168"/>
      <c r="ROC189" s="165"/>
      <c r="ROD189" s="165"/>
      <c r="ROE189" s="165"/>
      <c r="ROF189" s="168"/>
      <c r="ROG189" s="165"/>
      <c r="ROH189" s="165"/>
      <c r="ROI189" s="165"/>
      <c r="ROJ189" s="168"/>
      <c r="ROK189" s="165"/>
      <c r="ROL189" s="165"/>
      <c r="ROM189" s="165"/>
      <c r="RON189" s="168"/>
      <c r="ROO189" s="165"/>
      <c r="ROP189" s="165"/>
      <c r="ROQ189" s="165"/>
      <c r="ROR189" s="168"/>
      <c r="ROS189" s="165"/>
      <c r="ROT189" s="165"/>
      <c r="ROU189" s="165"/>
      <c r="ROV189" s="168"/>
      <c r="ROW189" s="165"/>
      <c r="ROX189" s="165"/>
      <c r="ROY189" s="165"/>
      <c r="ROZ189" s="168"/>
      <c r="RPA189" s="165"/>
      <c r="RPB189" s="165"/>
      <c r="RPC189" s="165"/>
      <c r="RPD189" s="168"/>
      <c r="RPE189" s="165"/>
      <c r="RPF189" s="165"/>
      <c r="RPG189" s="165"/>
      <c r="RPH189" s="168"/>
      <c r="RPI189" s="165"/>
      <c r="RPJ189" s="165"/>
      <c r="RPK189" s="165"/>
      <c r="RPL189" s="168"/>
      <c r="RPM189" s="165"/>
      <c r="RPN189" s="165"/>
      <c r="RPO189" s="165"/>
      <c r="RPP189" s="168"/>
      <c r="RPQ189" s="165"/>
      <c r="RPR189" s="165"/>
      <c r="RPS189" s="165"/>
      <c r="RPT189" s="168"/>
      <c r="RPU189" s="165"/>
      <c r="RPV189" s="165"/>
      <c r="RPW189" s="165"/>
      <c r="RPX189" s="168"/>
      <c r="RPY189" s="165"/>
      <c r="RPZ189" s="165"/>
      <c r="RQA189" s="165"/>
      <c r="RQB189" s="168"/>
      <c r="RQC189" s="165"/>
      <c r="RQD189" s="165"/>
      <c r="RQE189" s="165"/>
      <c r="RQF189" s="168"/>
      <c r="RQG189" s="165"/>
      <c r="RQH189" s="165"/>
      <c r="RQI189" s="165"/>
      <c r="RQJ189" s="168"/>
      <c r="RQK189" s="165"/>
      <c r="RQL189" s="165"/>
      <c r="RQM189" s="165"/>
      <c r="RQN189" s="168"/>
      <c r="RQO189" s="165"/>
      <c r="RQP189" s="165"/>
      <c r="RQQ189" s="165"/>
      <c r="RQR189" s="168"/>
      <c r="RQS189" s="165"/>
      <c r="RQT189" s="165"/>
      <c r="RQU189" s="165"/>
      <c r="RQV189" s="168"/>
      <c r="RQW189" s="165"/>
      <c r="RQX189" s="165"/>
      <c r="RQY189" s="165"/>
      <c r="RQZ189" s="168"/>
      <c r="RRA189" s="165"/>
      <c r="RRB189" s="165"/>
      <c r="RRC189" s="165"/>
      <c r="RRD189" s="168"/>
      <c r="RRE189" s="165"/>
      <c r="RRF189" s="165"/>
      <c r="RRG189" s="165"/>
      <c r="RRH189" s="168"/>
      <c r="RRI189" s="165"/>
      <c r="RRJ189" s="165"/>
      <c r="RRK189" s="165"/>
      <c r="RRL189" s="168"/>
      <c r="RRM189" s="165"/>
      <c r="RRN189" s="165"/>
      <c r="RRO189" s="165"/>
      <c r="RRP189" s="168"/>
      <c r="RRQ189" s="165"/>
      <c r="RRR189" s="165"/>
      <c r="RRS189" s="165"/>
      <c r="RRT189" s="168"/>
      <c r="RRU189" s="165"/>
      <c r="RRV189" s="165"/>
      <c r="RRW189" s="165"/>
      <c r="RRX189" s="168"/>
      <c r="RRY189" s="165"/>
      <c r="RRZ189" s="165"/>
      <c r="RSA189" s="165"/>
      <c r="RSB189" s="168"/>
      <c r="RSC189" s="165"/>
      <c r="RSD189" s="165"/>
      <c r="RSE189" s="165"/>
      <c r="RSF189" s="168"/>
      <c r="RSG189" s="165"/>
      <c r="RSH189" s="165"/>
      <c r="RSI189" s="165"/>
      <c r="RSJ189" s="168"/>
      <c r="RSK189" s="165"/>
      <c r="RSL189" s="165"/>
      <c r="RSM189" s="165"/>
      <c r="RSN189" s="168"/>
      <c r="RSO189" s="165"/>
      <c r="RSP189" s="165"/>
      <c r="RSQ189" s="165"/>
      <c r="RSR189" s="168"/>
      <c r="RSS189" s="165"/>
      <c r="RST189" s="165"/>
      <c r="RSU189" s="165"/>
      <c r="RSV189" s="168"/>
      <c r="RSW189" s="165"/>
      <c r="RSX189" s="165"/>
      <c r="RSY189" s="165"/>
      <c r="RSZ189" s="168"/>
      <c r="RTA189" s="165"/>
      <c r="RTB189" s="165"/>
      <c r="RTC189" s="165"/>
      <c r="RTD189" s="168"/>
      <c r="RTE189" s="165"/>
      <c r="RTF189" s="165"/>
      <c r="RTG189" s="165"/>
      <c r="RTH189" s="168"/>
      <c r="RTI189" s="165"/>
      <c r="RTJ189" s="165"/>
      <c r="RTK189" s="165"/>
      <c r="RTL189" s="168"/>
      <c r="RTM189" s="165"/>
      <c r="RTN189" s="165"/>
      <c r="RTO189" s="165"/>
      <c r="RTP189" s="168"/>
      <c r="RTQ189" s="165"/>
      <c r="RTR189" s="165"/>
      <c r="RTS189" s="165"/>
      <c r="RTT189" s="168"/>
      <c r="RTU189" s="165"/>
      <c r="RTV189" s="165"/>
      <c r="RTW189" s="165"/>
      <c r="RTX189" s="168"/>
      <c r="RTY189" s="165"/>
      <c r="RTZ189" s="165"/>
      <c r="RUA189" s="165"/>
      <c r="RUB189" s="168"/>
      <c r="RUC189" s="165"/>
      <c r="RUD189" s="165"/>
      <c r="RUE189" s="165"/>
      <c r="RUF189" s="168"/>
      <c r="RUG189" s="165"/>
      <c r="RUH189" s="165"/>
      <c r="RUI189" s="165"/>
      <c r="RUJ189" s="168"/>
      <c r="RUK189" s="165"/>
      <c r="RUL189" s="165"/>
      <c r="RUM189" s="165"/>
      <c r="RUN189" s="168"/>
      <c r="RUO189" s="165"/>
      <c r="RUP189" s="165"/>
      <c r="RUQ189" s="165"/>
      <c r="RUR189" s="168"/>
      <c r="RUS189" s="165"/>
      <c r="RUT189" s="165"/>
      <c r="RUU189" s="165"/>
      <c r="RUV189" s="168"/>
      <c r="RUW189" s="165"/>
      <c r="RUX189" s="165"/>
      <c r="RUY189" s="165"/>
      <c r="RUZ189" s="168"/>
      <c r="RVA189" s="165"/>
      <c r="RVB189" s="165"/>
      <c r="RVC189" s="165"/>
      <c r="RVD189" s="168"/>
      <c r="RVE189" s="165"/>
      <c r="RVF189" s="165"/>
      <c r="RVG189" s="165"/>
      <c r="RVH189" s="168"/>
      <c r="RVI189" s="165"/>
      <c r="RVJ189" s="165"/>
      <c r="RVK189" s="165"/>
      <c r="RVL189" s="168"/>
      <c r="RVM189" s="165"/>
      <c r="RVN189" s="165"/>
      <c r="RVO189" s="165"/>
      <c r="RVP189" s="168"/>
      <c r="RVQ189" s="165"/>
      <c r="RVR189" s="165"/>
      <c r="RVS189" s="165"/>
      <c r="RVT189" s="168"/>
      <c r="RVU189" s="165"/>
      <c r="RVV189" s="165"/>
      <c r="RVW189" s="165"/>
      <c r="RVX189" s="168"/>
      <c r="RVY189" s="165"/>
      <c r="RVZ189" s="165"/>
      <c r="RWA189" s="165"/>
      <c r="RWB189" s="168"/>
      <c r="RWC189" s="165"/>
      <c r="RWD189" s="165"/>
      <c r="RWE189" s="165"/>
      <c r="RWF189" s="168"/>
      <c r="RWG189" s="165"/>
      <c r="RWH189" s="165"/>
      <c r="RWI189" s="165"/>
      <c r="RWJ189" s="168"/>
      <c r="RWK189" s="165"/>
      <c r="RWL189" s="165"/>
      <c r="RWM189" s="165"/>
      <c r="RWN189" s="168"/>
      <c r="RWO189" s="165"/>
      <c r="RWP189" s="165"/>
      <c r="RWQ189" s="165"/>
      <c r="RWR189" s="168"/>
      <c r="RWS189" s="165"/>
      <c r="RWT189" s="165"/>
      <c r="RWU189" s="165"/>
      <c r="RWV189" s="168"/>
      <c r="RWW189" s="165"/>
      <c r="RWX189" s="165"/>
      <c r="RWY189" s="165"/>
      <c r="RWZ189" s="168"/>
      <c r="RXA189" s="165"/>
      <c r="RXB189" s="165"/>
      <c r="RXC189" s="165"/>
      <c r="RXD189" s="168"/>
      <c r="RXE189" s="165"/>
      <c r="RXF189" s="165"/>
      <c r="RXG189" s="165"/>
      <c r="RXH189" s="168"/>
      <c r="RXI189" s="165"/>
      <c r="RXJ189" s="165"/>
      <c r="RXK189" s="165"/>
      <c r="RXL189" s="168"/>
      <c r="RXM189" s="165"/>
      <c r="RXN189" s="165"/>
      <c r="RXO189" s="165"/>
      <c r="RXP189" s="168"/>
      <c r="RXQ189" s="165"/>
      <c r="RXR189" s="165"/>
      <c r="RXS189" s="165"/>
      <c r="RXT189" s="168"/>
      <c r="RXU189" s="165"/>
      <c r="RXV189" s="165"/>
      <c r="RXW189" s="165"/>
      <c r="RXX189" s="168"/>
      <c r="RXY189" s="165"/>
      <c r="RXZ189" s="165"/>
      <c r="RYA189" s="165"/>
      <c r="RYB189" s="168"/>
      <c r="RYC189" s="165"/>
      <c r="RYD189" s="165"/>
      <c r="RYE189" s="165"/>
      <c r="RYF189" s="168"/>
      <c r="RYG189" s="165"/>
      <c r="RYH189" s="165"/>
      <c r="RYI189" s="165"/>
      <c r="RYJ189" s="168"/>
      <c r="RYK189" s="165"/>
      <c r="RYL189" s="165"/>
      <c r="RYM189" s="165"/>
      <c r="RYN189" s="168"/>
      <c r="RYO189" s="165"/>
      <c r="RYP189" s="165"/>
      <c r="RYQ189" s="165"/>
      <c r="RYR189" s="168"/>
      <c r="RYS189" s="165"/>
      <c r="RYT189" s="165"/>
      <c r="RYU189" s="165"/>
      <c r="RYV189" s="168"/>
      <c r="RYW189" s="165"/>
      <c r="RYX189" s="165"/>
      <c r="RYY189" s="165"/>
      <c r="RYZ189" s="168"/>
      <c r="RZA189" s="165"/>
      <c r="RZB189" s="165"/>
      <c r="RZC189" s="165"/>
      <c r="RZD189" s="168"/>
      <c r="RZE189" s="165"/>
      <c r="RZF189" s="165"/>
      <c r="RZG189" s="165"/>
      <c r="RZH189" s="168"/>
      <c r="RZI189" s="165"/>
      <c r="RZJ189" s="165"/>
      <c r="RZK189" s="165"/>
      <c r="RZL189" s="168"/>
      <c r="RZM189" s="165"/>
      <c r="RZN189" s="165"/>
      <c r="RZO189" s="165"/>
      <c r="RZP189" s="168"/>
      <c r="RZQ189" s="165"/>
      <c r="RZR189" s="165"/>
      <c r="RZS189" s="165"/>
      <c r="RZT189" s="168"/>
      <c r="RZU189" s="165"/>
      <c r="RZV189" s="165"/>
      <c r="RZW189" s="165"/>
      <c r="RZX189" s="168"/>
      <c r="RZY189" s="165"/>
      <c r="RZZ189" s="165"/>
      <c r="SAA189" s="165"/>
      <c r="SAB189" s="168"/>
      <c r="SAC189" s="165"/>
      <c r="SAD189" s="165"/>
      <c r="SAE189" s="165"/>
      <c r="SAF189" s="168"/>
      <c r="SAG189" s="165"/>
      <c r="SAH189" s="165"/>
      <c r="SAI189" s="165"/>
      <c r="SAJ189" s="168"/>
      <c r="SAK189" s="165"/>
      <c r="SAL189" s="165"/>
      <c r="SAM189" s="165"/>
      <c r="SAN189" s="168"/>
      <c r="SAO189" s="165"/>
      <c r="SAP189" s="165"/>
      <c r="SAQ189" s="165"/>
      <c r="SAR189" s="168"/>
      <c r="SAS189" s="165"/>
      <c r="SAT189" s="165"/>
      <c r="SAU189" s="165"/>
      <c r="SAV189" s="168"/>
      <c r="SAW189" s="165"/>
      <c r="SAX189" s="165"/>
      <c r="SAY189" s="165"/>
      <c r="SAZ189" s="168"/>
      <c r="SBA189" s="165"/>
      <c r="SBB189" s="165"/>
      <c r="SBC189" s="165"/>
      <c r="SBD189" s="168"/>
      <c r="SBE189" s="165"/>
      <c r="SBF189" s="165"/>
      <c r="SBG189" s="165"/>
      <c r="SBH189" s="168"/>
      <c r="SBI189" s="165"/>
      <c r="SBJ189" s="165"/>
      <c r="SBK189" s="165"/>
      <c r="SBL189" s="168"/>
      <c r="SBM189" s="165"/>
      <c r="SBN189" s="165"/>
      <c r="SBO189" s="165"/>
      <c r="SBP189" s="168"/>
      <c r="SBQ189" s="165"/>
      <c r="SBR189" s="165"/>
      <c r="SBS189" s="165"/>
      <c r="SBT189" s="168"/>
      <c r="SBU189" s="165"/>
      <c r="SBV189" s="165"/>
      <c r="SBW189" s="165"/>
      <c r="SBX189" s="168"/>
      <c r="SBY189" s="165"/>
      <c r="SBZ189" s="165"/>
      <c r="SCA189" s="165"/>
      <c r="SCB189" s="168"/>
      <c r="SCC189" s="165"/>
      <c r="SCD189" s="165"/>
      <c r="SCE189" s="165"/>
      <c r="SCF189" s="168"/>
      <c r="SCG189" s="165"/>
      <c r="SCH189" s="165"/>
      <c r="SCI189" s="165"/>
      <c r="SCJ189" s="168"/>
      <c r="SCK189" s="165"/>
      <c r="SCL189" s="165"/>
      <c r="SCM189" s="165"/>
      <c r="SCN189" s="168"/>
      <c r="SCO189" s="165"/>
      <c r="SCP189" s="165"/>
      <c r="SCQ189" s="165"/>
      <c r="SCR189" s="168"/>
      <c r="SCS189" s="165"/>
      <c r="SCT189" s="165"/>
      <c r="SCU189" s="165"/>
      <c r="SCV189" s="168"/>
      <c r="SCW189" s="165"/>
      <c r="SCX189" s="165"/>
      <c r="SCY189" s="165"/>
      <c r="SCZ189" s="168"/>
      <c r="SDA189" s="165"/>
      <c r="SDB189" s="165"/>
      <c r="SDC189" s="165"/>
      <c r="SDD189" s="168"/>
      <c r="SDE189" s="165"/>
      <c r="SDF189" s="165"/>
      <c r="SDG189" s="165"/>
      <c r="SDH189" s="168"/>
      <c r="SDI189" s="165"/>
      <c r="SDJ189" s="165"/>
      <c r="SDK189" s="165"/>
      <c r="SDL189" s="168"/>
      <c r="SDM189" s="165"/>
      <c r="SDN189" s="165"/>
      <c r="SDO189" s="165"/>
      <c r="SDP189" s="168"/>
      <c r="SDQ189" s="165"/>
      <c r="SDR189" s="165"/>
      <c r="SDS189" s="165"/>
      <c r="SDT189" s="168"/>
      <c r="SDU189" s="165"/>
      <c r="SDV189" s="165"/>
      <c r="SDW189" s="165"/>
      <c r="SDX189" s="168"/>
      <c r="SDY189" s="165"/>
      <c r="SDZ189" s="165"/>
      <c r="SEA189" s="165"/>
      <c r="SEB189" s="168"/>
      <c r="SEC189" s="165"/>
      <c r="SED189" s="165"/>
      <c r="SEE189" s="165"/>
      <c r="SEF189" s="168"/>
      <c r="SEG189" s="165"/>
      <c r="SEH189" s="165"/>
      <c r="SEI189" s="165"/>
      <c r="SEJ189" s="168"/>
      <c r="SEK189" s="165"/>
      <c r="SEL189" s="165"/>
      <c r="SEM189" s="165"/>
      <c r="SEN189" s="168"/>
      <c r="SEO189" s="165"/>
      <c r="SEP189" s="165"/>
      <c r="SEQ189" s="165"/>
      <c r="SER189" s="168"/>
      <c r="SES189" s="165"/>
      <c r="SET189" s="165"/>
      <c r="SEU189" s="165"/>
      <c r="SEV189" s="168"/>
      <c r="SEW189" s="165"/>
      <c r="SEX189" s="165"/>
      <c r="SEY189" s="165"/>
      <c r="SEZ189" s="168"/>
      <c r="SFA189" s="165"/>
      <c r="SFB189" s="165"/>
      <c r="SFC189" s="165"/>
      <c r="SFD189" s="168"/>
      <c r="SFE189" s="165"/>
      <c r="SFF189" s="165"/>
      <c r="SFG189" s="165"/>
      <c r="SFH189" s="168"/>
      <c r="SFI189" s="165"/>
      <c r="SFJ189" s="165"/>
      <c r="SFK189" s="165"/>
      <c r="SFL189" s="168"/>
      <c r="SFM189" s="165"/>
      <c r="SFN189" s="165"/>
      <c r="SFO189" s="165"/>
      <c r="SFP189" s="168"/>
      <c r="SFQ189" s="165"/>
      <c r="SFR189" s="165"/>
      <c r="SFS189" s="165"/>
      <c r="SFT189" s="168"/>
      <c r="SFU189" s="165"/>
      <c r="SFV189" s="165"/>
      <c r="SFW189" s="165"/>
      <c r="SFX189" s="168"/>
      <c r="SFY189" s="165"/>
      <c r="SFZ189" s="165"/>
      <c r="SGA189" s="165"/>
      <c r="SGB189" s="168"/>
      <c r="SGC189" s="165"/>
      <c r="SGD189" s="165"/>
      <c r="SGE189" s="165"/>
      <c r="SGF189" s="168"/>
      <c r="SGG189" s="165"/>
      <c r="SGH189" s="165"/>
      <c r="SGI189" s="165"/>
      <c r="SGJ189" s="168"/>
      <c r="SGK189" s="165"/>
      <c r="SGL189" s="165"/>
      <c r="SGM189" s="165"/>
      <c r="SGN189" s="168"/>
      <c r="SGO189" s="165"/>
      <c r="SGP189" s="165"/>
      <c r="SGQ189" s="165"/>
      <c r="SGR189" s="168"/>
      <c r="SGS189" s="165"/>
      <c r="SGT189" s="165"/>
      <c r="SGU189" s="165"/>
      <c r="SGV189" s="168"/>
      <c r="SGW189" s="165"/>
      <c r="SGX189" s="165"/>
      <c r="SGY189" s="165"/>
      <c r="SGZ189" s="168"/>
      <c r="SHA189" s="165"/>
      <c r="SHB189" s="165"/>
      <c r="SHC189" s="165"/>
      <c r="SHD189" s="168"/>
      <c r="SHE189" s="165"/>
      <c r="SHF189" s="165"/>
      <c r="SHG189" s="165"/>
      <c r="SHH189" s="168"/>
      <c r="SHI189" s="165"/>
      <c r="SHJ189" s="165"/>
      <c r="SHK189" s="165"/>
      <c r="SHL189" s="168"/>
      <c r="SHM189" s="165"/>
      <c r="SHN189" s="165"/>
      <c r="SHO189" s="165"/>
      <c r="SHP189" s="168"/>
      <c r="SHQ189" s="165"/>
      <c r="SHR189" s="165"/>
      <c r="SHS189" s="165"/>
      <c r="SHT189" s="168"/>
      <c r="SHU189" s="165"/>
      <c r="SHV189" s="165"/>
      <c r="SHW189" s="165"/>
      <c r="SHX189" s="168"/>
      <c r="SHY189" s="165"/>
      <c r="SHZ189" s="165"/>
      <c r="SIA189" s="165"/>
      <c r="SIB189" s="168"/>
      <c r="SIC189" s="165"/>
      <c r="SID189" s="165"/>
      <c r="SIE189" s="165"/>
      <c r="SIF189" s="168"/>
      <c r="SIG189" s="165"/>
      <c r="SIH189" s="165"/>
      <c r="SII189" s="165"/>
      <c r="SIJ189" s="168"/>
      <c r="SIK189" s="165"/>
      <c r="SIL189" s="165"/>
      <c r="SIM189" s="165"/>
      <c r="SIN189" s="168"/>
      <c r="SIO189" s="165"/>
      <c r="SIP189" s="165"/>
      <c r="SIQ189" s="165"/>
      <c r="SIR189" s="168"/>
      <c r="SIS189" s="165"/>
      <c r="SIT189" s="165"/>
      <c r="SIU189" s="165"/>
      <c r="SIV189" s="168"/>
      <c r="SIW189" s="165"/>
      <c r="SIX189" s="165"/>
      <c r="SIY189" s="165"/>
      <c r="SIZ189" s="168"/>
      <c r="SJA189" s="165"/>
      <c r="SJB189" s="165"/>
      <c r="SJC189" s="165"/>
      <c r="SJD189" s="168"/>
      <c r="SJE189" s="165"/>
      <c r="SJF189" s="165"/>
      <c r="SJG189" s="165"/>
      <c r="SJH189" s="168"/>
      <c r="SJI189" s="165"/>
      <c r="SJJ189" s="165"/>
      <c r="SJK189" s="165"/>
      <c r="SJL189" s="168"/>
      <c r="SJM189" s="165"/>
      <c r="SJN189" s="165"/>
      <c r="SJO189" s="165"/>
      <c r="SJP189" s="168"/>
      <c r="SJQ189" s="165"/>
      <c r="SJR189" s="165"/>
      <c r="SJS189" s="165"/>
      <c r="SJT189" s="168"/>
      <c r="SJU189" s="165"/>
      <c r="SJV189" s="165"/>
      <c r="SJW189" s="165"/>
      <c r="SJX189" s="168"/>
      <c r="SJY189" s="165"/>
      <c r="SJZ189" s="165"/>
      <c r="SKA189" s="165"/>
      <c r="SKB189" s="168"/>
      <c r="SKC189" s="165"/>
      <c r="SKD189" s="165"/>
      <c r="SKE189" s="165"/>
      <c r="SKF189" s="168"/>
      <c r="SKG189" s="165"/>
      <c r="SKH189" s="165"/>
      <c r="SKI189" s="165"/>
      <c r="SKJ189" s="168"/>
      <c r="SKK189" s="165"/>
      <c r="SKL189" s="165"/>
      <c r="SKM189" s="165"/>
      <c r="SKN189" s="168"/>
      <c r="SKO189" s="165"/>
      <c r="SKP189" s="165"/>
      <c r="SKQ189" s="165"/>
      <c r="SKR189" s="168"/>
      <c r="SKS189" s="165"/>
      <c r="SKT189" s="165"/>
      <c r="SKU189" s="165"/>
      <c r="SKV189" s="168"/>
      <c r="SKW189" s="165"/>
      <c r="SKX189" s="165"/>
      <c r="SKY189" s="165"/>
      <c r="SKZ189" s="168"/>
      <c r="SLA189" s="165"/>
      <c r="SLB189" s="165"/>
      <c r="SLC189" s="165"/>
      <c r="SLD189" s="168"/>
      <c r="SLE189" s="165"/>
      <c r="SLF189" s="165"/>
      <c r="SLG189" s="165"/>
      <c r="SLH189" s="168"/>
      <c r="SLI189" s="165"/>
      <c r="SLJ189" s="165"/>
      <c r="SLK189" s="165"/>
      <c r="SLL189" s="168"/>
      <c r="SLM189" s="165"/>
      <c r="SLN189" s="165"/>
      <c r="SLO189" s="165"/>
      <c r="SLP189" s="168"/>
      <c r="SLQ189" s="165"/>
      <c r="SLR189" s="165"/>
      <c r="SLS189" s="165"/>
      <c r="SLT189" s="168"/>
      <c r="SLU189" s="165"/>
      <c r="SLV189" s="165"/>
      <c r="SLW189" s="165"/>
      <c r="SLX189" s="168"/>
      <c r="SLY189" s="165"/>
      <c r="SLZ189" s="165"/>
      <c r="SMA189" s="165"/>
      <c r="SMB189" s="168"/>
      <c r="SMC189" s="165"/>
      <c r="SMD189" s="165"/>
      <c r="SME189" s="165"/>
      <c r="SMF189" s="168"/>
      <c r="SMG189" s="165"/>
      <c r="SMH189" s="165"/>
      <c r="SMI189" s="165"/>
      <c r="SMJ189" s="168"/>
      <c r="SMK189" s="165"/>
      <c r="SML189" s="165"/>
      <c r="SMM189" s="165"/>
      <c r="SMN189" s="168"/>
      <c r="SMO189" s="165"/>
      <c r="SMP189" s="165"/>
      <c r="SMQ189" s="165"/>
      <c r="SMR189" s="168"/>
      <c r="SMS189" s="165"/>
      <c r="SMT189" s="165"/>
      <c r="SMU189" s="165"/>
      <c r="SMV189" s="168"/>
      <c r="SMW189" s="165"/>
      <c r="SMX189" s="165"/>
      <c r="SMY189" s="165"/>
      <c r="SMZ189" s="168"/>
      <c r="SNA189" s="165"/>
      <c r="SNB189" s="165"/>
      <c r="SNC189" s="165"/>
      <c r="SND189" s="168"/>
      <c r="SNE189" s="165"/>
      <c r="SNF189" s="165"/>
      <c r="SNG189" s="165"/>
      <c r="SNH189" s="168"/>
      <c r="SNI189" s="165"/>
      <c r="SNJ189" s="165"/>
      <c r="SNK189" s="165"/>
      <c r="SNL189" s="168"/>
      <c r="SNM189" s="165"/>
      <c r="SNN189" s="165"/>
      <c r="SNO189" s="165"/>
      <c r="SNP189" s="168"/>
      <c r="SNQ189" s="165"/>
      <c r="SNR189" s="165"/>
      <c r="SNS189" s="165"/>
      <c r="SNT189" s="168"/>
      <c r="SNU189" s="165"/>
      <c r="SNV189" s="165"/>
      <c r="SNW189" s="165"/>
      <c r="SNX189" s="168"/>
      <c r="SNY189" s="165"/>
      <c r="SNZ189" s="165"/>
      <c r="SOA189" s="165"/>
      <c r="SOB189" s="168"/>
      <c r="SOC189" s="165"/>
      <c r="SOD189" s="165"/>
      <c r="SOE189" s="165"/>
      <c r="SOF189" s="168"/>
      <c r="SOG189" s="165"/>
      <c r="SOH189" s="165"/>
      <c r="SOI189" s="165"/>
      <c r="SOJ189" s="168"/>
      <c r="SOK189" s="165"/>
      <c r="SOL189" s="165"/>
      <c r="SOM189" s="165"/>
      <c r="SON189" s="168"/>
      <c r="SOO189" s="165"/>
      <c r="SOP189" s="165"/>
      <c r="SOQ189" s="165"/>
      <c r="SOR189" s="168"/>
      <c r="SOS189" s="165"/>
      <c r="SOT189" s="165"/>
      <c r="SOU189" s="165"/>
      <c r="SOV189" s="168"/>
      <c r="SOW189" s="165"/>
      <c r="SOX189" s="165"/>
      <c r="SOY189" s="165"/>
      <c r="SOZ189" s="168"/>
      <c r="SPA189" s="165"/>
      <c r="SPB189" s="165"/>
      <c r="SPC189" s="165"/>
      <c r="SPD189" s="168"/>
      <c r="SPE189" s="165"/>
      <c r="SPF189" s="165"/>
      <c r="SPG189" s="165"/>
      <c r="SPH189" s="168"/>
      <c r="SPI189" s="165"/>
      <c r="SPJ189" s="165"/>
      <c r="SPK189" s="165"/>
      <c r="SPL189" s="168"/>
      <c r="SPM189" s="165"/>
      <c r="SPN189" s="165"/>
      <c r="SPO189" s="165"/>
      <c r="SPP189" s="168"/>
      <c r="SPQ189" s="165"/>
      <c r="SPR189" s="165"/>
      <c r="SPS189" s="165"/>
      <c r="SPT189" s="168"/>
      <c r="SPU189" s="165"/>
      <c r="SPV189" s="165"/>
      <c r="SPW189" s="165"/>
      <c r="SPX189" s="168"/>
      <c r="SPY189" s="165"/>
      <c r="SPZ189" s="165"/>
      <c r="SQA189" s="165"/>
      <c r="SQB189" s="168"/>
      <c r="SQC189" s="165"/>
      <c r="SQD189" s="165"/>
      <c r="SQE189" s="165"/>
      <c r="SQF189" s="168"/>
      <c r="SQG189" s="165"/>
      <c r="SQH189" s="165"/>
      <c r="SQI189" s="165"/>
      <c r="SQJ189" s="168"/>
      <c r="SQK189" s="165"/>
      <c r="SQL189" s="165"/>
      <c r="SQM189" s="165"/>
      <c r="SQN189" s="168"/>
      <c r="SQO189" s="165"/>
      <c r="SQP189" s="165"/>
      <c r="SQQ189" s="165"/>
      <c r="SQR189" s="168"/>
      <c r="SQS189" s="165"/>
      <c r="SQT189" s="165"/>
      <c r="SQU189" s="165"/>
      <c r="SQV189" s="168"/>
      <c r="SQW189" s="165"/>
      <c r="SQX189" s="165"/>
      <c r="SQY189" s="165"/>
      <c r="SQZ189" s="168"/>
      <c r="SRA189" s="165"/>
      <c r="SRB189" s="165"/>
      <c r="SRC189" s="165"/>
      <c r="SRD189" s="168"/>
      <c r="SRE189" s="165"/>
      <c r="SRF189" s="165"/>
      <c r="SRG189" s="165"/>
      <c r="SRH189" s="168"/>
      <c r="SRI189" s="165"/>
      <c r="SRJ189" s="165"/>
      <c r="SRK189" s="165"/>
      <c r="SRL189" s="168"/>
      <c r="SRM189" s="165"/>
      <c r="SRN189" s="165"/>
      <c r="SRO189" s="165"/>
      <c r="SRP189" s="168"/>
      <c r="SRQ189" s="165"/>
      <c r="SRR189" s="165"/>
      <c r="SRS189" s="165"/>
      <c r="SRT189" s="168"/>
      <c r="SRU189" s="165"/>
      <c r="SRV189" s="165"/>
      <c r="SRW189" s="165"/>
      <c r="SRX189" s="168"/>
      <c r="SRY189" s="165"/>
      <c r="SRZ189" s="165"/>
      <c r="SSA189" s="165"/>
      <c r="SSB189" s="168"/>
      <c r="SSC189" s="165"/>
      <c r="SSD189" s="165"/>
      <c r="SSE189" s="165"/>
      <c r="SSF189" s="168"/>
      <c r="SSG189" s="165"/>
      <c r="SSH189" s="165"/>
      <c r="SSI189" s="165"/>
      <c r="SSJ189" s="168"/>
      <c r="SSK189" s="165"/>
      <c r="SSL189" s="165"/>
      <c r="SSM189" s="165"/>
      <c r="SSN189" s="168"/>
      <c r="SSO189" s="165"/>
      <c r="SSP189" s="165"/>
      <c r="SSQ189" s="165"/>
      <c r="SSR189" s="168"/>
      <c r="SSS189" s="165"/>
      <c r="SST189" s="165"/>
      <c r="SSU189" s="165"/>
      <c r="SSV189" s="168"/>
      <c r="SSW189" s="165"/>
      <c r="SSX189" s="165"/>
      <c r="SSY189" s="165"/>
      <c r="SSZ189" s="168"/>
      <c r="STA189" s="165"/>
      <c r="STB189" s="165"/>
      <c r="STC189" s="165"/>
      <c r="STD189" s="168"/>
      <c r="STE189" s="165"/>
      <c r="STF189" s="165"/>
      <c r="STG189" s="165"/>
      <c r="STH189" s="168"/>
      <c r="STI189" s="165"/>
      <c r="STJ189" s="165"/>
      <c r="STK189" s="165"/>
      <c r="STL189" s="168"/>
      <c r="STM189" s="165"/>
      <c r="STN189" s="165"/>
      <c r="STO189" s="165"/>
      <c r="STP189" s="168"/>
      <c r="STQ189" s="165"/>
      <c r="STR189" s="165"/>
      <c r="STS189" s="165"/>
      <c r="STT189" s="168"/>
      <c r="STU189" s="165"/>
      <c r="STV189" s="165"/>
      <c r="STW189" s="165"/>
      <c r="STX189" s="168"/>
      <c r="STY189" s="165"/>
      <c r="STZ189" s="165"/>
      <c r="SUA189" s="165"/>
      <c r="SUB189" s="168"/>
      <c r="SUC189" s="165"/>
      <c r="SUD189" s="165"/>
      <c r="SUE189" s="165"/>
      <c r="SUF189" s="168"/>
      <c r="SUG189" s="165"/>
      <c r="SUH189" s="165"/>
      <c r="SUI189" s="165"/>
      <c r="SUJ189" s="168"/>
      <c r="SUK189" s="165"/>
      <c r="SUL189" s="165"/>
      <c r="SUM189" s="165"/>
      <c r="SUN189" s="168"/>
      <c r="SUO189" s="165"/>
      <c r="SUP189" s="165"/>
      <c r="SUQ189" s="165"/>
      <c r="SUR189" s="168"/>
      <c r="SUS189" s="165"/>
      <c r="SUT189" s="165"/>
      <c r="SUU189" s="165"/>
      <c r="SUV189" s="168"/>
      <c r="SUW189" s="165"/>
      <c r="SUX189" s="165"/>
      <c r="SUY189" s="165"/>
      <c r="SUZ189" s="168"/>
      <c r="SVA189" s="165"/>
      <c r="SVB189" s="165"/>
      <c r="SVC189" s="165"/>
      <c r="SVD189" s="168"/>
      <c r="SVE189" s="165"/>
      <c r="SVF189" s="165"/>
      <c r="SVG189" s="165"/>
      <c r="SVH189" s="168"/>
      <c r="SVI189" s="165"/>
      <c r="SVJ189" s="165"/>
      <c r="SVK189" s="165"/>
      <c r="SVL189" s="168"/>
      <c r="SVM189" s="165"/>
      <c r="SVN189" s="165"/>
      <c r="SVO189" s="165"/>
      <c r="SVP189" s="168"/>
      <c r="SVQ189" s="165"/>
      <c r="SVR189" s="165"/>
      <c r="SVS189" s="165"/>
      <c r="SVT189" s="168"/>
      <c r="SVU189" s="165"/>
      <c r="SVV189" s="165"/>
      <c r="SVW189" s="165"/>
      <c r="SVX189" s="168"/>
      <c r="SVY189" s="165"/>
      <c r="SVZ189" s="165"/>
      <c r="SWA189" s="165"/>
      <c r="SWB189" s="168"/>
      <c r="SWC189" s="165"/>
      <c r="SWD189" s="165"/>
      <c r="SWE189" s="165"/>
      <c r="SWF189" s="168"/>
      <c r="SWG189" s="165"/>
      <c r="SWH189" s="165"/>
      <c r="SWI189" s="165"/>
      <c r="SWJ189" s="168"/>
      <c r="SWK189" s="165"/>
      <c r="SWL189" s="165"/>
      <c r="SWM189" s="165"/>
      <c r="SWN189" s="168"/>
      <c r="SWO189" s="165"/>
      <c r="SWP189" s="165"/>
      <c r="SWQ189" s="165"/>
      <c r="SWR189" s="168"/>
      <c r="SWS189" s="165"/>
      <c r="SWT189" s="165"/>
      <c r="SWU189" s="165"/>
      <c r="SWV189" s="168"/>
      <c r="SWW189" s="165"/>
      <c r="SWX189" s="165"/>
      <c r="SWY189" s="165"/>
      <c r="SWZ189" s="168"/>
      <c r="SXA189" s="165"/>
      <c r="SXB189" s="165"/>
      <c r="SXC189" s="165"/>
      <c r="SXD189" s="168"/>
      <c r="SXE189" s="165"/>
      <c r="SXF189" s="165"/>
      <c r="SXG189" s="165"/>
      <c r="SXH189" s="168"/>
      <c r="SXI189" s="165"/>
      <c r="SXJ189" s="165"/>
      <c r="SXK189" s="165"/>
      <c r="SXL189" s="168"/>
      <c r="SXM189" s="165"/>
      <c r="SXN189" s="165"/>
      <c r="SXO189" s="165"/>
      <c r="SXP189" s="168"/>
      <c r="SXQ189" s="165"/>
      <c r="SXR189" s="165"/>
      <c r="SXS189" s="165"/>
      <c r="SXT189" s="168"/>
      <c r="SXU189" s="165"/>
      <c r="SXV189" s="165"/>
      <c r="SXW189" s="165"/>
      <c r="SXX189" s="168"/>
      <c r="SXY189" s="165"/>
      <c r="SXZ189" s="165"/>
      <c r="SYA189" s="165"/>
      <c r="SYB189" s="168"/>
      <c r="SYC189" s="165"/>
      <c r="SYD189" s="165"/>
      <c r="SYE189" s="165"/>
      <c r="SYF189" s="168"/>
      <c r="SYG189" s="165"/>
      <c r="SYH189" s="165"/>
      <c r="SYI189" s="165"/>
      <c r="SYJ189" s="168"/>
      <c r="SYK189" s="165"/>
      <c r="SYL189" s="165"/>
      <c r="SYM189" s="165"/>
      <c r="SYN189" s="168"/>
      <c r="SYO189" s="165"/>
      <c r="SYP189" s="165"/>
      <c r="SYQ189" s="165"/>
      <c r="SYR189" s="168"/>
      <c r="SYS189" s="165"/>
      <c r="SYT189" s="165"/>
      <c r="SYU189" s="165"/>
      <c r="SYV189" s="168"/>
      <c r="SYW189" s="165"/>
      <c r="SYX189" s="165"/>
      <c r="SYY189" s="165"/>
      <c r="SYZ189" s="168"/>
      <c r="SZA189" s="165"/>
      <c r="SZB189" s="165"/>
      <c r="SZC189" s="165"/>
      <c r="SZD189" s="168"/>
      <c r="SZE189" s="165"/>
      <c r="SZF189" s="165"/>
      <c r="SZG189" s="165"/>
      <c r="SZH189" s="168"/>
      <c r="SZI189" s="165"/>
      <c r="SZJ189" s="165"/>
      <c r="SZK189" s="165"/>
      <c r="SZL189" s="168"/>
      <c r="SZM189" s="165"/>
      <c r="SZN189" s="165"/>
      <c r="SZO189" s="165"/>
      <c r="SZP189" s="168"/>
      <c r="SZQ189" s="165"/>
      <c r="SZR189" s="165"/>
      <c r="SZS189" s="165"/>
      <c r="SZT189" s="168"/>
      <c r="SZU189" s="165"/>
      <c r="SZV189" s="165"/>
      <c r="SZW189" s="165"/>
      <c r="SZX189" s="168"/>
      <c r="SZY189" s="165"/>
      <c r="SZZ189" s="165"/>
      <c r="TAA189" s="165"/>
      <c r="TAB189" s="168"/>
      <c r="TAC189" s="165"/>
      <c r="TAD189" s="165"/>
      <c r="TAE189" s="165"/>
      <c r="TAF189" s="168"/>
      <c r="TAG189" s="165"/>
      <c r="TAH189" s="165"/>
      <c r="TAI189" s="165"/>
      <c r="TAJ189" s="168"/>
      <c r="TAK189" s="165"/>
      <c r="TAL189" s="165"/>
      <c r="TAM189" s="165"/>
      <c r="TAN189" s="168"/>
      <c r="TAO189" s="165"/>
      <c r="TAP189" s="165"/>
      <c r="TAQ189" s="165"/>
      <c r="TAR189" s="168"/>
      <c r="TAS189" s="165"/>
      <c r="TAT189" s="165"/>
      <c r="TAU189" s="165"/>
      <c r="TAV189" s="168"/>
      <c r="TAW189" s="165"/>
      <c r="TAX189" s="165"/>
      <c r="TAY189" s="165"/>
      <c r="TAZ189" s="168"/>
      <c r="TBA189" s="165"/>
      <c r="TBB189" s="165"/>
      <c r="TBC189" s="165"/>
      <c r="TBD189" s="168"/>
      <c r="TBE189" s="165"/>
      <c r="TBF189" s="165"/>
      <c r="TBG189" s="165"/>
      <c r="TBH189" s="168"/>
      <c r="TBI189" s="165"/>
      <c r="TBJ189" s="165"/>
      <c r="TBK189" s="165"/>
      <c r="TBL189" s="168"/>
      <c r="TBM189" s="165"/>
      <c r="TBN189" s="165"/>
      <c r="TBO189" s="165"/>
      <c r="TBP189" s="168"/>
      <c r="TBQ189" s="165"/>
      <c r="TBR189" s="165"/>
      <c r="TBS189" s="165"/>
      <c r="TBT189" s="168"/>
      <c r="TBU189" s="165"/>
      <c r="TBV189" s="165"/>
      <c r="TBW189" s="165"/>
      <c r="TBX189" s="168"/>
      <c r="TBY189" s="165"/>
      <c r="TBZ189" s="165"/>
      <c r="TCA189" s="165"/>
      <c r="TCB189" s="168"/>
      <c r="TCC189" s="165"/>
      <c r="TCD189" s="165"/>
      <c r="TCE189" s="165"/>
      <c r="TCF189" s="168"/>
      <c r="TCG189" s="165"/>
      <c r="TCH189" s="165"/>
      <c r="TCI189" s="165"/>
      <c r="TCJ189" s="168"/>
      <c r="TCK189" s="165"/>
      <c r="TCL189" s="165"/>
      <c r="TCM189" s="165"/>
      <c r="TCN189" s="168"/>
      <c r="TCO189" s="165"/>
      <c r="TCP189" s="165"/>
      <c r="TCQ189" s="165"/>
      <c r="TCR189" s="168"/>
      <c r="TCS189" s="165"/>
      <c r="TCT189" s="165"/>
      <c r="TCU189" s="165"/>
      <c r="TCV189" s="168"/>
      <c r="TCW189" s="165"/>
      <c r="TCX189" s="165"/>
      <c r="TCY189" s="165"/>
      <c r="TCZ189" s="168"/>
      <c r="TDA189" s="165"/>
      <c r="TDB189" s="165"/>
      <c r="TDC189" s="165"/>
      <c r="TDD189" s="168"/>
      <c r="TDE189" s="165"/>
      <c r="TDF189" s="165"/>
      <c r="TDG189" s="165"/>
      <c r="TDH189" s="168"/>
      <c r="TDI189" s="165"/>
      <c r="TDJ189" s="165"/>
      <c r="TDK189" s="165"/>
      <c r="TDL189" s="168"/>
      <c r="TDM189" s="165"/>
      <c r="TDN189" s="165"/>
      <c r="TDO189" s="165"/>
      <c r="TDP189" s="168"/>
      <c r="TDQ189" s="165"/>
      <c r="TDR189" s="165"/>
      <c r="TDS189" s="165"/>
      <c r="TDT189" s="168"/>
      <c r="TDU189" s="165"/>
      <c r="TDV189" s="165"/>
      <c r="TDW189" s="165"/>
      <c r="TDX189" s="168"/>
      <c r="TDY189" s="165"/>
      <c r="TDZ189" s="165"/>
      <c r="TEA189" s="165"/>
      <c r="TEB189" s="168"/>
      <c r="TEC189" s="165"/>
      <c r="TED189" s="165"/>
      <c r="TEE189" s="165"/>
      <c r="TEF189" s="168"/>
      <c r="TEG189" s="165"/>
      <c r="TEH189" s="165"/>
      <c r="TEI189" s="165"/>
      <c r="TEJ189" s="168"/>
      <c r="TEK189" s="165"/>
      <c r="TEL189" s="165"/>
      <c r="TEM189" s="165"/>
      <c r="TEN189" s="168"/>
      <c r="TEO189" s="165"/>
      <c r="TEP189" s="165"/>
      <c r="TEQ189" s="165"/>
      <c r="TER189" s="168"/>
      <c r="TES189" s="165"/>
      <c r="TET189" s="165"/>
      <c r="TEU189" s="165"/>
      <c r="TEV189" s="168"/>
      <c r="TEW189" s="165"/>
      <c r="TEX189" s="165"/>
      <c r="TEY189" s="165"/>
      <c r="TEZ189" s="168"/>
      <c r="TFA189" s="165"/>
      <c r="TFB189" s="165"/>
      <c r="TFC189" s="165"/>
      <c r="TFD189" s="168"/>
      <c r="TFE189" s="165"/>
      <c r="TFF189" s="165"/>
      <c r="TFG189" s="165"/>
      <c r="TFH189" s="168"/>
      <c r="TFI189" s="165"/>
      <c r="TFJ189" s="165"/>
      <c r="TFK189" s="165"/>
      <c r="TFL189" s="168"/>
      <c r="TFM189" s="165"/>
      <c r="TFN189" s="165"/>
      <c r="TFO189" s="165"/>
      <c r="TFP189" s="168"/>
      <c r="TFQ189" s="165"/>
      <c r="TFR189" s="165"/>
      <c r="TFS189" s="165"/>
      <c r="TFT189" s="168"/>
      <c r="TFU189" s="165"/>
      <c r="TFV189" s="165"/>
      <c r="TFW189" s="165"/>
      <c r="TFX189" s="168"/>
      <c r="TFY189" s="165"/>
      <c r="TFZ189" s="165"/>
      <c r="TGA189" s="165"/>
      <c r="TGB189" s="168"/>
      <c r="TGC189" s="165"/>
      <c r="TGD189" s="165"/>
      <c r="TGE189" s="165"/>
      <c r="TGF189" s="168"/>
      <c r="TGG189" s="165"/>
      <c r="TGH189" s="165"/>
      <c r="TGI189" s="165"/>
      <c r="TGJ189" s="168"/>
      <c r="TGK189" s="165"/>
      <c r="TGL189" s="165"/>
      <c r="TGM189" s="165"/>
      <c r="TGN189" s="168"/>
      <c r="TGO189" s="165"/>
      <c r="TGP189" s="165"/>
      <c r="TGQ189" s="165"/>
      <c r="TGR189" s="168"/>
      <c r="TGS189" s="165"/>
      <c r="TGT189" s="165"/>
      <c r="TGU189" s="165"/>
      <c r="TGV189" s="168"/>
      <c r="TGW189" s="165"/>
      <c r="TGX189" s="165"/>
      <c r="TGY189" s="165"/>
      <c r="TGZ189" s="168"/>
      <c r="THA189" s="165"/>
      <c r="THB189" s="165"/>
      <c r="THC189" s="165"/>
      <c r="THD189" s="168"/>
      <c r="THE189" s="165"/>
      <c r="THF189" s="165"/>
      <c r="THG189" s="165"/>
      <c r="THH189" s="168"/>
      <c r="THI189" s="165"/>
      <c r="THJ189" s="165"/>
      <c r="THK189" s="165"/>
      <c r="THL189" s="168"/>
      <c r="THM189" s="165"/>
      <c r="THN189" s="165"/>
      <c r="THO189" s="165"/>
      <c r="THP189" s="168"/>
      <c r="THQ189" s="165"/>
      <c r="THR189" s="165"/>
      <c r="THS189" s="165"/>
      <c r="THT189" s="168"/>
      <c r="THU189" s="165"/>
      <c r="THV189" s="165"/>
      <c r="THW189" s="165"/>
      <c r="THX189" s="168"/>
      <c r="THY189" s="165"/>
      <c r="THZ189" s="165"/>
      <c r="TIA189" s="165"/>
      <c r="TIB189" s="168"/>
      <c r="TIC189" s="165"/>
      <c r="TID189" s="165"/>
      <c r="TIE189" s="165"/>
      <c r="TIF189" s="168"/>
      <c r="TIG189" s="165"/>
      <c r="TIH189" s="165"/>
      <c r="TII189" s="165"/>
      <c r="TIJ189" s="168"/>
      <c r="TIK189" s="165"/>
      <c r="TIL189" s="165"/>
      <c r="TIM189" s="165"/>
      <c r="TIN189" s="168"/>
      <c r="TIO189" s="165"/>
      <c r="TIP189" s="165"/>
      <c r="TIQ189" s="165"/>
      <c r="TIR189" s="168"/>
      <c r="TIS189" s="165"/>
      <c r="TIT189" s="165"/>
      <c r="TIU189" s="165"/>
      <c r="TIV189" s="168"/>
      <c r="TIW189" s="165"/>
      <c r="TIX189" s="165"/>
      <c r="TIY189" s="165"/>
      <c r="TIZ189" s="168"/>
      <c r="TJA189" s="165"/>
      <c r="TJB189" s="165"/>
      <c r="TJC189" s="165"/>
      <c r="TJD189" s="168"/>
      <c r="TJE189" s="165"/>
      <c r="TJF189" s="165"/>
      <c r="TJG189" s="165"/>
      <c r="TJH189" s="168"/>
      <c r="TJI189" s="165"/>
      <c r="TJJ189" s="165"/>
      <c r="TJK189" s="165"/>
      <c r="TJL189" s="168"/>
      <c r="TJM189" s="165"/>
      <c r="TJN189" s="165"/>
      <c r="TJO189" s="165"/>
      <c r="TJP189" s="168"/>
      <c r="TJQ189" s="165"/>
      <c r="TJR189" s="165"/>
      <c r="TJS189" s="165"/>
      <c r="TJT189" s="168"/>
      <c r="TJU189" s="165"/>
      <c r="TJV189" s="165"/>
      <c r="TJW189" s="165"/>
      <c r="TJX189" s="168"/>
      <c r="TJY189" s="165"/>
      <c r="TJZ189" s="165"/>
      <c r="TKA189" s="165"/>
      <c r="TKB189" s="168"/>
      <c r="TKC189" s="165"/>
      <c r="TKD189" s="165"/>
      <c r="TKE189" s="165"/>
      <c r="TKF189" s="168"/>
      <c r="TKG189" s="165"/>
      <c r="TKH189" s="165"/>
      <c r="TKI189" s="165"/>
      <c r="TKJ189" s="168"/>
      <c r="TKK189" s="165"/>
      <c r="TKL189" s="165"/>
      <c r="TKM189" s="165"/>
      <c r="TKN189" s="168"/>
      <c r="TKO189" s="165"/>
      <c r="TKP189" s="165"/>
      <c r="TKQ189" s="165"/>
      <c r="TKR189" s="168"/>
      <c r="TKS189" s="165"/>
      <c r="TKT189" s="165"/>
      <c r="TKU189" s="165"/>
      <c r="TKV189" s="168"/>
      <c r="TKW189" s="165"/>
      <c r="TKX189" s="165"/>
      <c r="TKY189" s="165"/>
      <c r="TKZ189" s="168"/>
      <c r="TLA189" s="165"/>
      <c r="TLB189" s="165"/>
      <c r="TLC189" s="165"/>
      <c r="TLD189" s="168"/>
      <c r="TLE189" s="165"/>
      <c r="TLF189" s="165"/>
      <c r="TLG189" s="165"/>
      <c r="TLH189" s="168"/>
      <c r="TLI189" s="165"/>
      <c r="TLJ189" s="165"/>
      <c r="TLK189" s="165"/>
      <c r="TLL189" s="168"/>
      <c r="TLM189" s="165"/>
      <c r="TLN189" s="165"/>
      <c r="TLO189" s="165"/>
      <c r="TLP189" s="168"/>
      <c r="TLQ189" s="165"/>
      <c r="TLR189" s="165"/>
      <c r="TLS189" s="165"/>
      <c r="TLT189" s="168"/>
      <c r="TLU189" s="165"/>
      <c r="TLV189" s="165"/>
      <c r="TLW189" s="165"/>
      <c r="TLX189" s="168"/>
      <c r="TLY189" s="165"/>
      <c r="TLZ189" s="165"/>
      <c r="TMA189" s="165"/>
      <c r="TMB189" s="168"/>
      <c r="TMC189" s="165"/>
      <c r="TMD189" s="165"/>
      <c r="TME189" s="165"/>
      <c r="TMF189" s="168"/>
      <c r="TMG189" s="165"/>
      <c r="TMH189" s="165"/>
      <c r="TMI189" s="165"/>
      <c r="TMJ189" s="168"/>
      <c r="TMK189" s="165"/>
      <c r="TML189" s="165"/>
      <c r="TMM189" s="165"/>
      <c r="TMN189" s="168"/>
      <c r="TMO189" s="165"/>
      <c r="TMP189" s="165"/>
      <c r="TMQ189" s="165"/>
      <c r="TMR189" s="168"/>
      <c r="TMS189" s="165"/>
      <c r="TMT189" s="165"/>
      <c r="TMU189" s="165"/>
      <c r="TMV189" s="168"/>
      <c r="TMW189" s="165"/>
      <c r="TMX189" s="165"/>
      <c r="TMY189" s="165"/>
      <c r="TMZ189" s="168"/>
      <c r="TNA189" s="165"/>
      <c r="TNB189" s="165"/>
      <c r="TNC189" s="165"/>
      <c r="TND189" s="168"/>
      <c r="TNE189" s="165"/>
      <c r="TNF189" s="165"/>
      <c r="TNG189" s="165"/>
      <c r="TNH189" s="168"/>
      <c r="TNI189" s="165"/>
      <c r="TNJ189" s="165"/>
      <c r="TNK189" s="165"/>
      <c r="TNL189" s="168"/>
      <c r="TNM189" s="165"/>
      <c r="TNN189" s="165"/>
      <c r="TNO189" s="165"/>
      <c r="TNP189" s="168"/>
      <c r="TNQ189" s="165"/>
      <c r="TNR189" s="165"/>
      <c r="TNS189" s="165"/>
      <c r="TNT189" s="168"/>
      <c r="TNU189" s="165"/>
      <c r="TNV189" s="165"/>
      <c r="TNW189" s="165"/>
      <c r="TNX189" s="168"/>
      <c r="TNY189" s="165"/>
      <c r="TNZ189" s="165"/>
      <c r="TOA189" s="165"/>
      <c r="TOB189" s="168"/>
      <c r="TOC189" s="165"/>
      <c r="TOD189" s="165"/>
      <c r="TOE189" s="165"/>
      <c r="TOF189" s="168"/>
      <c r="TOG189" s="165"/>
      <c r="TOH189" s="165"/>
      <c r="TOI189" s="165"/>
      <c r="TOJ189" s="168"/>
      <c r="TOK189" s="165"/>
      <c r="TOL189" s="165"/>
      <c r="TOM189" s="165"/>
      <c r="TON189" s="168"/>
      <c r="TOO189" s="165"/>
      <c r="TOP189" s="165"/>
      <c r="TOQ189" s="165"/>
      <c r="TOR189" s="168"/>
      <c r="TOS189" s="165"/>
      <c r="TOT189" s="165"/>
      <c r="TOU189" s="165"/>
      <c r="TOV189" s="168"/>
      <c r="TOW189" s="165"/>
      <c r="TOX189" s="165"/>
      <c r="TOY189" s="165"/>
      <c r="TOZ189" s="168"/>
      <c r="TPA189" s="165"/>
      <c r="TPB189" s="165"/>
      <c r="TPC189" s="165"/>
      <c r="TPD189" s="168"/>
      <c r="TPE189" s="165"/>
      <c r="TPF189" s="165"/>
      <c r="TPG189" s="165"/>
      <c r="TPH189" s="168"/>
      <c r="TPI189" s="165"/>
      <c r="TPJ189" s="165"/>
      <c r="TPK189" s="165"/>
      <c r="TPL189" s="168"/>
      <c r="TPM189" s="165"/>
      <c r="TPN189" s="165"/>
      <c r="TPO189" s="165"/>
      <c r="TPP189" s="168"/>
      <c r="TPQ189" s="165"/>
      <c r="TPR189" s="165"/>
      <c r="TPS189" s="165"/>
      <c r="TPT189" s="168"/>
      <c r="TPU189" s="165"/>
      <c r="TPV189" s="165"/>
      <c r="TPW189" s="165"/>
      <c r="TPX189" s="168"/>
      <c r="TPY189" s="165"/>
      <c r="TPZ189" s="165"/>
      <c r="TQA189" s="165"/>
      <c r="TQB189" s="168"/>
      <c r="TQC189" s="165"/>
      <c r="TQD189" s="165"/>
      <c r="TQE189" s="165"/>
      <c r="TQF189" s="168"/>
      <c r="TQG189" s="165"/>
      <c r="TQH189" s="165"/>
      <c r="TQI189" s="165"/>
      <c r="TQJ189" s="168"/>
      <c r="TQK189" s="165"/>
      <c r="TQL189" s="165"/>
      <c r="TQM189" s="165"/>
      <c r="TQN189" s="168"/>
      <c r="TQO189" s="165"/>
      <c r="TQP189" s="165"/>
      <c r="TQQ189" s="165"/>
      <c r="TQR189" s="168"/>
      <c r="TQS189" s="165"/>
      <c r="TQT189" s="165"/>
      <c r="TQU189" s="165"/>
      <c r="TQV189" s="168"/>
      <c r="TQW189" s="165"/>
      <c r="TQX189" s="165"/>
      <c r="TQY189" s="165"/>
      <c r="TQZ189" s="168"/>
      <c r="TRA189" s="165"/>
      <c r="TRB189" s="165"/>
      <c r="TRC189" s="165"/>
      <c r="TRD189" s="168"/>
      <c r="TRE189" s="165"/>
      <c r="TRF189" s="165"/>
      <c r="TRG189" s="165"/>
      <c r="TRH189" s="168"/>
      <c r="TRI189" s="165"/>
      <c r="TRJ189" s="165"/>
      <c r="TRK189" s="165"/>
      <c r="TRL189" s="168"/>
      <c r="TRM189" s="165"/>
      <c r="TRN189" s="165"/>
      <c r="TRO189" s="165"/>
      <c r="TRP189" s="168"/>
      <c r="TRQ189" s="165"/>
      <c r="TRR189" s="165"/>
      <c r="TRS189" s="165"/>
      <c r="TRT189" s="168"/>
      <c r="TRU189" s="165"/>
      <c r="TRV189" s="165"/>
      <c r="TRW189" s="165"/>
      <c r="TRX189" s="168"/>
      <c r="TRY189" s="165"/>
      <c r="TRZ189" s="165"/>
      <c r="TSA189" s="165"/>
      <c r="TSB189" s="168"/>
      <c r="TSC189" s="165"/>
      <c r="TSD189" s="165"/>
      <c r="TSE189" s="165"/>
      <c r="TSF189" s="168"/>
      <c r="TSG189" s="165"/>
      <c r="TSH189" s="165"/>
      <c r="TSI189" s="165"/>
      <c r="TSJ189" s="168"/>
      <c r="TSK189" s="165"/>
      <c r="TSL189" s="165"/>
      <c r="TSM189" s="165"/>
      <c r="TSN189" s="168"/>
      <c r="TSO189" s="165"/>
      <c r="TSP189" s="165"/>
      <c r="TSQ189" s="165"/>
      <c r="TSR189" s="168"/>
      <c r="TSS189" s="165"/>
      <c r="TST189" s="165"/>
      <c r="TSU189" s="165"/>
      <c r="TSV189" s="168"/>
      <c r="TSW189" s="165"/>
      <c r="TSX189" s="165"/>
      <c r="TSY189" s="165"/>
      <c r="TSZ189" s="168"/>
      <c r="TTA189" s="165"/>
      <c r="TTB189" s="165"/>
      <c r="TTC189" s="165"/>
      <c r="TTD189" s="168"/>
      <c r="TTE189" s="165"/>
      <c r="TTF189" s="165"/>
      <c r="TTG189" s="165"/>
      <c r="TTH189" s="168"/>
      <c r="TTI189" s="165"/>
      <c r="TTJ189" s="165"/>
      <c r="TTK189" s="165"/>
      <c r="TTL189" s="168"/>
      <c r="TTM189" s="165"/>
      <c r="TTN189" s="165"/>
      <c r="TTO189" s="165"/>
      <c r="TTP189" s="168"/>
      <c r="TTQ189" s="165"/>
      <c r="TTR189" s="165"/>
      <c r="TTS189" s="165"/>
      <c r="TTT189" s="168"/>
      <c r="TTU189" s="165"/>
      <c r="TTV189" s="165"/>
      <c r="TTW189" s="165"/>
      <c r="TTX189" s="168"/>
      <c r="TTY189" s="165"/>
      <c r="TTZ189" s="165"/>
      <c r="TUA189" s="165"/>
      <c r="TUB189" s="168"/>
      <c r="TUC189" s="165"/>
      <c r="TUD189" s="165"/>
      <c r="TUE189" s="165"/>
      <c r="TUF189" s="168"/>
      <c r="TUG189" s="165"/>
      <c r="TUH189" s="165"/>
      <c r="TUI189" s="165"/>
      <c r="TUJ189" s="168"/>
      <c r="TUK189" s="165"/>
      <c r="TUL189" s="165"/>
      <c r="TUM189" s="165"/>
      <c r="TUN189" s="168"/>
      <c r="TUO189" s="165"/>
      <c r="TUP189" s="165"/>
      <c r="TUQ189" s="165"/>
      <c r="TUR189" s="168"/>
      <c r="TUS189" s="165"/>
      <c r="TUT189" s="165"/>
      <c r="TUU189" s="165"/>
      <c r="TUV189" s="168"/>
      <c r="TUW189" s="165"/>
      <c r="TUX189" s="165"/>
      <c r="TUY189" s="165"/>
      <c r="TUZ189" s="168"/>
      <c r="TVA189" s="165"/>
      <c r="TVB189" s="165"/>
      <c r="TVC189" s="165"/>
      <c r="TVD189" s="168"/>
      <c r="TVE189" s="165"/>
      <c r="TVF189" s="165"/>
      <c r="TVG189" s="165"/>
      <c r="TVH189" s="168"/>
      <c r="TVI189" s="165"/>
      <c r="TVJ189" s="165"/>
      <c r="TVK189" s="165"/>
      <c r="TVL189" s="168"/>
      <c r="TVM189" s="165"/>
      <c r="TVN189" s="165"/>
      <c r="TVO189" s="165"/>
      <c r="TVP189" s="168"/>
      <c r="TVQ189" s="165"/>
      <c r="TVR189" s="165"/>
      <c r="TVS189" s="165"/>
      <c r="TVT189" s="168"/>
      <c r="TVU189" s="165"/>
      <c r="TVV189" s="165"/>
      <c r="TVW189" s="165"/>
      <c r="TVX189" s="168"/>
      <c r="TVY189" s="165"/>
      <c r="TVZ189" s="165"/>
      <c r="TWA189" s="165"/>
      <c r="TWB189" s="168"/>
      <c r="TWC189" s="165"/>
      <c r="TWD189" s="165"/>
      <c r="TWE189" s="165"/>
      <c r="TWF189" s="168"/>
      <c r="TWG189" s="165"/>
      <c r="TWH189" s="165"/>
      <c r="TWI189" s="165"/>
      <c r="TWJ189" s="168"/>
      <c r="TWK189" s="165"/>
      <c r="TWL189" s="165"/>
      <c r="TWM189" s="165"/>
      <c r="TWN189" s="168"/>
      <c r="TWO189" s="165"/>
      <c r="TWP189" s="165"/>
      <c r="TWQ189" s="165"/>
      <c r="TWR189" s="168"/>
      <c r="TWS189" s="165"/>
      <c r="TWT189" s="165"/>
      <c r="TWU189" s="165"/>
      <c r="TWV189" s="168"/>
      <c r="TWW189" s="165"/>
      <c r="TWX189" s="165"/>
      <c r="TWY189" s="165"/>
      <c r="TWZ189" s="168"/>
      <c r="TXA189" s="165"/>
      <c r="TXB189" s="165"/>
      <c r="TXC189" s="165"/>
      <c r="TXD189" s="168"/>
      <c r="TXE189" s="165"/>
      <c r="TXF189" s="165"/>
      <c r="TXG189" s="165"/>
      <c r="TXH189" s="168"/>
      <c r="TXI189" s="165"/>
      <c r="TXJ189" s="165"/>
      <c r="TXK189" s="165"/>
      <c r="TXL189" s="168"/>
      <c r="TXM189" s="165"/>
      <c r="TXN189" s="165"/>
      <c r="TXO189" s="165"/>
      <c r="TXP189" s="168"/>
      <c r="TXQ189" s="165"/>
      <c r="TXR189" s="165"/>
      <c r="TXS189" s="165"/>
      <c r="TXT189" s="168"/>
      <c r="TXU189" s="165"/>
      <c r="TXV189" s="165"/>
      <c r="TXW189" s="165"/>
      <c r="TXX189" s="168"/>
      <c r="TXY189" s="165"/>
      <c r="TXZ189" s="165"/>
      <c r="TYA189" s="165"/>
      <c r="TYB189" s="168"/>
      <c r="TYC189" s="165"/>
      <c r="TYD189" s="165"/>
      <c r="TYE189" s="165"/>
      <c r="TYF189" s="168"/>
      <c r="TYG189" s="165"/>
      <c r="TYH189" s="165"/>
      <c r="TYI189" s="165"/>
      <c r="TYJ189" s="168"/>
      <c r="TYK189" s="165"/>
      <c r="TYL189" s="165"/>
      <c r="TYM189" s="165"/>
      <c r="TYN189" s="168"/>
      <c r="TYO189" s="165"/>
      <c r="TYP189" s="165"/>
      <c r="TYQ189" s="165"/>
      <c r="TYR189" s="168"/>
      <c r="TYS189" s="165"/>
      <c r="TYT189" s="165"/>
      <c r="TYU189" s="165"/>
      <c r="TYV189" s="168"/>
      <c r="TYW189" s="165"/>
      <c r="TYX189" s="165"/>
      <c r="TYY189" s="165"/>
      <c r="TYZ189" s="168"/>
      <c r="TZA189" s="165"/>
      <c r="TZB189" s="165"/>
      <c r="TZC189" s="165"/>
      <c r="TZD189" s="168"/>
      <c r="TZE189" s="165"/>
      <c r="TZF189" s="165"/>
      <c r="TZG189" s="165"/>
      <c r="TZH189" s="168"/>
      <c r="TZI189" s="165"/>
      <c r="TZJ189" s="165"/>
      <c r="TZK189" s="165"/>
      <c r="TZL189" s="168"/>
      <c r="TZM189" s="165"/>
      <c r="TZN189" s="165"/>
      <c r="TZO189" s="165"/>
      <c r="TZP189" s="168"/>
      <c r="TZQ189" s="165"/>
      <c r="TZR189" s="165"/>
      <c r="TZS189" s="165"/>
      <c r="TZT189" s="168"/>
      <c r="TZU189" s="165"/>
      <c r="TZV189" s="165"/>
      <c r="TZW189" s="165"/>
      <c r="TZX189" s="168"/>
      <c r="TZY189" s="165"/>
      <c r="TZZ189" s="165"/>
      <c r="UAA189" s="165"/>
      <c r="UAB189" s="168"/>
      <c r="UAC189" s="165"/>
      <c r="UAD189" s="165"/>
      <c r="UAE189" s="165"/>
      <c r="UAF189" s="168"/>
      <c r="UAG189" s="165"/>
      <c r="UAH189" s="165"/>
      <c r="UAI189" s="165"/>
      <c r="UAJ189" s="168"/>
      <c r="UAK189" s="165"/>
      <c r="UAL189" s="165"/>
      <c r="UAM189" s="165"/>
      <c r="UAN189" s="168"/>
      <c r="UAO189" s="165"/>
      <c r="UAP189" s="165"/>
      <c r="UAQ189" s="165"/>
      <c r="UAR189" s="168"/>
      <c r="UAS189" s="165"/>
      <c r="UAT189" s="165"/>
      <c r="UAU189" s="165"/>
      <c r="UAV189" s="168"/>
      <c r="UAW189" s="165"/>
      <c r="UAX189" s="165"/>
      <c r="UAY189" s="165"/>
      <c r="UAZ189" s="168"/>
      <c r="UBA189" s="165"/>
      <c r="UBB189" s="165"/>
      <c r="UBC189" s="165"/>
      <c r="UBD189" s="168"/>
      <c r="UBE189" s="165"/>
      <c r="UBF189" s="165"/>
      <c r="UBG189" s="165"/>
      <c r="UBH189" s="168"/>
      <c r="UBI189" s="165"/>
      <c r="UBJ189" s="165"/>
      <c r="UBK189" s="165"/>
      <c r="UBL189" s="168"/>
      <c r="UBM189" s="165"/>
      <c r="UBN189" s="165"/>
      <c r="UBO189" s="165"/>
      <c r="UBP189" s="168"/>
      <c r="UBQ189" s="165"/>
      <c r="UBR189" s="165"/>
      <c r="UBS189" s="165"/>
      <c r="UBT189" s="168"/>
      <c r="UBU189" s="165"/>
      <c r="UBV189" s="165"/>
      <c r="UBW189" s="165"/>
      <c r="UBX189" s="168"/>
      <c r="UBY189" s="165"/>
      <c r="UBZ189" s="165"/>
      <c r="UCA189" s="165"/>
      <c r="UCB189" s="168"/>
      <c r="UCC189" s="165"/>
      <c r="UCD189" s="165"/>
      <c r="UCE189" s="165"/>
      <c r="UCF189" s="168"/>
      <c r="UCG189" s="165"/>
      <c r="UCH189" s="165"/>
      <c r="UCI189" s="165"/>
      <c r="UCJ189" s="168"/>
      <c r="UCK189" s="165"/>
      <c r="UCL189" s="165"/>
      <c r="UCM189" s="165"/>
      <c r="UCN189" s="168"/>
      <c r="UCO189" s="165"/>
      <c r="UCP189" s="165"/>
      <c r="UCQ189" s="165"/>
      <c r="UCR189" s="168"/>
      <c r="UCS189" s="165"/>
      <c r="UCT189" s="165"/>
      <c r="UCU189" s="165"/>
      <c r="UCV189" s="168"/>
      <c r="UCW189" s="165"/>
      <c r="UCX189" s="165"/>
      <c r="UCY189" s="165"/>
      <c r="UCZ189" s="168"/>
      <c r="UDA189" s="165"/>
      <c r="UDB189" s="165"/>
      <c r="UDC189" s="165"/>
      <c r="UDD189" s="168"/>
      <c r="UDE189" s="165"/>
      <c r="UDF189" s="165"/>
      <c r="UDG189" s="165"/>
      <c r="UDH189" s="168"/>
      <c r="UDI189" s="165"/>
      <c r="UDJ189" s="165"/>
      <c r="UDK189" s="165"/>
      <c r="UDL189" s="168"/>
      <c r="UDM189" s="165"/>
      <c r="UDN189" s="165"/>
      <c r="UDO189" s="165"/>
      <c r="UDP189" s="168"/>
      <c r="UDQ189" s="165"/>
      <c r="UDR189" s="165"/>
      <c r="UDS189" s="165"/>
      <c r="UDT189" s="168"/>
      <c r="UDU189" s="165"/>
      <c r="UDV189" s="165"/>
      <c r="UDW189" s="165"/>
      <c r="UDX189" s="168"/>
      <c r="UDY189" s="165"/>
      <c r="UDZ189" s="165"/>
      <c r="UEA189" s="165"/>
      <c r="UEB189" s="168"/>
      <c r="UEC189" s="165"/>
      <c r="UED189" s="165"/>
      <c r="UEE189" s="165"/>
      <c r="UEF189" s="168"/>
      <c r="UEG189" s="165"/>
      <c r="UEH189" s="165"/>
      <c r="UEI189" s="165"/>
      <c r="UEJ189" s="168"/>
      <c r="UEK189" s="165"/>
      <c r="UEL189" s="165"/>
      <c r="UEM189" s="165"/>
      <c r="UEN189" s="168"/>
      <c r="UEO189" s="165"/>
      <c r="UEP189" s="165"/>
      <c r="UEQ189" s="165"/>
      <c r="UER189" s="168"/>
      <c r="UES189" s="165"/>
      <c r="UET189" s="165"/>
      <c r="UEU189" s="165"/>
      <c r="UEV189" s="168"/>
      <c r="UEW189" s="165"/>
      <c r="UEX189" s="165"/>
      <c r="UEY189" s="165"/>
      <c r="UEZ189" s="168"/>
      <c r="UFA189" s="165"/>
      <c r="UFB189" s="165"/>
      <c r="UFC189" s="165"/>
      <c r="UFD189" s="168"/>
      <c r="UFE189" s="165"/>
      <c r="UFF189" s="165"/>
      <c r="UFG189" s="165"/>
      <c r="UFH189" s="168"/>
      <c r="UFI189" s="165"/>
      <c r="UFJ189" s="165"/>
      <c r="UFK189" s="165"/>
      <c r="UFL189" s="168"/>
      <c r="UFM189" s="165"/>
      <c r="UFN189" s="165"/>
      <c r="UFO189" s="165"/>
      <c r="UFP189" s="168"/>
      <c r="UFQ189" s="165"/>
      <c r="UFR189" s="165"/>
      <c r="UFS189" s="165"/>
      <c r="UFT189" s="168"/>
      <c r="UFU189" s="165"/>
      <c r="UFV189" s="165"/>
      <c r="UFW189" s="165"/>
      <c r="UFX189" s="168"/>
      <c r="UFY189" s="165"/>
      <c r="UFZ189" s="165"/>
      <c r="UGA189" s="165"/>
      <c r="UGB189" s="168"/>
      <c r="UGC189" s="165"/>
      <c r="UGD189" s="165"/>
      <c r="UGE189" s="165"/>
      <c r="UGF189" s="168"/>
      <c r="UGG189" s="165"/>
      <c r="UGH189" s="165"/>
      <c r="UGI189" s="165"/>
      <c r="UGJ189" s="168"/>
      <c r="UGK189" s="165"/>
      <c r="UGL189" s="165"/>
      <c r="UGM189" s="165"/>
      <c r="UGN189" s="168"/>
      <c r="UGO189" s="165"/>
      <c r="UGP189" s="165"/>
      <c r="UGQ189" s="165"/>
      <c r="UGR189" s="168"/>
      <c r="UGS189" s="165"/>
      <c r="UGT189" s="165"/>
      <c r="UGU189" s="165"/>
      <c r="UGV189" s="168"/>
      <c r="UGW189" s="165"/>
      <c r="UGX189" s="165"/>
      <c r="UGY189" s="165"/>
      <c r="UGZ189" s="168"/>
      <c r="UHA189" s="165"/>
      <c r="UHB189" s="165"/>
      <c r="UHC189" s="165"/>
      <c r="UHD189" s="168"/>
      <c r="UHE189" s="165"/>
      <c r="UHF189" s="165"/>
      <c r="UHG189" s="165"/>
      <c r="UHH189" s="168"/>
      <c r="UHI189" s="165"/>
      <c r="UHJ189" s="165"/>
      <c r="UHK189" s="165"/>
      <c r="UHL189" s="168"/>
      <c r="UHM189" s="165"/>
      <c r="UHN189" s="165"/>
      <c r="UHO189" s="165"/>
      <c r="UHP189" s="168"/>
      <c r="UHQ189" s="165"/>
      <c r="UHR189" s="165"/>
      <c r="UHS189" s="165"/>
      <c r="UHT189" s="168"/>
      <c r="UHU189" s="165"/>
      <c r="UHV189" s="165"/>
      <c r="UHW189" s="165"/>
      <c r="UHX189" s="168"/>
      <c r="UHY189" s="165"/>
      <c r="UHZ189" s="165"/>
      <c r="UIA189" s="165"/>
      <c r="UIB189" s="168"/>
      <c r="UIC189" s="165"/>
      <c r="UID189" s="165"/>
      <c r="UIE189" s="165"/>
      <c r="UIF189" s="168"/>
      <c r="UIG189" s="165"/>
      <c r="UIH189" s="165"/>
      <c r="UII189" s="165"/>
      <c r="UIJ189" s="168"/>
      <c r="UIK189" s="165"/>
      <c r="UIL189" s="165"/>
      <c r="UIM189" s="165"/>
      <c r="UIN189" s="168"/>
      <c r="UIO189" s="165"/>
      <c r="UIP189" s="165"/>
      <c r="UIQ189" s="165"/>
      <c r="UIR189" s="168"/>
      <c r="UIS189" s="165"/>
      <c r="UIT189" s="165"/>
      <c r="UIU189" s="165"/>
      <c r="UIV189" s="168"/>
      <c r="UIW189" s="165"/>
      <c r="UIX189" s="165"/>
      <c r="UIY189" s="165"/>
      <c r="UIZ189" s="168"/>
      <c r="UJA189" s="165"/>
      <c r="UJB189" s="165"/>
      <c r="UJC189" s="165"/>
      <c r="UJD189" s="168"/>
      <c r="UJE189" s="165"/>
      <c r="UJF189" s="165"/>
      <c r="UJG189" s="165"/>
      <c r="UJH189" s="168"/>
      <c r="UJI189" s="165"/>
      <c r="UJJ189" s="165"/>
      <c r="UJK189" s="165"/>
      <c r="UJL189" s="168"/>
      <c r="UJM189" s="165"/>
      <c r="UJN189" s="165"/>
      <c r="UJO189" s="165"/>
      <c r="UJP189" s="168"/>
      <c r="UJQ189" s="165"/>
      <c r="UJR189" s="165"/>
      <c r="UJS189" s="165"/>
      <c r="UJT189" s="168"/>
      <c r="UJU189" s="165"/>
      <c r="UJV189" s="165"/>
      <c r="UJW189" s="165"/>
      <c r="UJX189" s="168"/>
      <c r="UJY189" s="165"/>
      <c r="UJZ189" s="165"/>
      <c r="UKA189" s="165"/>
      <c r="UKB189" s="168"/>
      <c r="UKC189" s="165"/>
      <c r="UKD189" s="165"/>
      <c r="UKE189" s="165"/>
      <c r="UKF189" s="168"/>
      <c r="UKG189" s="165"/>
      <c r="UKH189" s="165"/>
      <c r="UKI189" s="165"/>
      <c r="UKJ189" s="168"/>
      <c r="UKK189" s="165"/>
      <c r="UKL189" s="165"/>
      <c r="UKM189" s="165"/>
      <c r="UKN189" s="168"/>
      <c r="UKO189" s="165"/>
      <c r="UKP189" s="165"/>
      <c r="UKQ189" s="165"/>
      <c r="UKR189" s="168"/>
      <c r="UKS189" s="165"/>
      <c r="UKT189" s="165"/>
      <c r="UKU189" s="165"/>
      <c r="UKV189" s="168"/>
      <c r="UKW189" s="165"/>
      <c r="UKX189" s="165"/>
      <c r="UKY189" s="165"/>
      <c r="UKZ189" s="168"/>
      <c r="ULA189" s="165"/>
      <c r="ULB189" s="165"/>
      <c r="ULC189" s="165"/>
      <c r="ULD189" s="168"/>
      <c r="ULE189" s="165"/>
      <c r="ULF189" s="165"/>
      <c r="ULG189" s="165"/>
      <c r="ULH189" s="168"/>
      <c r="ULI189" s="165"/>
      <c r="ULJ189" s="165"/>
      <c r="ULK189" s="165"/>
      <c r="ULL189" s="168"/>
      <c r="ULM189" s="165"/>
      <c r="ULN189" s="165"/>
      <c r="ULO189" s="165"/>
      <c r="ULP189" s="168"/>
      <c r="ULQ189" s="165"/>
      <c r="ULR189" s="165"/>
      <c r="ULS189" s="165"/>
      <c r="ULT189" s="168"/>
      <c r="ULU189" s="165"/>
      <c r="ULV189" s="165"/>
      <c r="ULW189" s="165"/>
      <c r="ULX189" s="168"/>
      <c r="ULY189" s="165"/>
      <c r="ULZ189" s="165"/>
      <c r="UMA189" s="165"/>
      <c r="UMB189" s="168"/>
      <c r="UMC189" s="165"/>
      <c r="UMD189" s="165"/>
      <c r="UME189" s="165"/>
      <c r="UMF189" s="168"/>
      <c r="UMG189" s="165"/>
      <c r="UMH189" s="165"/>
      <c r="UMI189" s="165"/>
      <c r="UMJ189" s="168"/>
      <c r="UMK189" s="165"/>
      <c r="UML189" s="165"/>
      <c r="UMM189" s="165"/>
      <c r="UMN189" s="168"/>
      <c r="UMO189" s="165"/>
      <c r="UMP189" s="165"/>
      <c r="UMQ189" s="165"/>
      <c r="UMR189" s="168"/>
      <c r="UMS189" s="165"/>
      <c r="UMT189" s="165"/>
      <c r="UMU189" s="165"/>
      <c r="UMV189" s="168"/>
      <c r="UMW189" s="165"/>
      <c r="UMX189" s="165"/>
      <c r="UMY189" s="165"/>
      <c r="UMZ189" s="168"/>
      <c r="UNA189" s="165"/>
      <c r="UNB189" s="165"/>
      <c r="UNC189" s="165"/>
      <c r="UND189" s="168"/>
      <c r="UNE189" s="165"/>
      <c r="UNF189" s="165"/>
      <c r="UNG189" s="165"/>
      <c r="UNH189" s="168"/>
      <c r="UNI189" s="165"/>
      <c r="UNJ189" s="165"/>
      <c r="UNK189" s="165"/>
      <c r="UNL189" s="168"/>
      <c r="UNM189" s="165"/>
      <c r="UNN189" s="165"/>
      <c r="UNO189" s="165"/>
      <c r="UNP189" s="168"/>
      <c r="UNQ189" s="165"/>
      <c r="UNR189" s="165"/>
      <c r="UNS189" s="165"/>
      <c r="UNT189" s="168"/>
      <c r="UNU189" s="165"/>
      <c r="UNV189" s="165"/>
      <c r="UNW189" s="165"/>
      <c r="UNX189" s="168"/>
      <c r="UNY189" s="165"/>
      <c r="UNZ189" s="165"/>
      <c r="UOA189" s="165"/>
      <c r="UOB189" s="168"/>
      <c r="UOC189" s="165"/>
      <c r="UOD189" s="165"/>
      <c r="UOE189" s="165"/>
      <c r="UOF189" s="168"/>
      <c r="UOG189" s="165"/>
      <c r="UOH189" s="165"/>
      <c r="UOI189" s="165"/>
      <c r="UOJ189" s="168"/>
      <c r="UOK189" s="165"/>
      <c r="UOL189" s="165"/>
      <c r="UOM189" s="165"/>
      <c r="UON189" s="168"/>
      <c r="UOO189" s="165"/>
      <c r="UOP189" s="165"/>
      <c r="UOQ189" s="165"/>
      <c r="UOR189" s="168"/>
      <c r="UOS189" s="165"/>
      <c r="UOT189" s="165"/>
      <c r="UOU189" s="165"/>
      <c r="UOV189" s="168"/>
      <c r="UOW189" s="165"/>
      <c r="UOX189" s="165"/>
      <c r="UOY189" s="165"/>
      <c r="UOZ189" s="168"/>
      <c r="UPA189" s="165"/>
      <c r="UPB189" s="165"/>
      <c r="UPC189" s="165"/>
      <c r="UPD189" s="168"/>
      <c r="UPE189" s="165"/>
      <c r="UPF189" s="165"/>
      <c r="UPG189" s="165"/>
      <c r="UPH189" s="168"/>
      <c r="UPI189" s="165"/>
      <c r="UPJ189" s="165"/>
      <c r="UPK189" s="165"/>
      <c r="UPL189" s="168"/>
      <c r="UPM189" s="165"/>
      <c r="UPN189" s="165"/>
      <c r="UPO189" s="165"/>
      <c r="UPP189" s="168"/>
      <c r="UPQ189" s="165"/>
      <c r="UPR189" s="165"/>
      <c r="UPS189" s="165"/>
      <c r="UPT189" s="168"/>
      <c r="UPU189" s="165"/>
      <c r="UPV189" s="165"/>
      <c r="UPW189" s="165"/>
      <c r="UPX189" s="168"/>
      <c r="UPY189" s="165"/>
      <c r="UPZ189" s="165"/>
      <c r="UQA189" s="165"/>
      <c r="UQB189" s="168"/>
      <c r="UQC189" s="165"/>
      <c r="UQD189" s="165"/>
      <c r="UQE189" s="165"/>
      <c r="UQF189" s="168"/>
      <c r="UQG189" s="165"/>
      <c r="UQH189" s="165"/>
      <c r="UQI189" s="165"/>
      <c r="UQJ189" s="168"/>
      <c r="UQK189" s="165"/>
      <c r="UQL189" s="165"/>
      <c r="UQM189" s="165"/>
      <c r="UQN189" s="168"/>
      <c r="UQO189" s="165"/>
      <c r="UQP189" s="165"/>
      <c r="UQQ189" s="165"/>
      <c r="UQR189" s="168"/>
      <c r="UQS189" s="165"/>
      <c r="UQT189" s="165"/>
      <c r="UQU189" s="165"/>
      <c r="UQV189" s="168"/>
      <c r="UQW189" s="165"/>
      <c r="UQX189" s="165"/>
      <c r="UQY189" s="165"/>
      <c r="UQZ189" s="168"/>
      <c r="URA189" s="165"/>
      <c r="URB189" s="165"/>
      <c r="URC189" s="165"/>
      <c r="URD189" s="168"/>
      <c r="URE189" s="165"/>
      <c r="URF189" s="165"/>
      <c r="URG189" s="165"/>
      <c r="URH189" s="168"/>
      <c r="URI189" s="165"/>
      <c r="URJ189" s="165"/>
      <c r="URK189" s="165"/>
      <c r="URL189" s="168"/>
      <c r="URM189" s="165"/>
      <c r="URN189" s="165"/>
      <c r="URO189" s="165"/>
      <c r="URP189" s="168"/>
      <c r="URQ189" s="165"/>
      <c r="URR189" s="165"/>
      <c r="URS189" s="165"/>
      <c r="URT189" s="168"/>
      <c r="URU189" s="165"/>
      <c r="URV189" s="165"/>
      <c r="URW189" s="165"/>
      <c r="URX189" s="168"/>
      <c r="URY189" s="165"/>
      <c r="URZ189" s="165"/>
      <c r="USA189" s="165"/>
      <c r="USB189" s="168"/>
      <c r="USC189" s="165"/>
      <c r="USD189" s="165"/>
      <c r="USE189" s="165"/>
      <c r="USF189" s="168"/>
      <c r="USG189" s="165"/>
      <c r="USH189" s="165"/>
      <c r="USI189" s="165"/>
      <c r="USJ189" s="168"/>
      <c r="USK189" s="165"/>
      <c r="USL189" s="165"/>
      <c r="USM189" s="165"/>
      <c r="USN189" s="168"/>
      <c r="USO189" s="165"/>
      <c r="USP189" s="165"/>
      <c r="USQ189" s="165"/>
      <c r="USR189" s="168"/>
      <c r="USS189" s="165"/>
      <c r="UST189" s="165"/>
      <c r="USU189" s="165"/>
      <c r="USV189" s="168"/>
      <c r="USW189" s="165"/>
      <c r="USX189" s="165"/>
      <c r="USY189" s="165"/>
      <c r="USZ189" s="168"/>
      <c r="UTA189" s="165"/>
      <c r="UTB189" s="165"/>
      <c r="UTC189" s="165"/>
      <c r="UTD189" s="168"/>
      <c r="UTE189" s="165"/>
      <c r="UTF189" s="165"/>
      <c r="UTG189" s="165"/>
      <c r="UTH189" s="168"/>
      <c r="UTI189" s="165"/>
      <c r="UTJ189" s="165"/>
      <c r="UTK189" s="165"/>
      <c r="UTL189" s="168"/>
      <c r="UTM189" s="165"/>
      <c r="UTN189" s="165"/>
      <c r="UTO189" s="165"/>
      <c r="UTP189" s="168"/>
      <c r="UTQ189" s="165"/>
      <c r="UTR189" s="165"/>
      <c r="UTS189" s="165"/>
      <c r="UTT189" s="168"/>
      <c r="UTU189" s="165"/>
      <c r="UTV189" s="165"/>
      <c r="UTW189" s="165"/>
      <c r="UTX189" s="168"/>
      <c r="UTY189" s="165"/>
      <c r="UTZ189" s="165"/>
      <c r="UUA189" s="165"/>
      <c r="UUB189" s="168"/>
      <c r="UUC189" s="165"/>
      <c r="UUD189" s="165"/>
      <c r="UUE189" s="165"/>
      <c r="UUF189" s="168"/>
      <c r="UUG189" s="165"/>
      <c r="UUH189" s="165"/>
      <c r="UUI189" s="165"/>
      <c r="UUJ189" s="168"/>
      <c r="UUK189" s="165"/>
      <c r="UUL189" s="165"/>
      <c r="UUM189" s="165"/>
      <c r="UUN189" s="168"/>
      <c r="UUO189" s="165"/>
      <c r="UUP189" s="165"/>
      <c r="UUQ189" s="165"/>
      <c r="UUR189" s="168"/>
      <c r="UUS189" s="165"/>
      <c r="UUT189" s="165"/>
      <c r="UUU189" s="165"/>
      <c r="UUV189" s="168"/>
      <c r="UUW189" s="165"/>
      <c r="UUX189" s="165"/>
      <c r="UUY189" s="165"/>
      <c r="UUZ189" s="168"/>
      <c r="UVA189" s="165"/>
      <c r="UVB189" s="165"/>
      <c r="UVC189" s="165"/>
      <c r="UVD189" s="168"/>
      <c r="UVE189" s="165"/>
      <c r="UVF189" s="165"/>
      <c r="UVG189" s="165"/>
      <c r="UVH189" s="168"/>
      <c r="UVI189" s="165"/>
      <c r="UVJ189" s="165"/>
      <c r="UVK189" s="165"/>
      <c r="UVL189" s="168"/>
      <c r="UVM189" s="165"/>
      <c r="UVN189" s="165"/>
      <c r="UVO189" s="165"/>
      <c r="UVP189" s="168"/>
      <c r="UVQ189" s="165"/>
      <c r="UVR189" s="165"/>
      <c r="UVS189" s="165"/>
      <c r="UVT189" s="168"/>
      <c r="UVU189" s="165"/>
      <c r="UVV189" s="165"/>
      <c r="UVW189" s="165"/>
      <c r="UVX189" s="168"/>
      <c r="UVY189" s="165"/>
      <c r="UVZ189" s="165"/>
      <c r="UWA189" s="165"/>
      <c r="UWB189" s="168"/>
      <c r="UWC189" s="165"/>
      <c r="UWD189" s="165"/>
      <c r="UWE189" s="165"/>
      <c r="UWF189" s="168"/>
      <c r="UWG189" s="165"/>
      <c r="UWH189" s="165"/>
      <c r="UWI189" s="165"/>
      <c r="UWJ189" s="168"/>
      <c r="UWK189" s="165"/>
      <c r="UWL189" s="165"/>
      <c r="UWM189" s="165"/>
      <c r="UWN189" s="168"/>
      <c r="UWO189" s="165"/>
      <c r="UWP189" s="165"/>
      <c r="UWQ189" s="165"/>
      <c r="UWR189" s="168"/>
      <c r="UWS189" s="165"/>
      <c r="UWT189" s="165"/>
      <c r="UWU189" s="165"/>
      <c r="UWV189" s="168"/>
      <c r="UWW189" s="165"/>
      <c r="UWX189" s="165"/>
      <c r="UWY189" s="165"/>
      <c r="UWZ189" s="168"/>
      <c r="UXA189" s="165"/>
      <c r="UXB189" s="165"/>
      <c r="UXC189" s="165"/>
      <c r="UXD189" s="168"/>
      <c r="UXE189" s="165"/>
      <c r="UXF189" s="165"/>
      <c r="UXG189" s="165"/>
      <c r="UXH189" s="168"/>
      <c r="UXI189" s="165"/>
      <c r="UXJ189" s="165"/>
      <c r="UXK189" s="165"/>
      <c r="UXL189" s="168"/>
      <c r="UXM189" s="165"/>
      <c r="UXN189" s="165"/>
      <c r="UXO189" s="165"/>
      <c r="UXP189" s="168"/>
      <c r="UXQ189" s="165"/>
      <c r="UXR189" s="165"/>
      <c r="UXS189" s="165"/>
      <c r="UXT189" s="168"/>
      <c r="UXU189" s="165"/>
      <c r="UXV189" s="165"/>
      <c r="UXW189" s="165"/>
      <c r="UXX189" s="168"/>
      <c r="UXY189" s="165"/>
      <c r="UXZ189" s="165"/>
      <c r="UYA189" s="165"/>
      <c r="UYB189" s="168"/>
      <c r="UYC189" s="165"/>
      <c r="UYD189" s="165"/>
      <c r="UYE189" s="165"/>
      <c r="UYF189" s="168"/>
      <c r="UYG189" s="165"/>
      <c r="UYH189" s="165"/>
      <c r="UYI189" s="165"/>
      <c r="UYJ189" s="168"/>
      <c r="UYK189" s="165"/>
      <c r="UYL189" s="165"/>
      <c r="UYM189" s="165"/>
      <c r="UYN189" s="168"/>
      <c r="UYO189" s="165"/>
      <c r="UYP189" s="165"/>
      <c r="UYQ189" s="165"/>
      <c r="UYR189" s="168"/>
      <c r="UYS189" s="165"/>
      <c r="UYT189" s="165"/>
      <c r="UYU189" s="165"/>
      <c r="UYV189" s="168"/>
      <c r="UYW189" s="165"/>
      <c r="UYX189" s="165"/>
      <c r="UYY189" s="165"/>
      <c r="UYZ189" s="168"/>
      <c r="UZA189" s="165"/>
      <c r="UZB189" s="165"/>
      <c r="UZC189" s="165"/>
      <c r="UZD189" s="168"/>
      <c r="UZE189" s="165"/>
      <c r="UZF189" s="165"/>
      <c r="UZG189" s="165"/>
      <c r="UZH189" s="168"/>
      <c r="UZI189" s="165"/>
      <c r="UZJ189" s="165"/>
      <c r="UZK189" s="165"/>
      <c r="UZL189" s="168"/>
      <c r="UZM189" s="165"/>
      <c r="UZN189" s="165"/>
      <c r="UZO189" s="165"/>
      <c r="UZP189" s="168"/>
      <c r="UZQ189" s="165"/>
      <c r="UZR189" s="165"/>
      <c r="UZS189" s="165"/>
      <c r="UZT189" s="168"/>
      <c r="UZU189" s="165"/>
      <c r="UZV189" s="165"/>
      <c r="UZW189" s="165"/>
      <c r="UZX189" s="168"/>
      <c r="UZY189" s="165"/>
      <c r="UZZ189" s="165"/>
      <c r="VAA189" s="165"/>
      <c r="VAB189" s="168"/>
      <c r="VAC189" s="165"/>
      <c r="VAD189" s="165"/>
      <c r="VAE189" s="165"/>
      <c r="VAF189" s="168"/>
      <c r="VAG189" s="165"/>
      <c r="VAH189" s="165"/>
      <c r="VAI189" s="165"/>
      <c r="VAJ189" s="168"/>
      <c r="VAK189" s="165"/>
      <c r="VAL189" s="165"/>
      <c r="VAM189" s="165"/>
      <c r="VAN189" s="168"/>
      <c r="VAO189" s="165"/>
      <c r="VAP189" s="165"/>
      <c r="VAQ189" s="165"/>
      <c r="VAR189" s="168"/>
      <c r="VAS189" s="165"/>
      <c r="VAT189" s="165"/>
      <c r="VAU189" s="165"/>
      <c r="VAV189" s="168"/>
      <c r="VAW189" s="165"/>
      <c r="VAX189" s="165"/>
      <c r="VAY189" s="165"/>
      <c r="VAZ189" s="168"/>
      <c r="VBA189" s="165"/>
      <c r="VBB189" s="165"/>
      <c r="VBC189" s="165"/>
      <c r="VBD189" s="168"/>
      <c r="VBE189" s="165"/>
      <c r="VBF189" s="165"/>
      <c r="VBG189" s="165"/>
      <c r="VBH189" s="168"/>
      <c r="VBI189" s="165"/>
      <c r="VBJ189" s="165"/>
      <c r="VBK189" s="165"/>
      <c r="VBL189" s="168"/>
      <c r="VBM189" s="165"/>
      <c r="VBN189" s="165"/>
      <c r="VBO189" s="165"/>
      <c r="VBP189" s="168"/>
      <c r="VBQ189" s="165"/>
      <c r="VBR189" s="165"/>
      <c r="VBS189" s="165"/>
      <c r="VBT189" s="168"/>
      <c r="VBU189" s="165"/>
      <c r="VBV189" s="165"/>
      <c r="VBW189" s="165"/>
      <c r="VBX189" s="168"/>
      <c r="VBY189" s="165"/>
      <c r="VBZ189" s="165"/>
      <c r="VCA189" s="165"/>
      <c r="VCB189" s="168"/>
      <c r="VCC189" s="165"/>
      <c r="VCD189" s="165"/>
      <c r="VCE189" s="165"/>
      <c r="VCF189" s="168"/>
      <c r="VCG189" s="165"/>
      <c r="VCH189" s="165"/>
      <c r="VCI189" s="165"/>
      <c r="VCJ189" s="168"/>
      <c r="VCK189" s="165"/>
      <c r="VCL189" s="165"/>
      <c r="VCM189" s="165"/>
      <c r="VCN189" s="168"/>
      <c r="VCO189" s="165"/>
      <c r="VCP189" s="165"/>
      <c r="VCQ189" s="165"/>
      <c r="VCR189" s="168"/>
      <c r="VCS189" s="165"/>
      <c r="VCT189" s="165"/>
      <c r="VCU189" s="165"/>
      <c r="VCV189" s="168"/>
      <c r="VCW189" s="165"/>
      <c r="VCX189" s="165"/>
      <c r="VCY189" s="165"/>
      <c r="VCZ189" s="168"/>
      <c r="VDA189" s="165"/>
      <c r="VDB189" s="165"/>
      <c r="VDC189" s="165"/>
      <c r="VDD189" s="168"/>
      <c r="VDE189" s="165"/>
      <c r="VDF189" s="165"/>
      <c r="VDG189" s="165"/>
      <c r="VDH189" s="168"/>
      <c r="VDI189" s="165"/>
      <c r="VDJ189" s="165"/>
      <c r="VDK189" s="165"/>
      <c r="VDL189" s="168"/>
      <c r="VDM189" s="165"/>
      <c r="VDN189" s="165"/>
      <c r="VDO189" s="165"/>
      <c r="VDP189" s="168"/>
      <c r="VDQ189" s="165"/>
      <c r="VDR189" s="165"/>
      <c r="VDS189" s="165"/>
      <c r="VDT189" s="168"/>
      <c r="VDU189" s="165"/>
      <c r="VDV189" s="165"/>
      <c r="VDW189" s="165"/>
      <c r="VDX189" s="168"/>
      <c r="VDY189" s="165"/>
      <c r="VDZ189" s="165"/>
      <c r="VEA189" s="165"/>
      <c r="VEB189" s="168"/>
      <c r="VEC189" s="165"/>
      <c r="VED189" s="165"/>
      <c r="VEE189" s="165"/>
      <c r="VEF189" s="168"/>
      <c r="VEG189" s="165"/>
      <c r="VEH189" s="165"/>
      <c r="VEI189" s="165"/>
      <c r="VEJ189" s="168"/>
      <c r="VEK189" s="165"/>
      <c r="VEL189" s="165"/>
      <c r="VEM189" s="165"/>
      <c r="VEN189" s="168"/>
      <c r="VEO189" s="165"/>
      <c r="VEP189" s="165"/>
      <c r="VEQ189" s="165"/>
      <c r="VER189" s="168"/>
      <c r="VES189" s="165"/>
      <c r="VET189" s="165"/>
      <c r="VEU189" s="165"/>
      <c r="VEV189" s="168"/>
      <c r="VEW189" s="165"/>
      <c r="VEX189" s="165"/>
      <c r="VEY189" s="165"/>
      <c r="VEZ189" s="168"/>
      <c r="VFA189" s="165"/>
      <c r="VFB189" s="165"/>
      <c r="VFC189" s="165"/>
      <c r="VFD189" s="168"/>
      <c r="VFE189" s="165"/>
      <c r="VFF189" s="165"/>
      <c r="VFG189" s="165"/>
      <c r="VFH189" s="168"/>
      <c r="VFI189" s="165"/>
      <c r="VFJ189" s="165"/>
      <c r="VFK189" s="165"/>
      <c r="VFL189" s="168"/>
      <c r="VFM189" s="165"/>
      <c r="VFN189" s="165"/>
      <c r="VFO189" s="165"/>
      <c r="VFP189" s="168"/>
      <c r="VFQ189" s="165"/>
      <c r="VFR189" s="165"/>
      <c r="VFS189" s="165"/>
      <c r="VFT189" s="168"/>
      <c r="VFU189" s="165"/>
      <c r="VFV189" s="165"/>
      <c r="VFW189" s="165"/>
      <c r="VFX189" s="168"/>
      <c r="VFY189" s="165"/>
      <c r="VFZ189" s="165"/>
      <c r="VGA189" s="165"/>
      <c r="VGB189" s="168"/>
      <c r="VGC189" s="165"/>
      <c r="VGD189" s="165"/>
      <c r="VGE189" s="165"/>
      <c r="VGF189" s="168"/>
      <c r="VGG189" s="165"/>
      <c r="VGH189" s="165"/>
      <c r="VGI189" s="165"/>
      <c r="VGJ189" s="168"/>
      <c r="VGK189" s="165"/>
      <c r="VGL189" s="165"/>
      <c r="VGM189" s="165"/>
      <c r="VGN189" s="168"/>
      <c r="VGO189" s="165"/>
      <c r="VGP189" s="165"/>
      <c r="VGQ189" s="165"/>
      <c r="VGR189" s="168"/>
      <c r="VGS189" s="165"/>
      <c r="VGT189" s="165"/>
      <c r="VGU189" s="165"/>
      <c r="VGV189" s="168"/>
      <c r="VGW189" s="165"/>
      <c r="VGX189" s="165"/>
      <c r="VGY189" s="165"/>
      <c r="VGZ189" s="168"/>
      <c r="VHA189" s="165"/>
      <c r="VHB189" s="165"/>
      <c r="VHC189" s="165"/>
      <c r="VHD189" s="168"/>
      <c r="VHE189" s="165"/>
      <c r="VHF189" s="165"/>
      <c r="VHG189" s="165"/>
      <c r="VHH189" s="168"/>
      <c r="VHI189" s="165"/>
      <c r="VHJ189" s="165"/>
      <c r="VHK189" s="165"/>
      <c r="VHL189" s="168"/>
      <c r="VHM189" s="165"/>
      <c r="VHN189" s="165"/>
      <c r="VHO189" s="165"/>
      <c r="VHP189" s="168"/>
      <c r="VHQ189" s="165"/>
      <c r="VHR189" s="165"/>
      <c r="VHS189" s="165"/>
      <c r="VHT189" s="168"/>
      <c r="VHU189" s="165"/>
      <c r="VHV189" s="165"/>
      <c r="VHW189" s="165"/>
      <c r="VHX189" s="168"/>
      <c r="VHY189" s="165"/>
      <c r="VHZ189" s="165"/>
      <c r="VIA189" s="165"/>
      <c r="VIB189" s="168"/>
      <c r="VIC189" s="165"/>
      <c r="VID189" s="165"/>
      <c r="VIE189" s="165"/>
      <c r="VIF189" s="168"/>
      <c r="VIG189" s="165"/>
      <c r="VIH189" s="165"/>
      <c r="VII189" s="165"/>
      <c r="VIJ189" s="168"/>
      <c r="VIK189" s="165"/>
      <c r="VIL189" s="165"/>
      <c r="VIM189" s="165"/>
      <c r="VIN189" s="168"/>
      <c r="VIO189" s="165"/>
      <c r="VIP189" s="165"/>
      <c r="VIQ189" s="165"/>
      <c r="VIR189" s="168"/>
      <c r="VIS189" s="165"/>
      <c r="VIT189" s="165"/>
      <c r="VIU189" s="165"/>
      <c r="VIV189" s="168"/>
      <c r="VIW189" s="165"/>
      <c r="VIX189" s="165"/>
      <c r="VIY189" s="165"/>
      <c r="VIZ189" s="168"/>
      <c r="VJA189" s="165"/>
      <c r="VJB189" s="165"/>
      <c r="VJC189" s="165"/>
      <c r="VJD189" s="168"/>
      <c r="VJE189" s="165"/>
      <c r="VJF189" s="165"/>
      <c r="VJG189" s="165"/>
      <c r="VJH189" s="168"/>
      <c r="VJI189" s="165"/>
      <c r="VJJ189" s="165"/>
      <c r="VJK189" s="165"/>
      <c r="VJL189" s="168"/>
      <c r="VJM189" s="165"/>
      <c r="VJN189" s="165"/>
      <c r="VJO189" s="165"/>
      <c r="VJP189" s="168"/>
      <c r="VJQ189" s="165"/>
      <c r="VJR189" s="165"/>
      <c r="VJS189" s="165"/>
      <c r="VJT189" s="168"/>
      <c r="VJU189" s="165"/>
      <c r="VJV189" s="165"/>
      <c r="VJW189" s="165"/>
      <c r="VJX189" s="168"/>
      <c r="VJY189" s="165"/>
      <c r="VJZ189" s="165"/>
      <c r="VKA189" s="165"/>
      <c r="VKB189" s="168"/>
      <c r="VKC189" s="165"/>
      <c r="VKD189" s="165"/>
      <c r="VKE189" s="165"/>
      <c r="VKF189" s="168"/>
      <c r="VKG189" s="165"/>
      <c r="VKH189" s="165"/>
      <c r="VKI189" s="165"/>
      <c r="VKJ189" s="168"/>
      <c r="VKK189" s="165"/>
      <c r="VKL189" s="165"/>
      <c r="VKM189" s="165"/>
      <c r="VKN189" s="168"/>
      <c r="VKO189" s="165"/>
      <c r="VKP189" s="165"/>
      <c r="VKQ189" s="165"/>
      <c r="VKR189" s="168"/>
      <c r="VKS189" s="165"/>
      <c r="VKT189" s="165"/>
      <c r="VKU189" s="165"/>
      <c r="VKV189" s="168"/>
      <c r="VKW189" s="165"/>
      <c r="VKX189" s="165"/>
      <c r="VKY189" s="165"/>
      <c r="VKZ189" s="168"/>
      <c r="VLA189" s="165"/>
      <c r="VLB189" s="165"/>
      <c r="VLC189" s="165"/>
      <c r="VLD189" s="168"/>
      <c r="VLE189" s="165"/>
      <c r="VLF189" s="165"/>
      <c r="VLG189" s="165"/>
      <c r="VLH189" s="168"/>
      <c r="VLI189" s="165"/>
      <c r="VLJ189" s="165"/>
      <c r="VLK189" s="165"/>
      <c r="VLL189" s="168"/>
      <c r="VLM189" s="165"/>
      <c r="VLN189" s="165"/>
      <c r="VLO189" s="165"/>
      <c r="VLP189" s="168"/>
      <c r="VLQ189" s="165"/>
      <c r="VLR189" s="165"/>
      <c r="VLS189" s="165"/>
      <c r="VLT189" s="168"/>
      <c r="VLU189" s="165"/>
      <c r="VLV189" s="165"/>
      <c r="VLW189" s="165"/>
      <c r="VLX189" s="168"/>
      <c r="VLY189" s="165"/>
      <c r="VLZ189" s="165"/>
      <c r="VMA189" s="165"/>
      <c r="VMB189" s="168"/>
      <c r="VMC189" s="165"/>
      <c r="VMD189" s="165"/>
      <c r="VME189" s="165"/>
      <c r="VMF189" s="168"/>
      <c r="VMG189" s="165"/>
      <c r="VMH189" s="165"/>
      <c r="VMI189" s="165"/>
      <c r="VMJ189" s="168"/>
      <c r="VMK189" s="165"/>
      <c r="VML189" s="165"/>
      <c r="VMM189" s="165"/>
      <c r="VMN189" s="168"/>
      <c r="VMO189" s="165"/>
      <c r="VMP189" s="165"/>
      <c r="VMQ189" s="165"/>
      <c r="VMR189" s="168"/>
      <c r="VMS189" s="165"/>
      <c r="VMT189" s="165"/>
      <c r="VMU189" s="165"/>
      <c r="VMV189" s="168"/>
      <c r="VMW189" s="165"/>
      <c r="VMX189" s="165"/>
      <c r="VMY189" s="165"/>
      <c r="VMZ189" s="168"/>
      <c r="VNA189" s="165"/>
      <c r="VNB189" s="165"/>
      <c r="VNC189" s="165"/>
      <c r="VND189" s="168"/>
      <c r="VNE189" s="165"/>
      <c r="VNF189" s="165"/>
      <c r="VNG189" s="165"/>
      <c r="VNH189" s="168"/>
      <c r="VNI189" s="165"/>
      <c r="VNJ189" s="165"/>
      <c r="VNK189" s="165"/>
      <c r="VNL189" s="168"/>
      <c r="VNM189" s="165"/>
      <c r="VNN189" s="165"/>
      <c r="VNO189" s="165"/>
      <c r="VNP189" s="168"/>
      <c r="VNQ189" s="165"/>
      <c r="VNR189" s="165"/>
      <c r="VNS189" s="165"/>
      <c r="VNT189" s="168"/>
      <c r="VNU189" s="165"/>
      <c r="VNV189" s="165"/>
      <c r="VNW189" s="165"/>
      <c r="VNX189" s="168"/>
      <c r="VNY189" s="165"/>
      <c r="VNZ189" s="165"/>
      <c r="VOA189" s="165"/>
      <c r="VOB189" s="168"/>
      <c r="VOC189" s="165"/>
      <c r="VOD189" s="165"/>
      <c r="VOE189" s="165"/>
      <c r="VOF189" s="168"/>
      <c r="VOG189" s="165"/>
      <c r="VOH189" s="165"/>
      <c r="VOI189" s="165"/>
      <c r="VOJ189" s="168"/>
      <c r="VOK189" s="165"/>
      <c r="VOL189" s="165"/>
      <c r="VOM189" s="165"/>
      <c r="VON189" s="168"/>
      <c r="VOO189" s="165"/>
      <c r="VOP189" s="165"/>
      <c r="VOQ189" s="165"/>
      <c r="VOR189" s="168"/>
      <c r="VOS189" s="165"/>
      <c r="VOT189" s="165"/>
      <c r="VOU189" s="165"/>
      <c r="VOV189" s="168"/>
      <c r="VOW189" s="165"/>
      <c r="VOX189" s="165"/>
      <c r="VOY189" s="165"/>
      <c r="VOZ189" s="168"/>
      <c r="VPA189" s="165"/>
      <c r="VPB189" s="165"/>
      <c r="VPC189" s="165"/>
      <c r="VPD189" s="168"/>
      <c r="VPE189" s="165"/>
      <c r="VPF189" s="165"/>
      <c r="VPG189" s="165"/>
      <c r="VPH189" s="168"/>
      <c r="VPI189" s="165"/>
      <c r="VPJ189" s="165"/>
      <c r="VPK189" s="165"/>
      <c r="VPL189" s="168"/>
      <c r="VPM189" s="165"/>
      <c r="VPN189" s="165"/>
      <c r="VPO189" s="165"/>
      <c r="VPP189" s="168"/>
      <c r="VPQ189" s="165"/>
      <c r="VPR189" s="165"/>
      <c r="VPS189" s="165"/>
      <c r="VPT189" s="168"/>
      <c r="VPU189" s="165"/>
      <c r="VPV189" s="165"/>
      <c r="VPW189" s="165"/>
      <c r="VPX189" s="168"/>
      <c r="VPY189" s="165"/>
      <c r="VPZ189" s="165"/>
      <c r="VQA189" s="165"/>
      <c r="VQB189" s="168"/>
      <c r="VQC189" s="165"/>
      <c r="VQD189" s="165"/>
      <c r="VQE189" s="165"/>
      <c r="VQF189" s="168"/>
      <c r="VQG189" s="165"/>
      <c r="VQH189" s="165"/>
      <c r="VQI189" s="165"/>
      <c r="VQJ189" s="168"/>
      <c r="VQK189" s="165"/>
      <c r="VQL189" s="165"/>
      <c r="VQM189" s="165"/>
      <c r="VQN189" s="168"/>
      <c r="VQO189" s="165"/>
      <c r="VQP189" s="165"/>
      <c r="VQQ189" s="165"/>
      <c r="VQR189" s="168"/>
      <c r="VQS189" s="165"/>
      <c r="VQT189" s="165"/>
      <c r="VQU189" s="165"/>
      <c r="VQV189" s="168"/>
      <c r="VQW189" s="165"/>
      <c r="VQX189" s="165"/>
      <c r="VQY189" s="165"/>
      <c r="VQZ189" s="168"/>
      <c r="VRA189" s="165"/>
      <c r="VRB189" s="165"/>
      <c r="VRC189" s="165"/>
      <c r="VRD189" s="168"/>
      <c r="VRE189" s="165"/>
      <c r="VRF189" s="165"/>
      <c r="VRG189" s="165"/>
      <c r="VRH189" s="168"/>
      <c r="VRI189" s="165"/>
      <c r="VRJ189" s="165"/>
      <c r="VRK189" s="165"/>
      <c r="VRL189" s="168"/>
      <c r="VRM189" s="165"/>
      <c r="VRN189" s="165"/>
      <c r="VRO189" s="165"/>
      <c r="VRP189" s="168"/>
      <c r="VRQ189" s="165"/>
      <c r="VRR189" s="165"/>
      <c r="VRS189" s="165"/>
      <c r="VRT189" s="168"/>
      <c r="VRU189" s="165"/>
      <c r="VRV189" s="165"/>
      <c r="VRW189" s="165"/>
      <c r="VRX189" s="168"/>
      <c r="VRY189" s="165"/>
      <c r="VRZ189" s="165"/>
      <c r="VSA189" s="165"/>
      <c r="VSB189" s="168"/>
      <c r="VSC189" s="165"/>
      <c r="VSD189" s="165"/>
      <c r="VSE189" s="165"/>
      <c r="VSF189" s="168"/>
      <c r="VSG189" s="165"/>
      <c r="VSH189" s="165"/>
      <c r="VSI189" s="165"/>
      <c r="VSJ189" s="168"/>
      <c r="VSK189" s="165"/>
      <c r="VSL189" s="165"/>
      <c r="VSM189" s="165"/>
      <c r="VSN189" s="168"/>
      <c r="VSO189" s="165"/>
      <c r="VSP189" s="165"/>
      <c r="VSQ189" s="165"/>
      <c r="VSR189" s="168"/>
      <c r="VSS189" s="165"/>
      <c r="VST189" s="165"/>
      <c r="VSU189" s="165"/>
      <c r="VSV189" s="168"/>
      <c r="VSW189" s="165"/>
      <c r="VSX189" s="165"/>
      <c r="VSY189" s="165"/>
      <c r="VSZ189" s="168"/>
      <c r="VTA189" s="165"/>
      <c r="VTB189" s="165"/>
      <c r="VTC189" s="165"/>
      <c r="VTD189" s="168"/>
      <c r="VTE189" s="165"/>
      <c r="VTF189" s="165"/>
      <c r="VTG189" s="165"/>
      <c r="VTH189" s="168"/>
      <c r="VTI189" s="165"/>
      <c r="VTJ189" s="165"/>
      <c r="VTK189" s="165"/>
      <c r="VTL189" s="168"/>
      <c r="VTM189" s="165"/>
      <c r="VTN189" s="165"/>
      <c r="VTO189" s="165"/>
      <c r="VTP189" s="168"/>
      <c r="VTQ189" s="165"/>
      <c r="VTR189" s="165"/>
      <c r="VTS189" s="165"/>
      <c r="VTT189" s="168"/>
      <c r="VTU189" s="165"/>
      <c r="VTV189" s="165"/>
      <c r="VTW189" s="165"/>
      <c r="VTX189" s="168"/>
      <c r="VTY189" s="165"/>
      <c r="VTZ189" s="165"/>
      <c r="VUA189" s="165"/>
      <c r="VUB189" s="168"/>
      <c r="VUC189" s="165"/>
      <c r="VUD189" s="165"/>
      <c r="VUE189" s="165"/>
      <c r="VUF189" s="168"/>
      <c r="VUG189" s="165"/>
      <c r="VUH189" s="165"/>
      <c r="VUI189" s="165"/>
      <c r="VUJ189" s="168"/>
      <c r="VUK189" s="165"/>
      <c r="VUL189" s="165"/>
      <c r="VUM189" s="165"/>
      <c r="VUN189" s="168"/>
      <c r="VUO189" s="165"/>
      <c r="VUP189" s="165"/>
      <c r="VUQ189" s="165"/>
      <c r="VUR189" s="168"/>
      <c r="VUS189" s="165"/>
      <c r="VUT189" s="165"/>
      <c r="VUU189" s="165"/>
      <c r="VUV189" s="168"/>
      <c r="VUW189" s="165"/>
      <c r="VUX189" s="165"/>
      <c r="VUY189" s="165"/>
      <c r="VUZ189" s="168"/>
      <c r="VVA189" s="165"/>
      <c r="VVB189" s="165"/>
      <c r="VVC189" s="165"/>
      <c r="VVD189" s="168"/>
      <c r="VVE189" s="165"/>
      <c r="VVF189" s="165"/>
      <c r="VVG189" s="165"/>
      <c r="VVH189" s="168"/>
      <c r="VVI189" s="165"/>
      <c r="VVJ189" s="165"/>
      <c r="VVK189" s="165"/>
      <c r="VVL189" s="168"/>
      <c r="VVM189" s="165"/>
      <c r="VVN189" s="165"/>
      <c r="VVO189" s="165"/>
      <c r="VVP189" s="168"/>
      <c r="VVQ189" s="165"/>
      <c r="VVR189" s="165"/>
      <c r="VVS189" s="165"/>
      <c r="VVT189" s="168"/>
      <c r="VVU189" s="165"/>
      <c r="VVV189" s="165"/>
      <c r="VVW189" s="165"/>
      <c r="VVX189" s="168"/>
      <c r="VVY189" s="165"/>
      <c r="VVZ189" s="165"/>
      <c r="VWA189" s="165"/>
      <c r="VWB189" s="168"/>
      <c r="VWC189" s="165"/>
      <c r="VWD189" s="165"/>
      <c r="VWE189" s="165"/>
      <c r="VWF189" s="168"/>
      <c r="VWG189" s="165"/>
      <c r="VWH189" s="165"/>
      <c r="VWI189" s="165"/>
      <c r="VWJ189" s="168"/>
      <c r="VWK189" s="165"/>
      <c r="VWL189" s="165"/>
      <c r="VWM189" s="165"/>
      <c r="VWN189" s="168"/>
      <c r="VWO189" s="165"/>
      <c r="VWP189" s="165"/>
      <c r="VWQ189" s="165"/>
      <c r="VWR189" s="168"/>
      <c r="VWS189" s="165"/>
      <c r="VWT189" s="165"/>
      <c r="VWU189" s="165"/>
      <c r="VWV189" s="168"/>
      <c r="VWW189" s="165"/>
      <c r="VWX189" s="165"/>
      <c r="VWY189" s="165"/>
      <c r="VWZ189" s="168"/>
      <c r="VXA189" s="165"/>
      <c r="VXB189" s="165"/>
      <c r="VXC189" s="165"/>
      <c r="VXD189" s="168"/>
      <c r="VXE189" s="165"/>
      <c r="VXF189" s="165"/>
      <c r="VXG189" s="165"/>
      <c r="VXH189" s="168"/>
      <c r="VXI189" s="165"/>
      <c r="VXJ189" s="165"/>
      <c r="VXK189" s="165"/>
      <c r="VXL189" s="168"/>
      <c r="VXM189" s="165"/>
      <c r="VXN189" s="165"/>
      <c r="VXO189" s="165"/>
      <c r="VXP189" s="168"/>
      <c r="VXQ189" s="165"/>
      <c r="VXR189" s="165"/>
      <c r="VXS189" s="165"/>
      <c r="VXT189" s="168"/>
      <c r="VXU189" s="165"/>
      <c r="VXV189" s="165"/>
      <c r="VXW189" s="165"/>
      <c r="VXX189" s="168"/>
      <c r="VXY189" s="165"/>
      <c r="VXZ189" s="165"/>
      <c r="VYA189" s="165"/>
      <c r="VYB189" s="168"/>
      <c r="VYC189" s="165"/>
      <c r="VYD189" s="165"/>
      <c r="VYE189" s="165"/>
      <c r="VYF189" s="168"/>
      <c r="VYG189" s="165"/>
      <c r="VYH189" s="165"/>
      <c r="VYI189" s="165"/>
      <c r="VYJ189" s="168"/>
      <c r="VYK189" s="165"/>
      <c r="VYL189" s="165"/>
      <c r="VYM189" s="165"/>
      <c r="VYN189" s="168"/>
      <c r="VYO189" s="165"/>
      <c r="VYP189" s="165"/>
      <c r="VYQ189" s="165"/>
      <c r="VYR189" s="168"/>
      <c r="VYS189" s="165"/>
      <c r="VYT189" s="165"/>
      <c r="VYU189" s="165"/>
      <c r="VYV189" s="168"/>
      <c r="VYW189" s="165"/>
      <c r="VYX189" s="165"/>
      <c r="VYY189" s="165"/>
      <c r="VYZ189" s="168"/>
      <c r="VZA189" s="165"/>
      <c r="VZB189" s="165"/>
      <c r="VZC189" s="165"/>
      <c r="VZD189" s="168"/>
      <c r="VZE189" s="165"/>
      <c r="VZF189" s="165"/>
      <c r="VZG189" s="165"/>
      <c r="VZH189" s="168"/>
      <c r="VZI189" s="165"/>
      <c r="VZJ189" s="165"/>
      <c r="VZK189" s="165"/>
      <c r="VZL189" s="168"/>
      <c r="VZM189" s="165"/>
      <c r="VZN189" s="165"/>
      <c r="VZO189" s="165"/>
      <c r="VZP189" s="168"/>
      <c r="VZQ189" s="165"/>
      <c r="VZR189" s="165"/>
      <c r="VZS189" s="165"/>
      <c r="VZT189" s="168"/>
      <c r="VZU189" s="165"/>
      <c r="VZV189" s="165"/>
      <c r="VZW189" s="165"/>
      <c r="VZX189" s="168"/>
      <c r="VZY189" s="165"/>
      <c r="VZZ189" s="165"/>
      <c r="WAA189" s="165"/>
      <c r="WAB189" s="168"/>
      <c r="WAC189" s="165"/>
      <c r="WAD189" s="165"/>
      <c r="WAE189" s="165"/>
      <c r="WAF189" s="168"/>
      <c r="WAG189" s="165"/>
      <c r="WAH189" s="165"/>
      <c r="WAI189" s="165"/>
      <c r="WAJ189" s="168"/>
      <c r="WAK189" s="165"/>
      <c r="WAL189" s="165"/>
      <c r="WAM189" s="165"/>
      <c r="WAN189" s="168"/>
      <c r="WAO189" s="165"/>
      <c r="WAP189" s="165"/>
      <c r="WAQ189" s="165"/>
      <c r="WAR189" s="168"/>
      <c r="WAS189" s="165"/>
      <c r="WAT189" s="165"/>
      <c r="WAU189" s="165"/>
      <c r="WAV189" s="168"/>
      <c r="WAW189" s="165"/>
      <c r="WAX189" s="165"/>
      <c r="WAY189" s="165"/>
      <c r="WAZ189" s="168"/>
      <c r="WBA189" s="165"/>
      <c r="WBB189" s="165"/>
      <c r="WBC189" s="165"/>
      <c r="WBD189" s="168"/>
      <c r="WBE189" s="165"/>
      <c r="WBF189" s="165"/>
      <c r="WBG189" s="165"/>
      <c r="WBH189" s="168"/>
      <c r="WBI189" s="165"/>
      <c r="WBJ189" s="165"/>
      <c r="WBK189" s="165"/>
      <c r="WBL189" s="168"/>
      <c r="WBM189" s="165"/>
      <c r="WBN189" s="165"/>
      <c r="WBO189" s="165"/>
      <c r="WBP189" s="168"/>
      <c r="WBQ189" s="165"/>
      <c r="WBR189" s="165"/>
      <c r="WBS189" s="165"/>
      <c r="WBT189" s="168"/>
      <c r="WBU189" s="165"/>
      <c r="WBV189" s="165"/>
      <c r="WBW189" s="165"/>
      <c r="WBX189" s="168"/>
      <c r="WBY189" s="165"/>
      <c r="WBZ189" s="165"/>
      <c r="WCA189" s="165"/>
      <c r="WCB189" s="168"/>
      <c r="WCC189" s="165"/>
      <c r="WCD189" s="165"/>
      <c r="WCE189" s="165"/>
      <c r="WCF189" s="168"/>
      <c r="WCG189" s="165"/>
      <c r="WCH189" s="165"/>
      <c r="WCI189" s="165"/>
      <c r="WCJ189" s="168"/>
      <c r="WCK189" s="165"/>
      <c r="WCL189" s="165"/>
      <c r="WCM189" s="165"/>
      <c r="WCN189" s="168"/>
      <c r="WCO189" s="165"/>
      <c r="WCP189" s="165"/>
      <c r="WCQ189" s="165"/>
      <c r="WCR189" s="168"/>
      <c r="WCS189" s="165"/>
      <c r="WCT189" s="165"/>
      <c r="WCU189" s="165"/>
      <c r="WCV189" s="168"/>
      <c r="WCW189" s="165"/>
      <c r="WCX189" s="165"/>
      <c r="WCY189" s="165"/>
      <c r="WCZ189" s="168"/>
      <c r="WDA189" s="165"/>
      <c r="WDB189" s="165"/>
      <c r="WDC189" s="165"/>
      <c r="WDD189" s="168"/>
      <c r="WDE189" s="165"/>
      <c r="WDF189" s="165"/>
      <c r="WDG189" s="165"/>
      <c r="WDH189" s="168"/>
      <c r="WDI189" s="165"/>
      <c r="WDJ189" s="165"/>
      <c r="WDK189" s="165"/>
      <c r="WDL189" s="168"/>
      <c r="WDM189" s="165"/>
      <c r="WDN189" s="165"/>
      <c r="WDO189" s="165"/>
      <c r="WDP189" s="168"/>
      <c r="WDQ189" s="165"/>
      <c r="WDR189" s="165"/>
      <c r="WDS189" s="165"/>
      <c r="WDT189" s="168"/>
      <c r="WDU189" s="165"/>
      <c r="WDV189" s="165"/>
      <c r="WDW189" s="165"/>
      <c r="WDX189" s="168"/>
      <c r="WDY189" s="165"/>
      <c r="WDZ189" s="165"/>
      <c r="WEA189" s="165"/>
      <c r="WEB189" s="168"/>
      <c r="WEC189" s="165"/>
      <c r="WED189" s="165"/>
      <c r="WEE189" s="165"/>
      <c r="WEF189" s="168"/>
      <c r="WEG189" s="165"/>
      <c r="WEH189" s="165"/>
      <c r="WEI189" s="165"/>
      <c r="WEJ189" s="168"/>
      <c r="WEK189" s="165"/>
      <c r="WEL189" s="165"/>
      <c r="WEM189" s="165"/>
      <c r="WEN189" s="168"/>
      <c r="WEO189" s="165"/>
      <c r="WEP189" s="165"/>
      <c r="WEQ189" s="165"/>
      <c r="WER189" s="168"/>
      <c r="WES189" s="165"/>
      <c r="WET189" s="165"/>
      <c r="WEU189" s="165"/>
      <c r="WEV189" s="168"/>
      <c r="WEW189" s="165"/>
      <c r="WEX189" s="165"/>
      <c r="WEY189" s="165"/>
      <c r="WEZ189" s="168"/>
      <c r="WFA189" s="165"/>
      <c r="WFB189" s="165"/>
      <c r="WFC189" s="165"/>
      <c r="WFD189" s="168"/>
      <c r="WFE189" s="165"/>
      <c r="WFF189" s="165"/>
      <c r="WFG189" s="165"/>
      <c r="WFH189" s="168"/>
      <c r="WFI189" s="165"/>
      <c r="WFJ189" s="165"/>
      <c r="WFK189" s="165"/>
      <c r="WFL189" s="168"/>
      <c r="WFM189" s="165"/>
      <c r="WFN189" s="165"/>
      <c r="WFO189" s="165"/>
      <c r="WFP189" s="168"/>
      <c r="WFQ189" s="165"/>
      <c r="WFR189" s="165"/>
      <c r="WFS189" s="165"/>
      <c r="WFT189" s="168"/>
      <c r="WFU189" s="165"/>
      <c r="WFV189" s="165"/>
      <c r="WFW189" s="165"/>
      <c r="WFX189" s="168"/>
      <c r="WFY189" s="165"/>
      <c r="WFZ189" s="165"/>
      <c r="WGA189" s="165"/>
      <c r="WGB189" s="168"/>
      <c r="WGC189" s="165"/>
      <c r="WGD189" s="165"/>
      <c r="WGE189" s="165"/>
      <c r="WGF189" s="168"/>
      <c r="WGG189" s="165"/>
      <c r="WGH189" s="165"/>
      <c r="WGI189" s="165"/>
      <c r="WGJ189" s="168"/>
      <c r="WGK189" s="165"/>
      <c r="WGL189" s="165"/>
      <c r="WGM189" s="165"/>
      <c r="WGN189" s="168"/>
      <c r="WGO189" s="165"/>
      <c r="WGP189" s="165"/>
      <c r="WGQ189" s="165"/>
      <c r="WGR189" s="168"/>
      <c r="WGS189" s="165"/>
      <c r="WGT189" s="165"/>
      <c r="WGU189" s="165"/>
      <c r="WGV189" s="168"/>
      <c r="WGW189" s="165"/>
      <c r="WGX189" s="165"/>
      <c r="WGY189" s="165"/>
      <c r="WGZ189" s="168"/>
      <c r="WHA189" s="165"/>
      <c r="WHB189" s="165"/>
      <c r="WHC189" s="165"/>
      <c r="WHD189" s="168"/>
      <c r="WHE189" s="165"/>
      <c r="WHF189" s="165"/>
      <c r="WHG189" s="165"/>
      <c r="WHH189" s="168"/>
      <c r="WHI189" s="165"/>
      <c r="WHJ189" s="165"/>
      <c r="WHK189" s="165"/>
      <c r="WHL189" s="168"/>
      <c r="WHM189" s="165"/>
      <c r="WHN189" s="165"/>
      <c r="WHO189" s="165"/>
      <c r="WHP189" s="168"/>
      <c r="WHQ189" s="165"/>
      <c r="WHR189" s="165"/>
      <c r="WHS189" s="165"/>
      <c r="WHT189" s="168"/>
      <c r="WHU189" s="165"/>
      <c r="WHV189" s="165"/>
      <c r="WHW189" s="165"/>
      <c r="WHX189" s="168"/>
      <c r="WHY189" s="165"/>
      <c r="WHZ189" s="165"/>
      <c r="WIA189" s="165"/>
      <c r="WIB189" s="168"/>
      <c r="WIC189" s="165"/>
      <c r="WID189" s="165"/>
      <c r="WIE189" s="165"/>
      <c r="WIF189" s="168"/>
      <c r="WIG189" s="165"/>
      <c r="WIH189" s="165"/>
      <c r="WII189" s="165"/>
      <c r="WIJ189" s="168"/>
      <c r="WIK189" s="165"/>
      <c r="WIL189" s="165"/>
      <c r="WIM189" s="165"/>
      <c r="WIN189" s="168"/>
      <c r="WIO189" s="165"/>
      <c r="WIP189" s="165"/>
      <c r="WIQ189" s="165"/>
      <c r="WIR189" s="168"/>
      <c r="WIS189" s="165"/>
      <c r="WIT189" s="165"/>
      <c r="WIU189" s="165"/>
      <c r="WIV189" s="168"/>
      <c r="WIW189" s="165"/>
      <c r="WIX189" s="165"/>
      <c r="WIY189" s="165"/>
      <c r="WIZ189" s="168"/>
      <c r="WJA189" s="165"/>
      <c r="WJB189" s="165"/>
      <c r="WJC189" s="165"/>
      <c r="WJD189" s="168"/>
      <c r="WJE189" s="165"/>
      <c r="WJF189" s="165"/>
      <c r="WJG189" s="165"/>
      <c r="WJH189" s="168"/>
      <c r="WJI189" s="165"/>
      <c r="WJJ189" s="165"/>
      <c r="WJK189" s="165"/>
      <c r="WJL189" s="168"/>
      <c r="WJM189" s="165"/>
      <c r="WJN189" s="165"/>
      <c r="WJO189" s="165"/>
      <c r="WJP189" s="168"/>
      <c r="WJQ189" s="165"/>
      <c r="WJR189" s="165"/>
      <c r="WJS189" s="165"/>
      <c r="WJT189" s="168"/>
      <c r="WJU189" s="165"/>
      <c r="WJV189" s="165"/>
      <c r="WJW189" s="165"/>
      <c r="WJX189" s="168"/>
      <c r="WJY189" s="165"/>
      <c r="WJZ189" s="165"/>
      <c r="WKA189" s="165"/>
      <c r="WKB189" s="168"/>
      <c r="WKC189" s="165"/>
      <c r="WKD189" s="165"/>
      <c r="WKE189" s="165"/>
      <c r="WKF189" s="168"/>
      <c r="WKG189" s="165"/>
      <c r="WKH189" s="165"/>
      <c r="WKI189" s="165"/>
      <c r="WKJ189" s="168"/>
      <c r="WKK189" s="165"/>
      <c r="WKL189" s="165"/>
      <c r="WKM189" s="165"/>
      <c r="WKN189" s="168"/>
      <c r="WKO189" s="165"/>
      <c r="WKP189" s="165"/>
      <c r="WKQ189" s="165"/>
      <c r="WKR189" s="168"/>
      <c r="WKS189" s="165"/>
      <c r="WKT189" s="165"/>
      <c r="WKU189" s="165"/>
      <c r="WKV189" s="168"/>
      <c r="WKW189" s="165"/>
      <c r="WKX189" s="165"/>
      <c r="WKY189" s="165"/>
      <c r="WKZ189" s="168"/>
      <c r="WLA189" s="165"/>
      <c r="WLB189" s="165"/>
      <c r="WLC189" s="165"/>
      <c r="WLD189" s="168"/>
      <c r="WLE189" s="165"/>
      <c r="WLF189" s="165"/>
      <c r="WLG189" s="165"/>
      <c r="WLH189" s="168"/>
      <c r="WLI189" s="165"/>
      <c r="WLJ189" s="165"/>
      <c r="WLK189" s="165"/>
      <c r="WLL189" s="168"/>
      <c r="WLM189" s="165"/>
      <c r="WLN189" s="165"/>
      <c r="WLO189" s="165"/>
      <c r="WLP189" s="168"/>
      <c r="WLQ189" s="165"/>
      <c r="WLR189" s="165"/>
      <c r="WLS189" s="165"/>
      <c r="WLT189" s="168"/>
      <c r="WLU189" s="165"/>
      <c r="WLV189" s="165"/>
      <c r="WLW189" s="165"/>
      <c r="WLX189" s="168"/>
      <c r="WLY189" s="165"/>
      <c r="WLZ189" s="165"/>
      <c r="WMA189" s="165"/>
      <c r="WMB189" s="168"/>
      <c r="WMC189" s="165"/>
      <c r="WMD189" s="165"/>
      <c r="WME189" s="165"/>
      <c r="WMF189" s="168"/>
      <c r="WMG189" s="165"/>
      <c r="WMH189" s="165"/>
      <c r="WMI189" s="165"/>
      <c r="WMJ189" s="168"/>
      <c r="WMK189" s="165"/>
      <c r="WML189" s="165"/>
      <c r="WMM189" s="165"/>
      <c r="WMN189" s="168"/>
      <c r="WMO189" s="165"/>
      <c r="WMP189" s="165"/>
      <c r="WMQ189" s="165"/>
      <c r="WMR189" s="168"/>
      <c r="WMS189" s="165"/>
      <c r="WMT189" s="165"/>
      <c r="WMU189" s="165"/>
      <c r="WMV189" s="168"/>
      <c r="WMW189" s="165"/>
      <c r="WMX189" s="165"/>
      <c r="WMY189" s="165"/>
      <c r="WMZ189" s="168"/>
      <c r="WNA189" s="165"/>
      <c r="WNB189" s="165"/>
      <c r="WNC189" s="165"/>
      <c r="WND189" s="168"/>
      <c r="WNE189" s="165"/>
      <c r="WNF189" s="165"/>
      <c r="WNG189" s="165"/>
      <c r="WNH189" s="168"/>
      <c r="WNI189" s="165"/>
      <c r="WNJ189" s="165"/>
      <c r="WNK189" s="165"/>
      <c r="WNL189" s="168"/>
      <c r="WNM189" s="165"/>
      <c r="WNN189" s="165"/>
      <c r="WNO189" s="165"/>
      <c r="WNP189" s="168"/>
      <c r="WNQ189" s="165"/>
      <c r="WNR189" s="165"/>
      <c r="WNS189" s="165"/>
      <c r="WNT189" s="168"/>
      <c r="WNU189" s="165"/>
      <c r="WNV189" s="165"/>
      <c r="WNW189" s="165"/>
      <c r="WNX189" s="168"/>
      <c r="WNY189" s="165"/>
      <c r="WNZ189" s="165"/>
      <c r="WOA189" s="165"/>
      <c r="WOB189" s="168"/>
      <c r="WOC189" s="165"/>
      <c r="WOD189" s="165"/>
      <c r="WOE189" s="165"/>
      <c r="WOF189" s="168"/>
      <c r="WOG189" s="165"/>
      <c r="WOH189" s="165"/>
      <c r="WOI189" s="165"/>
      <c r="WOJ189" s="168"/>
      <c r="WOK189" s="165"/>
      <c r="WOL189" s="165"/>
      <c r="WOM189" s="165"/>
      <c r="WON189" s="168"/>
      <c r="WOO189" s="165"/>
      <c r="WOP189" s="165"/>
      <c r="WOQ189" s="165"/>
      <c r="WOR189" s="168"/>
      <c r="WOS189" s="165"/>
      <c r="WOT189" s="165"/>
      <c r="WOU189" s="165"/>
      <c r="WOV189" s="168"/>
      <c r="WOW189" s="165"/>
      <c r="WOX189" s="165"/>
      <c r="WOY189" s="165"/>
      <c r="WOZ189" s="168"/>
      <c r="WPA189" s="165"/>
      <c r="WPB189" s="165"/>
      <c r="WPC189" s="165"/>
      <c r="WPD189" s="168"/>
      <c r="WPE189" s="165"/>
      <c r="WPF189" s="165"/>
      <c r="WPG189" s="165"/>
      <c r="WPH189" s="168"/>
      <c r="WPI189" s="165"/>
      <c r="WPJ189" s="165"/>
      <c r="WPK189" s="165"/>
      <c r="WPL189" s="168"/>
      <c r="WPM189" s="165"/>
      <c r="WPN189" s="165"/>
      <c r="WPO189" s="165"/>
      <c r="WPP189" s="168"/>
      <c r="WPQ189" s="165"/>
      <c r="WPR189" s="165"/>
      <c r="WPS189" s="165"/>
      <c r="WPT189" s="168"/>
      <c r="WPU189" s="165"/>
      <c r="WPV189" s="165"/>
      <c r="WPW189" s="165"/>
      <c r="WPX189" s="168"/>
      <c r="WPY189" s="165"/>
      <c r="WPZ189" s="165"/>
      <c r="WQA189" s="165"/>
      <c r="WQB189" s="168"/>
      <c r="WQC189" s="165"/>
      <c r="WQD189" s="165"/>
      <c r="WQE189" s="165"/>
      <c r="WQF189" s="168"/>
      <c r="WQG189" s="165"/>
      <c r="WQH189" s="165"/>
      <c r="WQI189" s="165"/>
      <c r="WQJ189" s="168"/>
      <c r="WQK189" s="165"/>
      <c r="WQL189" s="165"/>
      <c r="WQM189" s="165"/>
      <c r="WQN189" s="168"/>
      <c r="WQO189" s="165"/>
      <c r="WQP189" s="165"/>
      <c r="WQQ189" s="165"/>
      <c r="WQR189" s="168"/>
      <c r="WQS189" s="165"/>
      <c r="WQT189" s="165"/>
      <c r="WQU189" s="165"/>
      <c r="WQV189" s="168"/>
      <c r="WQW189" s="165"/>
      <c r="WQX189" s="165"/>
      <c r="WQY189" s="165"/>
      <c r="WQZ189" s="168"/>
      <c r="WRA189" s="165"/>
      <c r="WRB189" s="165"/>
      <c r="WRC189" s="165"/>
      <c r="WRD189" s="168"/>
      <c r="WRE189" s="165"/>
      <c r="WRF189" s="165"/>
      <c r="WRG189" s="165"/>
      <c r="WRH189" s="168"/>
      <c r="WRI189" s="165"/>
      <c r="WRJ189" s="165"/>
      <c r="WRK189" s="165"/>
      <c r="WRL189" s="168"/>
      <c r="WRM189" s="165"/>
      <c r="WRN189" s="165"/>
      <c r="WRO189" s="165"/>
      <c r="WRP189" s="168"/>
      <c r="WRQ189" s="165"/>
      <c r="WRR189" s="165"/>
      <c r="WRS189" s="165"/>
      <c r="WRT189" s="168"/>
      <c r="WRU189" s="165"/>
      <c r="WRV189" s="165"/>
      <c r="WRW189" s="165"/>
      <c r="WRX189" s="168"/>
      <c r="WRY189" s="165"/>
      <c r="WRZ189" s="165"/>
      <c r="WSA189" s="165"/>
      <c r="WSB189" s="168"/>
      <c r="WSC189" s="165"/>
      <c r="WSD189" s="165"/>
      <c r="WSE189" s="165"/>
      <c r="WSF189" s="168"/>
      <c r="WSG189" s="165"/>
      <c r="WSH189" s="165"/>
      <c r="WSI189" s="165"/>
      <c r="WSJ189" s="168"/>
      <c r="WSK189" s="165"/>
      <c r="WSL189" s="165"/>
      <c r="WSM189" s="165"/>
      <c r="WSN189" s="168"/>
      <c r="WSO189" s="165"/>
      <c r="WSP189" s="165"/>
      <c r="WSQ189" s="165"/>
      <c r="WSR189" s="168"/>
      <c r="WSS189" s="165"/>
      <c r="WST189" s="165"/>
      <c r="WSU189" s="165"/>
      <c r="WSV189" s="168"/>
      <c r="WSW189" s="165"/>
      <c r="WSX189" s="165"/>
      <c r="WSY189" s="165"/>
      <c r="WSZ189" s="168"/>
      <c r="WTA189" s="165"/>
      <c r="WTB189" s="165"/>
      <c r="WTC189" s="165"/>
      <c r="WTD189" s="168"/>
      <c r="WTE189" s="165"/>
      <c r="WTF189" s="165"/>
      <c r="WTG189" s="165"/>
      <c r="WTH189" s="168"/>
      <c r="WTI189" s="165"/>
      <c r="WTJ189" s="165"/>
      <c r="WTK189" s="165"/>
      <c r="WTL189" s="168"/>
      <c r="WTM189" s="165"/>
      <c r="WTN189" s="165"/>
      <c r="WTO189" s="165"/>
      <c r="WTP189" s="168"/>
      <c r="WTQ189" s="165"/>
      <c r="WTR189" s="165"/>
      <c r="WTS189" s="165"/>
      <c r="WTT189" s="168"/>
      <c r="WTU189" s="165"/>
      <c r="WTV189" s="165"/>
      <c r="WTW189" s="165"/>
      <c r="WTX189" s="168"/>
      <c r="WTY189" s="165"/>
      <c r="WTZ189" s="165"/>
      <c r="WUA189" s="165"/>
      <c r="WUB189" s="168"/>
      <c r="WUC189" s="165"/>
      <c r="WUD189" s="165"/>
      <c r="WUE189" s="165"/>
      <c r="WUF189" s="168"/>
      <c r="WUG189" s="165"/>
      <c r="WUH189" s="165"/>
      <c r="WUI189" s="165"/>
      <c r="WUJ189" s="168"/>
      <c r="WUK189" s="165"/>
      <c r="WUL189" s="165"/>
      <c r="WUM189" s="165"/>
      <c r="WUN189" s="168"/>
      <c r="WUO189" s="165"/>
      <c r="WUP189" s="165"/>
      <c r="WUQ189" s="165"/>
      <c r="WUR189" s="168"/>
      <c r="WUS189" s="165"/>
      <c r="WUT189" s="165"/>
      <c r="WUU189" s="165"/>
      <c r="WUV189" s="168"/>
      <c r="WUW189" s="165"/>
      <c r="WUX189" s="165"/>
      <c r="WUY189" s="165"/>
      <c r="WUZ189" s="168"/>
      <c r="WVA189" s="165"/>
      <c r="WVB189" s="165"/>
      <c r="WVC189" s="165"/>
      <c r="WVD189" s="168"/>
      <c r="WVE189" s="165"/>
      <c r="WVF189" s="165"/>
      <c r="WVG189" s="165"/>
      <c r="WVH189" s="168"/>
      <c r="WVI189" s="165"/>
      <c r="WVJ189" s="165"/>
      <c r="WVK189" s="165"/>
      <c r="WVL189" s="168"/>
      <c r="WVM189" s="165"/>
      <c r="WVN189" s="165"/>
      <c r="WVO189" s="165"/>
      <c r="WVP189" s="168"/>
      <c r="WVQ189" s="165"/>
      <c r="WVR189" s="165"/>
      <c r="WVS189" s="165"/>
      <c r="WVT189" s="168"/>
      <c r="WVU189" s="165"/>
      <c r="WVV189" s="165"/>
      <c r="WVW189" s="165"/>
      <c r="WVX189" s="168"/>
      <c r="WVY189" s="165"/>
      <c r="WVZ189" s="165"/>
      <c r="WWA189" s="165"/>
      <c r="WWB189" s="168"/>
      <c r="WWC189" s="165"/>
      <c r="WWD189" s="165"/>
      <c r="WWE189" s="165"/>
      <c r="WWF189" s="168"/>
      <c r="WWG189" s="165"/>
      <c r="WWH189" s="165"/>
      <c r="WWI189" s="165"/>
      <c r="WWJ189" s="168"/>
      <c r="WWK189" s="165"/>
      <c r="WWL189" s="165"/>
      <c r="WWM189" s="165"/>
      <c r="WWN189" s="168"/>
      <c r="WWO189" s="165"/>
      <c r="WWP189" s="165"/>
      <c r="WWQ189" s="165"/>
      <c r="WWR189" s="168"/>
      <c r="WWS189" s="165"/>
      <c r="WWT189" s="165"/>
      <c r="WWU189" s="165"/>
      <c r="WWV189" s="168"/>
      <c r="WWW189" s="165"/>
      <c r="WWX189" s="165"/>
      <c r="WWY189" s="165"/>
      <c r="WWZ189" s="168"/>
      <c r="WXA189" s="165"/>
      <c r="WXB189" s="165"/>
      <c r="WXC189" s="165"/>
      <c r="WXD189" s="168"/>
      <c r="WXE189" s="165"/>
      <c r="WXF189" s="165"/>
      <c r="WXG189" s="165"/>
      <c r="WXH189" s="168"/>
      <c r="WXI189" s="165"/>
      <c r="WXJ189" s="165"/>
      <c r="WXK189" s="165"/>
      <c r="WXL189" s="168"/>
      <c r="WXM189" s="165"/>
      <c r="WXN189" s="165"/>
      <c r="WXO189" s="165"/>
      <c r="WXP189" s="168"/>
      <c r="WXQ189" s="165"/>
      <c r="WXR189" s="165"/>
      <c r="WXS189" s="165"/>
      <c r="WXT189" s="168"/>
      <c r="WXU189" s="165"/>
      <c r="WXV189" s="165"/>
      <c r="WXW189" s="165"/>
      <c r="WXX189" s="168"/>
      <c r="WXY189" s="165"/>
      <c r="WXZ189" s="165"/>
      <c r="WYA189" s="165"/>
      <c r="WYB189" s="168"/>
      <c r="WYC189" s="165"/>
      <c r="WYD189" s="165"/>
      <c r="WYE189" s="165"/>
      <c r="WYF189" s="168"/>
      <c r="WYG189" s="165"/>
      <c r="WYH189" s="165"/>
      <c r="WYI189" s="165"/>
      <c r="WYJ189" s="168"/>
      <c r="WYK189" s="165"/>
      <c r="WYL189" s="165"/>
      <c r="WYM189" s="165"/>
      <c r="WYN189" s="168"/>
      <c r="WYO189" s="165"/>
      <c r="WYP189" s="165"/>
      <c r="WYQ189" s="165"/>
      <c r="WYR189" s="168"/>
      <c r="WYS189" s="165"/>
      <c r="WYT189" s="165"/>
      <c r="WYU189" s="165"/>
      <c r="WYV189" s="168"/>
      <c r="WYW189" s="165"/>
      <c r="WYX189" s="165"/>
      <c r="WYY189" s="165"/>
      <c r="WYZ189" s="168"/>
      <c r="WZA189" s="165"/>
      <c r="WZB189" s="165"/>
      <c r="WZC189" s="165"/>
      <c r="WZD189" s="168"/>
      <c r="WZE189" s="165"/>
      <c r="WZF189" s="165"/>
      <c r="WZG189" s="165"/>
      <c r="WZH189" s="168"/>
      <c r="WZI189" s="165"/>
      <c r="WZJ189" s="165"/>
      <c r="WZK189" s="165"/>
      <c r="WZL189" s="168"/>
      <c r="WZM189" s="165"/>
      <c r="WZN189" s="165"/>
      <c r="WZO189" s="165"/>
      <c r="WZP189" s="168"/>
      <c r="WZQ189" s="165"/>
      <c r="WZR189" s="165"/>
      <c r="WZS189" s="165"/>
      <c r="WZT189" s="168"/>
      <c r="WZU189" s="165"/>
      <c r="WZV189" s="165"/>
      <c r="WZW189" s="165"/>
      <c r="WZX189" s="168"/>
      <c r="WZY189" s="165"/>
      <c r="WZZ189" s="165"/>
      <c r="XAA189" s="165"/>
      <c r="XAB189" s="168"/>
      <c r="XAC189" s="165"/>
      <c r="XAD189" s="165"/>
      <c r="XAE189" s="165"/>
      <c r="XAF189" s="168"/>
      <c r="XAG189" s="165"/>
      <c r="XAH189" s="165"/>
      <c r="XAI189" s="165"/>
      <c r="XAJ189" s="168"/>
      <c r="XAK189" s="165"/>
      <c r="XAL189" s="165"/>
      <c r="XAM189" s="165"/>
      <c r="XAN189" s="168"/>
      <c r="XAO189" s="165"/>
      <c r="XAP189" s="165"/>
      <c r="XAQ189" s="165"/>
      <c r="XAR189" s="168"/>
      <c r="XAS189" s="165"/>
      <c r="XAT189" s="165"/>
      <c r="XAU189" s="165"/>
      <c r="XAV189" s="168"/>
      <c r="XAW189" s="165"/>
      <c r="XAX189" s="165"/>
      <c r="XAY189" s="165"/>
      <c r="XAZ189" s="168"/>
      <c r="XBA189" s="165"/>
      <c r="XBB189" s="165"/>
      <c r="XBC189" s="165"/>
      <c r="XBD189" s="168"/>
      <c r="XBE189" s="165"/>
      <c r="XBF189" s="165"/>
      <c r="XBG189" s="165"/>
      <c r="XBH189" s="168"/>
      <c r="XBI189" s="165"/>
      <c r="XBJ189" s="165"/>
      <c r="XBK189" s="165"/>
      <c r="XBL189" s="168"/>
      <c r="XBM189" s="165"/>
      <c r="XBN189" s="165"/>
      <c r="XBO189" s="165"/>
      <c r="XBP189" s="168"/>
      <c r="XBQ189" s="165"/>
      <c r="XBR189" s="165"/>
      <c r="XBS189" s="165"/>
      <c r="XBT189" s="168"/>
      <c r="XBU189" s="165"/>
      <c r="XBV189" s="165"/>
      <c r="XBW189" s="165"/>
      <c r="XBX189" s="168"/>
      <c r="XBY189" s="165"/>
      <c r="XBZ189" s="165"/>
      <c r="XCA189" s="165"/>
      <c r="XCB189" s="168"/>
      <c r="XCC189" s="165"/>
      <c r="XCD189" s="165"/>
      <c r="XCE189" s="165"/>
      <c r="XCF189" s="168"/>
      <c r="XCG189" s="165"/>
      <c r="XCH189" s="165"/>
      <c r="XCI189" s="165"/>
      <c r="XCJ189" s="168"/>
      <c r="XCK189" s="165"/>
      <c r="XCL189" s="165"/>
      <c r="XCM189" s="165"/>
      <c r="XCN189" s="168"/>
      <c r="XCO189" s="165"/>
      <c r="XCP189" s="165"/>
      <c r="XCQ189" s="165"/>
      <c r="XCR189" s="168"/>
      <c r="XCS189" s="165"/>
      <c r="XCT189" s="165"/>
      <c r="XCU189" s="165"/>
      <c r="XCV189" s="168"/>
      <c r="XCW189" s="165"/>
      <c r="XCX189" s="165"/>
      <c r="XCY189" s="165"/>
      <c r="XCZ189" s="168"/>
      <c r="XDA189" s="165"/>
      <c r="XDB189" s="165"/>
      <c r="XDC189" s="165"/>
      <c r="XDD189" s="168"/>
      <c r="XDE189" s="165"/>
      <c r="XDF189" s="165"/>
      <c r="XDG189" s="165"/>
      <c r="XDH189" s="168"/>
      <c r="XDI189" s="165"/>
      <c r="XDJ189" s="165"/>
      <c r="XDK189" s="165"/>
      <c r="XDL189" s="168"/>
      <c r="XDM189" s="165"/>
      <c r="XDN189" s="165"/>
      <c r="XDO189" s="165"/>
      <c r="XDP189" s="168"/>
      <c r="XDQ189" s="165"/>
      <c r="XDR189" s="165"/>
      <c r="XDS189" s="165"/>
      <c r="XDT189" s="168"/>
      <c r="XDU189" s="165"/>
      <c r="XDV189" s="165"/>
      <c r="XDW189" s="165"/>
      <c r="XDX189" s="168"/>
      <c r="XDY189" s="165"/>
      <c r="XDZ189" s="165"/>
      <c r="XEA189" s="165"/>
      <c r="XEB189" s="168"/>
      <c r="XEC189" s="165"/>
      <c r="XED189" s="165"/>
      <c r="XEE189" s="165"/>
      <c r="XEF189" s="168"/>
      <c r="XEG189" s="165"/>
      <c r="XEH189" s="165"/>
      <c r="XEI189" s="165"/>
      <c r="XEJ189" s="168"/>
      <c r="XEK189" s="165"/>
      <c r="XEL189" s="165"/>
      <c r="XEM189" s="165"/>
      <c r="XEN189" s="168"/>
      <c r="XEO189" s="165"/>
      <c r="XEP189" s="165"/>
      <c r="XEQ189" s="165"/>
      <c r="XER189" s="168"/>
      <c r="XES189" s="165"/>
      <c r="XET189" s="165"/>
      <c r="XEU189" s="165"/>
      <c r="XEV189" s="168"/>
      <c r="XEW189" s="165"/>
      <c r="XEX189" s="165"/>
      <c r="XEY189" s="165"/>
      <c r="XEZ189" s="168"/>
      <c r="XFA189" s="165"/>
      <c r="XFB189" s="165"/>
      <c r="XFC189" s="165"/>
      <c r="XFD189" s="168"/>
    </row>
    <row r="190" spans="1:16384" s="183" customFormat="1">
      <c r="A190" s="192"/>
      <c r="B190" s="192" t="s">
        <v>705</v>
      </c>
      <c r="C190" s="199" t="s">
        <v>693</v>
      </c>
      <c r="D190" s="200" t="s">
        <v>149</v>
      </c>
      <c r="E190" s="200" t="s">
        <v>699</v>
      </c>
      <c r="F190" s="200" t="s">
        <v>694</v>
      </c>
      <c r="G190" s="200" t="s">
        <v>155</v>
      </c>
      <c r="H190" s="201" t="str">
        <f t="shared" si="12"/>
        <v>EXEC INS_fsm_state_transition @tx_fsm_type_name='REF_LEGAL_ENTITY', @tx_state_name='UNDEF', @tx_action_name='NEW', @tx_next_state_name='PEND_NEW',  @tx_login_name='nazdaq_prod'</v>
      </c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2"/>
      <c r="V190" s="192"/>
      <c r="W190" s="192"/>
      <c r="X190" s="192"/>
      <c r="Y190" s="192"/>
      <c r="Z190" s="192"/>
      <c r="AA190" s="192"/>
      <c r="AB190" s="192"/>
      <c r="AC190" s="192"/>
      <c r="AD190" s="192"/>
      <c r="AE190" s="192"/>
      <c r="AF190" s="192"/>
      <c r="AG190" s="192"/>
      <c r="AH190" s="192"/>
      <c r="AI190" s="192"/>
      <c r="AJ190" s="192"/>
      <c r="AK190" s="192"/>
      <c r="AL190" s="192"/>
      <c r="AM190" s="192"/>
      <c r="AN190" s="192"/>
      <c r="AO190" s="192"/>
      <c r="AP190" s="192"/>
      <c r="AQ190" s="192"/>
      <c r="AR190" s="192"/>
      <c r="AS190" s="192"/>
      <c r="AT190" s="192"/>
      <c r="AU190" s="192"/>
      <c r="AV190" s="192"/>
      <c r="AW190" s="192"/>
      <c r="AX190" s="192"/>
      <c r="AY190" s="192"/>
      <c r="AZ190" s="192"/>
      <c r="BA190" s="192"/>
      <c r="BB190" s="192"/>
      <c r="BC190" s="192"/>
      <c r="BD190" s="192"/>
      <c r="BE190" s="192"/>
      <c r="BF190" s="192"/>
      <c r="BG190" s="192"/>
      <c r="BH190" s="192"/>
      <c r="BI190" s="192"/>
      <c r="BJ190" s="192"/>
      <c r="BK190" s="192"/>
      <c r="BL190" s="192"/>
      <c r="BM190" s="192"/>
      <c r="BN190" s="192"/>
      <c r="BO190" s="192"/>
      <c r="BP190" s="192"/>
      <c r="BQ190" s="192"/>
      <c r="BR190" s="192"/>
      <c r="BS190" s="192"/>
      <c r="BT190" s="192"/>
      <c r="BU190" s="192"/>
      <c r="BV190" s="192"/>
      <c r="BW190" s="192"/>
      <c r="BX190" s="192"/>
      <c r="BY190" s="192"/>
      <c r="BZ190" s="192"/>
      <c r="CA190" s="192"/>
      <c r="CB190" s="192"/>
      <c r="CC190" s="192"/>
      <c r="CD190" s="192"/>
      <c r="CE190" s="192"/>
      <c r="CF190" s="192"/>
      <c r="CG190" s="192"/>
      <c r="CH190" s="192"/>
      <c r="CI190" s="192"/>
      <c r="CJ190" s="192"/>
      <c r="CK190" s="192"/>
      <c r="CL190" s="192"/>
      <c r="CM190" s="192"/>
      <c r="CN190" s="192"/>
      <c r="CO190" s="192"/>
      <c r="CP190" s="192"/>
      <c r="CQ190" s="192"/>
      <c r="CR190" s="192"/>
      <c r="CS190" s="192"/>
      <c r="CT190" s="192"/>
      <c r="CU190" s="192"/>
      <c r="CV190" s="192"/>
      <c r="CW190" s="192"/>
      <c r="CX190" s="192"/>
      <c r="CY190" s="192"/>
      <c r="CZ190" s="192"/>
      <c r="DA190" s="192"/>
      <c r="DB190" s="192"/>
      <c r="DC190" s="192"/>
      <c r="DD190" s="192"/>
      <c r="DE190" s="192"/>
      <c r="DF190" s="192"/>
      <c r="DG190" s="192"/>
      <c r="DH190" s="192"/>
      <c r="DI190" s="192"/>
      <c r="DJ190" s="192"/>
      <c r="DK190" s="192"/>
      <c r="DL190" s="192"/>
      <c r="DM190" s="192"/>
      <c r="DN190" s="192"/>
      <c r="DO190" s="192"/>
      <c r="DP190" s="192"/>
      <c r="DQ190" s="192"/>
      <c r="DR190" s="192"/>
      <c r="DS190" s="192"/>
      <c r="DT190" s="192"/>
      <c r="DU190" s="192"/>
      <c r="DV190" s="192"/>
      <c r="DW190" s="192"/>
      <c r="DX190" s="192"/>
      <c r="DY190" s="192"/>
      <c r="DZ190" s="192"/>
      <c r="EA190" s="192"/>
      <c r="EB190" s="192"/>
      <c r="EC190" s="192"/>
      <c r="ED190" s="192"/>
      <c r="EE190" s="192"/>
      <c r="EF190" s="192"/>
      <c r="EG190" s="192"/>
      <c r="EH190" s="192"/>
      <c r="EI190" s="192"/>
      <c r="EJ190" s="192"/>
      <c r="EK190" s="192"/>
      <c r="EL190" s="192"/>
      <c r="EM190" s="192"/>
      <c r="EN190" s="192"/>
      <c r="EO190" s="192"/>
      <c r="EP190" s="192"/>
      <c r="EQ190" s="192"/>
      <c r="ER190" s="192"/>
      <c r="ES190" s="192"/>
      <c r="ET190" s="192"/>
      <c r="EU190" s="192"/>
      <c r="EV190" s="192"/>
      <c r="EW190" s="192"/>
      <c r="EX190" s="192"/>
      <c r="EY190" s="192"/>
      <c r="EZ190" s="192"/>
      <c r="FA190" s="192"/>
      <c r="FB190" s="192"/>
      <c r="FC190" s="192"/>
      <c r="FD190" s="192"/>
      <c r="FE190" s="192"/>
      <c r="FF190" s="192"/>
      <c r="FG190" s="192"/>
      <c r="FH190" s="192"/>
      <c r="FI190" s="192"/>
      <c r="FJ190" s="192"/>
      <c r="FK190" s="192"/>
      <c r="FL190" s="192"/>
      <c r="FM190" s="192"/>
      <c r="FN190" s="192"/>
      <c r="FO190" s="192"/>
      <c r="FP190" s="192"/>
      <c r="FQ190" s="192"/>
      <c r="FR190" s="192"/>
      <c r="FS190" s="192"/>
      <c r="FT190" s="192"/>
      <c r="FU190" s="192"/>
      <c r="FV190" s="192"/>
      <c r="FW190" s="192"/>
      <c r="FX190" s="192"/>
      <c r="FY190" s="192"/>
      <c r="FZ190" s="192"/>
      <c r="GA190" s="192"/>
      <c r="GB190" s="192"/>
      <c r="GC190" s="192"/>
      <c r="GD190" s="192"/>
      <c r="GE190" s="192"/>
      <c r="GF190" s="192"/>
      <c r="GG190" s="192"/>
      <c r="GH190" s="192"/>
      <c r="GI190" s="192"/>
      <c r="GJ190" s="192"/>
      <c r="GK190" s="192"/>
      <c r="GL190" s="192"/>
      <c r="GM190" s="192"/>
      <c r="GN190" s="192"/>
      <c r="GO190" s="192"/>
      <c r="GP190" s="192"/>
      <c r="GQ190" s="192"/>
      <c r="GR190" s="192"/>
      <c r="GS190" s="192"/>
      <c r="GT190" s="192"/>
      <c r="GU190" s="192"/>
      <c r="GV190" s="192"/>
      <c r="GW190" s="192"/>
      <c r="GX190" s="192"/>
      <c r="GY190" s="192"/>
      <c r="GZ190" s="192"/>
      <c r="HA190" s="192"/>
      <c r="HB190" s="192"/>
      <c r="HC190" s="192"/>
      <c r="HD190" s="192"/>
      <c r="HE190" s="192"/>
      <c r="HF190" s="192"/>
      <c r="HG190" s="192"/>
      <c r="HH190" s="192"/>
      <c r="HI190" s="192"/>
      <c r="HJ190" s="192"/>
      <c r="HK190" s="192"/>
      <c r="HL190" s="192"/>
      <c r="HM190" s="192"/>
      <c r="HN190" s="192"/>
      <c r="HO190" s="192"/>
      <c r="HP190" s="192"/>
      <c r="HQ190" s="192"/>
      <c r="HR190" s="192"/>
      <c r="HS190" s="192"/>
      <c r="HT190" s="192"/>
      <c r="HU190" s="192"/>
      <c r="HV190" s="192"/>
      <c r="HW190" s="192"/>
      <c r="HX190" s="192"/>
      <c r="HY190" s="192"/>
      <c r="HZ190" s="192"/>
      <c r="IA190" s="192"/>
      <c r="IB190" s="192"/>
      <c r="IC190" s="192"/>
      <c r="ID190" s="192"/>
      <c r="IE190" s="192"/>
      <c r="IF190" s="192"/>
      <c r="IG190" s="192"/>
      <c r="IH190" s="192"/>
      <c r="II190" s="192"/>
      <c r="IJ190" s="192"/>
      <c r="IK190" s="192"/>
      <c r="IL190" s="192"/>
      <c r="IM190" s="192"/>
      <c r="IN190" s="192"/>
      <c r="IO190" s="192"/>
      <c r="IP190" s="192"/>
      <c r="IQ190" s="192"/>
      <c r="IR190" s="192"/>
      <c r="IS190" s="192"/>
      <c r="IT190" s="192"/>
      <c r="IU190" s="192"/>
      <c r="IV190" s="192"/>
      <c r="IW190" s="192"/>
      <c r="IX190" s="192"/>
      <c r="IY190" s="192"/>
      <c r="IZ190" s="192"/>
      <c r="JA190" s="192"/>
      <c r="JB190" s="192"/>
      <c r="JC190" s="192"/>
      <c r="JD190" s="192"/>
      <c r="JE190" s="192"/>
      <c r="JF190" s="192"/>
      <c r="JG190" s="192"/>
      <c r="JH190" s="192"/>
      <c r="JI190" s="192"/>
      <c r="JJ190" s="192"/>
      <c r="JK190" s="192"/>
      <c r="JL190" s="192"/>
      <c r="JM190" s="192"/>
      <c r="JN190" s="192"/>
      <c r="JO190" s="192"/>
      <c r="JP190" s="192"/>
      <c r="JQ190" s="192"/>
      <c r="JR190" s="192"/>
      <c r="JS190" s="192"/>
      <c r="JT190" s="192"/>
      <c r="JU190" s="192"/>
      <c r="JV190" s="192"/>
      <c r="JW190" s="192"/>
      <c r="JX190" s="192"/>
      <c r="JY190" s="192"/>
      <c r="JZ190" s="192"/>
      <c r="KA190" s="192"/>
      <c r="KB190" s="192"/>
      <c r="KC190" s="192"/>
      <c r="KD190" s="192"/>
      <c r="KE190" s="192"/>
      <c r="KF190" s="192"/>
      <c r="KG190" s="192"/>
      <c r="KH190" s="192"/>
      <c r="KI190" s="192"/>
      <c r="KJ190" s="192"/>
      <c r="KK190" s="192"/>
      <c r="KL190" s="192"/>
      <c r="KM190" s="192"/>
      <c r="KN190" s="192"/>
      <c r="KO190" s="192"/>
      <c r="KP190" s="192"/>
      <c r="KQ190" s="192"/>
      <c r="KR190" s="192"/>
      <c r="KS190" s="192"/>
      <c r="KT190" s="192"/>
      <c r="KU190" s="192"/>
      <c r="KV190" s="192"/>
      <c r="KW190" s="192"/>
      <c r="KX190" s="192"/>
      <c r="KY190" s="192"/>
      <c r="KZ190" s="192"/>
      <c r="LA190" s="192"/>
      <c r="LB190" s="192"/>
      <c r="LC190" s="192"/>
      <c r="LD190" s="192"/>
      <c r="LE190" s="192"/>
      <c r="LF190" s="192"/>
      <c r="LG190" s="192"/>
      <c r="LH190" s="192"/>
      <c r="LI190" s="192"/>
      <c r="LJ190" s="192"/>
      <c r="LK190" s="192"/>
      <c r="LL190" s="192"/>
      <c r="LM190" s="192"/>
      <c r="LN190" s="192"/>
      <c r="LO190" s="192"/>
      <c r="LP190" s="192"/>
      <c r="LQ190" s="192"/>
      <c r="LR190" s="192"/>
      <c r="LS190" s="192"/>
      <c r="LT190" s="192"/>
      <c r="LU190" s="192"/>
      <c r="LV190" s="192"/>
      <c r="LW190" s="192"/>
      <c r="LX190" s="192"/>
      <c r="LY190" s="192"/>
      <c r="LZ190" s="192"/>
      <c r="MA190" s="192"/>
      <c r="MB190" s="192"/>
      <c r="MC190" s="192"/>
      <c r="MD190" s="192"/>
      <c r="ME190" s="192"/>
      <c r="MF190" s="192"/>
      <c r="MG190" s="192"/>
      <c r="MH190" s="192"/>
      <c r="MI190" s="192"/>
      <c r="MJ190" s="192"/>
      <c r="MK190" s="192"/>
      <c r="ML190" s="192"/>
      <c r="MM190" s="192"/>
      <c r="MN190" s="192"/>
      <c r="MO190" s="192"/>
      <c r="MP190" s="192"/>
      <c r="MQ190" s="192"/>
      <c r="MR190" s="192"/>
      <c r="MS190" s="192"/>
      <c r="MT190" s="192"/>
      <c r="MU190" s="192"/>
      <c r="MV190" s="192"/>
      <c r="MW190" s="192"/>
      <c r="MX190" s="192"/>
      <c r="MY190" s="192"/>
      <c r="MZ190" s="192"/>
      <c r="NA190" s="192"/>
      <c r="NB190" s="192"/>
      <c r="NC190" s="192"/>
      <c r="ND190" s="192"/>
      <c r="NE190" s="192"/>
      <c r="NF190" s="192"/>
      <c r="NG190" s="192"/>
      <c r="NH190" s="192"/>
      <c r="NI190" s="192"/>
      <c r="NJ190" s="192"/>
      <c r="NK190" s="192"/>
      <c r="NL190" s="192"/>
      <c r="NM190" s="192"/>
      <c r="NN190" s="192"/>
      <c r="NO190" s="192"/>
      <c r="NP190" s="192"/>
      <c r="NQ190" s="192"/>
      <c r="NR190" s="192"/>
      <c r="NS190" s="192"/>
      <c r="NT190" s="192"/>
      <c r="NU190" s="192"/>
      <c r="NV190" s="192"/>
      <c r="NW190" s="192"/>
      <c r="NX190" s="192"/>
      <c r="NY190" s="192"/>
      <c r="NZ190" s="192"/>
      <c r="OA190" s="192"/>
      <c r="OB190" s="192"/>
      <c r="OC190" s="192"/>
      <c r="OD190" s="192"/>
      <c r="OE190" s="192"/>
      <c r="OF190" s="192"/>
      <c r="OG190" s="192"/>
      <c r="OH190" s="192"/>
      <c r="OI190" s="192"/>
      <c r="OJ190" s="192"/>
      <c r="OK190" s="192"/>
      <c r="OL190" s="192"/>
      <c r="OM190" s="192"/>
      <c r="ON190" s="192"/>
      <c r="OO190" s="192"/>
      <c r="OP190" s="192"/>
      <c r="OQ190" s="192"/>
      <c r="OR190" s="192"/>
      <c r="OS190" s="192"/>
      <c r="OT190" s="192"/>
      <c r="OU190" s="192"/>
      <c r="OV190" s="192"/>
      <c r="OW190" s="192"/>
      <c r="OX190" s="192"/>
      <c r="OY190" s="192"/>
      <c r="OZ190" s="192"/>
      <c r="PA190" s="192"/>
      <c r="PB190" s="192"/>
      <c r="PC190" s="192"/>
      <c r="PD190" s="192"/>
      <c r="PE190" s="192"/>
      <c r="PF190" s="192"/>
      <c r="PG190" s="192"/>
      <c r="PH190" s="192"/>
      <c r="PI190" s="192"/>
      <c r="PJ190" s="192"/>
      <c r="PK190" s="192"/>
      <c r="PL190" s="192"/>
      <c r="PM190" s="192"/>
      <c r="PN190" s="192"/>
      <c r="PO190" s="192"/>
      <c r="PP190" s="192"/>
      <c r="PQ190" s="192"/>
      <c r="PR190" s="192"/>
      <c r="PS190" s="192"/>
      <c r="PT190" s="192"/>
      <c r="PU190" s="192"/>
      <c r="PV190" s="192"/>
      <c r="PW190" s="192"/>
      <c r="PX190" s="192"/>
      <c r="PY190" s="192"/>
      <c r="PZ190" s="192"/>
      <c r="QA190" s="192"/>
      <c r="QB190" s="192"/>
      <c r="QC190" s="192"/>
      <c r="QD190" s="192"/>
      <c r="QE190" s="192"/>
      <c r="QF190" s="192"/>
      <c r="QG190" s="192"/>
      <c r="QH190" s="192"/>
      <c r="QI190" s="192"/>
      <c r="QJ190" s="192"/>
      <c r="QK190" s="192"/>
      <c r="QL190" s="192"/>
      <c r="QM190" s="192"/>
      <c r="QN190" s="192"/>
      <c r="QO190" s="192"/>
      <c r="QP190" s="192"/>
      <c r="QQ190" s="192"/>
      <c r="QR190" s="192"/>
      <c r="QS190" s="192"/>
      <c r="QT190" s="192"/>
      <c r="QU190" s="192"/>
      <c r="QV190" s="192"/>
      <c r="QW190" s="192"/>
      <c r="QX190" s="192"/>
      <c r="QY190" s="192"/>
      <c r="QZ190" s="192"/>
      <c r="RA190" s="192"/>
      <c r="RB190" s="192"/>
      <c r="RC190" s="192"/>
      <c r="RD190" s="192"/>
      <c r="RE190" s="192"/>
      <c r="RF190" s="192"/>
      <c r="RG190" s="192"/>
      <c r="RH190" s="192"/>
      <c r="RI190" s="192"/>
      <c r="RJ190" s="192"/>
      <c r="RK190" s="192"/>
      <c r="RL190" s="192"/>
      <c r="RM190" s="192"/>
      <c r="RN190" s="192"/>
      <c r="RO190" s="192"/>
      <c r="RP190" s="192"/>
      <c r="RQ190" s="192"/>
      <c r="RR190" s="192"/>
      <c r="RS190" s="192"/>
      <c r="RT190" s="192"/>
      <c r="RU190" s="192"/>
      <c r="RV190" s="192"/>
      <c r="RW190" s="192"/>
      <c r="RX190" s="192"/>
      <c r="RY190" s="192"/>
      <c r="RZ190" s="192"/>
      <c r="SA190" s="192"/>
      <c r="SB190" s="192"/>
      <c r="SC190" s="192"/>
      <c r="SD190" s="192"/>
      <c r="SE190" s="192"/>
      <c r="SF190" s="192"/>
      <c r="SG190" s="192"/>
      <c r="SH190" s="192"/>
      <c r="SI190" s="192"/>
      <c r="SJ190" s="192"/>
      <c r="SK190" s="192"/>
      <c r="SL190" s="192"/>
      <c r="SM190" s="192"/>
      <c r="SN190" s="192"/>
      <c r="SO190" s="192"/>
      <c r="SP190" s="192"/>
      <c r="SQ190" s="192"/>
      <c r="SR190" s="192"/>
      <c r="SS190" s="192"/>
      <c r="ST190" s="192"/>
      <c r="SU190" s="192"/>
      <c r="SV190" s="192"/>
      <c r="SW190" s="192"/>
      <c r="SX190" s="192"/>
      <c r="SY190" s="192"/>
      <c r="SZ190" s="192"/>
      <c r="TA190" s="192"/>
      <c r="TB190" s="192"/>
      <c r="TC190" s="192"/>
      <c r="TD190" s="192"/>
      <c r="TE190" s="192"/>
      <c r="TF190" s="192"/>
      <c r="TG190" s="192"/>
      <c r="TH190" s="192"/>
      <c r="TI190" s="192"/>
      <c r="TJ190" s="192"/>
      <c r="TK190" s="192"/>
      <c r="TL190" s="192"/>
      <c r="TM190" s="192"/>
      <c r="TN190" s="192"/>
      <c r="TO190" s="192"/>
      <c r="TP190" s="192"/>
      <c r="TQ190" s="192"/>
      <c r="TR190" s="192"/>
      <c r="TS190" s="192"/>
      <c r="TT190" s="192"/>
      <c r="TU190" s="192"/>
      <c r="TV190" s="192"/>
      <c r="TW190" s="192"/>
      <c r="TX190" s="192"/>
      <c r="TY190" s="192"/>
      <c r="TZ190" s="192"/>
      <c r="UA190" s="192"/>
      <c r="UB190" s="192"/>
      <c r="UC190" s="192"/>
      <c r="UD190" s="192"/>
      <c r="UE190" s="192"/>
      <c r="UF190" s="192"/>
      <c r="UG190" s="192"/>
      <c r="UH190" s="192"/>
      <c r="UI190" s="192"/>
      <c r="UJ190" s="192"/>
      <c r="UK190" s="192"/>
      <c r="UL190" s="192"/>
      <c r="UM190" s="192"/>
      <c r="UN190" s="192"/>
      <c r="UO190" s="192"/>
      <c r="UP190" s="192"/>
      <c r="UQ190" s="192"/>
      <c r="UR190" s="192"/>
      <c r="US190" s="192"/>
      <c r="UT190" s="192"/>
      <c r="UU190" s="192"/>
      <c r="UV190" s="192"/>
      <c r="UW190" s="192"/>
      <c r="UX190" s="192"/>
      <c r="UY190" s="192"/>
      <c r="UZ190" s="192"/>
      <c r="VA190" s="192"/>
      <c r="VB190" s="192"/>
      <c r="VC190" s="192"/>
      <c r="VD190" s="192"/>
      <c r="VE190" s="192"/>
      <c r="VF190" s="192"/>
      <c r="VG190" s="192"/>
      <c r="VH190" s="192"/>
      <c r="VI190" s="192"/>
      <c r="VJ190" s="192"/>
      <c r="VK190" s="192"/>
      <c r="VL190" s="192"/>
      <c r="VM190" s="192"/>
      <c r="VN190" s="192"/>
      <c r="VO190" s="192"/>
      <c r="VP190" s="192"/>
      <c r="VQ190" s="192"/>
      <c r="VR190" s="192"/>
      <c r="VS190" s="192"/>
      <c r="VT190" s="192"/>
      <c r="VU190" s="192"/>
      <c r="VV190" s="192"/>
      <c r="VW190" s="192"/>
      <c r="VX190" s="192"/>
      <c r="VY190" s="192"/>
      <c r="VZ190" s="192"/>
      <c r="WA190" s="192"/>
      <c r="WB190" s="192"/>
      <c r="WC190" s="192"/>
      <c r="WD190" s="192"/>
      <c r="WE190" s="192"/>
      <c r="WF190" s="192"/>
      <c r="WG190" s="192"/>
      <c r="WH190" s="192"/>
      <c r="WI190" s="192"/>
      <c r="WJ190" s="192"/>
      <c r="WK190" s="192"/>
      <c r="WL190" s="192"/>
      <c r="WM190" s="192"/>
      <c r="WN190" s="192"/>
      <c r="WO190" s="192"/>
      <c r="WP190" s="192"/>
      <c r="WQ190" s="192"/>
      <c r="WR190" s="192"/>
      <c r="WS190" s="192"/>
      <c r="WT190" s="192"/>
      <c r="WU190" s="192"/>
      <c r="WV190" s="192"/>
      <c r="WW190" s="192"/>
      <c r="WX190" s="192"/>
      <c r="WY190" s="192"/>
      <c r="WZ190" s="192"/>
      <c r="XA190" s="192"/>
      <c r="XB190" s="192"/>
      <c r="XC190" s="192"/>
      <c r="XD190" s="192"/>
      <c r="XE190" s="192"/>
      <c r="XF190" s="192"/>
      <c r="XG190" s="192"/>
      <c r="XH190" s="192"/>
      <c r="XI190" s="192"/>
      <c r="XJ190" s="192"/>
      <c r="XK190" s="192"/>
      <c r="XL190" s="192"/>
      <c r="XM190" s="192"/>
      <c r="XN190" s="192"/>
      <c r="XO190" s="192"/>
      <c r="XP190" s="192"/>
      <c r="XQ190" s="192"/>
      <c r="XR190" s="192"/>
      <c r="XS190" s="192"/>
      <c r="XT190" s="192"/>
      <c r="XU190" s="192"/>
      <c r="XV190" s="192"/>
      <c r="XW190" s="192"/>
      <c r="XX190" s="192"/>
      <c r="XY190" s="192"/>
      <c r="XZ190" s="192"/>
      <c r="YA190" s="192"/>
      <c r="YB190" s="192"/>
      <c r="YC190" s="192"/>
      <c r="YD190" s="192"/>
      <c r="YE190" s="192"/>
      <c r="YF190" s="192"/>
      <c r="YG190" s="192"/>
      <c r="YH190" s="192"/>
      <c r="YI190" s="192"/>
      <c r="YJ190" s="192"/>
      <c r="YK190" s="192"/>
      <c r="YL190" s="192"/>
      <c r="YM190" s="192"/>
      <c r="YN190" s="192"/>
      <c r="YO190" s="192"/>
      <c r="YP190" s="192"/>
      <c r="YQ190" s="192"/>
      <c r="YR190" s="192"/>
      <c r="YS190" s="192"/>
      <c r="YT190" s="192"/>
      <c r="YU190" s="192"/>
      <c r="YV190" s="192"/>
      <c r="YW190" s="192"/>
      <c r="YX190" s="192"/>
      <c r="YY190" s="192"/>
      <c r="YZ190" s="192"/>
      <c r="ZA190" s="192"/>
      <c r="ZB190" s="192"/>
      <c r="ZC190" s="192"/>
      <c r="ZD190" s="192"/>
      <c r="ZE190" s="192"/>
      <c r="ZF190" s="192"/>
      <c r="ZG190" s="192"/>
      <c r="ZH190" s="192"/>
      <c r="ZI190" s="192"/>
      <c r="ZJ190" s="192"/>
      <c r="ZK190" s="192"/>
      <c r="ZL190" s="192"/>
      <c r="ZM190" s="192"/>
      <c r="ZN190" s="192"/>
      <c r="ZO190" s="192"/>
      <c r="ZP190" s="192"/>
      <c r="ZQ190" s="192"/>
      <c r="ZR190" s="192"/>
      <c r="ZS190" s="192"/>
      <c r="ZT190" s="192"/>
      <c r="ZU190" s="192"/>
      <c r="ZV190" s="192"/>
      <c r="ZW190" s="192"/>
      <c r="ZX190" s="192"/>
      <c r="ZY190" s="192"/>
      <c r="ZZ190" s="192"/>
      <c r="AAA190" s="192"/>
      <c r="AAB190" s="192"/>
      <c r="AAC190" s="192"/>
      <c r="AAD190" s="192"/>
      <c r="AAE190" s="192"/>
      <c r="AAF190" s="192"/>
      <c r="AAG190" s="192"/>
      <c r="AAH190" s="192"/>
      <c r="AAI190" s="192"/>
      <c r="AAJ190" s="192"/>
      <c r="AAK190" s="192"/>
      <c r="AAL190" s="192"/>
      <c r="AAM190" s="192"/>
      <c r="AAN190" s="192"/>
      <c r="AAO190" s="192"/>
      <c r="AAP190" s="192"/>
      <c r="AAQ190" s="192"/>
      <c r="AAR190" s="192"/>
      <c r="AAS190" s="192"/>
      <c r="AAT190" s="192"/>
      <c r="AAU190" s="192"/>
      <c r="AAV190" s="192"/>
      <c r="AAW190" s="192"/>
      <c r="AAX190" s="192"/>
      <c r="AAY190" s="192"/>
      <c r="AAZ190" s="192"/>
      <c r="ABA190" s="192"/>
      <c r="ABB190" s="192"/>
      <c r="ABC190" s="192"/>
      <c r="ABD190" s="192"/>
      <c r="ABE190" s="192"/>
      <c r="ABF190" s="192"/>
      <c r="ABG190" s="192"/>
      <c r="ABH190" s="192"/>
      <c r="ABI190" s="192"/>
      <c r="ABJ190" s="192"/>
      <c r="ABK190" s="192"/>
      <c r="ABL190" s="192"/>
      <c r="ABM190" s="192"/>
      <c r="ABN190" s="192"/>
      <c r="ABO190" s="192"/>
      <c r="ABP190" s="192"/>
      <c r="ABQ190" s="192"/>
      <c r="ABR190" s="192"/>
      <c r="ABS190" s="192"/>
      <c r="ABT190" s="192"/>
      <c r="ABU190" s="192"/>
      <c r="ABV190" s="192"/>
      <c r="ABW190" s="192"/>
      <c r="ABX190" s="192"/>
      <c r="ABY190" s="192"/>
      <c r="ABZ190" s="192"/>
      <c r="ACA190" s="192"/>
      <c r="ACB190" s="192"/>
      <c r="ACC190" s="192"/>
      <c r="ACD190" s="192"/>
      <c r="ACE190" s="192"/>
      <c r="ACF190" s="192"/>
      <c r="ACG190" s="192"/>
      <c r="ACH190" s="192"/>
      <c r="ACI190" s="192"/>
      <c r="ACJ190" s="192"/>
      <c r="ACK190" s="192"/>
      <c r="ACL190" s="192"/>
      <c r="ACM190" s="192"/>
      <c r="ACN190" s="192"/>
      <c r="ACO190" s="192"/>
      <c r="ACP190" s="192"/>
      <c r="ACQ190" s="192"/>
      <c r="ACR190" s="192"/>
      <c r="ACS190" s="192"/>
      <c r="ACT190" s="192"/>
      <c r="ACU190" s="192"/>
      <c r="ACV190" s="192"/>
      <c r="ACW190" s="192"/>
      <c r="ACX190" s="192"/>
      <c r="ACY190" s="192"/>
      <c r="ACZ190" s="192"/>
      <c r="ADA190" s="192"/>
      <c r="ADB190" s="192"/>
      <c r="ADC190" s="192"/>
      <c r="ADD190" s="192"/>
      <c r="ADE190" s="192"/>
      <c r="ADF190" s="192"/>
      <c r="ADG190" s="192"/>
      <c r="ADH190" s="192"/>
      <c r="ADI190" s="192"/>
      <c r="ADJ190" s="192"/>
      <c r="ADK190" s="192"/>
      <c r="ADL190" s="192"/>
      <c r="ADM190" s="192"/>
      <c r="ADN190" s="192"/>
      <c r="ADO190" s="192"/>
      <c r="ADP190" s="192"/>
      <c r="ADQ190" s="192"/>
      <c r="ADR190" s="192"/>
      <c r="ADS190" s="192"/>
      <c r="ADT190" s="192"/>
      <c r="ADU190" s="192"/>
      <c r="ADV190" s="192"/>
      <c r="ADW190" s="192"/>
      <c r="ADX190" s="192"/>
      <c r="ADY190" s="192"/>
      <c r="ADZ190" s="192"/>
      <c r="AEA190" s="192"/>
      <c r="AEB190" s="192"/>
      <c r="AEC190" s="192"/>
      <c r="AED190" s="192"/>
      <c r="AEE190" s="192"/>
      <c r="AEF190" s="192"/>
      <c r="AEG190" s="192"/>
      <c r="AEH190" s="192"/>
      <c r="AEI190" s="192"/>
      <c r="AEJ190" s="192"/>
      <c r="AEK190" s="192"/>
      <c r="AEL190" s="192"/>
      <c r="AEM190" s="192"/>
      <c r="AEN190" s="192"/>
      <c r="AEO190" s="192"/>
      <c r="AEP190" s="192"/>
      <c r="AEQ190" s="192"/>
      <c r="AER190" s="192"/>
      <c r="AES190" s="192"/>
      <c r="AET190" s="192"/>
      <c r="AEU190" s="192"/>
      <c r="AEV190" s="192"/>
      <c r="AEW190" s="192"/>
      <c r="AEX190" s="192"/>
      <c r="AEY190" s="192"/>
      <c r="AEZ190" s="192"/>
      <c r="AFA190" s="192"/>
      <c r="AFB190" s="192"/>
      <c r="AFC190" s="192"/>
      <c r="AFD190" s="192"/>
      <c r="AFE190" s="192"/>
      <c r="AFF190" s="192"/>
      <c r="AFG190" s="192"/>
      <c r="AFH190" s="192"/>
      <c r="AFI190" s="192"/>
      <c r="AFJ190" s="192"/>
      <c r="AFK190" s="192"/>
      <c r="AFL190" s="192"/>
      <c r="AFM190" s="192"/>
      <c r="AFN190" s="192"/>
      <c r="AFO190" s="192"/>
      <c r="AFP190" s="192"/>
      <c r="AFQ190" s="192"/>
      <c r="AFR190" s="192"/>
      <c r="AFS190" s="192"/>
      <c r="AFT190" s="192"/>
      <c r="AFU190" s="192"/>
      <c r="AFV190" s="192"/>
      <c r="AFW190" s="192"/>
      <c r="AFX190" s="192"/>
      <c r="AFY190" s="192"/>
      <c r="AFZ190" s="192"/>
      <c r="AGA190" s="192"/>
      <c r="AGB190" s="192"/>
      <c r="AGC190" s="192"/>
      <c r="AGD190" s="192"/>
      <c r="AGE190" s="192"/>
      <c r="AGF190" s="192"/>
      <c r="AGG190" s="192"/>
      <c r="AGH190" s="192"/>
      <c r="AGI190" s="192"/>
      <c r="AGJ190" s="192"/>
      <c r="AGK190" s="192"/>
      <c r="AGL190" s="192"/>
      <c r="AGM190" s="192"/>
      <c r="AGN190" s="192"/>
      <c r="AGO190" s="192"/>
      <c r="AGP190" s="192"/>
      <c r="AGQ190" s="192"/>
      <c r="AGR190" s="192"/>
      <c r="AGS190" s="192"/>
      <c r="AGT190" s="192"/>
      <c r="AGU190" s="192"/>
      <c r="AGV190" s="192"/>
      <c r="AGW190" s="192"/>
      <c r="AGX190" s="192"/>
      <c r="AGY190" s="192"/>
      <c r="AGZ190" s="192"/>
      <c r="AHA190" s="192"/>
      <c r="AHB190" s="192"/>
      <c r="AHC190" s="192"/>
      <c r="AHD190" s="192"/>
      <c r="AHE190" s="192"/>
      <c r="AHF190" s="192"/>
      <c r="AHG190" s="192"/>
      <c r="AHH190" s="192"/>
      <c r="AHI190" s="192"/>
      <c r="AHJ190" s="192"/>
      <c r="AHK190" s="192"/>
      <c r="AHL190" s="192"/>
      <c r="AHM190" s="192"/>
      <c r="AHN190" s="192"/>
      <c r="AHO190" s="192"/>
      <c r="AHP190" s="192"/>
      <c r="AHQ190" s="192"/>
      <c r="AHR190" s="192"/>
      <c r="AHS190" s="192"/>
      <c r="AHT190" s="192"/>
      <c r="AHU190" s="192"/>
      <c r="AHV190" s="192"/>
      <c r="AHW190" s="192"/>
      <c r="AHX190" s="192"/>
      <c r="AHY190" s="192"/>
      <c r="AHZ190" s="192"/>
      <c r="AIA190" s="192"/>
      <c r="AIB190" s="192"/>
      <c r="AIC190" s="192"/>
      <c r="AID190" s="192"/>
      <c r="AIE190" s="192"/>
      <c r="AIF190" s="192"/>
      <c r="AIG190" s="192"/>
      <c r="AIH190" s="192"/>
      <c r="AII190" s="192"/>
      <c r="AIJ190" s="192"/>
      <c r="AIK190" s="192"/>
      <c r="AIL190" s="192"/>
      <c r="AIM190" s="192"/>
      <c r="AIN190" s="192"/>
      <c r="AIO190" s="192"/>
      <c r="AIP190" s="192"/>
      <c r="AIQ190" s="192"/>
      <c r="AIR190" s="192"/>
      <c r="AIS190" s="192"/>
      <c r="AIT190" s="192"/>
      <c r="AIU190" s="192"/>
      <c r="AIV190" s="192"/>
      <c r="AIW190" s="192"/>
      <c r="AIX190" s="192"/>
      <c r="AIY190" s="192"/>
      <c r="AIZ190" s="192"/>
      <c r="AJA190" s="192"/>
      <c r="AJB190" s="192"/>
      <c r="AJC190" s="192"/>
      <c r="AJD190" s="192"/>
      <c r="AJE190" s="192"/>
      <c r="AJF190" s="192"/>
      <c r="AJG190" s="192"/>
      <c r="AJH190" s="192"/>
      <c r="AJI190" s="192"/>
      <c r="AJJ190" s="192"/>
      <c r="AJK190" s="192"/>
      <c r="AJL190" s="192"/>
      <c r="AJM190" s="192"/>
      <c r="AJN190" s="192"/>
      <c r="AJO190" s="192"/>
      <c r="AJP190" s="192"/>
      <c r="AJQ190" s="192"/>
      <c r="AJR190" s="192"/>
      <c r="AJS190" s="192"/>
      <c r="AJT190" s="192"/>
      <c r="AJU190" s="192"/>
      <c r="AJV190" s="192"/>
      <c r="AJW190" s="192"/>
      <c r="AJX190" s="192"/>
      <c r="AJY190" s="192"/>
      <c r="AJZ190" s="192"/>
      <c r="AKA190" s="192"/>
      <c r="AKB190" s="192"/>
      <c r="AKC190" s="192"/>
      <c r="AKD190" s="192"/>
      <c r="AKE190" s="192"/>
      <c r="AKF190" s="192"/>
      <c r="AKG190" s="192"/>
      <c r="AKH190" s="192"/>
      <c r="AKI190" s="192"/>
      <c r="AKJ190" s="192"/>
      <c r="AKK190" s="192"/>
      <c r="AKL190" s="192"/>
      <c r="AKM190" s="192"/>
      <c r="AKN190" s="192"/>
      <c r="AKO190" s="192"/>
      <c r="AKP190" s="192"/>
      <c r="AKQ190" s="192"/>
      <c r="AKR190" s="192"/>
      <c r="AKS190" s="192"/>
      <c r="AKT190" s="192"/>
      <c r="AKU190" s="192"/>
      <c r="AKV190" s="192"/>
      <c r="AKW190" s="192"/>
      <c r="AKX190" s="192"/>
      <c r="AKY190" s="192"/>
      <c r="AKZ190" s="192"/>
      <c r="ALA190" s="192"/>
      <c r="ALB190" s="192"/>
      <c r="ALC190" s="192"/>
      <c r="ALD190" s="192"/>
      <c r="ALE190" s="192"/>
      <c r="ALF190" s="192"/>
      <c r="ALG190" s="192"/>
      <c r="ALH190" s="192"/>
      <c r="ALI190" s="192"/>
      <c r="ALJ190" s="192"/>
      <c r="ALK190" s="192"/>
      <c r="ALL190" s="192"/>
      <c r="ALM190" s="192"/>
      <c r="ALN190" s="192"/>
      <c r="ALO190" s="192"/>
      <c r="ALP190" s="192"/>
      <c r="ALQ190" s="192"/>
      <c r="ALR190" s="192"/>
      <c r="ALS190" s="192"/>
      <c r="ALT190" s="192"/>
      <c r="ALU190" s="192"/>
      <c r="ALV190" s="192"/>
      <c r="ALW190" s="192"/>
      <c r="ALX190" s="192"/>
      <c r="ALY190" s="192"/>
      <c r="ALZ190" s="192"/>
      <c r="AMA190" s="192"/>
      <c r="AMB190" s="192"/>
      <c r="AMC190" s="192"/>
      <c r="AMD190" s="192"/>
      <c r="AME190" s="192"/>
      <c r="AMF190" s="192"/>
      <c r="AMG190" s="192"/>
      <c r="AMH190" s="192"/>
      <c r="AMI190" s="192"/>
      <c r="AMJ190" s="192"/>
      <c r="AMK190" s="192"/>
      <c r="AML190" s="192"/>
    </row>
    <row r="191" spans="1:16384" s="183" customFormat="1">
      <c r="A191" s="192"/>
      <c r="B191" s="192" t="s">
        <v>705</v>
      </c>
      <c r="C191" s="199" t="s">
        <v>693</v>
      </c>
      <c r="D191" s="200" t="s">
        <v>149</v>
      </c>
      <c r="E191" s="200" t="s">
        <v>701</v>
      </c>
      <c r="F191" s="200" t="s">
        <v>696</v>
      </c>
      <c r="G191" s="200" t="s">
        <v>155</v>
      </c>
      <c r="H191" s="201" t="str">
        <f t="shared" si="12"/>
        <v>EXEC INS_fsm_state_transition @tx_fsm_type_name='REF_LEGAL_ENTITY', @tx_state_name='UNDEF', @tx_action_name='REQUEST_APPROVAL', @tx_next_state_name='PEND_APPROVAL',  @tx_login_name='nazdaq_prod'</v>
      </c>
      <c r="I191" s="192"/>
      <c r="J191" s="192"/>
      <c r="K191" s="192"/>
      <c r="L191" s="192"/>
      <c r="M191" s="192"/>
      <c r="N191" s="192"/>
      <c r="O191" s="192"/>
      <c r="P191" s="192"/>
      <c r="Q191" s="192"/>
      <c r="R191" s="192"/>
      <c r="S191" s="192"/>
      <c r="T191" s="192"/>
      <c r="U191" s="192"/>
      <c r="V191" s="192"/>
      <c r="W191" s="192"/>
      <c r="X191" s="192"/>
      <c r="Y191" s="192"/>
      <c r="Z191" s="192"/>
      <c r="AA191" s="192"/>
      <c r="AB191" s="192"/>
      <c r="AC191" s="192"/>
      <c r="AD191" s="192"/>
      <c r="AE191" s="192"/>
      <c r="AF191" s="192"/>
      <c r="AG191" s="192"/>
      <c r="AH191" s="192"/>
      <c r="AI191" s="192"/>
      <c r="AJ191" s="192"/>
      <c r="AK191" s="192"/>
      <c r="AL191" s="192"/>
      <c r="AM191" s="192"/>
      <c r="AN191" s="192"/>
      <c r="AO191" s="192"/>
      <c r="AP191" s="192"/>
      <c r="AQ191" s="192"/>
      <c r="AR191" s="192"/>
      <c r="AS191" s="192"/>
      <c r="AT191" s="192"/>
      <c r="AU191" s="192"/>
      <c r="AV191" s="192"/>
      <c r="AW191" s="192"/>
      <c r="AX191" s="192"/>
      <c r="AY191" s="192"/>
      <c r="AZ191" s="192"/>
      <c r="BA191" s="192"/>
      <c r="BB191" s="192"/>
      <c r="BC191" s="192"/>
      <c r="BD191" s="192"/>
      <c r="BE191" s="192"/>
      <c r="BF191" s="192"/>
      <c r="BG191" s="192"/>
      <c r="BH191" s="192"/>
      <c r="BI191" s="192"/>
      <c r="BJ191" s="192"/>
      <c r="BK191" s="192"/>
      <c r="BL191" s="192"/>
      <c r="BM191" s="192"/>
      <c r="BN191" s="192"/>
      <c r="BO191" s="192"/>
      <c r="BP191" s="192"/>
      <c r="BQ191" s="192"/>
      <c r="BR191" s="192"/>
      <c r="BS191" s="192"/>
      <c r="BT191" s="192"/>
      <c r="BU191" s="192"/>
      <c r="BV191" s="192"/>
      <c r="BW191" s="192"/>
      <c r="BX191" s="192"/>
      <c r="BY191" s="192"/>
      <c r="BZ191" s="192"/>
      <c r="CA191" s="192"/>
      <c r="CB191" s="192"/>
      <c r="CC191" s="192"/>
      <c r="CD191" s="192"/>
      <c r="CE191" s="192"/>
      <c r="CF191" s="192"/>
      <c r="CG191" s="192"/>
      <c r="CH191" s="192"/>
      <c r="CI191" s="192"/>
      <c r="CJ191" s="192"/>
      <c r="CK191" s="192"/>
      <c r="CL191" s="192"/>
      <c r="CM191" s="192"/>
      <c r="CN191" s="192"/>
      <c r="CO191" s="192"/>
      <c r="CP191" s="192"/>
      <c r="CQ191" s="192"/>
      <c r="CR191" s="192"/>
      <c r="CS191" s="192"/>
      <c r="CT191" s="192"/>
      <c r="CU191" s="192"/>
      <c r="CV191" s="192"/>
      <c r="CW191" s="192"/>
      <c r="CX191" s="192"/>
      <c r="CY191" s="192"/>
      <c r="CZ191" s="192"/>
      <c r="DA191" s="192"/>
      <c r="DB191" s="192"/>
      <c r="DC191" s="192"/>
      <c r="DD191" s="192"/>
      <c r="DE191" s="192"/>
      <c r="DF191" s="192"/>
      <c r="DG191" s="192"/>
      <c r="DH191" s="192"/>
      <c r="DI191" s="192"/>
      <c r="DJ191" s="192"/>
      <c r="DK191" s="192"/>
      <c r="DL191" s="192"/>
      <c r="DM191" s="192"/>
      <c r="DN191" s="192"/>
      <c r="DO191" s="192"/>
      <c r="DP191" s="192"/>
      <c r="DQ191" s="192"/>
      <c r="DR191" s="192"/>
      <c r="DS191" s="192"/>
      <c r="DT191" s="192"/>
      <c r="DU191" s="192"/>
      <c r="DV191" s="192"/>
      <c r="DW191" s="192"/>
      <c r="DX191" s="192"/>
      <c r="DY191" s="192"/>
      <c r="DZ191" s="192"/>
      <c r="EA191" s="192"/>
      <c r="EB191" s="192"/>
      <c r="EC191" s="192"/>
      <c r="ED191" s="192"/>
      <c r="EE191" s="192"/>
      <c r="EF191" s="192"/>
      <c r="EG191" s="192"/>
      <c r="EH191" s="192"/>
      <c r="EI191" s="192"/>
      <c r="EJ191" s="192"/>
      <c r="EK191" s="192"/>
      <c r="EL191" s="192"/>
      <c r="EM191" s="192"/>
      <c r="EN191" s="192"/>
      <c r="EO191" s="192"/>
      <c r="EP191" s="192"/>
      <c r="EQ191" s="192"/>
      <c r="ER191" s="192"/>
      <c r="ES191" s="192"/>
      <c r="ET191" s="192"/>
      <c r="EU191" s="192"/>
      <c r="EV191" s="192"/>
      <c r="EW191" s="192"/>
      <c r="EX191" s="192"/>
      <c r="EY191" s="192"/>
      <c r="EZ191" s="192"/>
      <c r="FA191" s="192"/>
      <c r="FB191" s="192"/>
      <c r="FC191" s="192"/>
      <c r="FD191" s="192"/>
      <c r="FE191" s="192"/>
      <c r="FF191" s="192"/>
      <c r="FG191" s="192"/>
      <c r="FH191" s="192"/>
      <c r="FI191" s="192"/>
      <c r="FJ191" s="192"/>
      <c r="FK191" s="192"/>
      <c r="FL191" s="192"/>
      <c r="FM191" s="192"/>
      <c r="FN191" s="192"/>
      <c r="FO191" s="192"/>
      <c r="FP191" s="192"/>
      <c r="FQ191" s="192"/>
      <c r="FR191" s="192"/>
      <c r="FS191" s="192"/>
      <c r="FT191" s="192"/>
      <c r="FU191" s="192"/>
      <c r="FV191" s="192"/>
      <c r="FW191" s="192"/>
      <c r="FX191" s="192"/>
      <c r="FY191" s="192"/>
      <c r="FZ191" s="192"/>
      <c r="GA191" s="192"/>
      <c r="GB191" s="192"/>
      <c r="GC191" s="192"/>
      <c r="GD191" s="192"/>
      <c r="GE191" s="192"/>
      <c r="GF191" s="192"/>
      <c r="GG191" s="192"/>
      <c r="GH191" s="192"/>
      <c r="GI191" s="192"/>
      <c r="GJ191" s="192"/>
      <c r="GK191" s="192"/>
      <c r="GL191" s="192"/>
      <c r="GM191" s="192"/>
      <c r="GN191" s="192"/>
      <c r="GO191" s="192"/>
      <c r="GP191" s="192"/>
      <c r="GQ191" s="192"/>
      <c r="GR191" s="192"/>
      <c r="GS191" s="192"/>
      <c r="GT191" s="192"/>
      <c r="GU191" s="192"/>
      <c r="GV191" s="192"/>
      <c r="GW191" s="192"/>
      <c r="GX191" s="192"/>
      <c r="GY191" s="192"/>
      <c r="GZ191" s="192"/>
      <c r="HA191" s="192"/>
      <c r="HB191" s="192"/>
      <c r="HC191" s="192"/>
      <c r="HD191" s="192"/>
      <c r="HE191" s="192"/>
      <c r="HF191" s="192"/>
      <c r="HG191" s="192"/>
      <c r="HH191" s="192"/>
      <c r="HI191" s="192"/>
      <c r="HJ191" s="192"/>
      <c r="HK191" s="192"/>
      <c r="HL191" s="192"/>
      <c r="HM191" s="192"/>
      <c r="HN191" s="192"/>
      <c r="HO191" s="192"/>
      <c r="HP191" s="192"/>
      <c r="HQ191" s="192"/>
      <c r="HR191" s="192"/>
      <c r="HS191" s="192"/>
      <c r="HT191" s="192"/>
      <c r="HU191" s="192"/>
      <c r="HV191" s="192"/>
      <c r="HW191" s="192"/>
      <c r="HX191" s="192"/>
      <c r="HY191" s="192"/>
      <c r="HZ191" s="192"/>
      <c r="IA191" s="192"/>
      <c r="IB191" s="192"/>
      <c r="IC191" s="192"/>
      <c r="ID191" s="192"/>
      <c r="IE191" s="192"/>
      <c r="IF191" s="192"/>
      <c r="IG191" s="192"/>
      <c r="IH191" s="192"/>
      <c r="II191" s="192"/>
      <c r="IJ191" s="192"/>
      <c r="IK191" s="192"/>
      <c r="IL191" s="192"/>
      <c r="IM191" s="192"/>
      <c r="IN191" s="192"/>
      <c r="IO191" s="192"/>
      <c r="IP191" s="192"/>
      <c r="IQ191" s="192"/>
      <c r="IR191" s="192"/>
      <c r="IS191" s="192"/>
      <c r="IT191" s="192"/>
      <c r="IU191" s="192"/>
      <c r="IV191" s="192"/>
      <c r="IW191" s="192"/>
      <c r="IX191" s="192"/>
      <c r="IY191" s="192"/>
      <c r="IZ191" s="192"/>
      <c r="JA191" s="192"/>
      <c r="JB191" s="192"/>
      <c r="JC191" s="192"/>
      <c r="JD191" s="192"/>
      <c r="JE191" s="192"/>
      <c r="JF191" s="192"/>
      <c r="JG191" s="192"/>
      <c r="JH191" s="192"/>
      <c r="JI191" s="192"/>
      <c r="JJ191" s="192"/>
      <c r="JK191" s="192"/>
      <c r="JL191" s="192"/>
      <c r="JM191" s="192"/>
      <c r="JN191" s="192"/>
      <c r="JO191" s="192"/>
      <c r="JP191" s="192"/>
      <c r="JQ191" s="192"/>
      <c r="JR191" s="192"/>
      <c r="JS191" s="192"/>
      <c r="JT191" s="192"/>
      <c r="JU191" s="192"/>
      <c r="JV191" s="192"/>
      <c r="JW191" s="192"/>
      <c r="JX191" s="192"/>
      <c r="JY191" s="192"/>
      <c r="JZ191" s="192"/>
      <c r="KA191" s="192"/>
      <c r="KB191" s="192"/>
      <c r="KC191" s="192"/>
      <c r="KD191" s="192"/>
      <c r="KE191" s="192"/>
      <c r="KF191" s="192"/>
      <c r="KG191" s="192"/>
      <c r="KH191" s="192"/>
      <c r="KI191" s="192"/>
      <c r="KJ191" s="192"/>
      <c r="KK191" s="192"/>
      <c r="KL191" s="192"/>
      <c r="KM191" s="192"/>
      <c r="KN191" s="192"/>
      <c r="KO191" s="192"/>
      <c r="KP191" s="192"/>
      <c r="KQ191" s="192"/>
      <c r="KR191" s="192"/>
      <c r="KS191" s="192"/>
      <c r="KT191" s="192"/>
      <c r="KU191" s="192"/>
      <c r="KV191" s="192"/>
      <c r="KW191" s="192"/>
      <c r="KX191" s="192"/>
      <c r="KY191" s="192"/>
      <c r="KZ191" s="192"/>
      <c r="LA191" s="192"/>
      <c r="LB191" s="192"/>
      <c r="LC191" s="192"/>
      <c r="LD191" s="192"/>
      <c r="LE191" s="192"/>
      <c r="LF191" s="192"/>
      <c r="LG191" s="192"/>
      <c r="LH191" s="192"/>
      <c r="LI191" s="192"/>
      <c r="LJ191" s="192"/>
      <c r="LK191" s="192"/>
      <c r="LL191" s="192"/>
      <c r="LM191" s="192"/>
      <c r="LN191" s="192"/>
      <c r="LO191" s="192"/>
      <c r="LP191" s="192"/>
      <c r="LQ191" s="192"/>
      <c r="LR191" s="192"/>
      <c r="LS191" s="192"/>
      <c r="LT191" s="192"/>
      <c r="LU191" s="192"/>
      <c r="LV191" s="192"/>
      <c r="LW191" s="192"/>
      <c r="LX191" s="192"/>
      <c r="LY191" s="192"/>
      <c r="LZ191" s="192"/>
      <c r="MA191" s="192"/>
      <c r="MB191" s="192"/>
      <c r="MC191" s="192"/>
      <c r="MD191" s="192"/>
      <c r="ME191" s="192"/>
      <c r="MF191" s="192"/>
      <c r="MG191" s="192"/>
      <c r="MH191" s="192"/>
      <c r="MI191" s="192"/>
      <c r="MJ191" s="192"/>
      <c r="MK191" s="192"/>
      <c r="ML191" s="192"/>
      <c r="MM191" s="192"/>
      <c r="MN191" s="192"/>
      <c r="MO191" s="192"/>
      <c r="MP191" s="192"/>
      <c r="MQ191" s="192"/>
      <c r="MR191" s="192"/>
      <c r="MS191" s="192"/>
      <c r="MT191" s="192"/>
      <c r="MU191" s="192"/>
      <c r="MV191" s="192"/>
      <c r="MW191" s="192"/>
      <c r="MX191" s="192"/>
      <c r="MY191" s="192"/>
      <c r="MZ191" s="192"/>
      <c r="NA191" s="192"/>
      <c r="NB191" s="192"/>
      <c r="NC191" s="192"/>
      <c r="ND191" s="192"/>
      <c r="NE191" s="192"/>
      <c r="NF191" s="192"/>
      <c r="NG191" s="192"/>
      <c r="NH191" s="192"/>
      <c r="NI191" s="192"/>
      <c r="NJ191" s="192"/>
      <c r="NK191" s="192"/>
      <c r="NL191" s="192"/>
      <c r="NM191" s="192"/>
      <c r="NN191" s="192"/>
      <c r="NO191" s="192"/>
      <c r="NP191" s="192"/>
      <c r="NQ191" s="192"/>
      <c r="NR191" s="192"/>
      <c r="NS191" s="192"/>
      <c r="NT191" s="192"/>
      <c r="NU191" s="192"/>
      <c r="NV191" s="192"/>
      <c r="NW191" s="192"/>
      <c r="NX191" s="192"/>
      <c r="NY191" s="192"/>
      <c r="NZ191" s="192"/>
      <c r="OA191" s="192"/>
      <c r="OB191" s="192"/>
      <c r="OC191" s="192"/>
      <c r="OD191" s="192"/>
      <c r="OE191" s="192"/>
      <c r="OF191" s="192"/>
      <c r="OG191" s="192"/>
      <c r="OH191" s="192"/>
      <c r="OI191" s="192"/>
      <c r="OJ191" s="192"/>
      <c r="OK191" s="192"/>
      <c r="OL191" s="192"/>
      <c r="OM191" s="192"/>
      <c r="ON191" s="192"/>
      <c r="OO191" s="192"/>
      <c r="OP191" s="192"/>
      <c r="OQ191" s="192"/>
      <c r="OR191" s="192"/>
      <c r="OS191" s="192"/>
      <c r="OT191" s="192"/>
      <c r="OU191" s="192"/>
      <c r="OV191" s="192"/>
      <c r="OW191" s="192"/>
      <c r="OX191" s="192"/>
      <c r="OY191" s="192"/>
      <c r="OZ191" s="192"/>
      <c r="PA191" s="192"/>
      <c r="PB191" s="192"/>
      <c r="PC191" s="192"/>
      <c r="PD191" s="192"/>
      <c r="PE191" s="192"/>
      <c r="PF191" s="192"/>
      <c r="PG191" s="192"/>
      <c r="PH191" s="192"/>
      <c r="PI191" s="192"/>
      <c r="PJ191" s="192"/>
      <c r="PK191" s="192"/>
      <c r="PL191" s="192"/>
      <c r="PM191" s="192"/>
      <c r="PN191" s="192"/>
      <c r="PO191" s="192"/>
      <c r="PP191" s="192"/>
      <c r="PQ191" s="192"/>
      <c r="PR191" s="192"/>
      <c r="PS191" s="192"/>
      <c r="PT191" s="192"/>
      <c r="PU191" s="192"/>
      <c r="PV191" s="192"/>
      <c r="PW191" s="192"/>
      <c r="PX191" s="192"/>
      <c r="PY191" s="192"/>
      <c r="PZ191" s="192"/>
      <c r="QA191" s="192"/>
      <c r="QB191" s="192"/>
      <c r="QC191" s="192"/>
      <c r="QD191" s="192"/>
      <c r="QE191" s="192"/>
      <c r="QF191" s="192"/>
      <c r="QG191" s="192"/>
      <c r="QH191" s="192"/>
      <c r="QI191" s="192"/>
      <c r="QJ191" s="192"/>
      <c r="QK191" s="192"/>
      <c r="QL191" s="192"/>
      <c r="QM191" s="192"/>
      <c r="QN191" s="192"/>
      <c r="QO191" s="192"/>
      <c r="QP191" s="192"/>
      <c r="QQ191" s="192"/>
      <c r="QR191" s="192"/>
      <c r="QS191" s="192"/>
      <c r="QT191" s="192"/>
      <c r="QU191" s="192"/>
      <c r="QV191" s="192"/>
      <c r="QW191" s="192"/>
      <c r="QX191" s="192"/>
      <c r="QY191" s="192"/>
      <c r="QZ191" s="192"/>
      <c r="RA191" s="192"/>
      <c r="RB191" s="192"/>
      <c r="RC191" s="192"/>
      <c r="RD191" s="192"/>
      <c r="RE191" s="192"/>
      <c r="RF191" s="192"/>
      <c r="RG191" s="192"/>
      <c r="RH191" s="192"/>
      <c r="RI191" s="192"/>
      <c r="RJ191" s="192"/>
      <c r="RK191" s="192"/>
      <c r="RL191" s="192"/>
      <c r="RM191" s="192"/>
      <c r="RN191" s="192"/>
      <c r="RO191" s="192"/>
      <c r="RP191" s="192"/>
      <c r="RQ191" s="192"/>
      <c r="RR191" s="192"/>
      <c r="RS191" s="192"/>
      <c r="RT191" s="192"/>
      <c r="RU191" s="192"/>
      <c r="RV191" s="192"/>
      <c r="RW191" s="192"/>
      <c r="RX191" s="192"/>
      <c r="RY191" s="192"/>
      <c r="RZ191" s="192"/>
      <c r="SA191" s="192"/>
      <c r="SB191" s="192"/>
      <c r="SC191" s="192"/>
      <c r="SD191" s="192"/>
      <c r="SE191" s="192"/>
      <c r="SF191" s="192"/>
      <c r="SG191" s="192"/>
      <c r="SH191" s="192"/>
      <c r="SI191" s="192"/>
      <c r="SJ191" s="192"/>
      <c r="SK191" s="192"/>
      <c r="SL191" s="192"/>
      <c r="SM191" s="192"/>
      <c r="SN191" s="192"/>
      <c r="SO191" s="192"/>
      <c r="SP191" s="192"/>
      <c r="SQ191" s="192"/>
      <c r="SR191" s="192"/>
      <c r="SS191" s="192"/>
      <c r="ST191" s="192"/>
      <c r="SU191" s="192"/>
      <c r="SV191" s="192"/>
      <c r="SW191" s="192"/>
      <c r="SX191" s="192"/>
      <c r="SY191" s="192"/>
      <c r="SZ191" s="192"/>
      <c r="TA191" s="192"/>
      <c r="TB191" s="192"/>
      <c r="TC191" s="192"/>
      <c r="TD191" s="192"/>
      <c r="TE191" s="192"/>
      <c r="TF191" s="192"/>
      <c r="TG191" s="192"/>
      <c r="TH191" s="192"/>
      <c r="TI191" s="192"/>
      <c r="TJ191" s="192"/>
      <c r="TK191" s="192"/>
      <c r="TL191" s="192"/>
      <c r="TM191" s="192"/>
      <c r="TN191" s="192"/>
      <c r="TO191" s="192"/>
      <c r="TP191" s="192"/>
      <c r="TQ191" s="192"/>
      <c r="TR191" s="192"/>
      <c r="TS191" s="192"/>
      <c r="TT191" s="192"/>
      <c r="TU191" s="192"/>
      <c r="TV191" s="192"/>
      <c r="TW191" s="192"/>
      <c r="TX191" s="192"/>
      <c r="TY191" s="192"/>
      <c r="TZ191" s="192"/>
      <c r="UA191" s="192"/>
      <c r="UB191" s="192"/>
      <c r="UC191" s="192"/>
      <c r="UD191" s="192"/>
      <c r="UE191" s="192"/>
      <c r="UF191" s="192"/>
      <c r="UG191" s="192"/>
      <c r="UH191" s="192"/>
      <c r="UI191" s="192"/>
      <c r="UJ191" s="192"/>
      <c r="UK191" s="192"/>
      <c r="UL191" s="192"/>
      <c r="UM191" s="192"/>
      <c r="UN191" s="192"/>
      <c r="UO191" s="192"/>
      <c r="UP191" s="192"/>
      <c r="UQ191" s="192"/>
      <c r="UR191" s="192"/>
      <c r="US191" s="192"/>
      <c r="UT191" s="192"/>
      <c r="UU191" s="192"/>
      <c r="UV191" s="192"/>
      <c r="UW191" s="192"/>
      <c r="UX191" s="192"/>
      <c r="UY191" s="192"/>
      <c r="UZ191" s="192"/>
      <c r="VA191" s="192"/>
      <c r="VB191" s="192"/>
      <c r="VC191" s="192"/>
      <c r="VD191" s="192"/>
      <c r="VE191" s="192"/>
      <c r="VF191" s="192"/>
      <c r="VG191" s="192"/>
      <c r="VH191" s="192"/>
      <c r="VI191" s="192"/>
      <c r="VJ191" s="192"/>
      <c r="VK191" s="192"/>
      <c r="VL191" s="192"/>
      <c r="VM191" s="192"/>
      <c r="VN191" s="192"/>
      <c r="VO191" s="192"/>
      <c r="VP191" s="192"/>
      <c r="VQ191" s="192"/>
      <c r="VR191" s="192"/>
      <c r="VS191" s="192"/>
      <c r="VT191" s="192"/>
      <c r="VU191" s="192"/>
      <c r="VV191" s="192"/>
      <c r="VW191" s="192"/>
      <c r="VX191" s="192"/>
      <c r="VY191" s="192"/>
      <c r="VZ191" s="192"/>
      <c r="WA191" s="192"/>
      <c r="WB191" s="192"/>
      <c r="WC191" s="192"/>
      <c r="WD191" s="192"/>
      <c r="WE191" s="192"/>
      <c r="WF191" s="192"/>
      <c r="WG191" s="192"/>
      <c r="WH191" s="192"/>
      <c r="WI191" s="192"/>
      <c r="WJ191" s="192"/>
      <c r="WK191" s="192"/>
      <c r="WL191" s="192"/>
      <c r="WM191" s="192"/>
      <c r="WN191" s="192"/>
      <c r="WO191" s="192"/>
      <c r="WP191" s="192"/>
      <c r="WQ191" s="192"/>
      <c r="WR191" s="192"/>
      <c r="WS191" s="192"/>
      <c r="WT191" s="192"/>
      <c r="WU191" s="192"/>
      <c r="WV191" s="192"/>
      <c r="WW191" s="192"/>
      <c r="WX191" s="192"/>
      <c r="WY191" s="192"/>
      <c r="WZ191" s="192"/>
      <c r="XA191" s="192"/>
      <c r="XB191" s="192"/>
      <c r="XC191" s="192"/>
      <c r="XD191" s="192"/>
      <c r="XE191" s="192"/>
      <c r="XF191" s="192"/>
      <c r="XG191" s="192"/>
      <c r="XH191" s="192"/>
      <c r="XI191" s="192"/>
      <c r="XJ191" s="192"/>
      <c r="XK191" s="192"/>
      <c r="XL191" s="192"/>
      <c r="XM191" s="192"/>
      <c r="XN191" s="192"/>
      <c r="XO191" s="192"/>
      <c r="XP191" s="192"/>
      <c r="XQ191" s="192"/>
      <c r="XR191" s="192"/>
      <c r="XS191" s="192"/>
      <c r="XT191" s="192"/>
      <c r="XU191" s="192"/>
      <c r="XV191" s="192"/>
      <c r="XW191" s="192"/>
      <c r="XX191" s="192"/>
      <c r="XY191" s="192"/>
      <c r="XZ191" s="192"/>
      <c r="YA191" s="192"/>
      <c r="YB191" s="192"/>
      <c r="YC191" s="192"/>
      <c r="YD191" s="192"/>
      <c r="YE191" s="192"/>
      <c r="YF191" s="192"/>
      <c r="YG191" s="192"/>
      <c r="YH191" s="192"/>
      <c r="YI191" s="192"/>
      <c r="YJ191" s="192"/>
      <c r="YK191" s="192"/>
      <c r="YL191" s="192"/>
      <c r="YM191" s="192"/>
      <c r="YN191" s="192"/>
      <c r="YO191" s="192"/>
      <c r="YP191" s="192"/>
      <c r="YQ191" s="192"/>
      <c r="YR191" s="192"/>
      <c r="YS191" s="192"/>
      <c r="YT191" s="192"/>
      <c r="YU191" s="192"/>
      <c r="YV191" s="192"/>
      <c r="YW191" s="192"/>
      <c r="YX191" s="192"/>
      <c r="YY191" s="192"/>
      <c r="YZ191" s="192"/>
      <c r="ZA191" s="192"/>
      <c r="ZB191" s="192"/>
      <c r="ZC191" s="192"/>
      <c r="ZD191" s="192"/>
      <c r="ZE191" s="192"/>
      <c r="ZF191" s="192"/>
      <c r="ZG191" s="192"/>
      <c r="ZH191" s="192"/>
      <c r="ZI191" s="192"/>
      <c r="ZJ191" s="192"/>
      <c r="ZK191" s="192"/>
      <c r="ZL191" s="192"/>
      <c r="ZM191" s="192"/>
      <c r="ZN191" s="192"/>
      <c r="ZO191" s="192"/>
      <c r="ZP191" s="192"/>
      <c r="ZQ191" s="192"/>
      <c r="ZR191" s="192"/>
      <c r="ZS191" s="192"/>
      <c r="ZT191" s="192"/>
      <c r="ZU191" s="192"/>
      <c r="ZV191" s="192"/>
      <c r="ZW191" s="192"/>
      <c r="ZX191" s="192"/>
      <c r="ZY191" s="192"/>
      <c r="ZZ191" s="192"/>
      <c r="AAA191" s="192"/>
      <c r="AAB191" s="192"/>
      <c r="AAC191" s="192"/>
      <c r="AAD191" s="192"/>
      <c r="AAE191" s="192"/>
      <c r="AAF191" s="192"/>
      <c r="AAG191" s="192"/>
      <c r="AAH191" s="192"/>
      <c r="AAI191" s="192"/>
      <c r="AAJ191" s="192"/>
      <c r="AAK191" s="192"/>
      <c r="AAL191" s="192"/>
      <c r="AAM191" s="192"/>
      <c r="AAN191" s="192"/>
      <c r="AAO191" s="192"/>
      <c r="AAP191" s="192"/>
      <c r="AAQ191" s="192"/>
      <c r="AAR191" s="192"/>
      <c r="AAS191" s="192"/>
      <c r="AAT191" s="192"/>
      <c r="AAU191" s="192"/>
      <c r="AAV191" s="192"/>
      <c r="AAW191" s="192"/>
      <c r="AAX191" s="192"/>
      <c r="AAY191" s="192"/>
      <c r="AAZ191" s="192"/>
      <c r="ABA191" s="192"/>
      <c r="ABB191" s="192"/>
      <c r="ABC191" s="192"/>
      <c r="ABD191" s="192"/>
      <c r="ABE191" s="192"/>
      <c r="ABF191" s="192"/>
      <c r="ABG191" s="192"/>
      <c r="ABH191" s="192"/>
      <c r="ABI191" s="192"/>
      <c r="ABJ191" s="192"/>
      <c r="ABK191" s="192"/>
      <c r="ABL191" s="192"/>
      <c r="ABM191" s="192"/>
      <c r="ABN191" s="192"/>
      <c r="ABO191" s="192"/>
      <c r="ABP191" s="192"/>
      <c r="ABQ191" s="192"/>
      <c r="ABR191" s="192"/>
      <c r="ABS191" s="192"/>
      <c r="ABT191" s="192"/>
      <c r="ABU191" s="192"/>
      <c r="ABV191" s="192"/>
      <c r="ABW191" s="192"/>
      <c r="ABX191" s="192"/>
      <c r="ABY191" s="192"/>
      <c r="ABZ191" s="192"/>
      <c r="ACA191" s="192"/>
      <c r="ACB191" s="192"/>
      <c r="ACC191" s="192"/>
      <c r="ACD191" s="192"/>
      <c r="ACE191" s="192"/>
      <c r="ACF191" s="192"/>
      <c r="ACG191" s="192"/>
      <c r="ACH191" s="192"/>
      <c r="ACI191" s="192"/>
      <c r="ACJ191" s="192"/>
      <c r="ACK191" s="192"/>
      <c r="ACL191" s="192"/>
      <c r="ACM191" s="192"/>
      <c r="ACN191" s="192"/>
      <c r="ACO191" s="192"/>
      <c r="ACP191" s="192"/>
      <c r="ACQ191" s="192"/>
      <c r="ACR191" s="192"/>
      <c r="ACS191" s="192"/>
      <c r="ACT191" s="192"/>
      <c r="ACU191" s="192"/>
      <c r="ACV191" s="192"/>
      <c r="ACW191" s="192"/>
      <c r="ACX191" s="192"/>
      <c r="ACY191" s="192"/>
      <c r="ACZ191" s="192"/>
      <c r="ADA191" s="192"/>
      <c r="ADB191" s="192"/>
      <c r="ADC191" s="192"/>
      <c r="ADD191" s="192"/>
      <c r="ADE191" s="192"/>
      <c r="ADF191" s="192"/>
      <c r="ADG191" s="192"/>
      <c r="ADH191" s="192"/>
      <c r="ADI191" s="192"/>
      <c r="ADJ191" s="192"/>
      <c r="ADK191" s="192"/>
      <c r="ADL191" s="192"/>
      <c r="ADM191" s="192"/>
      <c r="ADN191" s="192"/>
      <c r="ADO191" s="192"/>
      <c r="ADP191" s="192"/>
      <c r="ADQ191" s="192"/>
      <c r="ADR191" s="192"/>
      <c r="ADS191" s="192"/>
      <c r="ADT191" s="192"/>
      <c r="ADU191" s="192"/>
      <c r="ADV191" s="192"/>
      <c r="ADW191" s="192"/>
      <c r="ADX191" s="192"/>
      <c r="ADY191" s="192"/>
      <c r="ADZ191" s="192"/>
      <c r="AEA191" s="192"/>
      <c r="AEB191" s="192"/>
      <c r="AEC191" s="192"/>
      <c r="AED191" s="192"/>
      <c r="AEE191" s="192"/>
      <c r="AEF191" s="192"/>
      <c r="AEG191" s="192"/>
      <c r="AEH191" s="192"/>
      <c r="AEI191" s="192"/>
      <c r="AEJ191" s="192"/>
      <c r="AEK191" s="192"/>
      <c r="AEL191" s="192"/>
      <c r="AEM191" s="192"/>
      <c r="AEN191" s="192"/>
      <c r="AEO191" s="192"/>
      <c r="AEP191" s="192"/>
      <c r="AEQ191" s="192"/>
      <c r="AER191" s="192"/>
      <c r="AES191" s="192"/>
      <c r="AET191" s="192"/>
      <c r="AEU191" s="192"/>
      <c r="AEV191" s="192"/>
      <c r="AEW191" s="192"/>
      <c r="AEX191" s="192"/>
      <c r="AEY191" s="192"/>
      <c r="AEZ191" s="192"/>
      <c r="AFA191" s="192"/>
      <c r="AFB191" s="192"/>
      <c r="AFC191" s="192"/>
      <c r="AFD191" s="192"/>
      <c r="AFE191" s="192"/>
      <c r="AFF191" s="192"/>
      <c r="AFG191" s="192"/>
      <c r="AFH191" s="192"/>
      <c r="AFI191" s="192"/>
      <c r="AFJ191" s="192"/>
      <c r="AFK191" s="192"/>
      <c r="AFL191" s="192"/>
      <c r="AFM191" s="192"/>
      <c r="AFN191" s="192"/>
      <c r="AFO191" s="192"/>
      <c r="AFP191" s="192"/>
      <c r="AFQ191" s="192"/>
      <c r="AFR191" s="192"/>
      <c r="AFS191" s="192"/>
      <c r="AFT191" s="192"/>
      <c r="AFU191" s="192"/>
      <c r="AFV191" s="192"/>
      <c r="AFW191" s="192"/>
      <c r="AFX191" s="192"/>
      <c r="AFY191" s="192"/>
      <c r="AFZ191" s="192"/>
      <c r="AGA191" s="192"/>
      <c r="AGB191" s="192"/>
      <c r="AGC191" s="192"/>
      <c r="AGD191" s="192"/>
      <c r="AGE191" s="192"/>
      <c r="AGF191" s="192"/>
      <c r="AGG191" s="192"/>
      <c r="AGH191" s="192"/>
      <c r="AGI191" s="192"/>
      <c r="AGJ191" s="192"/>
      <c r="AGK191" s="192"/>
      <c r="AGL191" s="192"/>
      <c r="AGM191" s="192"/>
      <c r="AGN191" s="192"/>
      <c r="AGO191" s="192"/>
      <c r="AGP191" s="192"/>
      <c r="AGQ191" s="192"/>
      <c r="AGR191" s="192"/>
      <c r="AGS191" s="192"/>
      <c r="AGT191" s="192"/>
      <c r="AGU191" s="192"/>
      <c r="AGV191" s="192"/>
      <c r="AGW191" s="192"/>
      <c r="AGX191" s="192"/>
      <c r="AGY191" s="192"/>
      <c r="AGZ191" s="192"/>
      <c r="AHA191" s="192"/>
      <c r="AHB191" s="192"/>
      <c r="AHC191" s="192"/>
      <c r="AHD191" s="192"/>
      <c r="AHE191" s="192"/>
      <c r="AHF191" s="192"/>
      <c r="AHG191" s="192"/>
      <c r="AHH191" s="192"/>
      <c r="AHI191" s="192"/>
      <c r="AHJ191" s="192"/>
      <c r="AHK191" s="192"/>
      <c r="AHL191" s="192"/>
      <c r="AHM191" s="192"/>
      <c r="AHN191" s="192"/>
      <c r="AHO191" s="192"/>
      <c r="AHP191" s="192"/>
      <c r="AHQ191" s="192"/>
      <c r="AHR191" s="192"/>
      <c r="AHS191" s="192"/>
      <c r="AHT191" s="192"/>
      <c r="AHU191" s="192"/>
      <c r="AHV191" s="192"/>
      <c r="AHW191" s="192"/>
      <c r="AHX191" s="192"/>
      <c r="AHY191" s="192"/>
      <c r="AHZ191" s="192"/>
      <c r="AIA191" s="192"/>
      <c r="AIB191" s="192"/>
      <c r="AIC191" s="192"/>
      <c r="AID191" s="192"/>
      <c r="AIE191" s="192"/>
      <c r="AIF191" s="192"/>
      <c r="AIG191" s="192"/>
      <c r="AIH191" s="192"/>
      <c r="AII191" s="192"/>
      <c r="AIJ191" s="192"/>
      <c r="AIK191" s="192"/>
      <c r="AIL191" s="192"/>
      <c r="AIM191" s="192"/>
      <c r="AIN191" s="192"/>
      <c r="AIO191" s="192"/>
      <c r="AIP191" s="192"/>
      <c r="AIQ191" s="192"/>
      <c r="AIR191" s="192"/>
      <c r="AIS191" s="192"/>
      <c r="AIT191" s="192"/>
      <c r="AIU191" s="192"/>
      <c r="AIV191" s="192"/>
      <c r="AIW191" s="192"/>
      <c r="AIX191" s="192"/>
      <c r="AIY191" s="192"/>
      <c r="AIZ191" s="192"/>
      <c r="AJA191" s="192"/>
      <c r="AJB191" s="192"/>
      <c r="AJC191" s="192"/>
      <c r="AJD191" s="192"/>
      <c r="AJE191" s="192"/>
      <c r="AJF191" s="192"/>
      <c r="AJG191" s="192"/>
      <c r="AJH191" s="192"/>
      <c r="AJI191" s="192"/>
      <c r="AJJ191" s="192"/>
      <c r="AJK191" s="192"/>
      <c r="AJL191" s="192"/>
      <c r="AJM191" s="192"/>
      <c r="AJN191" s="192"/>
      <c r="AJO191" s="192"/>
      <c r="AJP191" s="192"/>
      <c r="AJQ191" s="192"/>
      <c r="AJR191" s="192"/>
      <c r="AJS191" s="192"/>
      <c r="AJT191" s="192"/>
      <c r="AJU191" s="192"/>
      <c r="AJV191" s="192"/>
      <c r="AJW191" s="192"/>
      <c r="AJX191" s="192"/>
      <c r="AJY191" s="192"/>
      <c r="AJZ191" s="192"/>
      <c r="AKA191" s="192"/>
      <c r="AKB191" s="192"/>
      <c r="AKC191" s="192"/>
      <c r="AKD191" s="192"/>
      <c r="AKE191" s="192"/>
      <c r="AKF191" s="192"/>
      <c r="AKG191" s="192"/>
      <c r="AKH191" s="192"/>
      <c r="AKI191" s="192"/>
      <c r="AKJ191" s="192"/>
      <c r="AKK191" s="192"/>
      <c r="AKL191" s="192"/>
      <c r="AKM191" s="192"/>
      <c r="AKN191" s="192"/>
      <c r="AKO191" s="192"/>
      <c r="AKP191" s="192"/>
      <c r="AKQ191" s="192"/>
      <c r="AKR191" s="192"/>
      <c r="AKS191" s="192"/>
      <c r="AKT191" s="192"/>
      <c r="AKU191" s="192"/>
      <c r="AKV191" s="192"/>
      <c r="AKW191" s="192"/>
      <c r="AKX191" s="192"/>
      <c r="AKY191" s="192"/>
      <c r="AKZ191" s="192"/>
      <c r="ALA191" s="192"/>
      <c r="ALB191" s="192"/>
      <c r="ALC191" s="192"/>
      <c r="ALD191" s="192"/>
      <c r="ALE191" s="192"/>
      <c r="ALF191" s="192"/>
      <c r="ALG191" s="192"/>
      <c r="ALH191" s="192"/>
      <c r="ALI191" s="192"/>
      <c r="ALJ191" s="192"/>
      <c r="ALK191" s="192"/>
      <c r="ALL191" s="192"/>
      <c r="ALM191" s="192"/>
      <c r="ALN191" s="192"/>
      <c r="ALO191" s="192"/>
      <c r="ALP191" s="192"/>
      <c r="ALQ191" s="192"/>
      <c r="ALR191" s="192"/>
      <c r="ALS191" s="192"/>
      <c r="ALT191" s="192"/>
      <c r="ALU191" s="192"/>
      <c r="ALV191" s="192"/>
      <c r="ALW191" s="192"/>
      <c r="ALX191" s="192"/>
      <c r="ALY191" s="192"/>
      <c r="ALZ191" s="192"/>
      <c r="AMA191" s="192"/>
      <c r="AMB191" s="192"/>
      <c r="AMC191" s="192"/>
      <c r="AMD191" s="192"/>
      <c r="AME191" s="192"/>
      <c r="AMF191" s="192"/>
      <c r="AMG191" s="192"/>
      <c r="AMH191" s="192"/>
      <c r="AMI191" s="192"/>
      <c r="AMJ191" s="192"/>
      <c r="AMK191" s="192"/>
      <c r="AML191" s="192"/>
    </row>
    <row r="192" spans="1:16384" s="183" customFormat="1">
      <c r="A192" s="192"/>
      <c r="B192" s="192" t="s">
        <v>705</v>
      </c>
      <c r="C192" s="199" t="s">
        <v>693</v>
      </c>
      <c r="D192" s="200" t="s">
        <v>694</v>
      </c>
      <c r="E192" s="200" t="s">
        <v>700</v>
      </c>
      <c r="F192" s="200" t="s">
        <v>695</v>
      </c>
      <c r="G192" s="200" t="s">
        <v>155</v>
      </c>
      <c r="H192" s="201" t="str">
        <f t="shared" si="12"/>
        <v>EXEC INS_fsm_state_transition @tx_fsm_type_name='REF_LEGAL_ENTITY', @tx_state_name='PEND_NEW', @tx_action_name='UPDATE', @tx_next_state_name='PEND_MOD',  @tx_login_name='nazdaq_prod'</v>
      </c>
      <c r="I192" s="192"/>
      <c r="J192" s="192"/>
      <c r="K192" s="192"/>
      <c r="L192" s="192"/>
      <c r="M192" s="192"/>
      <c r="N192" s="192"/>
      <c r="O192" s="192"/>
      <c r="P192" s="192"/>
      <c r="Q192" s="192"/>
      <c r="R192" s="192"/>
      <c r="S192" s="192"/>
      <c r="T192" s="192"/>
      <c r="U192" s="192"/>
      <c r="V192" s="192"/>
      <c r="W192" s="192"/>
      <c r="X192" s="192"/>
      <c r="Y192" s="192"/>
      <c r="Z192" s="192"/>
      <c r="AA192" s="192"/>
      <c r="AB192" s="192"/>
      <c r="AC192" s="192"/>
      <c r="AD192" s="192"/>
      <c r="AE192" s="192"/>
      <c r="AF192" s="192"/>
      <c r="AG192" s="192"/>
      <c r="AH192" s="192"/>
      <c r="AI192" s="192"/>
      <c r="AJ192" s="192"/>
      <c r="AK192" s="192"/>
      <c r="AL192" s="192"/>
      <c r="AM192" s="192"/>
      <c r="AN192" s="192"/>
      <c r="AO192" s="192"/>
      <c r="AP192" s="192"/>
      <c r="AQ192" s="192"/>
      <c r="AR192" s="192"/>
      <c r="AS192" s="192"/>
      <c r="AT192" s="192"/>
      <c r="AU192" s="192"/>
      <c r="AV192" s="192"/>
      <c r="AW192" s="192"/>
      <c r="AX192" s="192"/>
      <c r="AY192" s="192"/>
      <c r="AZ192" s="192"/>
      <c r="BA192" s="192"/>
      <c r="BB192" s="192"/>
      <c r="BC192" s="192"/>
      <c r="BD192" s="192"/>
      <c r="BE192" s="192"/>
      <c r="BF192" s="192"/>
      <c r="BG192" s="192"/>
      <c r="BH192" s="192"/>
      <c r="BI192" s="192"/>
      <c r="BJ192" s="192"/>
      <c r="BK192" s="192"/>
      <c r="BL192" s="192"/>
      <c r="BM192" s="192"/>
      <c r="BN192" s="192"/>
      <c r="BO192" s="192"/>
      <c r="BP192" s="192"/>
      <c r="BQ192" s="192"/>
      <c r="BR192" s="192"/>
      <c r="BS192" s="192"/>
      <c r="BT192" s="192"/>
      <c r="BU192" s="192"/>
      <c r="BV192" s="192"/>
      <c r="BW192" s="192"/>
      <c r="BX192" s="192"/>
      <c r="BY192" s="192"/>
      <c r="BZ192" s="192"/>
      <c r="CA192" s="192"/>
      <c r="CB192" s="192"/>
      <c r="CC192" s="192"/>
      <c r="CD192" s="192"/>
      <c r="CE192" s="192"/>
      <c r="CF192" s="192"/>
      <c r="CG192" s="192"/>
      <c r="CH192" s="192"/>
      <c r="CI192" s="192"/>
      <c r="CJ192" s="192"/>
      <c r="CK192" s="192"/>
      <c r="CL192" s="192"/>
      <c r="CM192" s="192"/>
      <c r="CN192" s="192"/>
      <c r="CO192" s="192"/>
      <c r="CP192" s="192"/>
      <c r="CQ192" s="192"/>
      <c r="CR192" s="192"/>
      <c r="CS192" s="192"/>
      <c r="CT192" s="192"/>
      <c r="CU192" s="192"/>
      <c r="CV192" s="192"/>
      <c r="CW192" s="192"/>
      <c r="CX192" s="192"/>
      <c r="CY192" s="192"/>
      <c r="CZ192" s="192"/>
      <c r="DA192" s="192"/>
      <c r="DB192" s="192"/>
      <c r="DC192" s="192"/>
      <c r="DD192" s="192"/>
      <c r="DE192" s="192"/>
      <c r="DF192" s="192"/>
      <c r="DG192" s="192"/>
      <c r="DH192" s="192"/>
      <c r="DI192" s="192"/>
      <c r="DJ192" s="192"/>
      <c r="DK192" s="192"/>
      <c r="DL192" s="192"/>
      <c r="DM192" s="192"/>
      <c r="DN192" s="192"/>
      <c r="DO192" s="192"/>
      <c r="DP192" s="192"/>
      <c r="DQ192" s="192"/>
      <c r="DR192" s="192"/>
      <c r="DS192" s="192"/>
      <c r="DT192" s="192"/>
      <c r="DU192" s="192"/>
      <c r="DV192" s="192"/>
      <c r="DW192" s="192"/>
      <c r="DX192" s="192"/>
      <c r="DY192" s="192"/>
      <c r="DZ192" s="192"/>
      <c r="EA192" s="192"/>
      <c r="EB192" s="192"/>
      <c r="EC192" s="192"/>
      <c r="ED192" s="192"/>
      <c r="EE192" s="192"/>
      <c r="EF192" s="192"/>
      <c r="EG192" s="192"/>
      <c r="EH192" s="192"/>
      <c r="EI192" s="192"/>
      <c r="EJ192" s="192"/>
      <c r="EK192" s="192"/>
      <c r="EL192" s="192"/>
      <c r="EM192" s="192"/>
      <c r="EN192" s="192"/>
      <c r="EO192" s="192"/>
      <c r="EP192" s="192"/>
      <c r="EQ192" s="192"/>
      <c r="ER192" s="192"/>
      <c r="ES192" s="192"/>
      <c r="ET192" s="192"/>
      <c r="EU192" s="192"/>
      <c r="EV192" s="192"/>
      <c r="EW192" s="192"/>
      <c r="EX192" s="192"/>
      <c r="EY192" s="192"/>
      <c r="EZ192" s="192"/>
      <c r="FA192" s="192"/>
      <c r="FB192" s="192"/>
      <c r="FC192" s="192"/>
      <c r="FD192" s="192"/>
      <c r="FE192" s="192"/>
      <c r="FF192" s="192"/>
      <c r="FG192" s="192"/>
      <c r="FH192" s="192"/>
      <c r="FI192" s="192"/>
      <c r="FJ192" s="192"/>
      <c r="FK192" s="192"/>
      <c r="FL192" s="192"/>
      <c r="FM192" s="192"/>
      <c r="FN192" s="192"/>
      <c r="FO192" s="192"/>
      <c r="FP192" s="192"/>
      <c r="FQ192" s="192"/>
      <c r="FR192" s="192"/>
      <c r="FS192" s="192"/>
      <c r="FT192" s="192"/>
      <c r="FU192" s="192"/>
      <c r="FV192" s="192"/>
      <c r="FW192" s="192"/>
      <c r="FX192" s="192"/>
      <c r="FY192" s="192"/>
      <c r="FZ192" s="192"/>
      <c r="GA192" s="192"/>
      <c r="GB192" s="192"/>
      <c r="GC192" s="192"/>
      <c r="GD192" s="192"/>
      <c r="GE192" s="192"/>
      <c r="GF192" s="192"/>
      <c r="GG192" s="192"/>
      <c r="GH192" s="192"/>
      <c r="GI192" s="192"/>
      <c r="GJ192" s="192"/>
      <c r="GK192" s="192"/>
      <c r="GL192" s="192"/>
      <c r="GM192" s="192"/>
      <c r="GN192" s="192"/>
      <c r="GO192" s="192"/>
      <c r="GP192" s="192"/>
      <c r="GQ192" s="192"/>
      <c r="GR192" s="192"/>
      <c r="GS192" s="192"/>
      <c r="GT192" s="192"/>
      <c r="GU192" s="192"/>
      <c r="GV192" s="192"/>
      <c r="GW192" s="192"/>
      <c r="GX192" s="192"/>
      <c r="GY192" s="192"/>
      <c r="GZ192" s="192"/>
      <c r="HA192" s="192"/>
      <c r="HB192" s="192"/>
      <c r="HC192" s="192"/>
      <c r="HD192" s="192"/>
      <c r="HE192" s="192"/>
      <c r="HF192" s="192"/>
      <c r="HG192" s="192"/>
      <c r="HH192" s="192"/>
      <c r="HI192" s="192"/>
      <c r="HJ192" s="192"/>
      <c r="HK192" s="192"/>
      <c r="HL192" s="192"/>
      <c r="HM192" s="192"/>
      <c r="HN192" s="192"/>
      <c r="HO192" s="192"/>
      <c r="HP192" s="192"/>
      <c r="HQ192" s="192"/>
      <c r="HR192" s="192"/>
      <c r="HS192" s="192"/>
      <c r="HT192" s="192"/>
      <c r="HU192" s="192"/>
      <c r="HV192" s="192"/>
      <c r="HW192" s="192"/>
      <c r="HX192" s="192"/>
      <c r="HY192" s="192"/>
      <c r="HZ192" s="192"/>
      <c r="IA192" s="192"/>
      <c r="IB192" s="192"/>
      <c r="IC192" s="192"/>
      <c r="ID192" s="192"/>
      <c r="IE192" s="192"/>
      <c r="IF192" s="192"/>
      <c r="IG192" s="192"/>
      <c r="IH192" s="192"/>
      <c r="II192" s="192"/>
      <c r="IJ192" s="192"/>
      <c r="IK192" s="192"/>
      <c r="IL192" s="192"/>
      <c r="IM192" s="192"/>
      <c r="IN192" s="192"/>
      <c r="IO192" s="192"/>
      <c r="IP192" s="192"/>
      <c r="IQ192" s="192"/>
      <c r="IR192" s="192"/>
      <c r="IS192" s="192"/>
      <c r="IT192" s="192"/>
      <c r="IU192" s="192"/>
      <c r="IV192" s="192"/>
      <c r="IW192" s="192"/>
      <c r="IX192" s="192"/>
      <c r="IY192" s="192"/>
      <c r="IZ192" s="192"/>
      <c r="JA192" s="192"/>
      <c r="JB192" s="192"/>
      <c r="JC192" s="192"/>
      <c r="JD192" s="192"/>
      <c r="JE192" s="192"/>
      <c r="JF192" s="192"/>
      <c r="JG192" s="192"/>
      <c r="JH192" s="192"/>
      <c r="JI192" s="192"/>
      <c r="JJ192" s="192"/>
      <c r="JK192" s="192"/>
      <c r="JL192" s="192"/>
      <c r="JM192" s="192"/>
      <c r="JN192" s="192"/>
      <c r="JO192" s="192"/>
      <c r="JP192" s="192"/>
      <c r="JQ192" s="192"/>
      <c r="JR192" s="192"/>
      <c r="JS192" s="192"/>
      <c r="JT192" s="192"/>
      <c r="JU192" s="192"/>
      <c r="JV192" s="192"/>
      <c r="JW192" s="192"/>
      <c r="JX192" s="192"/>
      <c r="JY192" s="192"/>
      <c r="JZ192" s="192"/>
      <c r="KA192" s="192"/>
      <c r="KB192" s="192"/>
      <c r="KC192" s="192"/>
      <c r="KD192" s="192"/>
      <c r="KE192" s="192"/>
      <c r="KF192" s="192"/>
      <c r="KG192" s="192"/>
      <c r="KH192" s="192"/>
      <c r="KI192" s="192"/>
      <c r="KJ192" s="192"/>
      <c r="KK192" s="192"/>
      <c r="KL192" s="192"/>
      <c r="KM192" s="192"/>
      <c r="KN192" s="192"/>
      <c r="KO192" s="192"/>
      <c r="KP192" s="192"/>
      <c r="KQ192" s="192"/>
      <c r="KR192" s="192"/>
      <c r="KS192" s="192"/>
      <c r="KT192" s="192"/>
      <c r="KU192" s="192"/>
      <c r="KV192" s="192"/>
      <c r="KW192" s="192"/>
      <c r="KX192" s="192"/>
      <c r="KY192" s="192"/>
      <c r="KZ192" s="192"/>
      <c r="LA192" s="192"/>
      <c r="LB192" s="192"/>
      <c r="LC192" s="192"/>
      <c r="LD192" s="192"/>
      <c r="LE192" s="192"/>
      <c r="LF192" s="192"/>
      <c r="LG192" s="192"/>
      <c r="LH192" s="192"/>
      <c r="LI192" s="192"/>
      <c r="LJ192" s="192"/>
      <c r="LK192" s="192"/>
      <c r="LL192" s="192"/>
      <c r="LM192" s="192"/>
      <c r="LN192" s="192"/>
      <c r="LO192" s="192"/>
      <c r="LP192" s="192"/>
      <c r="LQ192" s="192"/>
      <c r="LR192" s="192"/>
      <c r="LS192" s="192"/>
      <c r="LT192" s="192"/>
      <c r="LU192" s="192"/>
      <c r="LV192" s="192"/>
      <c r="LW192" s="192"/>
      <c r="LX192" s="192"/>
      <c r="LY192" s="192"/>
      <c r="LZ192" s="192"/>
      <c r="MA192" s="192"/>
      <c r="MB192" s="192"/>
      <c r="MC192" s="192"/>
      <c r="MD192" s="192"/>
      <c r="ME192" s="192"/>
      <c r="MF192" s="192"/>
      <c r="MG192" s="192"/>
      <c r="MH192" s="192"/>
      <c r="MI192" s="192"/>
      <c r="MJ192" s="192"/>
      <c r="MK192" s="192"/>
      <c r="ML192" s="192"/>
      <c r="MM192" s="192"/>
      <c r="MN192" s="192"/>
      <c r="MO192" s="192"/>
      <c r="MP192" s="192"/>
      <c r="MQ192" s="192"/>
      <c r="MR192" s="192"/>
      <c r="MS192" s="192"/>
      <c r="MT192" s="192"/>
      <c r="MU192" s="192"/>
      <c r="MV192" s="192"/>
      <c r="MW192" s="192"/>
      <c r="MX192" s="192"/>
      <c r="MY192" s="192"/>
      <c r="MZ192" s="192"/>
      <c r="NA192" s="192"/>
      <c r="NB192" s="192"/>
      <c r="NC192" s="192"/>
      <c r="ND192" s="192"/>
      <c r="NE192" s="192"/>
      <c r="NF192" s="192"/>
      <c r="NG192" s="192"/>
      <c r="NH192" s="192"/>
      <c r="NI192" s="192"/>
      <c r="NJ192" s="192"/>
      <c r="NK192" s="192"/>
      <c r="NL192" s="192"/>
      <c r="NM192" s="192"/>
      <c r="NN192" s="192"/>
      <c r="NO192" s="192"/>
      <c r="NP192" s="192"/>
      <c r="NQ192" s="192"/>
      <c r="NR192" s="192"/>
      <c r="NS192" s="192"/>
      <c r="NT192" s="192"/>
      <c r="NU192" s="192"/>
      <c r="NV192" s="192"/>
      <c r="NW192" s="192"/>
      <c r="NX192" s="192"/>
      <c r="NY192" s="192"/>
      <c r="NZ192" s="192"/>
      <c r="OA192" s="192"/>
      <c r="OB192" s="192"/>
      <c r="OC192" s="192"/>
      <c r="OD192" s="192"/>
      <c r="OE192" s="192"/>
      <c r="OF192" s="192"/>
      <c r="OG192" s="192"/>
      <c r="OH192" s="192"/>
      <c r="OI192" s="192"/>
      <c r="OJ192" s="192"/>
      <c r="OK192" s="192"/>
      <c r="OL192" s="192"/>
      <c r="OM192" s="192"/>
      <c r="ON192" s="192"/>
      <c r="OO192" s="192"/>
      <c r="OP192" s="192"/>
      <c r="OQ192" s="192"/>
      <c r="OR192" s="192"/>
      <c r="OS192" s="192"/>
      <c r="OT192" s="192"/>
      <c r="OU192" s="192"/>
      <c r="OV192" s="192"/>
      <c r="OW192" s="192"/>
      <c r="OX192" s="192"/>
      <c r="OY192" s="192"/>
      <c r="OZ192" s="192"/>
      <c r="PA192" s="192"/>
      <c r="PB192" s="192"/>
      <c r="PC192" s="192"/>
      <c r="PD192" s="192"/>
      <c r="PE192" s="192"/>
      <c r="PF192" s="192"/>
      <c r="PG192" s="192"/>
      <c r="PH192" s="192"/>
      <c r="PI192" s="192"/>
      <c r="PJ192" s="192"/>
      <c r="PK192" s="192"/>
      <c r="PL192" s="192"/>
      <c r="PM192" s="192"/>
      <c r="PN192" s="192"/>
      <c r="PO192" s="192"/>
      <c r="PP192" s="192"/>
      <c r="PQ192" s="192"/>
      <c r="PR192" s="192"/>
      <c r="PS192" s="192"/>
      <c r="PT192" s="192"/>
      <c r="PU192" s="192"/>
      <c r="PV192" s="192"/>
      <c r="PW192" s="192"/>
      <c r="PX192" s="192"/>
      <c r="PY192" s="192"/>
      <c r="PZ192" s="192"/>
      <c r="QA192" s="192"/>
      <c r="QB192" s="192"/>
      <c r="QC192" s="192"/>
      <c r="QD192" s="192"/>
      <c r="QE192" s="192"/>
      <c r="QF192" s="192"/>
      <c r="QG192" s="192"/>
      <c r="QH192" s="192"/>
      <c r="QI192" s="192"/>
      <c r="QJ192" s="192"/>
      <c r="QK192" s="192"/>
      <c r="QL192" s="192"/>
      <c r="QM192" s="192"/>
      <c r="QN192" s="192"/>
      <c r="QO192" s="192"/>
      <c r="QP192" s="192"/>
      <c r="QQ192" s="192"/>
      <c r="QR192" s="192"/>
      <c r="QS192" s="192"/>
      <c r="QT192" s="192"/>
      <c r="QU192" s="192"/>
      <c r="QV192" s="192"/>
      <c r="QW192" s="192"/>
      <c r="QX192" s="192"/>
      <c r="QY192" s="192"/>
      <c r="QZ192" s="192"/>
      <c r="RA192" s="192"/>
      <c r="RB192" s="192"/>
      <c r="RC192" s="192"/>
      <c r="RD192" s="192"/>
      <c r="RE192" s="192"/>
      <c r="RF192" s="192"/>
      <c r="RG192" s="192"/>
      <c r="RH192" s="192"/>
      <c r="RI192" s="192"/>
      <c r="RJ192" s="192"/>
      <c r="RK192" s="192"/>
      <c r="RL192" s="192"/>
      <c r="RM192" s="192"/>
      <c r="RN192" s="192"/>
      <c r="RO192" s="192"/>
      <c r="RP192" s="192"/>
      <c r="RQ192" s="192"/>
      <c r="RR192" s="192"/>
      <c r="RS192" s="192"/>
      <c r="RT192" s="192"/>
      <c r="RU192" s="192"/>
      <c r="RV192" s="192"/>
      <c r="RW192" s="192"/>
      <c r="RX192" s="192"/>
      <c r="RY192" s="192"/>
      <c r="RZ192" s="192"/>
      <c r="SA192" s="192"/>
      <c r="SB192" s="192"/>
      <c r="SC192" s="192"/>
      <c r="SD192" s="192"/>
      <c r="SE192" s="192"/>
      <c r="SF192" s="192"/>
      <c r="SG192" s="192"/>
      <c r="SH192" s="192"/>
      <c r="SI192" s="192"/>
      <c r="SJ192" s="192"/>
      <c r="SK192" s="192"/>
      <c r="SL192" s="192"/>
      <c r="SM192" s="192"/>
      <c r="SN192" s="192"/>
      <c r="SO192" s="192"/>
      <c r="SP192" s="192"/>
      <c r="SQ192" s="192"/>
      <c r="SR192" s="192"/>
      <c r="SS192" s="192"/>
      <c r="ST192" s="192"/>
      <c r="SU192" s="192"/>
      <c r="SV192" s="192"/>
      <c r="SW192" s="192"/>
      <c r="SX192" s="192"/>
      <c r="SY192" s="192"/>
      <c r="SZ192" s="192"/>
      <c r="TA192" s="192"/>
      <c r="TB192" s="192"/>
      <c r="TC192" s="192"/>
      <c r="TD192" s="192"/>
      <c r="TE192" s="192"/>
      <c r="TF192" s="192"/>
      <c r="TG192" s="192"/>
      <c r="TH192" s="192"/>
      <c r="TI192" s="192"/>
      <c r="TJ192" s="192"/>
      <c r="TK192" s="192"/>
      <c r="TL192" s="192"/>
      <c r="TM192" s="192"/>
      <c r="TN192" s="192"/>
      <c r="TO192" s="192"/>
      <c r="TP192" s="192"/>
      <c r="TQ192" s="192"/>
      <c r="TR192" s="192"/>
      <c r="TS192" s="192"/>
      <c r="TT192" s="192"/>
      <c r="TU192" s="192"/>
      <c r="TV192" s="192"/>
      <c r="TW192" s="192"/>
      <c r="TX192" s="192"/>
      <c r="TY192" s="192"/>
      <c r="TZ192" s="192"/>
      <c r="UA192" s="192"/>
      <c r="UB192" s="192"/>
      <c r="UC192" s="192"/>
      <c r="UD192" s="192"/>
      <c r="UE192" s="192"/>
      <c r="UF192" s="192"/>
      <c r="UG192" s="192"/>
      <c r="UH192" s="192"/>
      <c r="UI192" s="192"/>
      <c r="UJ192" s="192"/>
      <c r="UK192" s="192"/>
      <c r="UL192" s="192"/>
      <c r="UM192" s="192"/>
      <c r="UN192" s="192"/>
      <c r="UO192" s="192"/>
      <c r="UP192" s="192"/>
      <c r="UQ192" s="192"/>
      <c r="UR192" s="192"/>
      <c r="US192" s="192"/>
      <c r="UT192" s="192"/>
      <c r="UU192" s="192"/>
      <c r="UV192" s="192"/>
      <c r="UW192" s="192"/>
      <c r="UX192" s="192"/>
      <c r="UY192" s="192"/>
      <c r="UZ192" s="192"/>
      <c r="VA192" s="192"/>
      <c r="VB192" s="192"/>
      <c r="VC192" s="192"/>
      <c r="VD192" s="192"/>
      <c r="VE192" s="192"/>
      <c r="VF192" s="192"/>
      <c r="VG192" s="192"/>
      <c r="VH192" s="192"/>
      <c r="VI192" s="192"/>
      <c r="VJ192" s="192"/>
      <c r="VK192" s="192"/>
      <c r="VL192" s="192"/>
      <c r="VM192" s="192"/>
      <c r="VN192" s="192"/>
      <c r="VO192" s="192"/>
      <c r="VP192" s="192"/>
      <c r="VQ192" s="192"/>
      <c r="VR192" s="192"/>
      <c r="VS192" s="192"/>
      <c r="VT192" s="192"/>
      <c r="VU192" s="192"/>
      <c r="VV192" s="192"/>
      <c r="VW192" s="192"/>
      <c r="VX192" s="192"/>
      <c r="VY192" s="192"/>
      <c r="VZ192" s="192"/>
      <c r="WA192" s="192"/>
      <c r="WB192" s="192"/>
      <c r="WC192" s="192"/>
      <c r="WD192" s="192"/>
      <c r="WE192" s="192"/>
      <c r="WF192" s="192"/>
      <c r="WG192" s="192"/>
      <c r="WH192" s="192"/>
      <c r="WI192" s="192"/>
      <c r="WJ192" s="192"/>
      <c r="WK192" s="192"/>
      <c r="WL192" s="192"/>
      <c r="WM192" s="192"/>
      <c r="WN192" s="192"/>
      <c r="WO192" s="192"/>
      <c r="WP192" s="192"/>
      <c r="WQ192" s="192"/>
      <c r="WR192" s="192"/>
      <c r="WS192" s="192"/>
      <c r="WT192" s="192"/>
      <c r="WU192" s="192"/>
      <c r="WV192" s="192"/>
      <c r="WW192" s="192"/>
      <c r="WX192" s="192"/>
      <c r="WY192" s="192"/>
      <c r="WZ192" s="192"/>
      <c r="XA192" s="192"/>
      <c r="XB192" s="192"/>
      <c r="XC192" s="192"/>
      <c r="XD192" s="192"/>
      <c r="XE192" s="192"/>
      <c r="XF192" s="192"/>
      <c r="XG192" s="192"/>
      <c r="XH192" s="192"/>
      <c r="XI192" s="192"/>
      <c r="XJ192" s="192"/>
      <c r="XK192" s="192"/>
      <c r="XL192" s="192"/>
      <c r="XM192" s="192"/>
      <c r="XN192" s="192"/>
      <c r="XO192" s="192"/>
      <c r="XP192" s="192"/>
      <c r="XQ192" s="192"/>
      <c r="XR192" s="192"/>
      <c r="XS192" s="192"/>
      <c r="XT192" s="192"/>
      <c r="XU192" s="192"/>
      <c r="XV192" s="192"/>
      <c r="XW192" s="192"/>
      <c r="XX192" s="192"/>
      <c r="XY192" s="192"/>
      <c r="XZ192" s="192"/>
      <c r="YA192" s="192"/>
      <c r="YB192" s="192"/>
      <c r="YC192" s="192"/>
      <c r="YD192" s="192"/>
      <c r="YE192" s="192"/>
      <c r="YF192" s="192"/>
      <c r="YG192" s="192"/>
      <c r="YH192" s="192"/>
      <c r="YI192" s="192"/>
      <c r="YJ192" s="192"/>
      <c r="YK192" s="192"/>
      <c r="YL192" s="192"/>
      <c r="YM192" s="192"/>
      <c r="YN192" s="192"/>
      <c r="YO192" s="192"/>
      <c r="YP192" s="192"/>
      <c r="YQ192" s="192"/>
      <c r="YR192" s="192"/>
      <c r="YS192" s="192"/>
      <c r="YT192" s="192"/>
      <c r="YU192" s="192"/>
      <c r="YV192" s="192"/>
      <c r="YW192" s="192"/>
      <c r="YX192" s="192"/>
      <c r="YY192" s="192"/>
      <c r="YZ192" s="192"/>
      <c r="ZA192" s="192"/>
      <c r="ZB192" s="192"/>
      <c r="ZC192" s="192"/>
      <c r="ZD192" s="192"/>
      <c r="ZE192" s="192"/>
      <c r="ZF192" s="192"/>
      <c r="ZG192" s="192"/>
      <c r="ZH192" s="192"/>
      <c r="ZI192" s="192"/>
      <c r="ZJ192" s="192"/>
      <c r="ZK192" s="192"/>
      <c r="ZL192" s="192"/>
      <c r="ZM192" s="192"/>
      <c r="ZN192" s="192"/>
      <c r="ZO192" s="192"/>
      <c r="ZP192" s="192"/>
      <c r="ZQ192" s="192"/>
      <c r="ZR192" s="192"/>
      <c r="ZS192" s="192"/>
      <c r="ZT192" s="192"/>
      <c r="ZU192" s="192"/>
      <c r="ZV192" s="192"/>
      <c r="ZW192" s="192"/>
      <c r="ZX192" s="192"/>
      <c r="ZY192" s="192"/>
      <c r="ZZ192" s="192"/>
      <c r="AAA192" s="192"/>
      <c r="AAB192" s="192"/>
      <c r="AAC192" s="192"/>
      <c r="AAD192" s="192"/>
      <c r="AAE192" s="192"/>
      <c r="AAF192" s="192"/>
      <c r="AAG192" s="192"/>
      <c r="AAH192" s="192"/>
      <c r="AAI192" s="192"/>
      <c r="AAJ192" s="192"/>
      <c r="AAK192" s="192"/>
      <c r="AAL192" s="192"/>
      <c r="AAM192" s="192"/>
      <c r="AAN192" s="192"/>
      <c r="AAO192" s="192"/>
      <c r="AAP192" s="192"/>
      <c r="AAQ192" s="192"/>
      <c r="AAR192" s="192"/>
      <c r="AAS192" s="192"/>
      <c r="AAT192" s="192"/>
      <c r="AAU192" s="192"/>
      <c r="AAV192" s="192"/>
      <c r="AAW192" s="192"/>
      <c r="AAX192" s="192"/>
      <c r="AAY192" s="192"/>
      <c r="AAZ192" s="192"/>
      <c r="ABA192" s="192"/>
      <c r="ABB192" s="192"/>
      <c r="ABC192" s="192"/>
      <c r="ABD192" s="192"/>
      <c r="ABE192" s="192"/>
      <c r="ABF192" s="192"/>
      <c r="ABG192" s="192"/>
      <c r="ABH192" s="192"/>
      <c r="ABI192" s="192"/>
      <c r="ABJ192" s="192"/>
      <c r="ABK192" s="192"/>
      <c r="ABL192" s="192"/>
      <c r="ABM192" s="192"/>
      <c r="ABN192" s="192"/>
      <c r="ABO192" s="192"/>
      <c r="ABP192" s="192"/>
      <c r="ABQ192" s="192"/>
      <c r="ABR192" s="192"/>
      <c r="ABS192" s="192"/>
      <c r="ABT192" s="192"/>
      <c r="ABU192" s="192"/>
      <c r="ABV192" s="192"/>
      <c r="ABW192" s="192"/>
      <c r="ABX192" s="192"/>
      <c r="ABY192" s="192"/>
      <c r="ABZ192" s="192"/>
      <c r="ACA192" s="192"/>
      <c r="ACB192" s="192"/>
      <c r="ACC192" s="192"/>
      <c r="ACD192" s="192"/>
      <c r="ACE192" s="192"/>
      <c r="ACF192" s="192"/>
      <c r="ACG192" s="192"/>
      <c r="ACH192" s="192"/>
      <c r="ACI192" s="192"/>
      <c r="ACJ192" s="192"/>
      <c r="ACK192" s="192"/>
      <c r="ACL192" s="192"/>
      <c r="ACM192" s="192"/>
      <c r="ACN192" s="192"/>
      <c r="ACO192" s="192"/>
      <c r="ACP192" s="192"/>
      <c r="ACQ192" s="192"/>
      <c r="ACR192" s="192"/>
      <c r="ACS192" s="192"/>
      <c r="ACT192" s="192"/>
      <c r="ACU192" s="192"/>
      <c r="ACV192" s="192"/>
      <c r="ACW192" s="192"/>
      <c r="ACX192" s="192"/>
      <c r="ACY192" s="192"/>
      <c r="ACZ192" s="192"/>
      <c r="ADA192" s="192"/>
      <c r="ADB192" s="192"/>
      <c r="ADC192" s="192"/>
      <c r="ADD192" s="192"/>
      <c r="ADE192" s="192"/>
      <c r="ADF192" s="192"/>
      <c r="ADG192" s="192"/>
      <c r="ADH192" s="192"/>
      <c r="ADI192" s="192"/>
      <c r="ADJ192" s="192"/>
      <c r="ADK192" s="192"/>
      <c r="ADL192" s="192"/>
      <c r="ADM192" s="192"/>
      <c r="ADN192" s="192"/>
      <c r="ADO192" s="192"/>
      <c r="ADP192" s="192"/>
      <c r="ADQ192" s="192"/>
      <c r="ADR192" s="192"/>
      <c r="ADS192" s="192"/>
      <c r="ADT192" s="192"/>
      <c r="ADU192" s="192"/>
      <c r="ADV192" s="192"/>
      <c r="ADW192" s="192"/>
      <c r="ADX192" s="192"/>
      <c r="ADY192" s="192"/>
      <c r="ADZ192" s="192"/>
      <c r="AEA192" s="192"/>
      <c r="AEB192" s="192"/>
      <c r="AEC192" s="192"/>
      <c r="AED192" s="192"/>
      <c r="AEE192" s="192"/>
      <c r="AEF192" s="192"/>
      <c r="AEG192" s="192"/>
      <c r="AEH192" s="192"/>
      <c r="AEI192" s="192"/>
      <c r="AEJ192" s="192"/>
      <c r="AEK192" s="192"/>
      <c r="AEL192" s="192"/>
      <c r="AEM192" s="192"/>
      <c r="AEN192" s="192"/>
      <c r="AEO192" s="192"/>
      <c r="AEP192" s="192"/>
      <c r="AEQ192" s="192"/>
      <c r="AER192" s="192"/>
      <c r="AES192" s="192"/>
      <c r="AET192" s="192"/>
      <c r="AEU192" s="192"/>
      <c r="AEV192" s="192"/>
      <c r="AEW192" s="192"/>
      <c r="AEX192" s="192"/>
      <c r="AEY192" s="192"/>
      <c r="AEZ192" s="192"/>
      <c r="AFA192" s="192"/>
      <c r="AFB192" s="192"/>
      <c r="AFC192" s="192"/>
      <c r="AFD192" s="192"/>
      <c r="AFE192" s="192"/>
      <c r="AFF192" s="192"/>
      <c r="AFG192" s="192"/>
      <c r="AFH192" s="192"/>
      <c r="AFI192" s="192"/>
      <c r="AFJ192" s="192"/>
      <c r="AFK192" s="192"/>
      <c r="AFL192" s="192"/>
      <c r="AFM192" s="192"/>
      <c r="AFN192" s="192"/>
      <c r="AFO192" s="192"/>
      <c r="AFP192" s="192"/>
      <c r="AFQ192" s="192"/>
      <c r="AFR192" s="192"/>
      <c r="AFS192" s="192"/>
      <c r="AFT192" s="192"/>
      <c r="AFU192" s="192"/>
      <c r="AFV192" s="192"/>
      <c r="AFW192" s="192"/>
      <c r="AFX192" s="192"/>
      <c r="AFY192" s="192"/>
      <c r="AFZ192" s="192"/>
      <c r="AGA192" s="192"/>
      <c r="AGB192" s="192"/>
      <c r="AGC192" s="192"/>
      <c r="AGD192" s="192"/>
      <c r="AGE192" s="192"/>
      <c r="AGF192" s="192"/>
      <c r="AGG192" s="192"/>
      <c r="AGH192" s="192"/>
      <c r="AGI192" s="192"/>
      <c r="AGJ192" s="192"/>
      <c r="AGK192" s="192"/>
      <c r="AGL192" s="192"/>
      <c r="AGM192" s="192"/>
      <c r="AGN192" s="192"/>
      <c r="AGO192" s="192"/>
      <c r="AGP192" s="192"/>
      <c r="AGQ192" s="192"/>
      <c r="AGR192" s="192"/>
      <c r="AGS192" s="192"/>
      <c r="AGT192" s="192"/>
      <c r="AGU192" s="192"/>
      <c r="AGV192" s="192"/>
      <c r="AGW192" s="192"/>
      <c r="AGX192" s="192"/>
      <c r="AGY192" s="192"/>
      <c r="AGZ192" s="192"/>
      <c r="AHA192" s="192"/>
      <c r="AHB192" s="192"/>
      <c r="AHC192" s="192"/>
      <c r="AHD192" s="192"/>
      <c r="AHE192" s="192"/>
      <c r="AHF192" s="192"/>
      <c r="AHG192" s="192"/>
      <c r="AHH192" s="192"/>
      <c r="AHI192" s="192"/>
      <c r="AHJ192" s="192"/>
      <c r="AHK192" s="192"/>
      <c r="AHL192" s="192"/>
      <c r="AHM192" s="192"/>
      <c r="AHN192" s="192"/>
      <c r="AHO192" s="192"/>
      <c r="AHP192" s="192"/>
      <c r="AHQ192" s="192"/>
      <c r="AHR192" s="192"/>
      <c r="AHS192" s="192"/>
      <c r="AHT192" s="192"/>
      <c r="AHU192" s="192"/>
      <c r="AHV192" s="192"/>
      <c r="AHW192" s="192"/>
      <c r="AHX192" s="192"/>
      <c r="AHY192" s="192"/>
      <c r="AHZ192" s="192"/>
      <c r="AIA192" s="192"/>
      <c r="AIB192" s="192"/>
      <c r="AIC192" s="192"/>
      <c r="AID192" s="192"/>
      <c r="AIE192" s="192"/>
      <c r="AIF192" s="192"/>
      <c r="AIG192" s="192"/>
      <c r="AIH192" s="192"/>
      <c r="AII192" s="192"/>
      <c r="AIJ192" s="192"/>
      <c r="AIK192" s="192"/>
      <c r="AIL192" s="192"/>
      <c r="AIM192" s="192"/>
      <c r="AIN192" s="192"/>
      <c r="AIO192" s="192"/>
      <c r="AIP192" s="192"/>
      <c r="AIQ192" s="192"/>
      <c r="AIR192" s="192"/>
      <c r="AIS192" s="192"/>
      <c r="AIT192" s="192"/>
      <c r="AIU192" s="192"/>
      <c r="AIV192" s="192"/>
      <c r="AIW192" s="192"/>
      <c r="AIX192" s="192"/>
      <c r="AIY192" s="192"/>
      <c r="AIZ192" s="192"/>
      <c r="AJA192" s="192"/>
      <c r="AJB192" s="192"/>
      <c r="AJC192" s="192"/>
      <c r="AJD192" s="192"/>
      <c r="AJE192" s="192"/>
      <c r="AJF192" s="192"/>
      <c r="AJG192" s="192"/>
      <c r="AJH192" s="192"/>
      <c r="AJI192" s="192"/>
      <c r="AJJ192" s="192"/>
      <c r="AJK192" s="192"/>
      <c r="AJL192" s="192"/>
      <c r="AJM192" s="192"/>
      <c r="AJN192" s="192"/>
      <c r="AJO192" s="192"/>
      <c r="AJP192" s="192"/>
      <c r="AJQ192" s="192"/>
      <c r="AJR192" s="192"/>
      <c r="AJS192" s="192"/>
      <c r="AJT192" s="192"/>
      <c r="AJU192" s="192"/>
      <c r="AJV192" s="192"/>
      <c r="AJW192" s="192"/>
      <c r="AJX192" s="192"/>
      <c r="AJY192" s="192"/>
      <c r="AJZ192" s="192"/>
      <c r="AKA192" s="192"/>
      <c r="AKB192" s="192"/>
      <c r="AKC192" s="192"/>
      <c r="AKD192" s="192"/>
      <c r="AKE192" s="192"/>
      <c r="AKF192" s="192"/>
      <c r="AKG192" s="192"/>
      <c r="AKH192" s="192"/>
      <c r="AKI192" s="192"/>
      <c r="AKJ192" s="192"/>
      <c r="AKK192" s="192"/>
      <c r="AKL192" s="192"/>
      <c r="AKM192" s="192"/>
      <c r="AKN192" s="192"/>
      <c r="AKO192" s="192"/>
      <c r="AKP192" s="192"/>
      <c r="AKQ192" s="192"/>
      <c r="AKR192" s="192"/>
      <c r="AKS192" s="192"/>
      <c r="AKT192" s="192"/>
      <c r="AKU192" s="192"/>
      <c r="AKV192" s="192"/>
      <c r="AKW192" s="192"/>
      <c r="AKX192" s="192"/>
      <c r="AKY192" s="192"/>
      <c r="AKZ192" s="192"/>
      <c r="ALA192" s="192"/>
      <c r="ALB192" s="192"/>
      <c r="ALC192" s="192"/>
      <c r="ALD192" s="192"/>
      <c r="ALE192" s="192"/>
      <c r="ALF192" s="192"/>
      <c r="ALG192" s="192"/>
      <c r="ALH192" s="192"/>
      <c r="ALI192" s="192"/>
      <c r="ALJ192" s="192"/>
      <c r="ALK192" s="192"/>
      <c r="ALL192" s="192"/>
      <c r="ALM192" s="192"/>
      <c r="ALN192" s="192"/>
      <c r="ALO192" s="192"/>
      <c r="ALP192" s="192"/>
      <c r="ALQ192" s="192"/>
      <c r="ALR192" s="192"/>
      <c r="ALS192" s="192"/>
      <c r="ALT192" s="192"/>
      <c r="ALU192" s="192"/>
      <c r="ALV192" s="192"/>
      <c r="ALW192" s="192"/>
      <c r="ALX192" s="192"/>
      <c r="ALY192" s="192"/>
      <c r="ALZ192" s="192"/>
      <c r="AMA192" s="192"/>
      <c r="AMB192" s="192"/>
      <c r="AMC192" s="192"/>
      <c r="AMD192" s="192"/>
      <c r="AME192" s="192"/>
      <c r="AMF192" s="192"/>
      <c r="AMG192" s="192"/>
      <c r="AMH192" s="192"/>
      <c r="AMI192" s="192"/>
      <c r="AMJ192" s="192"/>
      <c r="AMK192" s="192"/>
      <c r="AML192" s="192"/>
    </row>
    <row r="193" spans="1:1026" s="183" customFormat="1">
      <c r="A193" s="192"/>
      <c r="B193" s="192" t="s">
        <v>705</v>
      </c>
      <c r="C193" s="199" t="s">
        <v>693</v>
      </c>
      <c r="D193" s="200" t="s">
        <v>695</v>
      </c>
      <c r="E193" s="200" t="s">
        <v>700</v>
      </c>
      <c r="F193" s="200" t="s">
        <v>695</v>
      </c>
      <c r="G193" s="200" t="s">
        <v>155</v>
      </c>
      <c r="H193" s="201" t="str">
        <f t="shared" si="12"/>
        <v>EXEC INS_fsm_state_transition @tx_fsm_type_name='REF_LEGAL_ENTITY', @tx_state_name='PEND_MOD', @tx_action_name='UPDATE', @tx_next_state_name='PEND_MOD',  @tx_login_name='nazdaq_prod'</v>
      </c>
      <c r="I193" s="192"/>
      <c r="J193" s="192"/>
      <c r="K193" s="192"/>
      <c r="L193" s="192"/>
      <c r="M193" s="192"/>
      <c r="N193" s="192"/>
      <c r="O193" s="192"/>
      <c r="P193" s="192"/>
      <c r="Q193" s="192"/>
      <c r="R193" s="192"/>
      <c r="S193" s="192"/>
      <c r="T193" s="192"/>
      <c r="U193" s="192"/>
      <c r="V193" s="192"/>
      <c r="W193" s="192"/>
      <c r="X193" s="192"/>
      <c r="Y193" s="192"/>
      <c r="Z193" s="192"/>
      <c r="AA193" s="192"/>
      <c r="AB193" s="192"/>
      <c r="AC193" s="192"/>
      <c r="AD193" s="192"/>
      <c r="AE193" s="192"/>
      <c r="AF193" s="192"/>
      <c r="AG193" s="192"/>
      <c r="AH193" s="192"/>
      <c r="AI193" s="192"/>
      <c r="AJ193" s="192"/>
      <c r="AK193" s="192"/>
      <c r="AL193" s="192"/>
      <c r="AM193" s="192"/>
      <c r="AN193" s="192"/>
      <c r="AO193" s="192"/>
      <c r="AP193" s="192"/>
      <c r="AQ193" s="192"/>
      <c r="AR193" s="192"/>
      <c r="AS193" s="192"/>
      <c r="AT193" s="192"/>
      <c r="AU193" s="192"/>
      <c r="AV193" s="192"/>
      <c r="AW193" s="192"/>
      <c r="AX193" s="192"/>
      <c r="AY193" s="192"/>
      <c r="AZ193" s="192"/>
      <c r="BA193" s="192"/>
      <c r="BB193" s="192"/>
      <c r="BC193" s="192"/>
      <c r="BD193" s="192"/>
      <c r="BE193" s="192"/>
      <c r="BF193" s="192"/>
      <c r="BG193" s="192"/>
      <c r="BH193" s="192"/>
      <c r="BI193" s="192"/>
      <c r="BJ193" s="192"/>
      <c r="BK193" s="192"/>
      <c r="BL193" s="192"/>
      <c r="BM193" s="192"/>
      <c r="BN193" s="192"/>
      <c r="BO193" s="192"/>
      <c r="BP193" s="192"/>
      <c r="BQ193" s="192"/>
      <c r="BR193" s="192"/>
      <c r="BS193" s="192"/>
      <c r="BT193" s="192"/>
      <c r="BU193" s="192"/>
      <c r="BV193" s="192"/>
      <c r="BW193" s="192"/>
      <c r="BX193" s="192"/>
      <c r="BY193" s="192"/>
      <c r="BZ193" s="192"/>
      <c r="CA193" s="192"/>
      <c r="CB193" s="192"/>
      <c r="CC193" s="192"/>
      <c r="CD193" s="192"/>
      <c r="CE193" s="192"/>
      <c r="CF193" s="192"/>
      <c r="CG193" s="192"/>
      <c r="CH193" s="192"/>
      <c r="CI193" s="192"/>
      <c r="CJ193" s="192"/>
      <c r="CK193" s="192"/>
      <c r="CL193" s="192"/>
      <c r="CM193" s="192"/>
      <c r="CN193" s="192"/>
      <c r="CO193" s="192"/>
      <c r="CP193" s="192"/>
      <c r="CQ193" s="192"/>
      <c r="CR193" s="192"/>
      <c r="CS193" s="192"/>
      <c r="CT193" s="192"/>
      <c r="CU193" s="192"/>
      <c r="CV193" s="192"/>
      <c r="CW193" s="192"/>
      <c r="CX193" s="192"/>
      <c r="CY193" s="192"/>
      <c r="CZ193" s="192"/>
      <c r="DA193" s="192"/>
      <c r="DB193" s="192"/>
      <c r="DC193" s="192"/>
      <c r="DD193" s="192"/>
      <c r="DE193" s="192"/>
      <c r="DF193" s="192"/>
      <c r="DG193" s="192"/>
      <c r="DH193" s="192"/>
      <c r="DI193" s="192"/>
      <c r="DJ193" s="192"/>
      <c r="DK193" s="192"/>
      <c r="DL193" s="192"/>
      <c r="DM193" s="192"/>
      <c r="DN193" s="192"/>
      <c r="DO193" s="192"/>
      <c r="DP193" s="192"/>
      <c r="DQ193" s="192"/>
      <c r="DR193" s="192"/>
      <c r="DS193" s="192"/>
      <c r="DT193" s="192"/>
      <c r="DU193" s="192"/>
      <c r="DV193" s="192"/>
      <c r="DW193" s="192"/>
      <c r="DX193" s="192"/>
      <c r="DY193" s="192"/>
      <c r="DZ193" s="192"/>
      <c r="EA193" s="192"/>
      <c r="EB193" s="192"/>
      <c r="EC193" s="192"/>
      <c r="ED193" s="192"/>
      <c r="EE193" s="192"/>
      <c r="EF193" s="192"/>
      <c r="EG193" s="192"/>
      <c r="EH193" s="192"/>
      <c r="EI193" s="192"/>
      <c r="EJ193" s="192"/>
      <c r="EK193" s="192"/>
      <c r="EL193" s="192"/>
      <c r="EM193" s="192"/>
      <c r="EN193" s="192"/>
      <c r="EO193" s="192"/>
      <c r="EP193" s="192"/>
      <c r="EQ193" s="192"/>
      <c r="ER193" s="192"/>
      <c r="ES193" s="192"/>
      <c r="ET193" s="192"/>
      <c r="EU193" s="192"/>
      <c r="EV193" s="192"/>
      <c r="EW193" s="192"/>
      <c r="EX193" s="192"/>
      <c r="EY193" s="192"/>
      <c r="EZ193" s="192"/>
      <c r="FA193" s="192"/>
      <c r="FB193" s="192"/>
      <c r="FC193" s="192"/>
      <c r="FD193" s="192"/>
      <c r="FE193" s="192"/>
      <c r="FF193" s="192"/>
      <c r="FG193" s="192"/>
      <c r="FH193" s="192"/>
      <c r="FI193" s="192"/>
      <c r="FJ193" s="192"/>
      <c r="FK193" s="192"/>
      <c r="FL193" s="192"/>
      <c r="FM193" s="192"/>
      <c r="FN193" s="192"/>
      <c r="FO193" s="192"/>
      <c r="FP193" s="192"/>
      <c r="FQ193" s="192"/>
      <c r="FR193" s="192"/>
      <c r="FS193" s="192"/>
      <c r="FT193" s="192"/>
      <c r="FU193" s="192"/>
      <c r="FV193" s="192"/>
      <c r="FW193" s="192"/>
      <c r="FX193" s="192"/>
      <c r="FY193" s="192"/>
      <c r="FZ193" s="192"/>
      <c r="GA193" s="192"/>
      <c r="GB193" s="192"/>
      <c r="GC193" s="192"/>
      <c r="GD193" s="192"/>
      <c r="GE193" s="192"/>
      <c r="GF193" s="192"/>
      <c r="GG193" s="192"/>
      <c r="GH193" s="192"/>
      <c r="GI193" s="192"/>
      <c r="GJ193" s="192"/>
      <c r="GK193" s="192"/>
      <c r="GL193" s="192"/>
      <c r="GM193" s="192"/>
      <c r="GN193" s="192"/>
      <c r="GO193" s="192"/>
      <c r="GP193" s="192"/>
      <c r="GQ193" s="192"/>
      <c r="GR193" s="192"/>
      <c r="GS193" s="192"/>
      <c r="GT193" s="192"/>
      <c r="GU193" s="192"/>
      <c r="GV193" s="192"/>
      <c r="GW193" s="192"/>
      <c r="GX193" s="192"/>
      <c r="GY193" s="192"/>
      <c r="GZ193" s="192"/>
      <c r="HA193" s="192"/>
      <c r="HB193" s="192"/>
      <c r="HC193" s="192"/>
      <c r="HD193" s="192"/>
      <c r="HE193" s="192"/>
      <c r="HF193" s="192"/>
      <c r="HG193" s="192"/>
      <c r="HH193" s="192"/>
      <c r="HI193" s="192"/>
      <c r="HJ193" s="192"/>
      <c r="HK193" s="192"/>
      <c r="HL193" s="192"/>
      <c r="HM193" s="192"/>
      <c r="HN193" s="192"/>
      <c r="HO193" s="192"/>
      <c r="HP193" s="192"/>
      <c r="HQ193" s="192"/>
      <c r="HR193" s="192"/>
      <c r="HS193" s="192"/>
      <c r="HT193" s="192"/>
      <c r="HU193" s="192"/>
      <c r="HV193" s="192"/>
      <c r="HW193" s="192"/>
      <c r="HX193" s="192"/>
      <c r="HY193" s="192"/>
      <c r="HZ193" s="192"/>
      <c r="IA193" s="192"/>
      <c r="IB193" s="192"/>
      <c r="IC193" s="192"/>
      <c r="ID193" s="192"/>
      <c r="IE193" s="192"/>
      <c r="IF193" s="192"/>
      <c r="IG193" s="192"/>
      <c r="IH193" s="192"/>
      <c r="II193" s="192"/>
      <c r="IJ193" s="192"/>
      <c r="IK193" s="192"/>
      <c r="IL193" s="192"/>
      <c r="IM193" s="192"/>
      <c r="IN193" s="192"/>
      <c r="IO193" s="192"/>
      <c r="IP193" s="192"/>
      <c r="IQ193" s="192"/>
      <c r="IR193" s="192"/>
      <c r="IS193" s="192"/>
      <c r="IT193" s="192"/>
      <c r="IU193" s="192"/>
      <c r="IV193" s="192"/>
      <c r="IW193" s="192"/>
      <c r="IX193" s="192"/>
      <c r="IY193" s="192"/>
      <c r="IZ193" s="192"/>
      <c r="JA193" s="192"/>
      <c r="JB193" s="192"/>
      <c r="JC193" s="192"/>
      <c r="JD193" s="192"/>
      <c r="JE193" s="192"/>
      <c r="JF193" s="192"/>
      <c r="JG193" s="192"/>
      <c r="JH193" s="192"/>
      <c r="JI193" s="192"/>
      <c r="JJ193" s="192"/>
      <c r="JK193" s="192"/>
      <c r="JL193" s="192"/>
      <c r="JM193" s="192"/>
      <c r="JN193" s="192"/>
      <c r="JO193" s="192"/>
      <c r="JP193" s="192"/>
      <c r="JQ193" s="192"/>
      <c r="JR193" s="192"/>
      <c r="JS193" s="192"/>
      <c r="JT193" s="192"/>
      <c r="JU193" s="192"/>
      <c r="JV193" s="192"/>
      <c r="JW193" s="192"/>
      <c r="JX193" s="192"/>
      <c r="JY193" s="192"/>
      <c r="JZ193" s="192"/>
      <c r="KA193" s="192"/>
      <c r="KB193" s="192"/>
      <c r="KC193" s="192"/>
      <c r="KD193" s="192"/>
      <c r="KE193" s="192"/>
      <c r="KF193" s="192"/>
      <c r="KG193" s="192"/>
      <c r="KH193" s="192"/>
      <c r="KI193" s="192"/>
      <c r="KJ193" s="192"/>
      <c r="KK193" s="192"/>
      <c r="KL193" s="192"/>
      <c r="KM193" s="192"/>
      <c r="KN193" s="192"/>
      <c r="KO193" s="192"/>
      <c r="KP193" s="192"/>
      <c r="KQ193" s="192"/>
      <c r="KR193" s="192"/>
      <c r="KS193" s="192"/>
      <c r="KT193" s="192"/>
      <c r="KU193" s="192"/>
      <c r="KV193" s="192"/>
      <c r="KW193" s="192"/>
      <c r="KX193" s="192"/>
      <c r="KY193" s="192"/>
      <c r="KZ193" s="192"/>
      <c r="LA193" s="192"/>
      <c r="LB193" s="192"/>
      <c r="LC193" s="192"/>
      <c r="LD193" s="192"/>
      <c r="LE193" s="192"/>
      <c r="LF193" s="192"/>
      <c r="LG193" s="192"/>
      <c r="LH193" s="192"/>
      <c r="LI193" s="192"/>
      <c r="LJ193" s="192"/>
      <c r="LK193" s="192"/>
      <c r="LL193" s="192"/>
      <c r="LM193" s="192"/>
      <c r="LN193" s="192"/>
      <c r="LO193" s="192"/>
      <c r="LP193" s="192"/>
      <c r="LQ193" s="192"/>
      <c r="LR193" s="192"/>
      <c r="LS193" s="192"/>
      <c r="LT193" s="192"/>
      <c r="LU193" s="192"/>
      <c r="LV193" s="192"/>
      <c r="LW193" s="192"/>
      <c r="LX193" s="192"/>
      <c r="LY193" s="192"/>
      <c r="LZ193" s="192"/>
      <c r="MA193" s="192"/>
      <c r="MB193" s="192"/>
      <c r="MC193" s="192"/>
      <c r="MD193" s="192"/>
      <c r="ME193" s="192"/>
      <c r="MF193" s="192"/>
      <c r="MG193" s="192"/>
      <c r="MH193" s="192"/>
      <c r="MI193" s="192"/>
      <c r="MJ193" s="192"/>
      <c r="MK193" s="192"/>
      <c r="ML193" s="192"/>
      <c r="MM193" s="192"/>
      <c r="MN193" s="192"/>
      <c r="MO193" s="192"/>
      <c r="MP193" s="192"/>
      <c r="MQ193" s="192"/>
      <c r="MR193" s="192"/>
      <c r="MS193" s="192"/>
      <c r="MT193" s="192"/>
      <c r="MU193" s="192"/>
      <c r="MV193" s="192"/>
      <c r="MW193" s="192"/>
      <c r="MX193" s="192"/>
      <c r="MY193" s="192"/>
      <c r="MZ193" s="192"/>
      <c r="NA193" s="192"/>
      <c r="NB193" s="192"/>
      <c r="NC193" s="192"/>
      <c r="ND193" s="192"/>
      <c r="NE193" s="192"/>
      <c r="NF193" s="192"/>
      <c r="NG193" s="192"/>
      <c r="NH193" s="192"/>
      <c r="NI193" s="192"/>
      <c r="NJ193" s="192"/>
      <c r="NK193" s="192"/>
      <c r="NL193" s="192"/>
      <c r="NM193" s="192"/>
      <c r="NN193" s="192"/>
      <c r="NO193" s="192"/>
      <c r="NP193" s="192"/>
      <c r="NQ193" s="192"/>
      <c r="NR193" s="192"/>
      <c r="NS193" s="192"/>
      <c r="NT193" s="192"/>
      <c r="NU193" s="192"/>
      <c r="NV193" s="192"/>
      <c r="NW193" s="192"/>
      <c r="NX193" s="192"/>
      <c r="NY193" s="192"/>
      <c r="NZ193" s="192"/>
      <c r="OA193" s="192"/>
      <c r="OB193" s="192"/>
      <c r="OC193" s="192"/>
      <c r="OD193" s="192"/>
      <c r="OE193" s="192"/>
      <c r="OF193" s="192"/>
      <c r="OG193" s="192"/>
      <c r="OH193" s="192"/>
      <c r="OI193" s="192"/>
      <c r="OJ193" s="192"/>
      <c r="OK193" s="192"/>
      <c r="OL193" s="192"/>
      <c r="OM193" s="192"/>
      <c r="ON193" s="192"/>
      <c r="OO193" s="192"/>
      <c r="OP193" s="192"/>
      <c r="OQ193" s="192"/>
      <c r="OR193" s="192"/>
      <c r="OS193" s="192"/>
      <c r="OT193" s="192"/>
      <c r="OU193" s="192"/>
      <c r="OV193" s="192"/>
      <c r="OW193" s="192"/>
      <c r="OX193" s="192"/>
      <c r="OY193" s="192"/>
      <c r="OZ193" s="192"/>
      <c r="PA193" s="192"/>
      <c r="PB193" s="192"/>
      <c r="PC193" s="192"/>
      <c r="PD193" s="192"/>
      <c r="PE193" s="192"/>
      <c r="PF193" s="192"/>
      <c r="PG193" s="192"/>
      <c r="PH193" s="192"/>
      <c r="PI193" s="192"/>
      <c r="PJ193" s="192"/>
      <c r="PK193" s="192"/>
      <c r="PL193" s="192"/>
      <c r="PM193" s="192"/>
      <c r="PN193" s="192"/>
      <c r="PO193" s="192"/>
      <c r="PP193" s="192"/>
      <c r="PQ193" s="192"/>
      <c r="PR193" s="192"/>
      <c r="PS193" s="192"/>
      <c r="PT193" s="192"/>
      <c r="PU193" s="192"/>
      <c r="PV193" s="192"/>
      <c r="PW193" s="192"/>
      <c r="PX193" s="192"/>
      <c r="PY193" s="192"/>
      <c r="PZ193" s="192"/>
      <c r="QA193" s="192"/>
      <c r="QB193" s="192"/>
      <c r="QC193" s="192"/>
      <c r="QD193" s="192"/>
      <c r="QE193" s="192"/>
      <c r="QF193" s="192"/>
      <c r="QG193" s="192"/>
      <c r="QH193" s="192"/>
      <c r="QI193" s="192"/>
      <c r="QJ193" s="192"/>
      <c r="QK193" s="192"/>
      <c r="QL193" s="192"/>
      <c r="QM193" s="192"/>
      <c r="QN193" s="192"/>
      <c r="QO193" s="192"/>
      <c r="QP193" s="192"/>
      <c r="QQ193" s="192"/>
      <c r="QR193" s="192"/>
      <c r="QS193" s="192"/>
      <c r="QT193" s="192"/>
      <c r="QU193" s="192"/>
      <c r="QV193" s="192"/>
      <c r="QW193" s="192"/>
      <c r="QX193" s="192"/>
      <c r="QY193" s="192"/>
      <c r="QZ193" s="192"/>
      <c r="RA193" s="192"/>
      <c r="RB193" s="192"/>
      <c r="RC193" s="192"/>
      <c r="RD193" s="192"/>
      <c r="RE193" s="192"/>
      <c r="RF193" s="192"/>
      <c r="RG193" s="192"/>
      <c r="RH193" s="192"/>
      <c r="RI193" s="192"/>
      <c r="RJ193" s="192"/>
      <c r="RK193" s="192"/>
      <c r="RL193" s="192"/>
      <c r="RM193" s="192"/>
      <c r="RN193" s="192"/>
      <c r="RO193" s="192"/>
      <c r="RP193" s="192"/>
      <c r="RQ193" s="192"/>
      <c r="RR193" s="192"/>
      <c r="RS193" s="192"/>
      <c r="RT193" s="192"/>
      <c r="RU193" s="192"/>
      <c r="RV193" s="192"/>
      <c r="RW193" s="192"/>
      <c r="RX193" s="192"/>
      <c r="RY193" s="192"/>
      <c r="RZ193" s="192"/>
      <c r="SA193" s="192"/>
      <c r="SB193" s="192"/>
      <c r="SC193" s="192"/>
      <c r="SD193" s="192"/>
      <c r="SE193" s="192"/>
      <c r="SF193" s="192"/>
      <c r="SG193" s="192"/>
      <c r="SH193" s="192"/>
      <c r="SI193" s="192"/>
      <c r="SJ193" s="192"/>
      <c r="SK193" s="192"/>
      <c r="SL193" s="192"/>
      <c r="SM193" s="192"/>
      <c r="SN193" s="192"/>
      <c r="SO193" s="192"/>
      <c r="SP193" s="192"/>
      <c r="SQ193" s="192"/>
      <c r="SR193" s="192"/>
      <c r="SS193" s="192"/>
      <c r="ST193" s="192"/>
      <c r="SU193" s="192"/>
      <c r="SV193" s="192"/>
      <c r="SW193" s="192"/>
      <c r="SX193" s="192"/>
      <c r="SY193" s="192"/>
      <c r="SZ193" s="192"/>
      <c r="TA193" s="192"/>
      <c r="TB193" s="192"/>
      <c r="TC193" s="192"/>
      <c r="TD193" s="192"/>
      <c r="TE193" s="192"/>
      <c r="TF193" s="192"/>
      <c r="TG193" s="192"/>
      <c r="TH193" s="192"/>
      <c r="TI193" s="192"/>
      <c r="TJ193" s="192"/>
      <c r="TK193" s="192"/>
      <c r="TL193" s="192"/>
      <c r="TM193" s="192"/>
      <c r="TN193" s="192"/>
      <c r="TO193" s="192"/>
      <c r="TP193" s="192"/>
      <c r="TQ193" s="192"/>
      <c r="TR193" s="192"/>
      <c r="TS193" s="192"/>
      <c r="TT193" s="192"/>
      <c r="TU193" s="192"/>
      <c r="TV193" s="192"/>
      <c r="TW193" s="192"/>
      <c r="TX193" s="192"/>
      <c r="TY193" s="192"/>
      <c r="TZ193" s="192"/>
      <c r="UA193" s="192"/>
      <c r="UB193" s="192"/>
      <c r="UC193" s="192"/>
      <c r="UD193" s="192"/>
      <c r="UE193" s="192"/>
      <c r="UF193" s="192"/>
      <c r="UG193" s="192"/>
      <c r="UH193" s="192"/>
      <c r="UI193" s="192"/>
      <c r="UJ193" s="192"/>
      <c r="UK193" s="192"/>
      <c r="UL193" s="192"/>
      <c r="UM193" s="192"/>
      <c r="UN193" s="192"/>
      <c r="UO193" s="192"/>
      <c r="UP193" s="192"/>
      <c r="UQ193" s="192"/>
      <c r="UR193" s="192"/>
      <c r="US193" s="192"/>
      <c r="UT193" s="192"/>
      <c r="UU193" s="192"/>
      <c r="UV193" s="192"/>
      <c r="UW193" s="192"/>
      <c r="UX193" s="192"/>
      <c r="UY193" s="192"/>
      <c r="UZ193" s="192"/>
      <c r="VA193" s="192"/>
      <c r="VB193" s="192"/>
      <c r="VC193" s="192"/>
      <c r="VD193" s="192"/>
      <c r="VE193" s="192"/>
      <c r="VF193" s="192"/>
      <c r="VG193" s="192"/>
      <c r="VH193" s="192"/>
      <c r="VI193" s="192"/>
      <c r="VJ193" s="192"/>
      <c r="VK193" s="192"/>
      <c r="VL193" s="192"/>
      <c r="VM193" s="192"/>
      <c r="VN193" s="192"/>
      <c r="VO193" s="192"/>
      <c r="VP193" s="192"/>
      <c r="VQ193" s="192"/>
      <c r="VR193" s="192"/>
      <c r="VS193" s="192"/>
      <c r="VT193" s="192"/>
      <c r="VU193" s="192"/>
      <c r="VV193" s="192"/>
      <c r="VW193" s="192"/>
      <c r="VX193" s="192"/>
      <c r="VY193" s="192"/>
      <c r="VZ193" s="192"/>
      <c r="WA193" s="192"/>
      <c r="WB193" s="192"/>
      <c r="WC193" s="192"/>
      <c r="WD193" s="192"/>
      <c r="WE193" s="192"/>
      <c r="WF193" s="192"/>
      <c r="WG193" s="192"/>
      <c r="WH193" s="192"/>
      <c r="WI193" s="192"/>
      <c r="WJ193" s="192"/>
      <c r="WK193" s="192"/>
      <c r="WL193" s="192"/>
      <c r="WM193" s="192"/>
      <c r="WN193" s="192"/>
      <c r="WO193" s="192"/>
      <c r="WP193" s="192"/>
      <c r="WQ193" s="192"/>
      <c r="WR193" s="192"/>
      <c r="WS193" s="192"/>
      <c r="WT193" s="192"/>
      <c r="WU193" s="192"/>
      <c r="WV193" s="192"/>
      <c r="WW193" s="192"/>
      <c r="WX193" s="192"/>
      <c r="WY193" s="192"/>
      <c r="WZ193" s="192"/>
      <c r="XA193" s="192"/>
      <c r="XB193" s="192"/>
      <c r="XC193" s="192"/>
      <c r="XD193" s="192"/>
      <c r="XE193" s="192"/>
      <c r="XF193" s="192"/>
      <c r="XG193" s="192"/>
      <c r="XH193" s="192"/>
      <c r="XI193" s="192"/>
      <c r="XJ193" s="192"/>
      <c r="XK193" s="192"/>
      <c r="XL193" s="192"/>
      <c r="XM193" s="192"/>
      <c r="XN193" s="192"/>
      <c r="XO193" s="192"/>
      <c r="XP193" s="192"/>
      <c r="XQ193" s="192"/>
      <c r="XR193" s="192"/>
      <c r="XS193" s="192"/>
      <c r="XT193" s="192"/>
      <c r="XU193" s="192"/>
      <c r="XV193" s="192"/>
      <c r="XW193" s="192"/>
      <c r="XX193" s="192"/>
      <c r="XY193" s="192"/>
      <c r="XZ193" s="192"/>
      <c r="YA193" s="192"/>
      <c r="YB193" s="192"/>
      <c r="YC193" s="192"/>
      <c r="YD193" s="192"/>
      <c r="YE193" s="192"/>
      <c r="YF193" s="192"/>
      <c r="YG193" s="192"/>
      <c r="YH193" s="192"/>
      <c r="YI193" s="192"/>
      <c r="YJ193" s="192"/>
      <c r="YK193" s="192"/>
      <c r="YL193" s="192"/>
      <c r="YM193" s="192"/>
      <c r="YN193" s="192"/>
      <c r="YO193" s="192"/>
      <c r="YP193" s="192"/>
      <c r="YQ193" s="192"/>
      <c r="YR193" s="192"/>
      <c r="YS193" s="192"/>
      <c r="YT193" s="192"/>
      <c r="YU193" s="192"/>
      <c r="YV193" s="192"/>
      <c r="YW193" s="192"/>
      <c r="YX193" s="192"/>
      <c r="YY193" s="192"/>
      <c r="YZ193" s="192"/>
      <c r="ZA193" s="192"/>
      <c r="ZB193" s="192"/>
      <c r="ZC193" s="192"/>
      <c r="ZD193" s="192"/>
      <c r="ZE193" s="192"/>
      <c r="ZF193" s="192"/>
      <c r="ZG193" s="192"/>
      <c r="ZH193" s="192"/>
      <c r="ZI193" s="192"/>
      <c r="ZJ193" s="192"/>
      <c r="ZK193" s="192"/>
      <c r="ZL193" s="192"/>
      <c r="ZM193" s="192"/>
      <c r="ZN193" s="192"/>
      <c r="ZO193" s="192"/>
      <c r="ZP193" s="192"/>
      <c r="ZQ193" s="192"/>
      <c r="ZR193" s="192"/>
      <c r="ZS193" s="192"/>
      <c r="ZT193" s="192"/>
      <c r="ZU193" s="192"/>
      <c r="ZV193" s="192"/>
      <c r="ZW193" s="192"/>
      <c r="ZX193" s="192"/>
      <c r="ZY193" s="192"/>
      <c r="ZZ193" s="192"/>
      <c r="AAA193" s="192"/>
      <c r="AAB193" s="192"/>
      <c r="AAC193" s="192"/>
      <c r="AAD193" s="192"/>
      <c r="AAE193" s="192"/>
      <c r="AAF193" s="192"/>
      <c r="AAG193" s="192"/>
      <c r="AAH193" s="192"/>
      <c r="AAI193" s="192"/>
      <c r="AAJ193" s="192"/>
      <c r="AAK193" s="192"/>
      <c r="AAL193" s="192"/>
      <c r="AAM193" s="192"/>
      <c r="AAN193" s="192"/>
      <c r="AAO193" s="192"/>
      <c r="AAP193" s="192"/>
      <c r="AAQ193" s="192"/>
      <c r="AAR193" s="192"/>
      <c r="AAS193" s="192"/>
      <c r="AAT193" s="192"/>
      <c r="AAU193" s="192"/>
      <c r="AAV193" s="192"/>
      <c r="AAW193" s="192"/>
      <c r="AAX193" s="192"/>
      <c r="AAY193" s="192"/>
      <c r="AAZ193" s="192"/>
      <c r="ABA193" s="192"/>
      <c r="ABB193" s="192"/>
      <c r="ABC193" s="192"/>
      <c r="ABD193" s="192"/>
      <c r="ABE193" s="192"/>
      <c r="ABF193" s="192"/>
      <c r="ABG193" s="192"/>
      <c r="ABH193" s="192"/>
      <c r="ABI193" s="192"/>
      <c r="ABJ193" s="192"/>
      <c r="ABK193" s="192"/>
      <c r="ABL193" s="192"/>
      <c r="ABM193" s="192"/>
      <c r="ABN193" s="192"/>
      <c r="ABO193" s="192"/>
      <c r="ABP193" s="192"/>
      <c r="ABQ193" s="192"/>
      <c r="ABR193" s="192"/>
      <c r="ABS193" s="192"/>
      <c r="ABT193" s="192"/>
      <c r="ABU193" s="192"/>
      <c r="ABV193" s="192"/>
      <c r="ABW193" s="192"/>
      <c r="ABX193" s="192"/>
      <c r="ABY193" s="192"/>
      <c r="ABZ193" s="192"/>
      <c r="ACA193" s="192"/>
      <c r="ACB193" s="192"/>
      <c r="ACC193" s="192"/>
      <c r="ACD193" s="192"/>
      <c r="ACE193" s="192"/>
      <c r="ACF193" s="192"/>
      <c r="ACG193" s="192"/>
      <c r="ACH193" s="192"/>
      <c r="ACI193" s="192"/>
      <c r="ACJ193" s="192"/>
      <c r="ACK193" s="192"/>
      <c r="ACL193" s="192"/>
      <c r="ACM193" s="192"/>
      <c r="ACN193" s="192"/>
      <c r="ACO193" s="192"/>
      <c r="ACP193" s="192"/>
      <c r="ACQ193" s="192"/>
      <c r="ACR193" s="192"/>
      <c r="ACS193" s="192"/>
      <c r="ACT193" s="192"/>
      <c r="ACU193" s="192"/>
      <c r="ACV193" s="192"/>
      <c r="ACW193" s="192"/>
      <c r="ACX193" s="192"/>
      <c r="ACY193" s="192"/>
      <c r="ACZ193" s="192"/>
      <c r="ADA193" s="192"/>
      <c r="ADB193" s="192"/>
      <c r="ADC193" s="192"/>
      <c r="ADD193" s="192"/>
      <c r="ADE193" s="192"/>
      <c r="ADF193" s="192"/>
      <c r="ADG193" s="192"/>
      <c r="ADH193" s="192"/>
      <c r="ADI193" s="192"/>
      <c r="ADJ193" s="192"/>
      <c r="ADK193" s="192"/>
      <c r="ADL193" s="192"/>
      <c r="ADM193" s="192"/>
      <c r="ADN193" s="192"/>
      <c r="ADO193" s="192"/>
      <c r="ADP193" s="192"/>
      <c r="ADQ193" s="192"/>
      <c r="ADR193" s="192"/>
      <c r="ADS193" s="192"/>
      <c r="ADT193" s="192"/>
      <c r="ADU193" s="192"/>
      <c r="ADV193" s="192"/>
      <c r="ADW193" s="192"/>
      <c r="ADX193" s="192"/>
      <c r="ADY193" s="192"/>
      <c r="ADZ193" s="192"/>
      <c r="AEA193" s="192"/>
      <c r="AEB193" s="192"/>
      <c r="AEC193" s="192"/>
      <c r="AED193" s="192"/>
      <c r="AEE193" s="192"/>
      <c r="AEF193" s="192"/>
      <c r="AEG193" s="192"/>
      <c r="AEH193" s="192"/>
      <c r="AEI193" s="192"/>
      <c r="AEJ193" s="192"/>
      <c r="AEK193" s="192"/>
      <c r="AEL193" s="192"/>
      <c r="AEM193" s="192"/>
      <c r="AEN193" s="192"/>
      <c r="AEO193" s="192"/>
      <c r="AEP193" s="192"/>
      <c r="AEQ193" s="192"/>
      <c r="AER193" s="192"/>
      <c r="AES193" s="192"/>
      <c r="AET193" s="192"/>
      <c r="AEU193" s="192"/>
      <c r="AEV193" s="192"/>
      <c r="AEW193" s="192"/>
      <c r="AEX193" s="192"/>
      <c r="AEY193" s="192"/>
      <c r="AEZ193" s="192"/>
      <c r="AFA193" s="192"/>
      <c r="AFB193" s="192"/>
      <c r="AFC193" s="192"/>
      <c r="AFD193" s="192"/>
      <c r="AFE193" s="192"/>
      <c r="AFF193" s="192"/>
      <c r="AFG193" s="192"/>
      <c r="AFH193" s="192"/>
      <c r="AFI193" s="192"/>
      <c r="AFJ193" s="192"/>
      <c r="AFK193" s="192"/>
      <c r="AFL193" s="192"/>
      <c r="AFM193" s="192"/>
      <c r="AFN193" s="192"/>
      <c r="AFO193" s="192"/>
      <c r="AFP193" s="192"/>
      <c r="AFQ193" s="192"/>
      <c r="AFR193" s="192"/>
      <c r="AFS193" s="192"/>
      <c r="AFT193" s="192"/>
      <c r="AFU193" s="192"/>
      <c r="AFV193" s="192"/>
      <c r="AFW193" s="192"/>
      <c r="AFX193" s="192"/>
      <c r="AFY193" s="192"/>
      <c r="AFZ193" s="192"/>
      <c r="AGA193" s="192"/>
      <c r="AGB193" s="192"/>
      <c r="AGC193" s="192"/>
      <c r="AGD193" s="192"/>
      <c r="AGE193" s="192"/>
      <c r="AGF193" s="192"/>
      <c r="AGG193" s="192"/>
      <c r="AGH193" s="192"/>
      <c r="AGI193" s="192"/>
      <c r="AGJ193" s="192"/>
      <c r="AGK193" s="192"/>
      <c r="AGL193" s="192"/>
      <c r="AGM193" s="192"/>
      <c r="AGN193" s="192"/>
      <c r="AGO193" s="192"/>
      <c r="AGP193" s="192"/>
      <c r="AGQ193" s="192"/>
      <c r="AGR193" s="192"/>
      <c r="AGS193" s="192"/>
      <c r="AGT193" s="192"/>
      <c r="AGU193" s="192"/>
      <c r="AGV193" s="192"/>
      <c r="AGW193" s="192"/>
      <c r="AGX193" s="192"/>
      <c r="AGY193" s="192"/>
      <c r="AGZ193" s="192"/>
      <c r="AHA193" s="192"/>
      <c r="AHB193" s="192"/>
      <c r="AHC193" s="192"/>
      <c r="AHD193" s="192"/>
      <c r="AHE193" s="192"/>
      <c r="AHF193" s="192"/>
      <c r="AHG193" s="192"/>
      <c r="AHH193" s="192"/>
      <c r="AHI193" s="192"/>
      <c r="AHJ193" s="192"/>
      <c r="AHK193" s="192"/>
      <c r="AHL193" s="192"/>
      <c r="AHM193" s="192"/>
      <c r="AHN193" s="192"/>
      <c r="AHO193" s="192"/>
      <c r="AHP193" s="192"/>
      <c r="AHQ193" s="192"/>
      <c r="AHR193" s="192"/>
      <c r="AHS193" s="192"/>
      <c r="AHT193" s="192"/>
      <c r="AHU193" s="192"/>
      <c r="AHV193" s="192"/>
      <c r="AHW193" s="192"/>
      <c r="AHX193" s="192"/>
      <c r="AHY193" s="192"/>
      <c r="AHZ193" s="192"/>
      <c r="AIA193" s="192"/>
      <c r="AIB193" s="192"/>
      <c r="AIC193" s="192"/>
      <c r="AID193" s="192"/>
      <c r="AIE193" s="192"/>
      <c r="AIF193" s="192"/>
      <c r="AIG193" s="192"/>
      <c r="AIH193" s="192"/>
      <c r="AII193" s="192"/>
      <c r="AIJ193" s="192"/>
      <c r="AIK193" s="192"/>
      <c r="AIL193" s="192"/>
      <c r="AIM193" s="192"/>
      <c r="AIN193" s="192"/>
      <c r="AIO193" s="192"/>
      <c r="AIP193" s="192"/>
      <c r="AIQ193" s="192"/>
      <c r="AIR193" s="192"/>
      <c r="AIS193" s="192"/>
      <c r="AIT193" s="192"/>
      <c r="AIU193" s="192"/>
      <c r="AIV193" s="192"/>
      <c r="AIW193" s="192"/>
      <c r="AIX193" s="192"/>
      <c r="AIY193" s="192"/>
      <c r="AIZ193" s="192"/>
      <c r="AJA193" s="192"/>
      <c r="AJB193" s="192"/>
      <c r="AJC193" s="192"/>
      <c r="AJD193" s="192"/>
      <c r="AJE193" s="192"/>
      <c r="AJF193" s="192"/>
      <c r="AJG193" s="192"/>
      <c r="AJH193" s="192"/>
      <c r="AJI193" s="192"/>
      <c r="AJJ193" s="192"/>
      <c r="AJK193" s="192"/>
      <c r="AJL193" s="192"/>
      <c r="AJM193" s="192"/>
      <c r="AJN193" s="192"/>
      <c r="AJO193" s="192"/>
      <c r="AJP193" s="192"/>
      <c r="AJQ193" s="192"/>
      <c r="AJR193" s="192"/>
      <c r="AJS193" s="192"/>
      <c r="AJT193" s="192"/>
      <c r="AJU193" s="192"/>
      <c r="AJV193" s="192"/>
      <c r="AJW193" s="192"/>
      <c r="AJX193" s="192"/>
      <c r="AJY193" s="192"/>
      <c r="AJZ193" s="192"/>
      <c r="AKA193" s="192"/>
      <c r="AKB193" s="192"/>
      <c r="AKC193" s="192"/>
      <c r="AKD193" s="192"/>
      <c r="AKE193" s="192"/>
      <c r="AKF193" s="192"/>
      <c r="AKG193" s="192"/>
      <c r="AKH193" s="192"/>
      <c r="AKI193" s="192"/>
      <c r="AKJ193" s="192"/>
      <c r="AKK193" s="192"/>
      <c r="AKL193" s="192"/>
      <c r="AKM193" s="192"/>
      <c r="AKN193" s="192"/>
      <c r="AKO193" s="192"/>
      <c r="AKP193" s="192"/>
      <c r="AKQ193" s="192"/>
      <c r="AKR193" s="192"/>
      <c r="AKS193" s="192"/>
      <c r="AKT193" s="192"/>
      <c r="AKU193" s="192"/>
      <c r="AKV193" s="192"/>
      <c r="AKW193" s="192"/>
      <c r="AKX193" s="192"/>
      <c r="AKY193" s="192"/>
      <c r="AKZ193" s="192"/>
      <c r="ALA193" s="192"/>
      <c r="ALB193" s="192"/>
      <c r="ALC193" s="192"/>
      <c r="ALD193" s="192"/>
      <c r="ALE193" s="192"/>
      <c r="ALF193" s="192"/>
      <c r="ALG193" s="192"/>
      <c r="ALH193" s="192"/>
      <c r="ALI193" s="192"/>
      <c r="ALJ193" s="192"/>
      <c r="ALK193" s="192"/>
      <c r="ALL193" s="192"/>
      <c r="ALM193" s="192"/>
      <c r="ALN193" s="192"/>
      <c r="ALO193" s="192"/>
      <c r="ALP193" s="192"/>
      <c r="ALQ193" s="192"/>
      <c r="ALR193" s="192"/>
      <c r="ALS193" s="192"/>
      <c r="ALT193" s="192"/>
      <c r="ALU193" s="192"/>
      <c r="ALV193" s="192"/>
      <c r="ALW193" s="192"/>
      <c r="ALX193" s="192"/>
      <c r="ALY193" s="192"/>
      <c r="ALZ193" s="192"/>
      <c r="AMA193" s="192"/>
      <c r="AMB193" s="192"/>
      <c r="AMC193" s="192"/>
      <c r="AMD193" s="192"/>
      <c r="AME193" s="192"/>
      <c r="AMF193" s="192"/>
      <c r="AMG193" s="192"/>
      <c r="AMH193" s="192"/>
      <c r="AMI193" s="192"/>
      <c r="AMJ193" s="192"/>
      <c r="AMK193" s="192"/>
      <c r="AML193" s="192"/>
    </row>
    <row r="194" spans="1:1026" s="183" customFormat="1">
      <c r="A194" s="192"/>
      <c r="B194" s="192" t="s">
        <v>705</v>
      </c>
      <c r="C194" s="199" t="s">
        <v>693</v>
      </c>
      <c r="D194" s="200" t="s">
        <v>694</v>
      </c>
      <c r="E194" s="200" t="s">
        <v>701</v>
      </c>
      <c r="F194" s="200" t="s">
        <v>696</v>
      </c>
      <c r="G194" s="200" t="s">
        <v>155</v>
      </c>
      <c r="H194" s="201" t="str">
        <f t="shared" si="12"/>
        <v>EXEC INS_fsm_state_transition @tx_fsm_type_name='REF_LEGAL_ENTITY', @tx_state_name='PEND_NEW', @tx_action_name='REQUEST_APPROVAL', @tx_next_state_name='PEND_APPROVAL',  @tx_login_name='nazdaq_prod'</v>
      </c>
      <c r="I194" s="192"/>
      <c r="J194" s="192"/>
      <c r="K194" s="192"/>
      <c r="L194" s="192"/>
      <c r="M194" s="192"/>
      <c r="N194" s="192"/>
      <c r="O194" s="192"/>
      <c r="P194" s="192"/>
      <c r="Q194" s="192"/>
      <c r="R194" s="192"/>
      <c r="S194" s="192"/>
      <c r="T194" s="192"/>
      <c r="U194" s="192"/>
      <c r="V194" s="192"/>
      <c r="W194" s="192"/>
      <c r="X194" s="192"/>
      <c r="Y194" s="192"/>
      <c r="Z194" s="192"/>
      <c r="AA194" s="192"/>
      <c r="AB194" s="192"/>
      <c r="AC194" s="192"/>
      <c r="AD194" s="192"/>
      <c r="AE194" s="192"/>
      <c r="AF194" s="192"/>
      <c r="AG194" s="192"/>
      <c r="AH194" s="192"/>
      <c r="AI194" s="192"/>
      <c r="AJ194" s="192"/>
      <c r="AK194" s="192"/>
      <c r="AL194" s="192"/>
      <c r="AM194" s="192"/>
      <c r="AN194" s="192"/>
      <c r="AO194" s="192"/>
      <c r="AP194" s="192"/>
      <c r="AQ194" s="192"/>
      <c r="AR194" s="192"/>
      <c r="AS194" s="192"/>
      <c r="AT194" s="192"/>
      <c r="AU194" s="192"/>
      <c r="AV194" s="192"/>
      <c r="AW194" s="192"/>
      <c r="AX194" s="192"/>
      <c r="AY194" s="192"/>
      <c r="AZ194" s="192"/>
      <c r="BA194" s="192"/>
      <c r="BB194" s="192"/>
      <c r="BC194" s="192"/>
      <c r="BD194" s="192"/>
      <c r="BE194" s="192"/>
      <c r="BF194" s="192"/>
      <c r="BG194" s="192"/>
      <c r="BH194" s="192"/>
      <c r="BI194" s="192"/>
      <c r="BJ194" s="192"/>
      <c r="BK194" s="192"/>
      <c r="BL194" s="192"/>
      <c r="BM194" s="192"/>
      <c r="BN194" s="192"/>
      <c r="BO194" s="192"/>
      <c r="BP194" s="192"/>
      <c r="BQ194" s="192"/>
      <c r="BR194" s="192"/>
      <c r="BS194" s="192"/>
      <c r="BT194" s="192"/>
      <c r="BU194" s="192"/>
      <c r="BV194" s="192"/>
      <c r="BW194" s="192"/>
      <c r="BX194" s="192"/>
      <c r="BY194" s="192"/>
      <c r="BZ194" s="192"/>
      <c r="CA194" s="192"/>
      <c r="CB194" s="192"/>
      <c r="CC194" s="192"/>
      <c r="CD194" s="192"/>
      <c r="CE194" s="192"/>
      <c r="CF194" s="192"/>
      <c r="CG194" s="192"/>
      <c r="CH194" s="192"/>
      <c r="CI194" s="192"/>
      <c r="CJ194" s="192"/>
      <c r="CK194" s="192"/>
      <c r="CL194" s="192"/>
      <c r="CM194" s="192"/>
      <c r="CN194" s="192"/>
      <c r="CO194" s="192"/>
      <c r="CP194" s="192"/>
      <c r="CQ194" s="192"/>
      <c r="CR194" s="192"/>
      <c r="CS194" s="192"/>
      <c r="CT194" s="192"/>
      <c r="CU194" s="192"/>
      <c r="CV194" s="192"/>
      <c r="CW194" s="192"/>
      <c r="CX194" s="192"/>
      <c r="CY194" s="192"/>
      <c r="CZ194" s="192"/>
      <c r="DA194" s="192"/>
      <c r="DB194" s="192"/>
      <c r="DC194" s="192"/>
      <c r="DD194" s="192"/>
      <c r="DE194" s="192"/>
      <c r="DF194" s="192"/>
      <c r="DG194" s="192"/>
      <c r="DH194" s="192"/>
      <c r="DI194" s="192"/>
      <c r="DJ194" s="192"/>
      <c r="DK194" s="192"/>
      <c r="DL194" s="192"/>
      <c r="DM194" s="192"/>
      <c r="DN194" s="192"/>
      <c r="DO194" s="192"/>
      <c r="DP194" s="192"/>
      <c r="DQ194" s="192"/>
      <c r="DR194" s="192"/>
      <c r="DS194" s="192"/>
      <c r="DT194" s="192"/>
      <c r="DU194" s="192"/>
      <c r="DV194" s="192"/>
      <c r="DW194" s="192"/>
      <c r="DX194" s="192"/>
      <c r="DY194" s="192"/>
      <c r="DZ194" s="192"/>
      <c r="EA194" s="192"/>
      <c r="EB194" s="192"/>
      <c r="EC194" s="192"/>
      <c r="ED194" s="192"/>
      <c r="EE194" s="192"/>
      <c r="EF194" s="192"/>
      <c r="EG194" s="192"/>
      <c r="EH194" s="192"/>
      <c r="EI194" s="192"/>
      <c r="EJ194" s="192"/>
      <c r="EK194" s="192"/>
      <c r="EL194" s="192"/>
      <c r="EM194" s="192"/>
      <c r="EN194" s="192"/>
      <c r="EO194" s="192"/>
      <c r="EP194" s="192"/>
      <c r="EQ194" s="192"/>
      <c r="ER194" s="192"/>
      <c r="ES194" s="192"/>
      <c r="ET194" s="192"/>
      <c r="EU194" s="192"/>
      <c r="EV194" s="192"/>
      <c r="EW194" s="192"/>
      <c r="EX194" s="192"/>
      <c r="EY194" s="192"/>
      <c r="EZ194" s="192"/>
      <c r="FA194" s="192"/>
      <c r="FB194" s="192"/>
      <c r="FC194" s="192"/>
      <c r="FD194" s="192"/>
      <c r="FE194" s="192"/>
      <c r="FF194" s="192"/>
      <c r="FG194" s="192"/>
      <c r="FH194" s="192"/>
      <c r="FI194" s="192"/>
      <c r="FJ194" s="192"/>
      <c r="FK194" s="192"/>
      <c r="FL194" s="192"/>
      <c r="FM194" s="192"/>
      <c r="FN194" s="192"/>
      <c r="FO194" s="192"/>
      <c r="FP194" s="192"/>
      <c r="FQ194" s="192"/>
      <c r="FR194" s="192"/>
      <c r="FS194" s="192"/>
      <c r="FT194" s="192"/>
      <c r="FU194" s="192"/>
      <c r="FV194" s="192"/>
      <c r="FW194" s="192"/>
      <c r="FX194" s="192"/>
      <c r="FY194" s="192"/>
      <c r="FZ194" s="192"/>
      <c r="GA194" s="192"/>
      <c r="GB194" s="192"/>
      <c r="GC194" s="192"/>
      <c r="GD194" s="192"/>
      <c r="GE194" s="192"/>
      <c r="GF194" s="192"/>
      <c r="GG194" s="192"/>
      <c r="GH194" s="192"/>
      <c r="GI194" s="192"/>
      <c r="GJ194" s="192"/>
      <c r="GK194" s="192"/>
      <c r="GL194" s="192"/>
      <c r="GM194" s="192"/>
      <c r="GN194" s="192"/>
      <c r="GO194" s="192"/>
      <c r="GP194" s="192"/>
      <c r="GQ194" s="192"/>
      <c r="GR194" s="192"/>
      <c r="GS194" s="192"/>
      <c r="GT194" s="192"/>
      <c r="GU194" s="192"/>
      <c r="GV194" s="192"/>
      <c r="GW194" s="192"/>
      <c r="GX194" s="192"/>
      <c r="GY194" s="192"/>
      <c r="GZ194" s="192"/>
      <c r="HA194" s="192"/>
      <c r="HB194" s="192"/>
      <c r="HC194" s="192"/>
      <c r="HD194" s="192"/>
      <c r="HE194" s="192"/>
      <c r="HF194" s="192"/>
      <c r="HG194" s="192"/>
      <c r="HH194" s="192"/>
      <c r="HI194" s="192"/>
      <c r="HJ194" s="192"/>
      <c r="HK194" s="192"/>
      <c r="HL194" s="192"/>
      <c r="HM194" s="192"/>
      <c r="HN194" s="192"/>
      <c r="HO194" s="192"/>
      <c r="HP194" s="192"/>
      <c r="HQ194" s="192"/>
      <c r="HR194" s="192"/>
      <c r="HS194" s="192"/>
      <c r="HT194" s="192"/>
      <c r="HU194" s="192"/>
      <c r="HV194" s="192"/>
      <c r="HW194" s="192"/>
      <c r="HX194" s="192"/>
      <c r="HY194" s="192"/>
      <c r="HZ194" s="192"/>
      <c r="IA194" s="192"/>
      <c r="IB194" s="192"/>
      <c r="IC194" s="192"/>
      <c r="ID194" s="192"/>
      <c r="IE194" s="192"/>
      <c r="IF194" s="192"/>
      <c r="IG194" s="192"/>
      <c r="IH194" s="192"/>
      <c r="II194" s="192"/>
      <c r="IJ194" s="192"/>
      <c r="IK194" s="192"/>
      <c r="IL194" s="192"/>
      <c r="IM194" s="192"/>
      <c r="IN194" s="192"/>
      <c r="IO194" s="192"/>
      <c r="IP194" s="192"/>
      <c r="IQ194" s="192"/>
      <c r="IR194" s="192"/>
      <c r="IS194" s="192"/>
      <c r="IT194" s="192"/>
      <c r="IU194" s="192"/>
      <c r="IV194" s="192"/>
      <c r="IW194" s="192"/>
      <c r="IX194" s="192"/>
      <c r="IY194" s="192"/>
      <c r="IZ194" s="192"/>
      <c r="JA194" s="192"/>
      <c r="JB194" s="192"/>
      <c r="JC194" s="192"/>
      <c r="JD194" s="192"/>
      <c r="JE194" s="192"/>
      <c r="JF194" s="192"/>
      <c r="JG194" s="192"/>
      <c r="JH194" s="192"/>
      <c r="JI194" s="192"/>
      <c r="JJ194" s="192"/>
      <c r="JK194" s="192"/>
      <c r="JL194" s="192"/>
      <c r="JM194" s="192"/>
      <c r="JN194" s="192"/>
      <c r="JO194" s="192"/>
      <c r="JP194" s="192"/>
      <c r="JQ194" s="192"/>
      <c r="JR194" s="192"/>
      <c r="JS194" s="192"/>
      <c r="JT194" s="192"/>
      <c r="JU194" s="192"/>
      <c r="JV194" s="192"/>
      <c r="JW194" s="192"/>
      <c r="JX194" s="192"/>
      <c r="JY194" s="192"/>
      <c r="JZ194" s="192"/>
      <c r="KA194" s="192"/>
      <c r="KB194" s="192"/>
      <c r="KC194" s="192"/>
      <c r="KD194" s="192"/>
      <c r="KE194" s="192"/>
      <c r="KF194" s="192"/>
      <c r="KG194" s="192"/>
      <c r="KH194" s="192"/>
      <c r="KI194" s="192"/>
      <c r="KJ194" s="192"/>
      <c r="KK194" s="192"/>
      <c r="KL194" s="192"/>
      <c r="KM194" s="192"/>
      <c r="KN194" s="192"/>
      <c r="KO194" s="192"/>
      <c r="KP194" s="192"/>
      <c r="KQ194" s="192"/>
      <c r="KR194" s="192"/>
      <c r="KS194" s="192"/>
      <c r="KT194" s="192"/>
      <c r="KU194" s="192"/>
      <c r="KV194" s="192"/>
      <c r="KW194" s="192"/>
      <c r="KX194" s="192"/>
      <c r="KY194" s="192"/>
      <c r="KZ194" s="192"/>
      <c r="LA194" s="192"/>
      <c r="LB194" s="192"/>
      <c r="LC194" s="192"/>
      <c r="LD194" s="192"/>
      <c r="LE194" s="192"/>
      <c r="LF194" s="192"/>
      <c r="LG194" s="192"/>
      <c r="LH194" s="192"/>
      <c r="LI194" s="192"/>
      <c r="LJ194" s="192"/>
      <c r="LK194" s="192"/>
      <c r="LL194" s="192"/>
      <c r="LM194" s="192"/>
      <c r="LN194" s="192"/>
      <c r="LO194" s="192"/>
      <c r="LP194" s="192"/>
      <c r="LQ194" s="192"/>
      <c r="LR194" s="192"/>
      <c r="LS194" s="192"/>
      <c r="LT194" s="192"/>
      <c r="LU194" s="192"/>
      <c r="LV194" s="192"/>
      <c r="LW194" s="192"/>
      <c r="LX194" s="192"/>
      <c r="LY194" s="192"/>
      <c r="LZ194" s="192"/>
      <c r="MA194" s="192"/>
      <c r="MB194" s="192"/>
      <c r="MC194" s="192"/>
      <c r="MD194" s="192"/>
      <c r="ME194" s="192"/>
      <c r="MF194" s="192"/>
      <c r="MG194" s="192"/>
      <c r="MH194" s="192"/>
      <c r="MI194" s="192"/>
      <c r="MJ194" s="192"/>
      <c r="MK194" s="192"/>
      <c r="ML194" s="192"/>
      <c r="MM194" s="192"/>
      <c r="MN194" s="192"/>
      <c r="MO194" s="192"/>
      <c r="MP194" s="192"/>
      <c r="MQ194" s="192"/>
      <c r="MR194" s="192"/>
      <c r="MS194" s="192"/>
      <c r="MT194" s="192"/>
      <c r="MU194" s="192"/>
      <c r="MV194" s="192"/>
      <c r="MW194" s="192"/>
      <c r="MX194" s="192"/>
      <c r="MY194" s="192"/>
      <c r="MZ194" s="192"/>
      <c r="NA194" s="192"/>
      <c r="NB194" s="192"/>
      <c r="NC194" s="192"/>
      <c r="ND194" s="192"/>
      <c r="NE194" s="192"/>
      <c r="NF194" s="192"/>
      <c r="NG194" s="192"/>
      <c r="NH194" s="192"/>
      <c r="NI194" s="192"/>
      <c r="NJ194" s="192"/>
      <c r="NK194" s="192"/>
      <c r="NL194" s="192"/>
      <c r="NM194" s="192"/>
      <c r="NN194" s="192"/>
      <c r="NO194" s="192"/>
      <c r="NP194" s="192"/>
      <c r="NQ194" s="192"/>
      <c r="NR194" s="192"/>
      <c r="NS194" s="192"/>
      <c r="NT194" s="192"/>
      <c r="NU194" s="192"/>
      <c r="NV194" s="192"/>
      <c r="NW194" s="192"/>
      <c r="NX194" s="192"/>
      <c r="NY194" s="192"/>
      <c r="NZ194" s="192"/>
      <c r="OA194" s="192"/>
      <c r="OB194" s="192"/>
      <c r="OC194" s="192"/>
      <c r="OD194" s="192"/>
      <c r="OE194" s="192"/>
      <c r="OF194" s="192"/>
      <c r="OG194" s="192"/>
      <c r="OH194" s="192"/>
      <c r="OI194" s="192"/>
      <c r="OJ194" s="192"/>
      <c r="OK194" s="192"/>
      <c r="OL194" s="192"/>
      <c r="OM194" s="192"/>
      <c r="ON194" s="192"/>
      <c r="OO194" s="192"/>
      <c r="OP194" s="192"/>
      <c r="OQ194" s="192"/>
      <c r="OR194" s="192"/>
      <c r="OS194" s="192"/>
      <c r="OT194" s="192"/>
      <c r="OU194" s="192"/>
      <c r="OV194" s="192"/>
      <c r="OW194" s="192"/>
      <c r="OX194" s="192"/>
      <c r="OY194" s="192"/>
      <c r="OZ194" s="192"/>
      <c r="PA194" s="192"/>
      <c r="PB194" s="192"/>
      <c r="PC194" s="192"/>
      <c r="PD194" s="192"/>
      <c r="PE194" s="192"/>
      <c r="PF194" s="192"/>
      <c r="PG194" s="192"/>
      <c r="PH194" s="192"/>
      <c r="PI194" s="192"/>
      <c r="PJ194" s="192"/>
      <c r="PK194" s="192"/>
      <c r="PL194" s="192"/>
      <c r="PM194" s="192"/>
      <c r="PN194" s="192"/>
      <c r="PO194" s="192"/>
      <c r="PP194" s="192"/>
      <c r="PQ194" s="192"/>
      <c r="PR194" s="192"/>
      <c r="PS194" s="192"/>
      <c r="PT194" s="192"/>
      <c r="PU194" s="192"/>
      <c r="PV194" s="192"/>
      <c r="PW194" s="192"/>
      <c r="PX194" s="192"/>
      <c r="PY194" s="192"/>
      <c r="PZ194" s="192"/>
      <c r="QA194" s="192"/>
      <c r="QB194" s="192"/>
      <c r="QC194" s="192"/>
      <c r="QD194" s="192"/>
      <c r="QE194" s="192"/>
      <c r="QF194" s="192"/>
      <c r="QG194" s="192"/>
      <c r="QH194" s="192"/>
      <c r="QI194" s="192"/>
      <c r="QJ194" s="192"/>
      <c r="QK194" s="192"/>
      <c r="QL194" s="192"/>
      <c r="QM194" s="192"/>
      <c r="QN194" s="192"/>
      <c r="QO194" s="192"/>
      <c r="QP194" s="192"/>
      <c r="QQ194" s="192"/>
      <c r="QR194" s="192"/>
      <c r="QS194" s="192"/>
      <c r="QT194" s="192"/>
      <c r="QU194" s="192"/>
      <c r="QV194" s="192"/>
      <c r="QW194" s="192"/>
      <c r="QX194" s="192"/>
      <c r="QY194" s="192"/>
      <c r="QZ194" s="192"/>
      <c r="RA194" s="192"/>
      <c r="RB194" s="192"/>
      <c r="RC194" s="192"/>
      <c r="RD194" s="192"/>
      <c r="RE194" s="192"/>
      <c r="RF194" s="192"/>
      <c r="RG194" s="192"/>
      <c r="RH194" s="192"/>
      <c r="RI194" s="192"/>
      <c r="RJ194" s="192"/>
      <c r="RK194" s="192"/>
      <c r="RL194" s="192"/>
      <c r="RM194" s="192"/>
      <c r="RN194" s="192"/>
      <c r="RO194" s="192"/>
      <c r="RP194" s="192"/>
      <c r="RQ194" s="192"/>
      <c r="RR194" s="192"/>
      <c r="RS194" s="192"/>
      <c r="RT194" s="192"/>
      <c r="RU194" s="192"/>
      <c r="RV194" s="192"/>
      <c r="RW194" s="192"/>
      <c r="RX194" s="192"/>
      <c r="RY194" s="192"/>
      <c r="RZ194" s="192"/>
      <c r="SA194" s="192"/>
      <c r="SB194" s="192"/>
      <c r="SC194" s="192"/>
      <c r="SD194" s="192"/>
      <c r="SE194" s="192"/>
      <c r="SF194" s="192"/>
      <c r="SG194" s="192"/>
      <c r="SH194" s="192"/>
      <c r="SI194" s="192"/>
      <c r="SJ194" s="192"/>
      <c r="SK194" s="192"/>
      <c r="SL194" s="192"/>
      <c r="SM194" s="192"/>
      <c r="SN194" s="192"/>
      <c r="SO194" s="192"/>
      <c r="SP194" s="192"/>
      <c r="SQ194" s="192"/>
      <c r="SR194" s="192"/>
      <c r="SS194" s="192"/>
      <c r="ST194" s="192"/>
      <c r="SU194" s="192"/>
      <c r="SV194" s="192"/>
      <c r="SW194" s="192"/>
      <c r="SX194" s="192"/>
      <c r="SY194" s="192"/>
      <c r="SZ194" s="192"/>
      <c r="TA194" s="192"/>
      <c r="TB194" s="192"/>
      <c r="TC194" s="192"/>
      <c r="TD194" s="192"/>
      <c r="TE194" s="192"/>
      <c r="TF194" s="192"/>
      <c r="TG194" s="192"/>
      <c r="TH194" s="192"/>
      <c r="TI194" s="192"/>
      <c r="TJ194" s="192"/>
      <c r="TK194" s="192"/>
      <c r="TL194" s="192"/>
      <c r="TM194" s="192"/>
      <c r="TN194" s="192"/>
      <c r="TO194" s="192"/>
      <c r="TP194" s="192"/>
      <c r="TQ194" s="192"/>
      <c r="TR194" s="192"/>
      <c r="TS194" s="192"/>
      <c r="TT194" s="192"/>
      <c r="TU194" s="192"/>
      <c r="TV194" s="192"/>
      <c r="TW194" s="192"/>
      <c r="TX194" s="192"/>
      <c r="TY194" s="192"/>
      <c r="TZ194" s="192"/>
      <c r="UA194" s="192"/>
      <c r="UB194" s="192"/>
      <c r="UC194" s="192"/>
      <c r="UD194" s="192"/>
      <c r="UE194" s="192"/>
      <c r="UF194" s="192"/>
      <c r="UG194" s="192"/>
      <c r="UH194" s="192"/>
      <c r="UI194" s="192"/>
      <c r="UJ194" s="192"/>
      <c r="UK194" s="192"/>
      <c r="UL194" s="192"/>
      <c r="UM194" s="192"/>
      <c r="UN194" s="192"/>
      <c r="UO194" s="192"/>
      <c r="UP194" s="192"/>
      <c r="UQ194" s="192"/>
      <c r="UR194" s="192"/>
      <c r="US194" s="192"/>
      <c r="UT194" s="192"/>
      <c r="UU194" s="192"/>
      <c r="UV194" s="192"/>
      <c r="UW194" s="192"/>
      <c r="UX194" s="192"/>
      <c r="UY194" s="192"/>
      <c r="UZ194" s="192"/>
      <c r="VA194" s="192"/>
      <c r="VB194" s="192"/>
      <c r="VC194" s="192"/>
      <c r="VD194" s="192"/>
      <c r="VE194" s="192"/>
      <c r="VF194" s="192"/>
      <c r="VG194" s="192"/>
      <c r="VH194" s="192"/>
      <c r="VI194" s="192"/>
      <c r="VJ194" s="192"/>
      <c r="VK194" s="192"/>
      <c r="VL194" s="192"/>
      <c r="VM194" s="192"/>
      <c r="VN194" s="192"/>
      <c r="VO194" s="192"/>
      <c r="VP194" s="192"/>
      <c r="VQ194" s="192"/>
      <c r="VR194" s="192"/>
      <c r="VS194" s="192"/>
      <c r="VT194" s="192"/>
      <c r="VU194" s="192"/>
      <c r="VV194" s="192"/>
      <c r="VW194" s="192"/>
      <c r="VX194" s="192"/>
      <c r="VY194" s="192"/>
      <c r="VZ194" s="192"/>
      <c r="WA194" s="192"/>
      <c r="WB194" s="192"/>
      <c r="WC194" s="192"/>
      <c r="WD194" s="192"/>
      <c r="WE194" s="192"/>
      <c r="WF194" s="192"/>
      <c r="WG194" s="192"/>
      <c r="WH194" s="192"/>
      <c r="WI194" s="192"/>
      <c r="WJ194" s="192"/>
      <c r="WK194" s="192"/>
      <c r="WL194" s="192"/>
      <c r="WM194" s="192"/>
      <c r="WN194" s="192"/>
      <c r="WO194" s="192"/>
      <c r="WP194" s="192"/>
      <c r="WQ194" s="192"/>
      <c r="WR194" s="192"/>
      <c r="WS194" s="192"/>
      <c r="WT194" s="192"/>
      <c r="WU194" s="192"/>
      <c r="WV194" s="192"/>
      <c r="WW194" s="192"/>
      <c r="WX194" s="192"/>
      <c r="WY194" s="192"/>
      <c r="WZ194" s="192"/>
      <c r="XA194" s="192"/>
      <c r="XB194" s="192"/>
      <c r="XC194" s="192"/>
      <c r="XD194" s="192"/>
      <c r="XE194" s="192"/>
      <c r="XF194" s="192"/>
      <c r="XG194" s="192"/>
      <c r="XH194" s="192"/>
      <c r="XI194" s="192"/>
      <c r="XJ194" s="192"/>
      <c r="XK194" s="192"/>
      <c r="XL194" s="192"/>
      <c r="XM194" s="192"/>
      <c r="XN194" s="192"/>
      <c r="XO194" s="192"/>
      <c r="XP194" s="192"/>
      <c r="XQ194" s="192"/>
      <c r="XR194" s="192"/>
      <c r="XS194" s="192"/>
      <c r="XT194" s="192"/>
      <c r="XU194" s="192"/>
      <c r="XV194" s="192"/>
      <c r="XW194" s="192"/>
      <c r="XX194" s="192"/>
      <c r="XY194" s="192"/>
      <c r="XZ194" s="192"/>
      <c r="YA194" s="192"/>
      <c r="YB194" s="192"/>
      <c r="YC194" s="192"/>
      <c r="YD194" s="192"/>
      <c r="YE194" s="192"/>
      <c r="YF194" s="192"/>
      <c r="YG194" s="192"/>
      <c r="YH194" s="192"/>
      <c r="YI194" s="192"/>
      <c r="YJ194" s="192"/>
      <c r="YK194" s="192"/>
      <c r="YL194" s="192"/>
      <c r="YM194" s="192"/>
      <c r="YN194" s="192"/>
      <c r="YO194" s="192"/>
      <c r="YP194" s="192"/>
      <c r="YQ194" s="192"/>
      <c r="YR194" s="192"/>
      <c r="YS194" s="192"/>
      <c r="YT194" s="192"/>
      <c r="YU194" s="192"/>
      <c r="YV194" s="192"/>
      <c r="YW194" s="192"/>
      <c r="YX194" s="192"/>
      <c r="YY194" s="192"/>
      <c r="YZ194" s="192"/>
      <c r="ZA194" s="192"/>
      <c r="ZB194" s="192"/>
      <c r="ZC194" s="192"/>
      <c r="ZD194" s="192"/>
      <c r="ZE194" s="192"/>
      <c r="ZF194" s="192"/>
      <c r="ZG194" s="192"/>
      <c r="ZH194" s="192"/>
      <c r="ZI194" s="192"/>
      <c r="ZJ194" s="192"/>
      <c r="ZK194" s="192"/>
      <c r="ZL194" s="192"/>
      <c r="ZM194" s="192"/>
      <c r="ZN194" s="192"/>
      <c r="ZO194" s="192"/>
      <c r="ZP194" s="192"/>
      <c r="ZQ194" s="192"/>
      <c r="ZR194" s="192"/>
      <c r="ZS194" s="192"/>
      <c r="ZT194" s="192"/>
      <c r="ZU194" s="192"/>
      <c r="ZV194" s="192"/>
      <c r="ZW194" s="192"/>
      <c r="ZX194" s="192"/>
      <c r="ZY194" s="192"/>
      <c r="ZZ194" s="192"/>
      <c r="AAA194" s="192"/>
      <c r="AAB194" s="192"/>
      <c r="AAC194" s="192"/>
      <c r="AAD194" s="192"/>
      <c r="AAE194" s="192"/>
      <c r="AAF194" s="192"/>
      <c r="AAG194" s="192"/>
      <c r="AAH194" s="192"/>
      <c r="AAI194" s="192"/>
      <c r="AAJ194" s="192"/>
      <c r="AAK194" s="192"/>
      <c r="AAL194" s="192"/>
      <c r="AAM194" s="192"/>
      <c r="AAN194" s="192"/>
      <c r="AAO194" s="192"/>
      <c r="AAP194" s="192"/>
      <c r="AAQ194" s="192"/>
      <c r="AAR194" s="192"/>
      <c r="AAS194" s="192"/>
      <c r="AAT194" s="192"/>
      <c r="AAU194" s="192"/>
      <c r="AAV194" s="192"/>
      <c r="AAW194" s="192"/>
      <c r="AAX194" s="192"/>
      <c r="AAY194" s="192"/>
      <c r="AAZ194" s="192"/>
      <c r="ABA194" s="192"/>
      <c r="ABB194" s="192"/>
      <c r="ABC194" s="192"/>
      <c r="ABD194" s="192"/>
      <c r="ABE194" s="192"/>
      <c r="ABF194" s="192"/>
      <c r="ABG194" s="192"/>
      <c r="ABH194" s="192"/>
      <c r="ABI194" s="192"/>
      <c r="ABJ194" s="192"/>
      <c r="ABK194" s="192"/>
      <c r="ABL194" s="192"/>
      <c r="ABM194" s="192"/>
      <c r="ABN194" s="192"/>
      <c r="ABO194" s="192"/>
      <c r="ABP194" s="192"/>
      <c r="ABQ194" s="192"/>
      <c r="ABR194" s="192"/>
      <c r="ABS194" s="192"/>
      <c r="ABT194" s="192"/>
      <c r="ABU194" s="192"/>
      <c r="ABV194" s="192"/>
      <c r="ABW194" s="192"/>
      <c r="ABX194" s="192"/>
      <c r="ABY194" s="192"/>
      <c r="ABZ194" s="192"/>
      <c r="ACA194" s="192"/>
      <c r="ACB194" s="192"/>
      <c r="ACC194" s="192"/>
      <c r="ACD194" s="192"/>
      <c r="ACE194" s="192"/>
      <c r="ACF194" s="192"/>
      <c r="ACG194" s="192"/>
      <c r="ACH194" s="192"/>
      <c r="ACI194" s="192"/>
      <c r="ACJ194" s="192"/>
      <c r="ACK194" s="192"/>
      <c r="ACL194" s="192"/>
      <c r="ACM194" s="192"/>
      <c r="ACN194" s="192"/>
      <c r="ACO194" s="192"/>
      <c r="ACP194" s="192"/>
      <c r="ACQ194" s="192"/>
      <c r="ACR194" s="192"/>
      <c r="ACS194" s="192"/>
      <c r="ACT194" s="192"/>
      <c r="ACU194" s="192"/>
      <c r="ACV194" s="192"/>
      <c r="ACW194" s="192"/>
      <c r="ACX194" s="192"/>
      <c r="ACY194" s="192"/>
      <c r="ACZ194" s="192"/>
      <c r="ADA194" s="192"/>
      <c r="ADB194" s="192"/>
      <c r="ADC194" s="192"/>
      <c r="ADD194" s="192"/>
      <c r="ADE194" s="192"/>
      <c r="ADF194" s="192"/>
      <c r="ADG194" s="192"/>
      <c r="ADH194" s="192"/>
      <c r="ADI194" s="192"/>
      <c r="ADJ194" s="192"/>
      <c r="ADK194" s="192"/>
      <c r="ADL194" s="192"/>
      <c r="ADM194" s="192"/>
      <c r="ADN194" s="192"/>
      <c r="ADO194" s="192"/>
      <c r="ADP194" s="192"/>
      <c r="ADQ194" s="192"/>
      <c r="ADR194" s="192"/>
      <c r="ADS194" s="192"/>
      <c r="ADT194" s="192"/>
      <c r="ADU194" s="192"/>
      <c r="ADV194" s="192"/>
      <c r="ADW194" s="192"/>
      <c r="ADX194" s="192"/>
      <c r="ADY194" s="192"/>
      <c r="ADZ194" s="192"/>
      <c r="AEA194" s="192"/>
      <c r="AEB194" s="192"/>
      <c r="AEC194" s="192"/>
      <c r="AED194" s="192"/>
      <c r="AEE194" s="192"/>
      <c r="AEF194" s="192"/>
      <c r="AEG194" s="192"/>
      <c r="AEH194" s="192"/>
      <c r="AEI194" s="192"/>
      <c r="AEJ194" s="192"/>
      <c r="AEK194" s="192"/>
      <c r="AEL194" s="192"/>
      <c r="AEM194" s="192"/>
      <c r="AEN194" s="192"/>
      <c r="AEO194" s="192"/>
      <c r="AEP194" s="192"/>
      <c r="AEQ194" s="192"/>
      <c r="AER194" s="192"/>
      <c r="AES194" s="192"/>
      <c r="AET194" s="192"/>
      <c r="AEU194" s="192"/>
      <c r="AEV194" s="192"/>
      <c r="AEW194" s="192"/>
      <c r="AEX194" s="192"/>
      <c r="AEY194" s="192"/>
      <c r="AEZ194" s="192"/>
      <c r="AFA194" s="192"/>
      <c r="AFB194" s="192"/>
      <c r="AFC194" s="192"/>
      <c r="AFD194" s="192"/>
      <c r="AFE194" s="192"/>
      <c r="AFF194" s="192"/>
      <c r="AFG194" s="192"/>
      <c r="AFH194" s="192"/>
      <c r="AFI194" s="192"/>
      <c r="AFJ194" s="192"/>
      <c r="AFK194" s="192"/>
      <c r="AFL194" s="192"/>
      <c r="AFM194" s="192"/>
      <c r="AFN194" s="192"/>
      <c r="AFO194" s="192"/>
      <c r="AFP194" s="192"/>
      <c r="AFQ194" s="192"/>
      <c r="AFR194" s="192"/>
      <c r="AFS194" s="192"/>
      <c r="AFT194" s="192"/>
      <c r="AFU194" s="192"/>
      <c r="AFV194" s="192"/>
      <c r="AFW194" s="192"/>
      <c r="AFX194" s="192"/>
      <c r="AFY194" s="192"/>
      <c r="AFZ194" s="192"/>
      <c r="AGA194" s="192"/>
      <c r="AGB194" s="192"/>
      <c r="AGC194" s="192"/>
      <c r="AGD194" s="192"/>
      <c r="AGE194" s="192"/>
      <c r="AGF194" s="192"/>
      <c r="AGG194" s="192"/>
      <c r="AGH194" s="192"/>
      <c r="AGI194" s="192"/>
      <c r="AGJ194" s="192"/>
      <c r="AGK194" s="192"/>
      <c r="AGL194" s="192"/>
      <c r="AGM194" s="192"/>
      <c r="AGN194" s="192"/>
      <c r="AGO194" s="192"/>
      <c r="AGP194" s="192"/>
      <c r="AGQ194" s="192"/>
      <c r="AGR194" s="192"/>
      <c r="AGS194" s="192"/>
      <c r="AGT194" s="192"/>
      <c r="AGU194" s="192"/>
      <c r="AGV194" s="192"/>
      <c r="AGW194" s="192"/>
      <c r="AGX194" s="192"/>
      <c r="AGY194" s="192"/>
      <c r="AGZ194" s="192"/>
      <c r="AHA194" s="192"/>
      <c r="AHB194" s="192"/>
      <c r="AHC194" s="192"/>
      <c r="AHD194" s="192"/>
      <c r="AHE194" s="192"/>
      <c r="AHF194" s="192"/>
      <c r="AHG194" s="192"/>
      <c r="AHH194" s="192"/>
      <c r="AHI194" s="192"/>
      <c r="AHJ194" s="192"/>
      <c r="AHK194" s="192"/>
      <c r="AHL194" s="192"/>
      <c r="AHM194" s="192"/>
      <c r="AHN194" s="192"/>
      <c r="AHO194" s="192"/>
      <c r="AHP194" s="192"/>
      <c r="AHQ194" s="192"/>
      <c r="AHR194" s="192"/>
      <c r="AHS194" s="192"/>
      <c r="AHT194" s="192"/>
      <c r="AHU194" s="192"/>
      <c r="AHV194" s="192"/>
      <c r="AHW194" s="192"/>
      <c r="AHX194" s="192"/>
      <c r="AHY194" s="192"/>
      <c r="AHZ194" s="192"/>
      <c r="AIA194" s="192"/>
      <c r="AIB194" s="192"/>
      <c r="AIC194" s="192"/>
      <c r="AID194" s="192"/>
      <c r="AIE194" s="192"/>
      <c r="AIF194" s="192"/>
      <c r="AIG194" s="192"/>
      <c r="AIH194" s="192"/>
      <c r="AII194" s="192"/>
      <c r="AIJ194" s="192"/>
      <c r="AIK194" s="192"/>
      <c r="AIL194" s="192"/>
      <c r="AIM194" s="192"/>
      <c r="AIN194" s="192"/>
      <c r="AIO194" s="192"/>
      <c r="AIP194" s="192"/>
      <c r="AIQ194" s="192"/>
      <c r="AIR194" s="192"/>
      <c r="AIS194" s="192"/>
      <c r="AIT194" s="192"/>
      <c r="AIU194" s="192"/>
      <c r="AIV194" s="192"/>
      <c r="AIW194" s="192"/>
      <c r="AIX194" s="192"/>
      <c r="AIY194" s="192"/>
      <c r="AIZ194" s="192"/>
      <c r="AJA194" s="192"/>
      <c r="AJB194" s="192"/>
      <c r="AJC194" s="192"/>
      <c r="AJD194" s="192"/>
      <c r="AJE194" s="192"/>
      <c r="AJF194" s="192"/>
      <c r="AJG194" s="192"/>
      <c r="AJH194" s="192"/>
      <c r="AJI194" s="192"/>
      <c r="AJJ194" s="192"/>
      <c r="AJK194" s="192"/>
      <c r="AJL194" s="192"/>
      <c r="AJM194" s="192"/>
      <c r="AJN194" s="192"/>
      <c r="AJO194" s="192"/>
      <c r="AJP194" s="192"/>
      <c r="AJQ194" s="192"/>
      <c r="AJR194" s="192"/>
      <c r="AJS194" s="192"/>
      <c r="AJT194" s="192"/>
      <c r="AJU194" s="192"/>
      <c r="AJV194" s="192"/>
      <c r="AJW194" s="192"/>
      <c r="AJX194" s="192"/>
      <c r="AJY194" s="192"/>
      <c r="AJZ194" s="192"/>
      <c r="AKA194" s="192"/>
      <c r="AKB194" s="192"/>
      <c r="AKC194" s="192"/>
      <c r="AKD194" s="192"/>
      <c r="AKE194" s="192"/>
      <c r="AKF194" s="192"/>
      <c r="AKG194" s="192"/>
      <c r="AKH194" s="192"/>
      <c r="AKI194" s="192"/>
      <c r="AKJ194" s="192"/>
      <c r="AKK194" s="192"/>
      <c r="AKL194" s="192"/>
      <c r="AKM194" s="192"/>
      <c r="AKN194" s="192"/>
      <c r="AKO194" s="192"/>
      <c r="AKP194" s="192"/>
      <c r="AKQ194" s="192"/>
      <c r="AKR194" s="192"/>
      <c r="AKS194" s="192"/>
      <c r="AKT194" s="192"/>
      <c r="AKU194" s="192"/>
      <c r="AKV194" s="192"/>
      <c r="AKW194" s="192"/>
      <c r="AKX194" s="192"/>
      <c r="AKY194" s="192"/>
      <c r="AKZ194" s="192"/>
      <c r="ALA194" s="192"/>
      <c r="ALB194" s="192"/>
      <c r="ALC194" s="192"/>
      <c r="ALD194" s="192"/>
      <c r="ALE194" s="192"/>
      <c r="ALF194" s="192"/>
      <c r="ALG194" s="192"/>
      <c r="ALH194" s="192"/>
      <c r="ALI194" s="192"/>
      <c r="ALJ194" s="192"/>
      <c r="ALK194" s="192"/>
      <c r="ALL194" s="192"/>
      <c r="ALM194" s="192"/>
      <c r="ALN194" s="192"/>
      <c r="ALO194" s="192"/>
      <c r="ALP194" s="192"/>
      <c r="ALQ194" s="192"/>
      <c r="ALR194" s="192"/>
      <c r="ALS194" s="192"/>
      <c r="ALT194" s="192"/>
      <c r="ALU194" s="192"/>
      <c r="ALV194" s="192"/>
      <c r="ALW194" s="192"/>
      <c r="ALX194" s="192"/>
      <c r="ALY194" s="192"/>
      <c r="ALZ194" s="192"/>
      <c r="AMA194" s="192"/>
      <c r="AMB194" s="192"/>
      <c r="AMC194" s="192"/>
      <c r="AMD194" s="192"/>
      <c r="AME194" s="192"/>
      <c r="AMF194" s="192"/>
      <c r="AMG194" s="192"/>
      <c r="AMH194" s="192"/>
      <c r="AMI194" s="192"/>
      <c r="AMJ194" s="192"/>
      <c r="AMK194" s="192"/>
      <c r="AML194" s="192"/>
    </row>
    <row r="195" spans="1:1026" s="183" customFormat="1">
      <c r="A195" s="192"/>
      <c r="B195" s="192" t="s">
        <v>705</v>
      </c>
      <c r="C195" s="199" t="s">
        <v>693</v>
      </c>
      <c r="D195" s="200" t="s">
        <v>695</v>
      </c>
      <c r="E195" s="200" t="s">
        <v>701</v>
      </c>
      <c r="F195" s="200" t="s">
        <v>696</v>
      </c>
      <c r="G195" s="200" t="s">
        <v>155</v>
      </c>
      <c r="H195" s="201" t="str">
        <f t="shared" si="12"/>
        <v>EXEC INS_fsm_state_transition @tx_fsm_type_name='REF_LEGAL_ENTITY', @tx_state_name='PEND_MOD', @tx_action_name='REQUEST_APPROVAL', @tx_next_state_name='PEND_APPROVAL',  @tx_login_name='nazdaq_prod'</v>
      </c>
      <c r="I195" s="192"/>
      <c r="J195" s="192"/>
      <c r="K195" s="192"/>
      <c r="L195" s="192"/>
      <c r="M195" s="192"/>
      <c r="N195" s="192"/>
      <c r="O195" s="192"/>
      <c r="P195" s="192"/>
      <c r="Q195" s="192"/>
      <c r="R195" s="192"/>
      <c r="S195" s="192"/>
      <c r="T195" s="192"/>
      <c r="U195" s="192"/>
      <c r="V195" s="192"/>
      <c r="W195" s="192"/>
      <c r="X195" s="192"/>
      <c r="Y195" s="192"/>
      <c r="Z195" s="192"/>
      <c r="AA195" s="192"/>
      <c r="AB195" s="192"/>
      <c r="AC195" s="192"/>
      <c r="AD195" s="192"/>
      <c r="AE195" s="192"/>
      <c r="AF195" s="192"/>
      <c r="AG195" s="192"/>
      <c r="AH195" s="192"/>
      <c r="AI195" s="192"/>
      <c r="AJ195" s="192"/>
      <c r="AK195" s="192"/>
      <c r="AL195" s="192"/>
      <c r="AM195" s="192"/>
      <c r="AN195" s="192"/>
      <c r="AO195" s="192"/>
      <c r="AP195" s="192"/>
      <c r="AQ195" s="192"/>
      <c r="AR195" s="192"/>
      <c r="AS195" s="192"/>
      <c r="AT195" s="192"/>
      <c r="AU195" s="192"/>
      <c r="AV195" s="192"/>
      <c r="AW195" s="192"/>
      <c r="AX195" s="192"/>
      <c r="AY195" s="192"/>
      <c r="AZ195" s="192"/>
      <c r="BA195" s="192"/>
      <c r="BB195" s="192"/>
      <c r="BC195" s="192"/>
      <c r="BD195" s="192"/>
      <c r="BE195" s="192"/>
      <c r="BF195" s="192"/>
      <c r="BG195" s="192"/>
      <c r="BH195" s="192"/>
      <c r="BI195" s="192"/>
      <c r="BJ195" s="192"/>
      <c r="BK195" s="192"/>
      <c r="BL195" s="192"/>
      <c r="BM195" s="192"/>
      <c r="BN195" s="192"/>
      <c r="BO195" s="192"/>
      <c r="BP195" s="192"/>
      <c r="BQ195" s="192"/>
      <c r="BR195" s="192"/>
      <c r="BS195" s="192"/>
      <c r="BT195" s="192"/>
      <c r="BU195" s="192"/>
      <c r="BV195" s="192"/>
      <c r="BW195" s="192"/>
      <c r="BX195" s="192"/>
      <c r="BY195" s="192"/>
      <c r="BZ195" s="192"/>
      <c r="CA195" s="192"/>
      <c r="CB195" s="192"/>
      <c r="CC195" s="192"/>
      <c r="CD195" s="192"/>
      <c r="CE195" s="192"/>
      <c r="CF195" s="192"/>
      <c r="CG195" s="192"/>
      <c r="CH195" s="192"/>
      <c r="CI195" s="192"/>
      <c r="CJ195" s="192"/>
      <c r="CK195" s="192"/>
      <c r="CL195" s="192"/>
      <c r="CM195" s="192"/>
      <c r="CN195" s="192"/>
      <c r="CO195" s="192"/>
      <c r="CP195" s="192"/>
      <c r="CQ195" s="192"/>
      <c r="CR195" s="192"/>
      <c r="CS195" s="192"/>
      <c r="CT195" s="192"/>
      <c r="CU195" s="192"/>
      <c r="CV195" s="192"/>
      <c r="CW195" s="192"/>
      <c r="CX195" s="192"/>
      <c r="CY195" s="192"/>
      <c r="CZ195" s="192"/>
      <c r="DA195" s="192"/>
      <c r="DB195" s="192"/>
      <c r="DC195" s="192"/>
      <c r="DD195" s="192"/>
      <c r="DE195" s="192"/>
      <c r="DF195" s="192"/>
      <c r="DG195" s="192"/>
      <c r="DH195" s="192"/>
      <c r="DI195" s="192"/>
      <c r="DJ195" s="192"/>
      <c r="DK195" s="192"/>
      <c r="DL195" s="192"/>
      <c r="DM195" s="192"/>
      <c r="DN195" s="192"/>
      <c r="DO195" s="192"/>
      <c r="DP195" s="192"/>
      <c r="DQ195" s="192"/>
      <c r="DR195" s="192"/>
      <c r="DS195" s="192"/>
      <c r="DT195" s="192"/>
      <c r="DU195" s="192"/>
      <c r="DV195" s="192"/>
      <c r="DW195" s="192"/>
      <c r="DX195" s="192"/>
      <c r="DY195" s="192"/>
      <c r="DZ195" s="192"/>
      <c r="EA195" s="192"/>
      <c r="EB195" s="192"/>
      <c r="EC195" s="192"/>
      <c r="ED195" s="192"/>
      <c r="EE195" s="192"/>
      <c r="EF195" s="192"/>
      <c r="EG195" s="192"/>
      <c r="EH195" s="192"/>
      <c r="EI195" s="192"/>
      <c r="EJ195" s="192"/>
      <c r="EK195" s="192"/>
      <c r="EL195" s="192"/>
      <c r="EM195" s="192"/>
      <c r="EN195" s="192"/>
      <c r="EO195" s="192"/>
      <c r="EP195" s="192"/>
      <c r="EQ195" s="192"/>
      <c r="ER195" s="192"/>
      <c r="ES195" s="192"/>
      <c r="ET195" s="192"/>
      <c r="EU195" s="192"/>
      <c r="EV195" s="192"/>
      <c r="EW195" s="192"/>
      <c r="EX195" s="192"/>
      <c r="EY195" s="192"/>
      <c r="EZ195" s="192"/>
      <c r="FA195" s="192"/>
      <c r="FB195" s="192"/>
      <c r="FC195" s="192"/>
      <c r="FD195" s="192"/>
      <c r="FE195" s="192"/>
      <c r="FF195" s="192"/>
      <c r="FG195" s="192"/>
      <c r="FH195" s="192"/>
      <c r="FI195" s="192"/>
      <c r="FJ195" s="192"/>
      <c r="FK195" s="192"/>
      <c r="FL195" s="192"/>
      <c r="FM195" s="192"/>
      <c r="FN195" s="192"/>
      <c r="FO195" s="192"/>
      <c r="FP195" s="192"/>
      <c r="FQ195" s="192"/>
      <c r="FR195" s="192"/>
      <c r="FS195" s="192"/>
      <c r="FT195" s="192"/>
      <c r="FU195" s="192"/>
      <c r="FV195" s="192"/>
      <c r="FW195" s="192"/>
      <c r="FX195" s="192"/>
      <c r="FY195" s="192"/>
      <c r="FZ195" s="192"/>
      <c r="GA195" s="192"/>
      <c r="GB195" s="192"/>
      <c r="GC195" s="192"/>
      <c r="GD195" s="192"/>
      <c r="GE195" s="192"/>
      <c r="GF195" s="192"/>
      <c r="GG195" s="192"/>
      <c r="GH195" s="192"/>
      <c r="GI195" s="192"/>
      <c r="GJ195" s="192"/>
      <c r="GK195" s="192"/>
      <c r="GL195" s="192"/>
      <c r="GM195" s="192"/>
      <c r="GN195" s="192"/>
      <c r="GO195" s="192"/>
      <c r="GP195" s="192"/>
      <c r="GQ195" s="192"/>
      <c r="GR195" s="192"/>
      <c r="GS195" s="192"/>
      <c r="GT195" s="192"/>
      <c r="GU195" s="192"/>
      <c r="GV195" s="192"/>
      <c r="GW195" s="192"/>
      <c r="GX195" s="192"/>
      <c r="GY195" s="192"/>
      <c r="GZ195" s="192"/>
      <c r="HA195" s="192"/>
      <c r="HB195" s="192"/>
      <c r="HC195" s="192"/>
      <c r="HD195" s="192"/>
      <c r="HE195" s="192"/>
      <c r="HF195" s="192"/>
      <c r="HG195" s="192"/>
      <c r="HH195" s="192"/>
      <c r="HI195" s="192"/>
      <c r="HJ195" s="192"/>
      <c r="HK195" s="192"/>
      <c r="HL195" s="192"/>
      <c r="HM195" s="192"/>
      <c r="HN195" s="192"/>
      <c r="HO195" s="192"/>
      <c r="HP195" s="192"/>
      <c r="HQ195" s="192"/>
      <c r="HR195" s="192"/>
      <c r="HS195" s="192"/>
      <c r="HT195" s="192"/>
      <c r="HU195" s="192"/>
      <c r="HV195" s="192"/>
      <c r="HW195" s="192"/>
      <c r="HX195" s="192"/>
      <c r="HY195" s="192"/>
      <c r="HZ195" s="192"/>
      <c r="IA195" s="192"/>
      <c r="IB195" s="192"/>
      <c r="IC195" s="192"/>
      <c r="ID195" s="192"/>
      <c r="IE195" s="192"/>
      <c r="IF195" s="192"/>
      <c r="IG195" s="192"/>
      <c r="IH195" s="192"/>
      <c r="II195" s="192"/>
      <c r="IJ195" s="192"/>
      <c r="IK195" s="192"/>
      <c r="IL195" s="192"/>
      <c r="IM195" s="192"/>
      <c r="IN195" s="192"/>
      <c r="IO195" s="192"/>
      <c r="IP195" s="192"/>
      <c r="IQ195" s="192"/>
      <c r="IR195" s="192"/>
      <c r="IS195" s="192"/>
      <c r="IT195" s="192"/>
      <c r="IU195" s="192"/>
      <c r="IV195" s="192"/>
      <c r="IW195" s="192"/>
      <c r="IX195" s="192"/>
      <c r="IY195" s="192"/>
      <c r="IZ195" s="192"/>
      <c r="JA195" s="192"/>
      <c r="JB195" s="192"/>
      <c r="JC195" s="192"/>
      <c r="JD195" s="192"/>
      <c r="JE195" s="192"/>
      <c r="JF195" s="192"/>
      <c r="JG195" s="192"/>
      <c r="JH195" s="192"/>
      <c r="JI195" s="192"/>
      <c r="JJ195" s="192"/>
      <c r="JK195" s="192"/>
      <c r="JL195" s="192"/>
      <c r="JM195" s="192"/>
      <c r="JN195" s="192"/>
      <c r="JO195" s="192"/>
      <c r="JP195" s="192"/>
      <c r="JQ195" s="192"/>
      <c r="JR195" s="192"/>
      <c r="JS195" s="192"/>
      <c r="JT195" s="192"/>
      <c r="JU195" s="192"/>
      <c r="JV195" s="192"/>
      <c r="JW195" s="192"/>
      <c r="JX195" s="192"/>
      <c r="JY195" s="192"/>
      <c r="JZ195" s="192"/>
      <c r="KA195" s="192"/>
      <c r="KB195" s="192"/>
      <c r="KC195" s="192"/>
      <c r="KD195" s="192"/>
      <c r="KE195" s="192"/>
      <c r="KF195" s="192"/>
      <c r="KG195" s="192"/>
      <c r="KH195" s="192"/>
      <c r="KI195" s="192"/>
      <c r="KJ195" s="192"/>
      <c r="KK195" s="192"/>
      <c r="KL195" s="192"/>
      <c r="KM195" s="192"/>
      <c r="KN195" s="192"/>
      <c r="KO195" s="192"/>
      <c r="KP195" s="192"/>
      <c r="KQ195" s="192"/>
      <c r="KR195" s="192"/>
      <c r="KS195" s="192"/>
      <c r="KT195" s="192"/>
      <c r="KU195" s="192"/>
      <c r="KV195" s="192"/>
      <c r="KW195" s="192"/>
      <c r="KX195" s="192"/>
      <c r="KY195" s="192"/>
      <c r="KZ195" s="192"/>
      <c r="LA195" s="192"/>
      <c r="LB195" s="192"/>
      <c r="LC195" s="192"/>
      <c r="LD195" s="192"/>
      <c r="LE195" s="192"/>
      <c r="LF195" s="192"/>
      <c r="LG195" s="192"/>
      <c r="LH195" s="192"/>
      <c r="LI195" s="192"/>
      <c r="LJ195" s="192"/>
      <c r="LK195" s="192"/>
      <c r="LL195" s="192"/>
      <c r="LM195" s="192"/>
      <c r="LN195" s="192"/>
      <c r="LO195" s="192"/>
      <c r="LP195" s="192"/>
      <c r="LQ195" s="192"/>
      <c r="LR195" s="192"/>
      <c r="LS195" s="192"/>
      <c r="LT195" s="192"/>
      <c r="LU195" s="192"/>
      <c r="LV195" s="192"/>
      <c r="LW195" s="192"/>
      <c r="LX195" s="192"/>
      <c r="LY195" s="192"/>
      <c r="LZ195" s="192"/>
      <c r="MA195" s="192"/>
      <c r="MB195" s="192"/>
      <c r="MC195" s="192"/>
      <c r="MD195" s="192"/>
      <c r="ME195" s="192"/>
      <c r="MF195" s="192"/>
      <c r="MG195" s="192"/>
      <c r="MH195" s="192"/>
      <c r="MI195" s="192"/>
      <c r="MJ195" s="192"/>
      <c r="MK195" s="192"/>
      <c r="ML195" s="192"/>
      <c r="MM195" s="192"/>
      <c r="MN195" s="192"/>
      <c r="MO195" s="192"/>
      <c r="MP195" s="192"/>
      <c r="MQ195" s="192"/>
      <c r="MR195" s="192"/>
      <c r="MS195" s="192"/>
      <c r="MT195" s="192"/>
      <c r="MU195" s="192"/>
      <c r="MV195" s="192"/>
      <c r="MW195" s="192"/>
      <c r="MX195" s="192"/>
      <c r="MY195" s="192"/>
      <c r="MZ195" s="192"/>
      <c r="NA195" s="192"/>
      <c r="NB195" s="192"/>
      <c r="NC195" s="192"/>
      <c r="ND195" s="192"/>
      <c r="NE195" s="192"/>
      <c r="NF195" s="192"/>
      <c r="NG195" s="192"/>
      <c r="NH195" s="192"/>
      <c r="NI195" s="192"/>
      <c r="NJ195" s="192"/>
      <c r="NK195" s="192"/>
      <c r="NL195" s="192"/>
      <c r="NM195" s="192"/>
      <c r="NN195" s="192"/>
      <c r="NO195" s="192"/>
      <c r="NP195" s="192"/>
      <c r="NQ195" s="192"/>
      <c r="NR195" s="192"/>
      <c r="NS195" s="192"/>
      <c r="NT195" s="192"/>
      <c r="NU195" s="192"/>
      <c r="NV195" s="192"/>
      <c r="NW195" s="192"/>
      <c r="NX195" s="192"/>
      <c r="NY195" s="192"/>
      <c r="NZ195" s="192"/>
      <c r="OA195" s="192"/>
      <c r="OB195" s="192"/>
      <c r="OC195" s="192"/>
      <c r="OD195" s="192"/>
      <c r="OE195" s="192"/>
      <c r="OF195" s="192"/>
      <c r="OG195" s="192"/>
      <c r="OH195" s="192"/>
      <c r="OI195" s="192"/>
      <c r="OJ195" s="192"/>
      <c r="OK195" s="192"/>
      <c r="OL195" s="192"/>
      <c r="OM195" s="192"/>
      <c r="ON195" s="192"/>
      <c r="OO195" s="192"/>
      <c r="OP195" s="192"/>
      <c r="OQ195" s="192"/>
      <c r="OR195" s="192"/>
      <c r="OS195" s="192"/>
      <c r="OT195" s="192"/>
      <c r="OU195" s="192"/>
      <c r="OV195" s="192"/>
      <c r="OW195" s="192"/>
      <c r="OX195" s="192"/>
      <c r="OY195" s="192"/>
      <c r="OZ195" s="192"/>
      <c r="PA195" s="192"/>
      <c r="PB195" s="192"/>
      <c r="PC195" s="192"/>
      <c r="PD195" s="192"/>
      <c r="PE195" s="192"/>
      <c r="PF195" s="192"/>
      <c r="PG195" s="192"/>
      <c r="PH195" s="192"/>
      <c r="PI195" s="192"/>
      <c r="PJ195" s="192"/>
      <c r="PK195" s="192"/>
      <c r="PL195" s="192"/>
      <c r="PM195" s="192"/>
      <c r="PN195" s="192"/>
      <c r="PO195" s="192"/>
      <c r="PP195" s="192"/>
      <c r="PQ195" s="192"/>
      <c r="PR195" s="192"/>
      <c r="PS195" s="192"/>
      <c r="PT195" s="192"/>
      <c r="PU195" s="192"/>
      <c r="PV195" s="192"/>
      <c r="PW195" s="192"/>
      <c r="PX195" s="192"/>
      <c r="PY195" s="192"/>
      <c r="PZ195" s="192"/>
      <c r="QA195" s="192"/>
      <c r="QB195" s="192"/>
      <c r="QC195" s="192"/>
      <c r="QD195" s="192"/>
      <c r="QE195" s="192"/>
      <c r="QF195" s="192"/>
      <c r="QG195" s="192"/>
      <c r="QH195" s="192"/>
      <c r="QI195" s="192"/>
      <c r="QJ195" s="192"/>
      <c r="QK195" s="192"/>
      <c r="QL195" s="192"/>
      <c r="QM195" s="192"/>
      <c r="QN195" s="192"/>
      <c r="QO195" s="192"/>
      <c r="QP195" s="192"/>
      <c r="QQ195" s="192"/>
      <c r="QR195" s="192"/>
      <c r="QS195" s="192"/>
      <c r="QT195" s="192"/>
      <c r="QU195" s="192"/>
      <c r="QV195" s="192"/>
      <c r="QW195" s="192"/>
      <c r="QX195" s="192"/>
      <c r="QY195" s="192"/>
      <c r="QZ195" s="192"/>
      <c r="RA195" s="192"/>
      <c r="RB195" s="192"/>
      <c r="RC195" s="192"/>
      <c r="RD195" s="192"/>
      <c r="RE195" s="192"/>
      <c r="RF195" s="192"/>
      <c r="RG195" s="192"/>
      <c r="RH195" s="192"/>
      <c r="RI195" s="192"/>
      <c r="RJ195" s="192"/>
      <c r="RK195" s="192"/>
      <c r="RL195" s="192"/>
      <c r="RM195" s="192"/>
      <c r="RN195" s="192"/>
      <c r="RO195" s="192"/>
      <c r="RP195" s="192"/>
      <c r="RQ195" s="192"/>
      <c r="RR195" s="192"/>
      <c r="RS195" s="192"/>
      <c r="RT195" s="192"/>
      <c r="RU195" s="192"/>
      <c r="RV195" s="192"/>
      <c r="RW195" s="192"/>
      <c r="RX195" s="192"/>
      <c r="RY195" s="192"/>
      <c r="RZ195" s="192"/>
      <c r="SA195" s="192"/>
      <c r="SB195" s="192"/>
      <c r="SC195" s="192"/>
      <c r="SD195" s="192"/>
      <c r="SE195" s="192"/>
      <c r="SF195" s="192"/>
      <c r="SG195" s="192"/>
      <c r="SH195" s="192"/>
      <c r="SI195" s="192"/>
      <c r="SJ195" s="192"/>
      <c r="SK195" s="192"/>
      <c r="SL195" s="192"/>
      <c r="SM195" s="192"/>
      <c r="SN195" s="192"/>
      <c r="SO195" s="192"/>
      <c r="SP195" s="192"/>
      <c r="SQ195" s="192"/>
      <c r="SR195" s="192"/>
      <c r="SS195" s="192"/>
      <c r="ST195" s="192"/>
      <c r="SU195" s="192"/>
      <c r="SV195" s="192"/>
      <c r="SW195" s="192"/>
      <c r="SX195" s="192"/>
      <c r="SY195" s="192"/>
      <c r="SZ195" s="192"/>
      <c r="TA195" s="192"/>
      <c r="TB195" s="192"/>
      <c r="TC195" s="192"/>
      <c r="TD195" s="192"/>
      <c r="TE195" s="192"/>
      <c r="TF195" s="192"/>
      <c r="TG195" s="192"/>
      <c r="TH195" s="192"/>
      <c r="TI195" s="192"/>
      <c r="TJ195" s="192"/>
      <c r="TK195" s="192"/>
      <c r="TL195" s="192"/>
      <c r="TM195" s="192"/>
      <c r="TN195" s="192"/>
      <c r="TO195" s="192"/>
      <c r="TP195" s="192"/>
      <c r="TQ195" s="192"/>
      <c r="TR195" s="192"/>
      <c r="TS195" s="192"/>
      <c r="TT195" s="192"/>
      <c r="TU195" s="192"/>
      <c r="TV195" s="192"/>
      <c r="TW195" s="192"/>
      <c r="TX195" s="192"/>
      <c r="TY195" s="192"/>
      <c r="TZ195" s="192"/>
      <c r="UA195" s="192"/>
      <c r="UB195" s="192"/>
      <c r="UC195" s="192"/>
      <c r="UD195" s="192"/>
      <c r="UE195" s="192"/>
      <c r="UF195" s="192"/>
      <c r="UG195" s="192"/>
      <c r="UH195" s="192"/>
      <c r="UI195" s="192"/>
      <c r="UJ195" s="192"/>
      <c r="UK195" s="192"/>
      <c r="UL195" s="192"/>
      <c r="UM195" s="192"/>
      <c r="UN195" s="192"/>
      <c r="UO195" s="192"/>
      <c r="UP195" s="192"/>
      <c r="UQ195" s="192"/>
      <c r="UR195" s="192"/>
      <c r="US195" s="192"/>
      <c r="UT195" s="192"/>
      <c r="UU195" s="192"/>
      <c r="UV195" s="192"/>
      <c r="UW195" s="192"/>
      <c r="UX195" s="192"/>
      <c r="UY195" s="192"/>
      <c r="UZ195" s="192"/>
      <c r="VA195" s="192"/>
      <c r="VB195" s="192"/>
      <c r="VC195" s="192"/>
      <c r="VD195" s="192"/>
      <c r="VE195" s="192"/>
      <c r="VF195" s="192"/>
      <c r="VG195" s="192"/>
      <c r="VH195" s="192"/>
      <c r="VI195" s="192"/>
      <c r="VJ195" s="192"/>
      <c r="VK195" s="192"/>
      <c r="VL195" s="192"/>
      <c r="VM195" s="192"/>
      <c r="VN195" s="192"/>
      <c r="VO195" s="192"/>
      <c r="VP195" s="192"/>
      <c r="VQ195" s="192"/>
      <c r="VR195" s="192"/>
      <c r="VS195" s="192"/>
      <c r="VT195" s="192"/>
      <c r="VU195" s="192"/>
      <c r="VV195" s="192"/>
      <c r="VW195" s="192"/>
      <c r="VX195" s="192"/>
      <c r="VY195" s="192"/>
      <c r="VZ195" s="192"/>
      <c r="WA195" s="192"/>
      <c r="WB195" s="192"/>
      <c r="WC195" s="192"/>
      <c r="WD195" s="192"/>
      <c r="WE195" s="192"/>
      <c r="WF195" s="192"/>
      <c r="WG195" s="192"/>
      <c r="WH195" s="192"/>
      <c r="WI195" s="192"/>
      <c r="WJ195" s="192"/>
      <c r="WK195" s="192"/>
      <c r="WL195" s="192"/>
      <c r="WM195" s="192"/>
      <c r="WN195" s="192"/>
      <c r="WO195" s="192"/>
      <c r="WP195" s="192"/>
      <c r="WQ195" s="192"/>
      <c r="WR195" s="192"/>
      <c r="WS195" s="192"/>
      <c r="WT195" s="192"/>
      <c r="WU195" s="192"/>
      <c r="WV195" s="192"/>
      <c r="WW195" s="192"/>
      <c r="WX195" s="192"/>
      <c r="WY195" s="192"/>
      <c r="WZ195" s="192"/>
      <c r="XA195" s="192"/>
      <c r="XB195" s="192"/>
      <c r="XC195" s="192"/>
      <c r="XD195" s="192"/>
      <c r="XE195" s="192"/>
      <c r="XF195" s="192"/>
      <c r="XG195" s="192"/>
      <c r="XH195" s="192"/>
      <c r="XI195" s="192"/>
      <c r="XJ195" s="192"/>
      <c r="XK195" s="192"/>
      <c r="XL195" s="192"/>
      <c r="XM195" s="192"/>
      <c r="XN195" s="192"/>
      <c r="XO195" s="192"/>
      <c r="XP195" s="192"/>
      <c r="XQ195" s="192"/>
      <c r="XR195" s="192"/>
      <c r="XS195" s="192"/>
      <c r="XT195" s="192"/>
      <c r="XU195" s="192"/>
      <c r="XV195" s="192"/>
      <c r="XW195" s="192"/>
      <c r="XX195" s="192"/>
      <c r="XY195" s="192"/>
      <c r="XZ195" s="192"/>
      <c r="YA195" s="192"/>
      <c r="YB195" s="192"/>
      <c r="YC195" s="192"/>
      <c r="YD195" s="192"/>
      <c r="YE195" s="192"/>
      <c r="YF195" s="192"/>
      <c r="YG195" s="192"/>
      <c r="YH195" s="192"/>
      <c r="YI195" s="192"/>
      <c r="YJ195" s="192"/>
      <c r="YK195" s="192"/>
      <c r="YL195" s="192"/>
      <c r="YM195" s="192"/>
      <c r="YN195" s="192"/>
      <c r="YO195" s="192"/>
      <c r="YP195" s="192"/>
      <c r="YQ195" s="192"/>
      <c r="YR195" s="192"/>
      <c r="YS195" s="192"/>
      <c r="YT195" s="192"/>
      <c r="YU195" s="192"/>
      <c r="YV195" s="192"/>
      <c r="YW195" s="192"/>
      <c r="YX195" s="192"/>
      <c r="YY195" s="192"/>
      <c r="YZ195" s="192"/>
      <c r="ZA195" s="192"/>
      <c r="ZB195" s="192"/>
      <c r="ZC195" s="192"/>
      <c r="ZD195" s="192"/>
      <c r="ZE195" s="192"/>
      <c r="ZF195" s="192"/>
      <c r="ZG195" s="192"/>
      <c r="ZH195" s="192"/>
      <c r="ZI195" s="192"/>
      <c r="ZJ195" s="192"/>
      <c r="ZK195" s="192"/>
      <c r="ZL195" s="192"/>
      <c r="ZM195" s="192"/>
      <c r="ZN195" s="192"/>
      <c r="ZO195" s="192"/>
      <c r="ZP195" s="192"/>
      <c r="ZQ195" s="192"/>
      <c r="ZR195" s="192"/>
      <c r="ZS195" s="192"/>
      <c r="ZT195" s="192"/>
      <c r="ZU195" s="192"/>
      <c r="ZV195" s="192"/>
      <c r="ZW195" s="192"/>
      <c r="ZX195" s="192"/>
      <c r="ZY195" s="192"/>
      <c r="ZZ195" s="192"/>
      <c r="AAA195" s="192"/>
      <c r="AAB195" s="192"/>
      <c r="AAC195" s="192"/>
      <c r="AAD195" s="192"/>
      <c r="AAE195" s="192"/>
      <c r="AAF195" s="192"/>
      <c r="AAG195" s="192"/>
      <c r="AAH195" s="192"/>
      <c r="AAI195" s="192"/>
      <c r="AAJ195" s="192"/>
      <c r="AAK195" s="192"/>
      <c r="AAL195" s="192"/>
      <c r="AAM195" s="192"/>
      <c r="AAN195" s="192"/>
      <c r="AAO195" s="192"/>
      <c r="AAP195" s="192"/>
      <c r="AAQ195" s="192"/>
      <c r="AAR195" s="192"/>
      <c r="AAS195" s="192"/>
      <c r="AAT195" s="192"/>
      <c r="AAU195" s="192"/>
      <c r="AAV195" s="192"/>
      <c r="AAW195" s="192"/>
      <c r="AAX195" s="192"/>
      <c r="AAY195" s="192"/>
      <c r="AAZ195" s="192"/>
      <c r="ABA195" s="192"/>
      <c r="ABB195" s="192"/>
      <c r="ABC195" s="192"/>
      <c r="ABD195" s="192"/>
      <c r="ABE195" s="192"/>
      <c r="ABF195" s="192"/>
      <c r="ABG195" s="192"/>
      <c r="ABH195" s="192"/>
      <c r="ABI195" s="192"/>
      <c r="ABJ195" s="192"/>
      <c r="ABK195" s="192"/>
      <c r="ABL195" s="192"/>
      <c r="ABM195" s="192"/>
      <c r="ABN195" s="192"/>
      <c r="ABO195" s="192"/>
      <c r="ABP195" s="192"/>
      <c r="ABQ195" s="192"/>
      <c r="ABR195" s="192"/>
      <c r="ABS195" s="192"/>
      <c r="ABT195" s="192"/>
      <c r="ABU195" s="192"/>
      <c r="ABV195" s="192"/>
      <c r="ABW195" s="192"/>
      <c r="ABX195" s="192"/>
      <c r="ABY195" s="192"/>
      <c r="ABZ195" s="192"/>
      <c r="ACA195" s="192"/>
      <c r="ACB195" s="192"/>
      <c r="ACC195" s="192"/>
      <c r="ACD195" s="192"/>
      <c r="ACE195" s="192"/>
      <c r="ACF195" s="192"/>
      <c r="ACG195" s="192"/>
      <c r="ACH195" s="192"/>
      <c r="ACI195" s="192"/>
      <c r="ACJ195" s="192"/>
      <c r="ACK195" s="192"/>
      <c r="ACL195" s="192"/>
      <c r="ACM195" s="192"/>
      <c r="ACN195" s="192"/>
      <c r="ACO195" s="192"/>
      <c r="ACP195" s="192"/>
      <c r="ACQ195" s="192"/>
      <c r="ACR195" s="192"/>
      <c r="ACS195" s="192"/>
      <c r="ACT195" s="192"/>
      <c r="ACU195" s="192"/>
      <c r="ACV195" s="192"/>
      <c r="ACW195" s="192"/>
      <c r="ACX195" s="192"/>
      <c r="ACY195" s="192"/>
      <c r="ACZ195" s="192"/>
      <c r="ADA195" s="192"/>
      <c r="ADB195" s="192"/>
      <c r="ADC195" s="192"/>
      <c r="ADD195" s="192"/>
      <c r="ADE195" s="192"/>
      <c r="ADF195" s="192"/>
      <c r="ADG195" s="192"/>
      <c r="ADH195" s="192"/>
      <c r="ADI195" s="192"/>
      <c r="ADJ195" s="192"/>
      <c r="ADK195" s="192"/>
      <c r="ADL195" s="192"/>
      <c r="ADM195" s="192"/>
      <c r="ADN195" s="192"/>
      <c r="ADO195" s="192"/>
      <c r="ADP195" s="192"/>
      <c r="ADQ195" s="192"/>
      <c r="ADR195" s="192"/>
      <c r="ADS195" s="192"/>
      <c r="ADT195" s="192"/>
      <c r="ADU195" s="192"/>
      <c r="ADV195" s="192"/>
      <c r="ADW195" s="192"/>
      <c r="ADX195" s="192"/>
      <c r="ADY195" s="192"/>
      <c r="ADZ195" s="192"/>
      <c r="AEA195" s="192"/>
      <c r="AEB195" s="192"/>
      <c r="AEC195" s="192"/>
      <c r="AED195" s="192"/>
      <c r="AEE195" s="192"/>
      <c r="AEF195" s="192"/>
      <c r="AEG195" s="192"/>
      <c r="AEH195" s="192"/>
      <c r="AEI195" s="192"/>
      <c r="AEJ195" s="192"/>
      <c r="AEK195" s="192"/>
      <c r="AEL195" s="192"/>
      <c r="AEM195" s="192"/>
      <c r="AEN195" s="192"/>
      <c r="AEO195" s="192"/>
      <c r="AEP195" s="192"/>
      <c r="AEQ195" s="192"/>
      <c r="AER195" s="192"/>
      <c r="AES195" s="192"/>
      <c r="AET195" s="192"/>
      <c r="AEU195" s="192"/>
      <c r="AEV195" s="192"/>
      <c r="AEW195" s="192"/>
      <c r="AEX195" s="192"/>
      <c r="AEY195" s="192"/>
      <c r="AEZ195" s="192"/>
      <c r="AFA195" s="192"/>
      <c r="AFB195" s="192"/>
      <c r="AFC195" s="192"/>
      <c r="AFD195" s="192"/>
      <c r="AFE195" s="192"/>
      <c r="AFF195" s="192"/>
      <c r="AFG195" s="192"/>
      <c r="AFH195" s="192"/>
      <c r="AFI195" s="192"/>
      <c r="AFJ195" s="192"/>
      <c r="AFK195" s="192"/>
      <c r="AFL195" s="192"/>
      <c r="AFM195" s="192"/>
      <c r="AFN195" s="192"/>
      <c r="AFO195" s="192"/>
      <c r="AFP195" s="192"/>
      <c r="AFQ195" s="192"/>
      <c r="AFR195" s="192"/>
      <c r="AFS195" s="192"/>
      <c r="AFT195" s="192"/>
      <c r="AFU195" s="192"/>
      <c r="AFV195" s="192"/>
      <c r="AFW195" s="192"/>
      <c r="AFX195" s="192"/>
      <c r="AFY195" s="192"/>
      <c r="AFZ195" s="192"/>
      <c r="AGA195" s="192"/>
      <c r="AGB195" s="192"/>
      <c r="AGC195" s="192"/>
      <c r="AGD195" s="192"/>
      <c r="AGE195" s="192"/>
      <c r="AGF195" s="192"/>
      <c r="AGG195" s="192"/>
      <c r="AGH195" s="192"/>
      <c r="AGI195" s="192"/>
      <c r="AGJ195" s="192"/>
      <c r="AGK195" s="192"/>
      <c r="AGL195" s="192"/>
      <c r="AGM195" s="192"/>
      <c r="AGN195" s="192"/>
      <c r="AGO195" s="192"/>
      <c r="AGP195" s="192"/>
      <c r="AGQ195" s="192"/>
      <c r="AGR195" s="192"/>
      <c r="AGS195" s="192"/>
      <c r="AGT195" s="192"/>
      <c r="AGU195" s="192"/>
      <c r="AGV195" s="192"/>
      <c r="AGW195" s="192"/>
      <c r="AGX195" s="192"/>
      <c r="AGY195" s="192"/>
      <c r="AGZ195" s="192"/>
      <c r="AHA195" s="192"/>
      <c r="AHB195" s="192"/>
      <c r="AHC195" s="192"/>
      <c r="AHD195" s="192"/>
      <c r="AHE195" s="192"/>
      <c r="AHF195" s="192"/>
      <c r="AHG195" s="192"/>
      <c r="AHH195" s="192"/>
      <c r="AHI195" s="192"/>
      <c r="AHJ195" s="192"/>
      <c r="AHK195" s="192"/>
      <c r="AHL195" s="192"/>
      <c r="AHM195" s="192"/>
      <c r="AHN195" s="192"/>
      <c r="AHO195" s="192"/>
      <c r="AHP195" s="192"/>
      <c r="AHQ195" s="192"/>
      <c r="AHR195" s="192"/>
      <c r="AHS195" s="192"/>
      <c r="AHT195" s="192"/>
      <c r="AHU195" s="192"/>
      <c r="AHV195" s="192"/>
      <c r="AHW195" s="192"/>
      <c r="AHX195" s="192"/>
      <c r="AHY195" s="192"/>
      <c r="AHZ195" s="192"/>
      <c r="AIA195" s="192"/>
      <c r="AIB195" s="192"/>
      <c r="AIC195" s="192"/>
      <c r="AID195" s="192"/>
      <c r="AIE195" s="192"/>
      <c r="AIF195" s="192"/>
      <c r="AIG195" s="192"/>
      <c r="AIH195" s="192"/>
      <c r="AII195" s="192"/>
      <c r="AIJ195" s="192"/>
      <c r="AIK195" s="192"/>
      <c r="AIL195" s="192"/>
      <c r="AIM195" s="192"/>
      <c r="AIN195" s="192"/>
      <c r="AIO195" s="192"/>
      <c r="AIP195" s="192"/>
      <c r="AIQ195" s="192"/>
      <c r="AIR195" s="192"/>
      <c r="AIS195" s="192"/>
      <c r="AIT195" s="192"/>
      <c r="AIU195" s="192"/>
      <c r="AIV195" s="192"/>
      <c r="AIW195" s="192"/>
      <c r="AIX195" s="192"/>
      <c r="AIY195" s="192"/>
      <c r="AIZ195" s="192"/>
      <c r="AJA195" s="192"/>
      <c r="AJB195" s="192"/>
      <c r="AJC195" s="192"/>
      <c r="AJD195" s="192"/>
      <c r="AJE195" s="192"/>
      <c r="AJF195" s="192"/>
      <c r="AJG195" s="192"/>
      <c r="AJH195" s="192"/>
      <c r="AJI195" s="192"/>
      <c r="AJJ195" s="192"/>
      <c r="AJK195" s="192"/>
      <c r="AJL195" s="192"/>
      <c r="AJM195" s="192"/>
      <c r="AJN195" s="192"/>
      <c r="AJO195" s="192"/>
      <c r="AJP195" s="192"/>
      <c r="AJQ195" s="192"/>
      <c r="AJR195" s="192"/>
      <c r="AJS195" s="192"/>
      <c r="AJT195" s="192"/>
      <c r="AJU195" s="192"/>
      <c r="AJV195" s="192"/>
      <c r="AJW195" s="192"/>
      <c r="AJX195" s="192"/>
      <c r="AJY195" s="192"/>
      <c r="AJZ195" s="192"/>
      <c r="AKA195" s="192"/>
      <c r="AKB195" s="192"/>
      <c r="AKC195" s="192"/>
      <c r="AKD195" s="192"/>
      <c r="AKE195" s="192"/>
      <c r="AKF195" s="192"/>
      <c r="AKG195" s="192"/>
      <c r="AKH195" s="192"/>
      <c r="AKI195" s="192"/>
      <c r="AKJ195" s="192"/>
      <c r="AKK195" s="192"/>
      <c r="AKL195" s="192"/>
      <c r="AKM195" s="192"/>
      <c r="AKN195" s="192"/>
      <c r="AKO195" s="192"/>
      <c r="AKP195" s="192"/>
      <c r="AKQ195" s="192"/>
      <c r="AKR195" s="192"/>
      <c r="AKS195" s="192"/>
      <c r="AKT195" s="192"/>
      <c r="AKU195" s="192"/>
      <c r="AKV195" s="192"/>
      <c r="AKW195" s="192"/>
      <c r="AKX195" s="192"/>
      <c r="AKY195" s="192"/>
      <c r="AKZ195" s="192"/>
      <c r="ALA195" s="192"/>
      <c r="ALB195" s="192"/>
      <c r="ALC195" s="192"/>
      <c r="ALD195" s="192"/>
      <c r="ALE195" s="192"/>
      <c r="ALF195" s="192"/>
      <c r="ALG195" s="192"/>
      <c r="ALH195" s="192"/>
      <c r="ALI195" s="192"/>
      <c r="ALJ195" s="192"/>
      <c r="ALK195" s="192"/>
      <c r="ALL195" s="192"/>
      <c r="ALM195" s="192"/>
      <c r="ALN195" s="192"/>
      <c r="ALO195" s="192"/>
      <c r="ALP195" s="192"/>
      <c r="ALQ195" s="192"/>
      <c r="ALR195" s="192"/>
      <c r="ALS195" s="192"/>
      <c r="ALT195" s="192"/>
      <c r="ALU195" s="192"/>
      <c r="ALV195" s="192"/>
      <c r="ALW195" s="192"/>
      <c r="ALX195" s="192"/>
      <c r="ALY195" s="192"/>
      <c r="ALZ195" s="192"/>
      <c r="AMA195" s="192"/>
      <c r="AMB195" s="192"/>
      <c r="AMC195" s="192"/>
      <c r="AMD195" s="192"/>
      <c r="AME195" s="192"/>
      <c r="AMF195" s="192"/>
      <c r="AMG195" s="192"/>
      <c r="AMH195" s="192"/>
      <c r="AMI195" s="192"/>
      <c r="AMJ195" s="192"/>
      <c r="AMK195" s="192"/>
      <c r="AML195" s="192"/>
    </row>
    <row r="196" spans="1:1026" s="183" customFormat="1">
      <c r="A196" s="192"/>
      <c r="B196" s="192" t="s">
        <v>705</v>
      </c>
      <c r="C196" s="199" t="s">
        <v>693</v>
      </c>
      <c r="D196" s="200" t="s">
        <v>696</v>
      </c>
      <c r="E196" s="200" t="s">
        <v>702</v>
      </c>
      <c r="F196" s="200" t="s">
        <v>697</v>
      </c>
      <c r="G196" s="200" t="s">
        <v>155</v>
      </c>
      <c r="H196" s="201" t="str">
        <f t="shared" si="12"/>
        <v>EXEC INS_fsm_state_transition @tx_fsm_type_name='REF_LEGAL_ENTITY', @tx_state_name='PEND_APPROVAL', @tx_action_name='APPROVE', @tx_next_state_name='APPROVED',  @tx_login_name='nazdaq_prod'</v>
      </c>
      <c r="I196" s="192"/>
      <c r="J196" s="192"/>
      <c r="K196" s="192"/>
      <c r="L196" s="192"/>
      <c r="M196" s="192"/>
      <c r="N196" s="192"/>
      <c r="O196" s="192"/>
      <c r="P196" s="192"/>
      <c r="Q196" s="192"/>
      <c r="R196" s="192"/>
      <c r="S196" s="192"/>
      <c r="T196" s="192"/>
      <c r="U196" s="192"/>
      <c r="V196" s="192"/>
      <c r="W196" s="192"/>
      <c r="X196" s="192"/>
      <c r="Y196" s="192"/>
      <c r="Z196" s="192"/>
      <c r="AA196" s="192"/>
      <c r="AB196" s="192"/>
      <c r="AC196" s="192"/>
      <c r="AD196" s="192"/>
      <c r="AE196" s="192"/>
      <c r="AF196" s="192"/>
      <c r="AG196" s="192"/>
      <c r="AH196" s="192"/>
      <c r="AI196" s="192"/>
      <c r="AJ196" s="192"/>
      <c r="AK196" s="192"/>
      <c r="AL196" s="192"/>
      <c r="AM196" s="192"/>
      <c r="AN196" s="192"/>
      <c r="AO196" s="192"/>
      <c r="AP196" s="192"/>
      <c r="AQ196" s="192"/>
      <c r="AR196" s="192"/>
      <c r="AS196" s="192"/>
      <c r="AT196" s="192"/>
      <c r="AU196" s="192"/>
      <c r="AV196" s="192"/>
      <c r="AW196" s="192"/>
      <c r="AX196" s="192"/>
      <c r="AY196" s="192"/>
      <c r="AZ196" s="192"/>
      <c r="BA196" s="192"/>
      <c r="BB196" s="192"/>
      <c r="BC196" s="192"/>
      <c r="BD196" s="192"/>
      <c r="BE196" s="192"/>
      <c r="BF196" s="192"/>
      <c r="BG196" s="192"/>
      <c r="BH196" s="192"/>
      <c r="BI196" s="192"/>
      <c r="BJ196" s="192"/>
      <c r="BK196" s="192"/>
      <c r="BL196" s="192"/>
      <c r="BM196" s="192"/>
      <c r="BN196" s="192"/>
      <c r="BO196" s="192"/>
      <c r="BP196" s="192"/>
      <c r="BQ196" s="192"/>
      <c r="BR196" s="192"/>
      <c r="BS196" s="192"/>
      <c r="BT196" s="192"/>
      <c r="BU196" s="192"/>
      <c r="BV196" s="192"/>
      <c r="BW196" s="192"/>
      <c r="BX196" s="192"/>
      <c r="BY196" s="192"/>
      <c r="BZ196" s="192"/>
      <c r="CA196" s="192"/>
      <c r="CB196" s="192"/>
      <c r="CC196" s="192"/>
      <c r="CD196" s="192"/>
      <c r="CE196" s="192"/>
      <c r="CF196" s="192"/>
      <c r="CG196" s="192"/>
      <c r="CH196" s="192"/>
      <c r="CI196" s="192"/>
      <c r="CJ196" s="192"/>
      <c r="CK196" s="192"/>
      <c r="CL196" s="192"/>
      <c r="CM196" s="192"/>
      <c r="CN196" s="192"/>
      <c r="CO196" s="192"/>
      <c r="CP196" s="192"/>
      <c r="CQ196" s="192"/>
      <c r="CR196" s="192"/>
      <c r="CS196" s="192"/>
      <c r="CT196" s="192"/>
      <c r="CU196" s="192"/>
      <c r="CV196" s="192"/>
      <c r="CW196" s="192"/>
      <c r="CX196" s="192"/>
      <c r="CY196" s="192"/>
      <c r="CZ196" s="192"/>
      <c r="DA196" s="192"/>
      <c r="DB196" s="192"/>
      <c r="DC196" s="192"/>
      <c r="DD196" s="192"/>
      <c r="DE196" s="192"/>
      <c r="DF196" s="192"/>
      <c r="DG196" s="192"/>
      <c r="DH196" s="192"/>
      <c r="DI196" s="192"/>
      <c r="DJ196" s="192"/>
      <c r="DK196" s="192"/>
      <c r="DL196" s="192"/>
      <c r="DM196" s="192"/>
      <c r="DN196" s="192"/>
      <c r="DO196" s="192"/>
      <c r="DP196" s="192"/>
      <c r="DQ196" s="192"/>
      <c r="DR196" s="192"/>
      <c r="DS196" s="192"/>
      <c r="DT196" s="192"/>
      <c r="DU196" s="192"/>
      <c r="DV196" s="192"/>
      <c r="DW196" s="192"/>
      <c r="DX196" s="192"/>
      <c r="DY196" s="192"/>
      <c r="DZ196" s="192"/>
      <c r="EA196" s="192"/>
      <c r="EB196" s="192"/>
      <c r="EC196" s="192"/>
      <c r="ED196" s="192"/>
      <c r="EE196" s="192"/>
      <c r="EF196" s="192"/>
      <c r="EG196" s="192"/>
      <c r="EH196" s="192"/>
      <c r="EI196" s="192"/>
      <c r="EJ196" s="192"/>
      <c r="EK196" s="192"/>
      <c r="EL196" s="192"/>
      <c r="EM196" s="192"/>
      <c r="EN196" s="192"/>
      <c r="EO196" s="192"/>
      <c r="EP196" s="192"/>
      <c r="EQ196" s="192"/>
      <c r="ER196" s="192"/>
      <c r="ES196" s="192"/>
      <c r="ET196" s="192"/>
      <c r="EU196" s="192"/>
      <c r="EV196" s="192"/>
      <c r="EW196" s="192"/>
      <c r="EX196" s="192"/>
      <c r="EY196" s="192"/>
      <c r="EZ196" s="192"/>
      <c r="FA196" s="192"/>
      <c r="FB196" s="192"/>
      <c r="FC196" s="192"/>
      <c r="FD196" s="192"/>
      <c r="FE196" s="192"/>
      <c r="FF196" s="192"/>
      <c r="FG196" s="192"/>
      <c r="FH196" s="192"/>
      <c r="FI196" s="192"/>
      <c r="FJ196" s="192"/>
      <c r="FK196" s="192"/>
      <c r="FL196" s="192"/>
      <c r="FM196" s="192"/>
      <c r="FN196" s="192"/>
      <c r="FO196" s="192"/>
      <c r="FP196" s="192"/>
      <c r="FQ196" s="192"/>
      <c r="FR196" s="192"/>
      <c r="FS196" s="192"/>
      <c r="FT196" s="192"/>
      <c r="FU196" s="192"/>
      <c r="FV196" s="192"/>
      <c r="FW196" s="192"/>
      <c r="FX196" s="192"/>
      <c r="FY196" s="192"/>
      <c r="FZ196" s="192"/>
      <c r="GA196" s="192"/>
      <c r="GB196" s="192"/>
      <c r="GC196" s="192"/>
      <c r="GD196" s="192"/>
      <c r="GE196" s="192"/>
      <c r="GF196" s="192"/>
      <c r="GG196" s="192"/>
      <c r="GH196" s="192"/>
      <c r="GI196" s="192"/>
      <c r="GJ196" s="192"/>
      <c r="GK196" s="192"/>
      <c r="GL196" s="192"/>
      <c r="GM196" s="192"/>
      <c r="GN196" s="192"/>
      <c r="GO196" s="192"/>
      <c r="GP196" s="192"/>
      <c r="GQ196" s="192"/>
      <c r="GR196" s="192"/>
      <c r="GS196" s="192"/>
      <c r="GT196" s="192"/>
      <c r="GU196" s="192"/>
      <c r="GV196" s="192"/>
      <c r="GW196" s="192"/>
      <c r="GX196" s="192"/>
      <c r="GY196" s="192"/>
      <c r="GZ196" s="192"/>
      <c r="HA196" s="192"/>
      <c r="HB196" s="192"/>
      <c r="HC196" s="192"/>
      <c r="HD196" s="192"/>
      <c r="HE196" s="192"/>
      <c r="HF196" s="192"/>
      <c r="HG196" s="192"/>
      <c r="HH196" s="192"/>
      <c r="HI196" s="192"/>
      <c r="HJ196" s="192"/>
      <c r="HK196" s="192"/>
      <c r="HL196" s="192"/>
      <c r="HM196" s="192"/>
      <c r="HN196" s="192"/>
      <c r="HO196" s="192"/>
      <c r="HP196" s="192"/>
      <c r="HQ196" s="192"/>
      <c r="HR196" s="192"/>
      <c r="HS196" s="192"/>
      <c r="HT196" s="192"/>
      <c r="HU196" s="192"/>
      <c r="HV196" s="192"/>
      <c r="HW196" s="192"/>
      <c r="HX196" s="192"/>
      <c r="HY196" s="192"/>
      <c r="HZ196" s="192"/>
      <c r="IA196" s="192"/>
      <c r="IB196" s="192"/>
      <c r="IC196" s="192"/>
      <c r="ID196" s="192"/>
      <c r="IE196" s="192"/>
      <c r="IF196" s="192"/>
      <c r="IG196" s="192"/>
      <c r="IH196" s="192"/>
      <c r="II196" s="192"/>
      <c r="IJ196" s="192"/>
      <c r="IK196" s="192"/>
      <c r="IL196" s="192"/>
      <c r="IM196" s="192"/>
      <c r="IN196" s="192"/>
      <c r="IO196" s="192"/>
      <c r="IP196" s="192"/>
      <c r="IQ196" s="192"/>
      <c r="IR196" s="192"/>
      <c r="IS196" s="192"/>
      <c r="IT196" s="192"/>
      <c r="IU196" s="192"/>
      <c r="IV196" s="192"/>
      <c r="IW196" s="192"/>
      <c r="IX196" s="192"/>
      <c r="IY196" s="192"/>
      <c r="IZ196" s="192"/>
      <c r="JA196" s="192"/>
      <c r="JB196" s="192"/>
      <c r="JC196" s="192"/>
      <c r="JD196" s="192"/>
      <c r="JE196" s="192"/>
      <c r="JF196" s="192"/>
      <c r="JG196" s="192"/>
      <c r="JH196" s="192"/>
      <c r="JI196" s="192"/>
      <c r="JJ196" s="192"/>
      <c r="JK196" s="192"/>
      <c r="JL196" s="192"/>
      <c r="JM196" s="192"/>
      <c r="JN196" s="192"/>
      <c r="JO196" s="192"/>
      <c r="JP196" s="192"/>
      <c r="JQ196" s="192"/>
      <c r="JR196" s="192"/>
      <c r="JS196" s="192"/>
      <c r="JT196" s="192"/>
      <c r="JU196" s="192"/>
      <c r="JV196" s="192"/>
      <c r="JW196" s="192"/>
      <c r="JX196" s="192"/>
      <c r="JY196" s="192"/>
      <c r="JZ196" s="192"/>
      <c r="KA196" s="192"/>
      <c r="KB196" s="192"/>
      <c r="KC196" s="192"/>
      <c r="KD196" s="192"/>
      <c r="KE196" s="192"/>
      <c r="KF196" s="192"/>
      <c r="KG196" s="192"/>
      <c r="KH196" s="192"/>
      <c r="KI196" s="192"/>
      <c r="KJ196" s="192"/>
      <c r="KK196" s="192"/>
      <c r="KL196" s="192"/>
      <c r="KM196" s="192"/>
      <c r="KN196" s="192"/>
      <c r="KO196" s="192"/>
      <c r="KP196" s="192"/>
      <c r="KQ196" s="192"/>
      <c r="KR196" s="192"/>
      <c r="KS196" s="192"/>
      <c r="KT196" s="192"/>
      <c r="KU196" s="192"/>
      <c r="KV196" s="192"/>
      <c r="KW196" s="192"/>
      <c r="KX196" s="192"/>
      <c r="KY196" s="192"/>
      <c r="KZ196" s="192"/>
      <c r="LA196" s="192"/>
      <c r="LB196" s="192"/>
      <c r="LC196" s="192"/>
      <c r="LD196" s="192"/>
      <c r="LE196" s="192"/>
      <c r="LF196" s="192"/>
      <c r="LG196" s="192"/>
      <c r="LH196" s="192"/>
      <c r="LI196" s="192"/>
      <c r="LJ196" s="192"/>
      <c r="LK196" s="192"/>
      <c r="LL196" s="192"/>
      <c r="LM196" s="192"/>
      <c r="LN196" s="192"/>
      <c r="LO196" s="192"/>
      <c r="LP196" s="192"/>
      <c r="LQ196" s="192"/>
      <c r="LR196" s="192"/>
      <c r="LS196" s="192"/>
      <c r="LT196" s="192"/>
      <c r="LU196" s="192"/>
      <c r="LV196" s="192"/>
      <c r="LW196" s="192"/>
      <c r="LX196" s="192"/>
      <c r="LY196" s="192"/>
      <c r="LZ196" s="192"/>
      <c r="MA196" s="192"/>
      <c r="MB196" s="192"/>
      <c r="MC196" s="192"/>
      <c r="MD196" s="192"/>
      <c r="ME196" s="192"/>
      <c r="MF196" s="192"/>
      <c r="MG196" s="192"/>
      <c r="MH196" s="192"/>
      <c r="MI196" s="192"/>
      <c r="MJ196" s="192"/>
      <c r="MK196" s="192"/>
      <c r="ML196" s="192"/>
      <c r="MM196" s="192"/>
      <c r="MN196" s="192"/>
      <c r="MO196" s="192"/>
      <c r="MP196" s="192"/>
      <c r="MQ196" s="192"/>
      <c r="MR196" s="192"/>
      <c r="MS196" s="192"/>
      <c r="MT196" s="192"/>
      <c r="MU196" s="192"/>
      <c r="MV196" s="192"/>
      <c r="MW196" s="192"/>
      <c r="MX196" s="192"/>
      <c r="MY196" s="192"/>
      <c r="MZ196" s="192"/>
      <c r="NA196" s="192"/>
      <c r="NB196" s="192"/>
      <c r="NC196" s="192"/>
      <c r="ND196" s="192"/>
      <c r="NE196" s="192"/>
      <c r="NF196" s="192"/>
      <c r="NG196" s="192"/>
      <c r="NH196" s="192"/>
      <c r="NI196" s="192"/>
      <c r="NJ196" s="192"/>
      <c r="NK196" s="192"/>
      <c r="NL196" s="192"/>
      <c r="NM196" s="192"/>
      <c r="NN196" s="192"/>
      <c r="NO196" s="192"/>
      <c r="NP196" s="192"/>
      <c r="NQ196" s="192"/>
      <c r="NR196" s="192"/>
      <c r="NS196" s="192"/>
      <c r="NT196" s="192"/>
      <c r="NU196" s="192"/>
      <c r="NV196" s="192"/>
      <c r="NW196" s="192"/>
      <c r="NX196" s="192"/>
      <c r="NY196" s="192"/>
      <c r="NZ196" s="192"/>
      <c r="OA196" s="192"/>
      <c r="OB196" s="192"/>
      <c r="OC196" s="192"/>
      <c r="OD196" s="192"/>
      <c r="OE196" s="192"/>
      <c r="OF196" s="192"/>
      <c r="OG196" s="192"/>
      <c r="OH196" s="192"/>
      <c r="OI196" s="192"/>
      <c r="OJ196" s="192"/>
      <c r="OK196" s="192"/>
      <c r="OL196" s="192"/>
      <c r="OM196" s="192"/>
      <c r="ON196" s="192"/>
      <c r="OO196" s="192"/>
      <c r="OP196" s="192"/>
      <c r="OQ196" s="192"/>
      <c r="OR196" s="192"/>
      <c r="OS196" s="192"/>
      <c r="OT196" s="192"/>
      <c r="OU196" s="192"/>
      <c r="OV196" s="192"/>
      <c r="OW196" s="192"/>
      <c r="OX196" s="192"/>
      <c r="OY196" s="192"/>
      <c r="OZ196" s="192"/>
      <c r="PA196" s="192"/>
      <c r="PB196" s="192"/>
      <c r="PC196" s="192"/>
      <c r="PD196" s="192"/>
      <c r="PE196" s="192"/>
      <c r="PF196" s="192"/>
      <c r="PG196" s="192"/>
      <c r="PH196" s="192"/>
      <c r="PI196" s="192"/>
      <c r="PJ196" s="192"/>
      <c r="PK196" s="192"/>
      <c r="PL196" s="192"/>
      <c r="PM196" s="192"/>
      <c r="PN196" s="192"/>
      <c r="PO196" s="192"/>
      <c r="PP196" s="192"/>
      <c r="PQ196" s="192"/>
      <c r="PR196" s="192"/>
      <c r="PS196" s="192"/>
      <c r="PT196" s="192"/>
      <c r="PU196" s="192"/>
      <c r="PV196" s="192"/>
      <c r="PW196" s="192"/>
      <c r="PX196" s="192"/>
      <c r="PY196" s="192"/>
      <c r="PZ196" s="192"/>
      <c r="QA196" s="192"/>
      <c r="QB196" s="192"/>
      <c r="QC196" s="192"/>
      <c r="QD196" s="192"/>
      <c r="QE196" s="192"/>
      <c r="QF196" s="192"/>
      <c r="QG196" s="192"/>
      <c r="QH196" s="192"/>
      <c r="QI196" s="192"/>
      <c r="QJ196" s="192"/>
      <c r="QK196" s="192"/>
      <c r="QL196" s="192"/>
      <c r="QM196" s="192"/>
      <c r="QN196" s="192"/>
      <c r="QO196" s="192"/>
      <c r="QP196" s="192"/>
      <c r="QQ196" s="192"/>
      <c r="QR196" s="192"/>
      <c r="QS196" s="192"/>
      <c r="QT196" s="192"/>
      <c r="QU196" s="192"/>
      <c r="QV196" s="192"/>
      <c r="QW196" s="192"/>
      <c r="QX196" s="192"/>
      <c r="QY196" s="192"/>
      <c r="QZ196" s="192"/>
      <c r="RA196" s="192"/>
      <c r="RB196" s="192"/>
      <c r="RC196" s="192"/>
      <c r="RD196" s="192"/>
      <c r="RE196" s="192"/>
      <c r="RF196" s="192"/>
      <c r="RG196" s="192"/>
      <c r="RH196" s="192"/>
      <c r="RI196" s="192"/>
      <c r="RJ196" s="192"/>
      <c r="RK196" s="192"/>
      <c r="RL196" s="192"/>
      <c r="RM196" s="192"/>
      <c r="RN196" s="192"/>
      <c r="RO196" s="192"/>
      <c r="RP196" s="192"/>
      <c r="RQ196" s="192"/>
      <c r="RR196" s="192"/>
      <c r="RS196" s="192"/>
      <c r="RT196" s="192"/>
      <c r="RU196" s="192"/>
      <c r="RV196" s="192"/>
      <c r="RW196" s="192"/>
      <c r="RX196" s="192"/>
      <c r="RY196" s="192"/>
      <c r="RZ196" s="192"/>
      <c r="SA196" s="192"/>
      <c r="SB196" s="192"/>
      <c r="SC196" s="192"/>
      <c r="SD196" s="192"/>
      <c r="SE196" s="192"/>
      <c r="SF196" s="192"/>
      <c r="SG196" s="192"/>
      <c r="SH196" s="192"/>
      <c r="SI196" s="192"/>
      <c r="SJ196" s="192"/>
      <c r="SK196" s="192"/>
      <c r="SL196" s="192"/>
      <c r="SM196" s="192"/>
      <c r="SN196" s="192"/>
      <c r="SO196" s="192"/>
      <c r="SP196" s="192"/>
      <c r="SQ196" s="192"/>
      <c r="SR196" s="192"/>
      <c r="SS196" s="192"/>
      <c r="ST196" s="192"/>
      <c r="SU196" s="192"/>
      <c r="SV196" s="192"/>
      <c r="SW196" s="192"/>
      <c r="SX196" s="192"/>
      <c r="SY196" s="192"/>
      <c r="SZ196" s="192"/>
      <c r="TA196" s="192"/>
      <c r="TB196" s="192"/>
      <c r="TC196" s="192"/>
      <c r="TD196" s="192"/>
      <c r="TE196" s="192"/>
      <c r="TF196" s="192"/>
      <c r="TG196" s="192"/>
      <c r="TH196" s="192"/>
      <c r="TI196" s="192"/>
      <c r="TJ196" s="192"/>
      <c r="TK196" s="192"/>
      <c r="TL196" s="192"/>
      <c r="TM196" s="192"/>
      <c r="TN196" s="192"/>
      <c r="TO196" s="192"/>
      <c r="TP196" s="192"/>
      <c r="TQ196" s="192"/>
      <c r="TR196" s="192"/>
      <c r="TS196" s="192"/>
      <c r="TT196" s="192"/>
      <c r="TU196" s="192"/>
      <c r="TV196" s="192"/>
      <c r="TW196" s="192"/>
      <c r="TX196" s="192"/>
      <c r="TY196" s="192"/>
      <c r="TZ196" s="192"/>
      <c r="UA196" s="192"/>
      <c r="UB196" s="192"/>
      <c r="UC196" s="192"/>
      <c r="UD196" s="192"/>
      <c r="UE196" s="192"/>
      <c r="UF196" s="192"/>
      <c r="UG196" s="192"/>
      <c r="UH196" s="192"/>
      <c r="UI196" s="192"/>
      <c r="UJ196" s="192"/>
      <c r="UK196" s="192"/>
      <c r="UL196" s="192"/>
      <c r="UM196" s="192"/>
      <c r="UN196" s="192"/>
      <c r="UO196" s="192"/>
      <c r="UP196" s="192"/>
      <c r="UQ196" s="192"/>
      <c r="UR196" s="192"/>
      <c r="US196" s="192"/>
      <c r="UT196" s="192"/>
      <c r="UU196" s="192"/>
      <c r="UV196" s="192"/>
      <c r="UW196" s="192"/>
      <c r="UX196" s="192"/>
      <c r="UY196" s="192"/>
      <c r="UZ196" s="192"/>
      <c r="VA196" s="192"/>
      <c r="VB196" s="192"/>
      <c r="VC196" s="192"/>
      <c r="VD196" s="192"/>
      <c r="VE196" s="192"/>
      <c r="VF196" s="192"/>
      <c r="VG196" s="192"/>
      <c r="VH196" s="192"/>
      <c r="VI196" s="192"/>
      <c r="VJ196" s="192"/>
      <c r="VK196" s="192"/>
      <c r="VL196" s="192"/>
      <c r="VM196" s="192"/>
      <c r="VN196" s="192"/>
      <c r="VO196" s="192"/>
      <c r="VP196" s="192"/>
      <c r="VQ196" s="192"/>
      <c r="VR196" s="192"/>
      <c r="VS196" s="192"/>
      <c r="VT196" s="192"/>
      <c r="VU196" s="192"/>
      <c r="VV196" s="192"/>
      <c r="VW196" s="192"/>
      <c r="VX196" s="192"/>
      <c r="VY196" s="192"/>
      <c r="VZ196" s="192"/>
      <c r="WA196" s="192"/>
      <c r="WB196" s="192"/>
      <c r="WC196" s="192"/>
      <c r="WD196" s="192"/>
      <c r="WE196" s="192"/>
      <c r="WF196" s="192"/>
      <c r="WG196" s="192"/>
      <c r="WH196" s="192"/>
      <c r="WI196" s="192"/>
      <c r="WJ196" s="192"/>
      <c r="WK196" s="192"/>
      <c r="WL196" s="192"/>
      <c r="WM196" s="192"/>
      <c r="WN196" s="192"/>
      <c r="WO196" s="192"/>
      <c r="WP196" s="192"/>
      <c r="WQ196" s="192"/>
      <c r="WR196" s="192"/>
      <c r="WS196" s="192"/>
      <c r="WT196" s="192"/>
      <c r="WU196" s="192"/>
      <c r="WV196" s="192"/>
      <c r="WW196" s="192"/>
      <c r="WX196" s="192"/>
      <c r="WY196" s="192"/>
      <c r="WZ196" s="192"/>
      <c r="XA196" s="192"/>
      <c r="XB196" s="192"/>
      <c r="XC196" s="192"/>
      <c r="XD196" s="192"/>
      <c r="XE196" s="192"/>
      <c r="XF196" s="192"/>
      <c r="XG196" s="192"/>
      <c r="XH196" s="192"/>
      <c r="XI196" s="192"/>
      <c r="XJ196" s="192"/>
      <c r="XK196" s="192"/>
      <c r="XL196" s="192"/>
      <c r="XM196" s="192"/>
      <c r="XN196" s="192"/>
      <c r="XO196" s="192"/>
      <c r="XP196" s="192"/>
      <c r="XQ196" s="192"/>
      <c r="XR196" s="192"/>
      <c r="XS196" s="192"/>
      <c r="XT196" s="192"/>
      <c r="XU196" s="192"/>
      <c r="XV196" s="192"/>
      <c r="XW196" s="192"/>
      <c r="XX196" s="192"/>
      <c r="XY196" s="192"/>
      <c r="XZ196" s="192"/>
      <c r="YA196" s="192"/>
      <c r="YB196" s="192"/>
      <c r="YC196" s="192"/>
      <c r="YD196" s="192"/>
      <c r="YE196" s="192"/>
      <c r="YF196" s="192"/>
      <c r="YG196" s="192"/>
      <c r="YH196" s="192"/>
      <c r="YI196" s="192"/>
      <c r="YJ196" s="192"/>
      <c r="YK196" s="192"/>
      <c r="YL196" s="192"/>
      <c r="YM196" s="192"/>
      <c r="YN196" s="192"/>
      <c r="YO196" s="192"/>
      <c r="YP196" s="192"/>
      <c r="YQ196" s="192"/>
      <c r="YR196" s="192"/>
      <c r="YS196" s="192"/>
      <c r="YT196" s="192"/>
      <c r="YU196" s="192"/>
      <c r="YV196" s="192"/>
      <c r="YW196" s="192"/>
      <c r="YX196" s="192"/>
      <c r="YY196" s="192"/>
      <c r="YZ196" s="192"/>
      <c r="ZA196" s="192"/>
      <c r="ZB196" s="192"/>
      <c r="ZC196" s="192"/>
      <c r="ZD196" s="192"/>
      <c r="ZE196" s="192"/>
      <c r="ZF196" s="192"/>
      <c r="ZG196" s="192"/>
      <c r="ZH196" s="192"/>
      <c r="ZI196" s="192"/>
      <c r="ZJ196" s="192"/>
      <c r="ZK196" s="192"/>
      <c r="ZL196" s="192"/>
      <c r="ZM196" s="192"/>
      <c r="ZN196" s="192"/>
      <c r="ZO196" s="192"/>
      <c r="ZP196" s="192"/>
      <c r="ZQ196" s="192"/>
      <c r="ZR196" s="192"/>
      <c r="ZS196" s="192"/>
      <c r="ZT196" s="192"/>
      <c r="ZU196" s="192"/>
      <c r="ZV196" s="192"/>
      <c r="ZW196" s="192"/>
      <c r="ZX196" s="192"/>
      <c r="ZY196" s="192"/>
      <c r="ZZ196" s="192"/>
      <c r="AAA196" s="192"/>
      <c r="AAB196" s="192"/>
      <c r="AAC196" s="192"/>
      <c r="AAD196" s="192"/>
      <c r="AAE196" s="192"/>
      <c r="AAF196" s="192"/>
      <c r="AAG196" s="192"/>
      <c r="AAH196" s="192"/>
      <c r="AAI196" s="192"/>
      <c r="AAJ196" s="192"/>
      <c r="AAK196" s="192"/>
      <c r="AAL196" s="192"/>
      <c r="AAM196" s="192"/>
      <c r="AAN196" s="192"/>
      <c r="AAO196" s="192"/>
      <c r="AAP196" s="192"/>
      <c r="AAQ196" s="192"/>
      <c r="AAR196" s="192"/>
      <c r="AAS196" s="192"/>
      <c r="AAT196" s="192"/>
      <c r="AAU196" s="192"/>
      <c r="AAV196" s="192"/>
      <c r="AAW196" s="192"/>
      <c r="AAX196" s="192"/>
      <c r="AAY196" s="192"/>
      <c r="AAZ196" s="192"/>
      <c r="ABA196" s="192"/>
      <c r="ABB196" s="192"/>
      <c r="ABC196" s="192"/>
      <c r="ABD196" s="192"/>
      <c r="ABE196" s="192"/>
      <c r="ABF196" s="192"/>
      <c r="ABG196" s="192"/>
      <c r="ABH196" s="192"/>
      <c r="ABI196" s="192"/>
      <c r="ABJ196" s="192"/>
      <c r="ABK196" s="192"/>
      <c r="ABL196" s="192"/>
      <c r="ABM196" s="192"/>
      <c r="ABN196" s="192"/>
      <c r="ABO196" s="192"/>
      <c r="ABP196" s="192"/>
      <c r="ABQ196" s="192"/>
      <c r="ABR196" s="192"/>
      <c r="ABS196" s="192"/>
      <c r="ABT196" s="192"/>
      <c r="ABU196" s="192"/>
      <c r="ABV196" s="192"/>
      <c r="ABW196" s="192"/>
      <c r="ABX196" s="192"/>
      <c r="ABY196" s="192"/>
      <c r="ABZ196" s="192"/>
      <c r="ACA196" s="192"/>
      <c r="ACB196" s="192"/>
      <c r="ACC196" s="192"/>
      <c r="ACD196" s="192"/>
      <c r="ACE196" s="192"/>
      <c r="ACF196" s="192"/>
      <c r="ACG196" s="192"/>
      <c r="ACH196" s="192"/>
      <c r="ACI196" s="192"/>
      <c r="ACJ196" s="192"/>
      <c r="ACK196" s="192"/>
      <c r="ACL196" s="192"/>
      <c r="ACM196" s="192"/>
      <c r="ACN196" s="192"/>
      <c r="ACO196" s="192"/>
      <c r="ACP196" s="192"/>
      <c r="ACQ196" s="192"/>
      <c r="ACR196" s="192"/>
      <c r="ACS196" s="192"/>
      <c r="ACT196" s="192"/>
      <c r="ACU196" s="192"/>
      <c r="ACV196" s="192"/>
      <c r="ACW196" s="192"/>
      <c r="ACX196" s="192"/>
      <c r="ACY196" s="192"/>
      <c r="ACZ196" s="192"/>
      <c r="ADA196" s="192"/>
      <c r="ADB196" s="192"/>
      <c r="ADC196" s="192"/>
      <c r="ADD196" s="192"/>
      <c r="ADE196" s="192"/>
      <c r="ADF196" s="192"/>
      <c r="ADG196" s="192"/>
      <c r="ADH196" s="192"/>
      <c r="ADI196" s="192"/>
      <c r="ADJ196" s="192"/>
      <c r="ADK196" s="192"/>
      <c r="ADL196" s="192"/>
      <c r="ADM196" s="192"/>
      <c r="ADN196" s="192"/>
      <c r="ADO196" s="192"/>
      <c r="ADP196" s="192"/>
      <c r="ADQ196" s="192"/>
      <c r="ADR196" s="192"/>
      <c r="ADS196" s="192"/>
      <c r="ADT196" s="192"/>
      <c r="ADU196" s="192"/>
      <c r="ADV196" s="192"/>
      <c r="ADW196" s="192"/>
      <c r="ADX196" s="192"/>
      <c r="ADY196" s="192"/>
      <c r="ADZ196" s="192"/>
      <c r="AEA196" s="192"/>
      <c r="AEB196" s="192"/>
      <c r="AEC196" s="192"/>
      <c r="AED196" s="192"/>
      <c r="AEE196" s="192"/>
      <c r="AEF196" s="192"/>
      <c r="AEG196" s="192"/>
      <c r="AEH196" s="192"/>
      <c r="AEI196" s="192"/>
      <c r="AEJ196" s="192"/>
      <c r="AEK196" s="192"/>
      <c r="AEL196" s="192"/>
      <c r="AEM196" s="192"/>
      <c r="AEN196" s="192"/>
      <c r="AEO196" s="192"/>
      <c r="AEP196" s="192"/>
      <c r="AEQ196" s="192"/>
      <c r="AER196" s="192"/>
      <c r="AES196" s="192"/>
      <c r="AET196" s="192"/>
      <c r="AEU196" s="192"/>
      <c r="AEV196" s="192"/>
      <c r="AEW196" s="192"/>
      <c r="AEX196" s="192"/>
      <c r="AEY196" s="192"/>
      <c r="AEZ196" s="192"/>
      <c r="AFA196" s="192"/>
      <c r="AFB196" s="192"/>
      <c r="AFC196" s="192"/>
      <c r="AFD196" s="192"/>
      <c r="AFE196" s="192"/>
      <c r="AFF196" s="192"/>
      <c r="AFG196" s="192"/>
      <c r="AFH196" s="192"/>
      <c r="AFI196" s="192"/>
      <c r="AFJ196" s="192"/>
      <c r="AFK196" s="192"/>
      <c r="AFL196" s="192"/>
      <c r="AFM196" s="192"/>
      <c r="AFN196" s="192"/>
      <c r="AFO196" s="192"/>
      <c r="AFP196" s="192"/>
      <c r="AFQ196" s="192"/>
      <c r="AFR196" s="192"/>
      <c r="AFS196" s="192"/>
      <c r="AFT196" s="192"/>
      <c r="AFU196" s="192"/>
      <c r="AFV196" s="192"/>
      <c r="AFW196" s="192"/>
      <c r="AFX196" s="192"/>
      <c r="AFY196" s="192"/>
      <c r="AFZ196" s="192"/>
      <c r="AGA196" s="192"/>
      <c r="AGB196" s="192"/>
      <c r="AGC196" s="192"/>
      <c r="AGD196" s="192"/>
      <c r="AGE196" s="192"/>
      <c r="AGF196" s="192"/>
      <c r="AGG196" s="192"/>
      <c r="AGH196" s="192"/>
      <c r="AGI196" s="192"/>
      <c r="AGJ196" s="192"/>
      <c r="AGK196" s="192"/>
      <c r="AGL196" s="192"/>
      <c r="AGM196" s="192"/>
      <c r="AGN196" s="192"/>
      <c r="AGO196" s="192"/>
      <c r="AGP196" s="192"/>
      <c r="AGQ196" s="192"/>
      <c r="AGR196" s="192"/>
      <c r="AGS196" s="192"/>
      <c r="AGT196" s="192"/>
      <c r="AGU196" s="192"/>
      <c r="AGV196" s="192"/>
      <c r="AGW196" s="192"/>
      <c r="AGX196" s="192"/>
      <c r="AGY196" s="192"/>
      <c r="AGZ196" s="192"/>
      <c r="AHA196" s="192"/>
      <c r="AHB196" s="192"/>
      <c r="AHC196" s="192"/>
      <c r="AHD196" s="192"/>
      <c r="AHE196" s="192"/>
      <c r="AHF196" s="192"/>
      <c r="AHG196" s="192"/>
      <c r="AHH196" s="192"/>
      <c r="AHI196" s="192"/>
      <c r="AHJ196" s="192"/>
      <c r="AHK196" s="192"/>
      <c r="AHL196" s="192"/>
      <c r="AHM196" s="192"/>
      <c r="AHN196" s="192"/>
      <c r="AHO196" s="192"/>
      <c r="AHP196" s="192"/>
      <c r="AHQ196" s="192"/>
      <c r="AHR196" s="192"/>
      <c r="AHS196" s="192"/>
      <c r="AHT196" s="192"/>
      <c r="AHU196" s="192"/>
      <c r="AHV196" s="192"/>
      <c r="AHW196" s="192"/>
      <c r="AHX196" s="192"/>
      <c r="AHY196" s="192"/>
      <c r="AHZ196" s="192"/>
      <c r="AIA196" s="192"/>
      <c r="AIB196" s="192"/>
      <c r="AIC196" s="192"/>
      <c r="AID196" s="192"/>
      <c r="AIE196" s="192"/>
      <c r="AIF196" s="192"/>
      <c r="AIG196" s="192"/>
      <c r="AIH196" s="192"/>
      <c r="AII196" s="192"/>
      <c r="AIJ196" s="192"/>
      <c r="AIK196" s="192"/>
      <c r="AIL196" s="192"/>
      <c r="AIM196" s="192"/>
      <c r="AIN196" s="192"/>
      <c r="AIO196" s="192"/>
      <c r="AIP196" s="192"/>
      <c r="AIQ196" s="192"/>
      <c r="AIR196" s="192"/>
      <c r="AIS196" s="192"/>
      <c r="AIT196" s="192"/>
      <c r="AIU196" s="192"/>
      <c r="AIV196" s="192"/>
      <c r="AIW196" s="192"/>
      <c r="AIX196" s="192"/>
      <c r="AIY196" s="192"/>
      <c r="AIZ196" s="192"/>
      <c r="AJA196" s="192"/>
      <c r="AJB196" s="192"/>
      <c r="AJC196" s="192"/>
      <c r="AJD196" s="192"/>
      <c r="AJE196" s="192"/>
      <c r="AJF196" s="192"/>
      <c r="AJG196" s="192"/>
      <c r="AJH196" s="192"/>
      <c r="AJI196" s="192"/>
      <c r="AJJ196" s="192"/>
      <c r="AJK196" s="192"/>
      <c r="AJL196" s="192"/>
      <c r="AJM196" s="192"/>
      <c r="AJN196" s="192"/>
      <c r="AJO196" s="192"/>
      <c r="AJP196" s="192"/>
      <c r="AJQ196" s="192"/>
      <c r="AJR196" s="192"/>
      <c r="AJS196" s="192"/>
      <c r="AJT196" s="192"/>
      <c r="AJU196" s="192"/>
      <c r="AJV196" s="192"/>
      <c r="AJW196" s="192"/>
      <c r="AJX196" s="192"/>
      <c r="AJY196" s="192"/>
      <c r="AJZ196" s="192"/>
      <c r="AKA196" s="192"/>
      <c r="AKB196" s="192"/>
      <c r="AKC196" s="192"/>
      <c r="AKD196" s="192"/>
      <c r="AKE196" s="192"/>
      <c r="AKF196" s="192"/>
      <c r="AKG196" s="192"/>
      <c r="AKH196" s="192"/>
      <c r="AKI196" s="192"/>
      <c r="AKJ196" s="192"/>
      <c r="AKK196" s="192"/>
      <c r="AKL196" s="192"/>
      <c r="AKM196" s="192"/>
      <c r="AKN196" s="192"/>
      <c r="AKO196" s="192"/>
      <c r="AKP196" s="192"/>
      <c r="AKQ196" s="192"/>
      <c r="AKR196" s="192"/>
      <c r="AKS196" s="192"/>
      <c r="AKT196" s="192"/>
      <c r="AKU196" s="192"/>
      <c r="AKV196" s="192"/>
      <c r="AKW196" s="192"/>
      <c r="AKX196" s="192"/>
      <c r="AKY196" s="192"/>
      <c r="AKZ196" s="192"/>
      <c r="ALA196" s="192"/>
      <c r="ALB196" s="192"/>
      <c r="ALC196" s="192"/>
      <c r="ALD196" s="192"/>
      <c r="ALE196" s="192"/>
      <c r="ALF196" s="192"/>
      <c r="ALG196" s="192"/>
      <c r="ALH196" s="192"/>
      <c r="ALI196" s="192"/>
      <c r="ALJ196" s="192"/>
      <c r="ALK196" s="192"/>
      <c r="ALL196" s="192"/>
      <c r="ALM196" s="192"/>
      <c r="ALN196" s="192"/>
      <c r="ALO196" s="192"/>
      <c r="ALP196" s="192"/>
      <c r="ALQ196" s="192"/>
      <c r="ALR196" s="192"/>
      <c r="ALS196" s="192"/>
      <c r="ALT196" s="192"/>
      <c r="ALU196" s="192"/>
      <c r="ALV196" s="192"/>
      <c r="ALW196" s="192"/>
      <c r="ALX196" s="192"/>
      <c r="ALY196" s="192"/>
      <c r="ALZ196" s="192"/>
      <c r="AMA196" s="192"/>
      <c r="AMB196" s="192"/>
      <c r="AMC196" s="192"/>
      <c r="AMD196" s="192"/>
      <c r="AME196" s="192"/>
      <c r="AMF196" s="192"/>
      <c r="AMG196" s="192"/>
      <c r="AMH196" s="192"/>
      <c r="AMI196" s="192"/>
      <c r="AMJ196" s="192"/>
      <c r="AMK196" s="192"/>
      <c r="AML196" s="192"/>
    </row>
    <row r="197" spans="1:1026" s="183" customFormat="1">
      <c r="A197" s="192"/>
      <c r="B197" s="192" t="s">
        <v>705</v>
      </c>
      <c r="C197" s="199" t="s">
        <v>693</v>
      </c>
      <c r="D197" s="200" t="s">
        <v>696</v>
      </c>
      <c r="E197" s="200" t="s">
        <v>703</v>
      </c>
      <c r="F197" s="200" t="s">
        <v>698</v>
      </c>
      <c r="G197" s="200" t="s">
        <v>155</v>
      </c>
      <c r="H197" s="201" t="str">
        <f t="shared" si="12"/>
        <v>EXEC INS_fsm_state_transition @tx_fsm_type_name='REF_LEGAL_ENTITY', @tx_state_name='PEND_APPROVAL', @tx_action_name='REJECT', @tx_next_state_name='REJECTED',  @tx_login_name='nazdaq_prod'</v>
      </c>
      <c r="I197" s="192"/>
      <c r="J197" s="192"/>
      <c r="K197" s="192"/>
      <c r="L197" s="192"/>
      <c r="M197" s="192"/>
      <c r="N197" s="192"/>
      <c r="O197" s="192"/>
      <c r="P197" s="192"/>
      <c r="Q197" s="192"/>
      <c r="R197" s="192"/>
      <c r="S197" s="192"/>
      <c r="T197" s="192"/>
      <c r="U197" s="192"/>
      <c r="V197" s="192"/>
      <c r="W197" s="192"/>
      <c r="X197" s="192"/>
      <c r="Y197" s="192"/>
      <c r="Z197" s="192"/>
      <c r="AA197" s="192"/>
      <c r="AB197" s="192"/>
      <c r="AC197" s="192"/>
      <c r="AD197" s="192"/>
      <c r="AE197" s="192"/>
      <c r="AF197" s="192"/>
      <c r="AG197" s="192"/>
      <c r="AH197" s="192"/>
      <c r="AI197" s="192"/>
      <c r="AJ197" s="192"/>
      <c r="AK197" s="192"/>
      <c r="AL197" s="192"/>
      <c r="AM197" s="192"/>
      <c r="AN197" s="192"/>
      <c r="AO197" s="192"/>
      <c r="AP197" s="192"/>
      <c r="AQ197" s="192"/>
      <c r="AR197" s="192"/>
      <c r="AS197" s="192"/>
      <c r="AT197" s="192"/>
      <c r="AU197" s="192"/>
      <c r="AV197" s="192"/>
      <c r="AW197" s="192"/>
      <c r="AX197" s="192"/>
      <c r="AY197" s="192"/>
      <c r="AZ197" s="192"/>
      <c r="BA197" s="192"/>
      <c r="BB197" s="192"/>
      <c r="BC197" s="192"/>
      <c r="BD197" s="192"/>
      <c r="BE197" s="192"/>
      <c r="BF197" s="192"/>
      <c r="BG197" s="192"/>
      <c r="BH197" s="192"/>
      <c r="BI197" s="192"/>
      <c r="BJ197" s="192"/>
      <c r="BK197" s="192"/>
      <c r="BL197" s="192"/>
      <c r="BM197" s="192"/>
      <c r="BN197" s="192"/>
      <c r="BO197" s="192"/>
      <c r="BP197" s="192"/>
      <c r="BQ197" s="192"/>
      <c r="BR197" s="192"/>
      <c r="BS197" s="192"/>
      <c r="BT197" s="192"/>
      <c r="BU197" s="192"/>
      <c r="BV197" s="192"/>
      <c r="BW197" s="192"/>
      <c r="BX197" s="192"/>
      <c r="BY197" s="192"/>
      <c r="BZ197" s="192"/>
      <c r="CA197" s="192"/>
      <c r="CB197" s="192"/>
      <c r="CC197" s="192"/>
      <c r="CD197" s="192"/>
      <c r="CE197" s="192"/>
      <c r="CF197" s="192"/>
      <c r="CG197" s="192"/>
      <c r="CH197" s="192"/>
      <c r="CI197" s="192"/>
      <c r="CJ197" s="192"/>
      <c r="CK197" s="192"/>
      <c r="CL197" s="192"/>
      <c r="CM197" s="192"/>
      <c r="CN197" s="192"/>
      <c r="CO197" s="192"/>
      <c r="CP197" s="192"/>
      <c r="CQ197" s="192"/>
      <c r="CR197" s="192"/>
      <c r="CS197" s="192"/>
      <c r="CT197" s="192"/>
      <c r="CU197" s="192"/>
      <c r="CV197" s="192"/>
      <c r="CW197" s="192"/>
      <c r="CX197" s="192"/>
      <c r="CY197" s="192"/>
      <c r="CZ197" s="192"/>
      <c r="DA197" s="192"/>
      <c r="DB197" s="192"/>
      <c r="DC197" s="192"/>
      <c r="DD197" s="192"/>
      <c r="DE197" s="192"/>
      <c r="DF197" s="192"/>
      <c r="DG197" s="192"/>
      <c r="DH197" s="192"/>
      <c r="DI197" s="192"/>
      <c r="DJ197" s="192"/>
      <c r="DK197" s="192"/>
      <c r="DL197" s="192"/>
      <c r="DM197" s="192"/>
      <c r="DN197" s="192"/>
      <c r="DO197" s="192"/>
      <c r="DP197" s="192"/>
      <c r="DQ197" s="192"/>
      <c r="DR197" s="192"/>
      <c r="DS197" s="192"/>
      <c r="DT197" s="192"/>
      <c r="DU197" s="192"/>
      <c r="DV197" s="192"/>
      <c r="DW197" s="192"/>
      <c r="DX197" s="192"/>
      <c r="DY197" s="192"/>
      <c r="DZ197" s="192"/>
      <c r="EA197" s="192"/>
      <c r="EB197" s="192"/>
      <c r="EC197" s="192"/>
      <c r="ED197" s="192"/>
      <c r="EE197" s="192"/>
      <c r="EF197" s="192"/>
      <c r="EG197" s="192"/>
      <c r="EH197" s="192"/>
      <c r="EI197" s="192"/>
      <c r="EJ197" s="192"/>
      <c r="EK197" s="192"/>
      <c r="EL197" s="192"/>
      <c r="EM197" s="192"/>
      <c r="EN197" s="192"/>
      <c r="EO197" s="192"/>
      <c r="EP197" s="192"/>
      <c r="EQ197" s="192"/>
      <c r="ER197" s="192"/>
      <c r="ES197" s="192"/>
      <c r="ET197" s="192"/>
      <c r="EU197" s="192"/>
      <c r="EV197" s="192"/>
      <c r="EW197" s="192"/>
      <c r="EX197" s="192"/>
      <c r="EY197" s="192"/>
      <c r="EZ197" s="192"/>
      <c r="FA197" s="192"/>
      <c r="FB197" s="192"/>
      <c r="FC197" s="192"/>
      <c r="FD197" s="192"/>
      <c r="FE197" s="192"/>
      <c r="FF197" s="192"/>
      <c r="FG197" s="192"/>
      <c r="FH197" s="192"/>
      <c r="FI197" s="192"/>
      <c r="FJ197" s="192"/>
      <c r="FK197" s="192"/>
      <c r="FL197" s="192"/>
      <c r="FM197" s="192"/>
      <c r="FN197" s="192"/>
      <c r="FO197" s="192"/>
      <c r="FP197" s="192"/>
      <c r="FQ197" s="192"/>
      <c r="FR197" s="192"/>
      <c r="FS197" s="192"/>
      <c r="FT197" s="192"/>
      <c r="FU197" s="192"/>
      <c r="FV197" s="192"/>
      <c r="FW197" s="192"/>
      <c r="FX197" s="192"/>
      <c r="FY197" s="192"/>
      <c r="FZ197" s="192"/>
      <c r="GA197" s="192"/>
      <c r="GB197" s="192"/>
      <c r="GC197" s="192"/>
      <c r="GD197" s="192"/>
      <c r="GE197" s="192"/>
      <c r="GF197" s="192"/>
      <c r="GG197" s="192"/>
      <c r="GH197" s="192"/>
      <c r="GI197" s="192"/>
      <c r="GJ197" s="192"/>
      <c r="GK197" s="192"/>
      <c r="GL197" s="192"/>
      <c r="GM197" s="192"/>
      <c r="GN197" s="192"/>
      <c r="GO197" s="192"/>
      <c r="GP197" s="192"/>
      <c r="GQ197" s="192"/>
      <c r="GR197" s="192"/>
      <c r="GS197" s="192"/>
      <c r="GT197" s="192"/>
      <c r="GU197" s="192"/>
      <c r="GV197" s="192"/>
      <c r="GW197" s="192"/>
      <c r="GX197" s="192"/>
      <c r="GY197" s="192"/>
      <c r="GZ197" s="192"/>
      <c r="HA197" s="192"/>
      <c r="HB197" s="192"/>
      <c r="HC197" s="192"/>
      <c r="HD197" s="192"/>
      <c r="HE197" s="192"/>
      <c r="HF197" s="192"/>
      <c r="HG197" s="192"/>
      <c r="HH197" s="192"/>
      <c r="HI197" s="192"/>
      <c r="HJ197" s="192"/>
      <c r="HK197" s="192"/>
      <c r="HL197" s="192"/>
      <c r="HM197" s="192"/>
      <c r="HN197" s="192"/>
      <c r="HO197" s="192"/>
      <c r="HP197" s="192"/>
      <c r="HQ197" s="192"/>
      <c r="HR197" s="192"/>
      <c r="HS197" s="192"/>
      <c r="HT197" s="192"/>
      <c r="HU197" s="192"/>
      <c r="HV197" s="192"/>
      <c r="HW197" s="192"/>
      <c r="HX197" s="192"/>
      <c r="HY197" s="192"/>
      <c r="HZ197" s="192"/>
      <c r="IA197" s="192"/>
      <c r="IB197" s="192"/>
      <c r="IC197" s="192"/>
      <c r="ID197" s="192"/>
      <c r="IE197" s="192"/>
      <c r="IF197" s="192"/>
      <c r="IG197" s="192"/>
      <c r="IH197" s="192"/>
      <c r="II197" s="192"/>
      <c r="IJ197" s="192"/>
      <c r="IK197" s="192"/>
      <c r="IL197" s="192"/>
      <c r="IM197" s="192"/>
      <c r="IN197" s="192"/>
      <c r="IO197" s="192"/>
      <c r="IP197" s="192"/>
      <c r="IQ197" s="192"/>
      <c r="IR197" s="192"/>
      <c r="IS197" s="192"/>
      <c r="IT197" s="192"/>
      <c r="IU197" s="192"/>
      <c r="IV197" s="192"/>
      <c r="IW197" s="192"/>
      <c r="IX197" s="192"/>
      <c r="IY197" s="192"/>
      <c r="IZ197" s="192"/>
      <c r="JA197" s="192"/>
      <c r="JB197" s="192"/>
      <c r="JC197" s="192"/>
      <c r="JD197" s="192"/>
      <c r="JE197" s="192"/>
      <c r="JF197" s="192"/>
      <c r="JG197" s="192"/>
      <c r="JH197" s="192"/>
      <c r="JI197" s="192"/>
      <c r="JJ197" s="192"/>
      <c r="JK197" s="192"/>
      <c r="JL197" s="192"/>
      <c r="JM197" s="192"/>
      <c r="JN197" s="192"/>
      <c r="JO197" s="192"/>
      <c r="JP197" s="192"/>
      <c r="JQ197" s="192"/>
      <c r="JR197" s="192"/>
      <c r="JS197" s="192"/>
      <c r="JT197" s="192"/>
      <c r="JU197" s="192"/>
      <c r="JV197" s="192"/>
      <c r="JW197" s="192"/>
      <c r="JX197" s="192"/>
      <c r="JY197" s="192"/>
      <c r="JZ197" s="192"/>
      <c r="KA197" s="192"/>
      <c r="KB197" s="192"/>
      <c r="KC197" s="192"/>
      <c r="KD197" s="192"/>
      <c r="KE197" s="192"/>
      <c r="KF197" s="192"/>
      <c r="KG197" s="192"/>
      <c r="KH197" s="192"/>
      <c r="KI197" s="192"/>
      <c r="KJ197" s="192"/>
      <c r="KK197" s="192"/>
      <c r="KL197" s="192"/>
      <c r="KM197" s="192"/>
      <c r="KN197" s="192"/>
      <c r="KO197" s="192"/>
      <c r="KP197" s="192"/>
      <c r="KQ197" s="192"/>
      <c r="KR197" s="192"/>
      <c r="KS197" s="192"/>
      <c r="KT197" s="192"/>
      <c r="KU197" s="192"/>
      <c r="KV197" s="192"/>
      <c r="KW197" s="192"/>
      <c r="KX197" s="192"/>
      <c r="KY197" s="192"/>
      <c r="KZ197" s="192"/>
      <c r="LA197" s="192"/>
      <c r="LB197" s="192"/>
      <c r="LC197" s="192"/>
      <c r="LD197" s="192"/>
      <c r="LE197" s="192"/>
      <c r="LF197" s="192"/>
      <c r="LG197" s="192"/>
      <c r="LH197" s="192"/>
      <c r="LI197" s="192"/>
      <c r="LJ197" s="192"/>
      <c r="LK197" s="192"/>
      <c r="LL197" s="192"/>
      <c r="LM197" s="192"/>
      <c r="LN197" s="192"/>
      <c r="LO197" s="192"/>
      <c r="LP197" s="192"/>
      <c r="LQ197" s="192"/>
      <c r="LR197" s="192"/>
      <c r="LS197" s="192"/>
      <c r="LT197" s="192"/>
      <c r="LU197" s="192"/>
      <c r="LV197" s="192"/>
      <c r="LW197" s="192"/>
      <c r="LX197" s="192"/>
      <c r="LY197" s="192"/>
      <c r="LZ197" s="192"/>
      <c r="MA197" s="192"/>
      <c r="MB197" s="192"/>
      <c r="MC197" s="192"/>
      <c r="MD197" s="192"/>
      <c r="ME197" s="192"/>
      <c r="MF197" s="192"/>
      <c r="MG197" s="192"/>
      <c r="MH197" s="192"/>
      <c r="MI197" s="192"/>
      <c r="MJ197" s="192"/>
      <c r="MK197" s="192"/>
      <c r="ML197" s="192"/>
      <c r="MM197" s="192"/>
      <c r="MN197" s="192"/>
      <c r="MO197" s="192"/>
      <c r="MP197" s="192"/>
      <c r="MQ197" s="192"/>
      <c r="MR197" s="192"/>
      <c r="MS197" s="192"/>
      <c r="MT197" s="192"/>
      <c r="MU197" s="192"/>
      <c r="MV197" s="192"/>
      <c r="MW197" s="192"/>
      <c r="MX197" s="192"/>
      <c r="MY197" s="192"/>
      <c r="MZ197" s="192"/>
      <c r="NA197" s="192"/>
      <c r="NB197" s="192"/>
      <c r="NC197" s="192"/>
      <c r="ND197" s="192"/>
      <c r="NE197" s="192"/>
      <c r="NF197" s="192"/>
      <c r="NG197" s="192"/>
      <c r="NH197" s="192"/>
      <c r="NI197" s="192"/>
      <c r="NJ197" s="192"/>
      <c r="NK197" s="192"/>
      <c r="NL197" s="192"/>
      <c r="NM197" s="192"/>
      <c r="NN197" s="192"/>
      <c r="NO197" s="192"/>
      <c r="NP197" s="192"/>
      <c r="NQ197" s="192"/>
      <c r="NR197" s="192"/>
      <c r="NS197" s="192"/>
      <c r="NT197" s="192"/>
      <c r="NU197" s="192"/>
      <c r="NV197" s="192"/>
      <c r="NW197" s="192"/>
      <c r="NX197" s="192"/>
      <c r="NY197" s="192"/>
      <c r="NZ197" s="192"/>
      <c r="OA197" s="192"/>
      <c r="OB197" s="192"/>
      <c r="OC197" s="192"/>
      <c r="OD197" s="192"/>
      <c r="OE197" s="192"/>
      <c r="OF197" s="192"/>
      <c r="OG197" s="192"/>
      <c r="OH197" s="192"/>
      <c r="OI197" s="192"/>
      <c r="OJ197" s="192"/>
      <c r="OK197" s="192"/>
      <c r="OL197" s="192"/>
      <c r="OM197" s="192"/>
      <c r="ON197" s="192"/>
      <c r="OO197" s="192"/>
      <c r="OP197" s="192"/>
      <c r="OQ197" s="192"/>
      <c r="OR197" s="192"/>
      <c r="OS197" s="192"/>
      <c r="OT197" s="192"/>
      <c r="OU197" s="192"/>
      <c r="OV197" s="192"/>
      <c r="OW197" s="192"/>
      <c r="OX197" s="192"/>
      <c r="OY197" s="192"/>
      <c r="OZ197" s="192"/>
      <c r="PA197" s="192"/>
      <c r="PB197" s="192"/>
      <c r="PC197" s="192"/>
      <c r="PD197" s="192"/>
      <c r="PE197" s="192"/>
      <c r="PF197" s="192"/>
      <c r="PG197" s="192"/>
      <c r="PH197" s="192"/>
      <c r="PI197" s="192"/>
      <c r="PJ197" s="192"/>
      <c r="PK197" s="192"/>
      <c r="PL197" s="192"/>
      <c r="PM197" s="192"/>
      <c r="PN197" s="192"/>
      <c r="PO197" s="192"/>
      <c r="PP197" s="192"/>
      <c r="PQ197" s="192"/>
      <c r="PR197" s="192"/>
      <c r="PS197" s="192"/>
      <c r="PT197" s="192"/>
      <c r="PU197" s="192"/>
      <c r="PV197" s="192"/>
      <c r="PW197" s="192"/>
      <c r="PX197" s="192"/>
      <c r="PY197" s="192"/>
      <c r="PZ197" s="192"/>
      <c r="QA197" s="192"/>
      <c r="QB197" s="192"/>
      <c r="QC197" s="192"/>
      <c r="QD197" s="192"/>
      <c r="QE197" s="192"/>
      <c r="QF197" s="192"/>
      <c r="QG197" s="192"/>
      <c r="QH197" s="192"/>
      <c r="QI197" s="192"/>
      <c r="QJ197" s="192"/>
      <c r="QK197" s="192"/>
      <c r="QL197" s="192"/>
      <c r="QM197" s="192"/>
      <c r="QN197" s="192"/>
      <c r="QO197" s="192"/>
      <c r="QP197" s="192"/>
      <c r="QQ197" s="192"/>
      <c r="QR197" s="192"/>
      <c r="QS197" s="192"/>
      <c r="QT197" s="192"/>
      <c r="QU197" s="192"/>
      <c r="QV197" s="192"/>
      <c r="QW197" s="192"/>
      <c r="QX197" s="192"/>
      <c r="QY197" s="192"/>
      <c r="QZ197" s="192"/>
      <c r="RA197" s="192"/>
      <c r="RB197" s="192"/>
      <c r="RC197" s="192"/>
      <c r="RD197" s="192"/>
      <c r="RE197" s="192"/>
      <c r="RF197" s="192"/>
      <c r="RG197" s="192"/>
      <c r="RH197" s="192"/>
      <c r="RI197" s="192"/>
      <c r="RJ197" s="192"/>
      <c r="RK197" s="192"/>
      <c r="RL197" s="192"/>
      <c r="RM197" s="192"/>
      <c r="RN197" s="192"/>
      <c r="RO197" s="192"/>
      <c r="RP197" s="192"/>
      <c r="RQ197" s="192"/>
      <c r="RR197" s="192"/>
      <c r="RS197" s="192"/>
      <c r="RT197" s="192"/>
      <c r="RU197" s="192"/>
      <c r="RV197" s="192"/>
      <c r="RW197" s="192"/>
      <c r="RX197" s="192"/>
      <c r="RY197" s="192"/>
      <c r="RZ197" s="192"/>
      <c r="SA197" s="192"/>
      <c r="SB197" s="192"/>
      <c r="SC197" s="192"/>
      <c r="SD197" s="192"/>
      <c r="SE197" s="192"/>
      <c r="SF197" s="192"/>
      <c r="SG197" s="192"/>
      <c r="SH197" s="192"/>
      <c r="SI197" s="192"/>
      <c r="SJ197" s="192"/>
      <c r="SK197" s="192"/>
      <c r="SL197" s="192"/>
      <c r="SM197" s="192"/>
      <c r="SN197" s="192"/>
      <c r="SO197" s="192"/>
      <c r="SP197" s="192"/>
      <c r="SQ197" s="192"/>
      <c r="SR197" s="192"/>
      <c r="SS197" s="192"/>
      <c r="ST197" s="192"/>
      <c r="SU197" s="192"/>
      <c r="SV197" s="192"/>
      <c r="SW197" s="192"/>
      <c r="SX197" s="192"/>
      <c r="SY197" s="192"/>
      <c r="SZ197" s="192"/>
      <c r="TA197" s="192"/>
      <c r="TB197" s="192"/>
      <c r="TC197" s="192"/>
      <c r="TD197" s="192"/>
      <c r="TE197" s="192"/>
      <c r="TF197" s="192"/>
      <c r="TG197" s="192"/>
      <c r="TH197" s="192"/>
      <c r="TI197" s="192"/>
      <c r="TJ197" s="192"/>
      <c r="TK197" s="192"/>
      <c r="TL197" s="192"/>
      <c r="TM197" s="192"/>
      <c r="TN197" s="192"/>
      <c r="TO197" s="192"/>
      <c r="TP197" s="192"/>
      <c r="TQ197" s="192"/>
      <c r="TR197" s="192"/>
      <c r="TS197" s="192"/>
      <c r="TT197" s="192"/>
      <c r="TU197" s="192"/>
      <c r="TV197" s="192"/>
      <c r="TW197" s="192"/>
      <c r="TX197" s="192"/>
      <c r="TY197" s="192"/>
      <c r="TZ197" s="192"/>
      <c r="UA197" s="192"/>
      <c r="UB197" s="192"/>
      <c r="UC197" s="192"/>
      <c r="UD197" s="192"/>
      <c r="UE197" s="192"/>
      <c r="UF197" s="192"/>
      <c r="UG197" s="192"/>
      <c r="UH197" s="192"/>
      <c r="UI197" s="192"/>
      <c r="UJ197" s="192"/>
      <c r="UK197" s="192"/>
      <c r="UL197" s="192"/>
      <c r="UM197" s="192"/>
      <c r="UN197" s="192"/>
      <c r="UO197" s="192"/>
      <c r="UP197" s="192"/>
      <c r="UQ197" s="192"/>
      <c r="UR197" s="192"/>
      <c r="US197" s="192"/>
      <c r="UT197" s="192"/>
      <c r="UU197" s="192"/>
      <c r="UV197" s="192"/>
      <c r="UW197" s="192"/>
      <c r="UX197" s="192"/>
      <c r="UY197" s="192"/>
      <c r="UZ197" s="192"/>
      <c r="VA197" s="192"/>
      <c r="VB197" s="192"/>
      <c r="VC197" s="192"/>
      <c r="VD197" s="192"/>
      <c r="VE197" s="192"/>
      <c r="VF197" s="192"/>
      <c r="VG197" s="192"/>
      <c r="VH197" s="192"/>
      <c r="VI197" s="192"/>
      <c r="VJ197" s="192"/>
      <c r="VK197" s="192"/>
      <c r="VL197" s="192"/>
      <c r="VM197" s="192"/>
      <c r="VN197" s="192"/>
      <c r="VO197" s="192"/>
      <c r="VP197" s="192"/>
      <c r="VQ197" s="192"/>
      <c r="VR197" s="192"/>
      <c r="VS197" s="192"/>
      <c r="VT197" s="192"/>
      <c r="VU197" s="192"/>
      <c r="VV197" s="192"/>
      <c r="VW197" s="192"/>
      <c r="VX197" s="192"/>
      <c r="VY197" s="192"/>
      <c r="VZ197" s="192"/>
      <c r="WA197" s="192"/>
      <c r="WB197" s="192"/>
      <c r="WC197" s="192"/>
      <c r="WD197" s="192"/>
      <c r="WE197" s="192"/>
      <c r="WF197" s="192"/>
      <c r="WG197" s="192"/>
      <c r="WH197" s="192"/>
      <c r="WI197" s="192"/>
      <c r="WJ197" s="192"/>
      <c r="WK197" s="192"/>
      <c r="WL197" s="192"/>
      <c r="WM197" s="192"/>
      <c r="WN197" s="192"/>
      <c r="WO197" s="192"/>
      <c r="WP197" s="192"/>
      <c r="WQ197" s="192"/>
      <c r="WR197" s="192"/>
      <c r="WS197" s="192"/>
      <c r="WT197" s="192"/>
      <c r="WU197" s="192"/>
      <c r="WV197" s="192"/>
      <c r="WW197" s="192"/>
      <c r="WX197" s="192"/>
      <c r="WY197" s="192"/>
      <c r="WZ197" s="192"/>
      <c r="XA197" s="192"/>
      <c r="XB197" s="192"/>
      <c r="XC197" s="192"/>
      <c r="XD197" s="192"/>
      <c r="XE197" s="192"/>
      <c r="XF197" s="192"/>
      <c r="XG197" s="192"/>
      <c r="XH197" s="192"/>
      <c r="XI197" s="192"/>
      <c r="XJ197" s="192"/>
      <c r="XK197" s="192"/>
      <c r="XL197" s="192"/>
      <c r="XM197" s="192"/>
      <c r="XN197" s="192"/>
      <c r="XO197" s="192"/>
      <c r="XP197" s="192"/>
      <c r="XQ197" s="192"/>
      <c r="XR197" s="192"/>
      <c r="XS197" s="192"/>
      <c r="XT197" s="192"/>
      <c r="XU197" s="192"/>
      <c r="XV197" s="192"/>
      <c r="XW197" s="192"/>
      <c r="XX197" s="192"/>
      <c r="XY197" s="192"/>
      <c r="XZ197" s="192"/>
      <c r="YA197" s="192"/>
      <c r="YB197" s="192"/>
      <c r="YC197" s="192"/>
      <c r="YD197" s="192"/>
      <c r="YE197" s="192"/>
      <c r="YF197" s="192"/>
      <c r="YG197" s="192"/>
      <c r="YH197" s="192"/>
      <c r="YI197" s="192"/>
      <c r="YJ197" s="192"/>
      <c r="YK197" s="192"/>
      <c r="YL197" s="192"/>
      <c r="YM197" s="192"/>
      <c r="YN197" s="192"/>
      <c r="YO197" s="192"/>
      <c r="YP197" s="192"/>
      <c r="YQ197" s="192"/>
      <c r="YR197" s="192"/>
      <c r="YS197" s="192"/>
      <c r="YT197" s="192"/>
      <c r="YU197" s="192"/>
      <c r="YV197" s="192"/>
      <c r="YW197" s="192"/>
      <c r="YX197" s="192"/>
      <c r="YY197" s="192"/>
      <c r="YZ197" s="192"/>
      <c r="ZA197" s="192"/>
      <c r="ZB197" s="192"/>
      <c r="ZC197" s="192"/>
      <c r="ZD197" s="192"/>
      <c r="ZE197" s="192"/>
      <c r="ZF197" s="192"/>
      <c r="ZG197" s="192"/>
      <c r="ZH197" s="192"/>
      <c r="ZI197" s="192"/>
      <c r="ZJ197" s="192"/>
      <c r="ZK197" s="192"/>
      <c r="ZL197" s="192"/>
      <c r="ZM197" s="192"/>
      <c r="ZN197" s="192"/>
      <c r="ZO197" s="192"/>
      <c r="ZP197" s="192"/>
      <c r="ZQ197" s="192"/>
      <c r="ZR197" s="192"/>
      <c r="ZS197" s="192"/>
      <c r="ZT197" s="192"/>
      <c r="ZU197" s="192"/>
      <c r="ZV197" s="192"/>
      <c r="ZW197" s="192"/>
      <c r="ZX197" s="192"/>
      <c r="ZY197" s="192"/>
      <c r="ZZ197" s="192"/>
      <c r="AAA197" s="192"/>
      <c r="AAB197" s="192"/>
      <c r="AAC197" s="192"/>
      <c r="AAD197" s="192"/>
      <c r="AAE197" s="192"/>
      <c r="AAF197" s="192"/>
      <c r="AAG197" s="192"/>
      <c r="AAH197" s="192"/>
      <c r="AAI197" s="192"/>
      <c r="AAJ197" s="192"/>
      <c r="AAK197" s="192"/>
      <c r="AAL197" s="192"/>
      <c r="AAM197" s="192"/>
      <c r="AAN197" s="192"/>
      <c r="AAO197" s="192"/>
      <c r="AAP197" s="192"/>
      <c r="AAQ197" s="192"/>
      <c r="AAR197" s="192"/>
      <c r="AAS197" s="192"/>
      <c r="AAT197" s="192"/>
      <c r="AAU197" s="192"/>
      <c r="AAV197" s="192"/>
      <c r="AAW197" s="192"/>
      <c r="AAX197" s="192"/>
      <c r="AAY197" s="192"/>
      <c r="AAZ197" s="192"/>
      <c r="ABA197" s="192"/>
      <c r="ABB197" s="192"/>
      <c r="ABC197" s="192"/>
      <c r="ABD197" s="192"/>
      <c r="ABE197" s="192"/>
      <c r="ABF197" s="192"/>
      <c r="ABG197" s="192"/>
      <c r="ABH197" s="192"/>
      <c r="ABI197" s="192"/>
      <c r="ABJ197" s="192"/>
      <c r="ABK197" s="192"/>
      <c r="ABL197" s="192"/>
      <c r="ABM197" s="192"/>
      <c r="ABN197" s="192"/>
      <c r="ABO197" s="192"/>
      <c r="ABP197" s="192"/>
      <c r="ABQ197" s="192"/>
      <c r="ABR197" s="192"/>
      <c r="ABS197" s="192"/>
      <c r="ABT197" s="192"/>
      <c r="ABU197" s="192"/>
      <c r="ABV197" s="192"/>
      <c r="ABW197" s="192"/>
      <c r="ABX197" s="192"/>
      <c r="ABY197" s="192"/>
      <c r="ABZ197" s="192"/>
      <c r="ACA197" s="192"/>
      <c r="ACB197" s="192"/>
      <c r="ACC197" s="192"/>
      <c r="ACD197" s="192"/>
      <c r="ACE197" s="192"/>
      <c r="ACF197" s="192"/>
      <c r="ACG197" s="192"/>
      <c r="ACH197" s="192"/>
      <c r="ACI197" s="192"/>
      <c r="ACJ197" s="192"/>
      <c r="ACK197" s="192"/>
      <c r="ACL197" s="192"/>
      <c r="ACM197" s="192"/>
      <c r="ACN197" s="192"/>
      <c r="ACO197" s="192"/>
      <c r="ACP197" s="192"/>
      <c r="ACQ197" s="192"/>
      <c r="ACR197" s="192"/>
      <c r="ACS197" s="192"/>
      <c r="ACT197" s="192"/>
      <c r="ACU197" s="192"/>
      <c r="ACV197" s="192"/>
      <c r="ACW197" s="192"/>
      <c r="ACX197" s="192"/>
      <c r="ACY197" s="192"/>
      <c r="ACZ197" s="192"/>
      <c r="ADA197" s="192"/>
      <c r="ADB197" s="192"/>
      <c r="ADC197" s="192"/>
      <c r="ADD197" s="192"/>
      <c r="ADE197" s="192"/>
      <c r="ADF197" s="192"/>
      <c r="ADG197" s="192"/>
      <c r="ADH197" s="192"/>
      <c r="ADI197" s="192"/>
      <c r="ADJ197" s="192"/>
      <c r="ADK197" s="192"/>
      <c r="ADL197" s="192"/>
      <c r="ADM197" s="192"/>
      <c r="ADN197" s="192"/>
      <c r="ADO197" s="192"/>
      <c r="ADP197" s="192"/>
      <c r="ADQ197" s="192"/>
      <c r="ADR197" s="192"/>
      <c r="ADS197" s="192"/>
      <c r="ADT197" s="192"/>
      <c r="ADU197" s="192"/>
      <c r="ADV197" s="192"/>
      <c r="ADW197" s="192"/>
      <c r="ADX197" s="192"/>
      <c r="ADY197" s="192"/>
      <c r="ADZ197" s="192"/>
      <c r="AEA197" s="192"/>
      <c r="AEB197" s="192"/>
      <c r="AEC197" s="192"/>
      <c r="AED197" s="192"/>
      <c r="AEE197" s="192"/>
      <c r="AEF197" s="192"/>
      <c r="AEG197" s="192"/>
      <c r="AEH197" s="192"/>
      <c r="AEI197" s="192"/>
      <c r="AEJ197" s="192"/>
      <c r="AEK197" s="192"/>
      <c r="AEL197" s="192"/>
      <c r="AEM197" s="192"/>
      <c r="AEN197" s="192"/>
      <c r="AEO197" s="192"/>
      <c r="AEP197" s="192"/>
      <c r="AEQ197" s="192"/>
      <c r="AER197" s="192"/>
      <c r="AES197" s="192"/>
      <c r="AET197" s="192"/>
      <c r="AEU197" s="192"/>
      <c r="AEV197" s="192"/>
      <c r="AEW197" s="192"/>
      <c r="AEX197" s="192"/>
      <c r="AEY197" s="192"/>
      <c r="AEZ197" s="192"/>
      <c r="AFA197" s="192"/>
      <c r="AFB197" s="192"/>
      <c r="AFC197" s="192"/>
      <c r="AFD197" s="192"/>
      <c r="AFE197" s="192"/>
      <c r="AFF197" s="192"/>
      <c r="AFG197" s="192"/>
      <c r="AFH197" s="192"/>
      <c r="AFI197" s="192"/>
      <c r="AFJ197" s="192"/>
      <c r="AFK197" s="192"/>
      <c r="AFL197" s="192"/>
      <c r="AFM197" s="192"/>
      <c r="AFN197" s="192"/>
      <c r="AFO197" s="192"/>
      <c r="AFP197" s="192"/>
      <c r="AFQ197" s="192"/>
      <c r="AFR197" s="192"/>
      <c r="AFS197" s="192"/>
      <c r="AFT197" s="192"/>
      <c r="AFU197" s="192"/>
      <c r="AFV197" s="192"/>
      <c r="AFW197" s="192"/>
      <c r="AFX197" s="192"/>
      <c r="AFY197" s="192"/>
      <c r="AFZ197" s="192"/>
      <c r="AGA197" s="192"/>
      <c r="AGB197" s="192"/>
      <c r="AGC197" s="192"/>
      <c r="AGD197" s="192"/>
      <c r="AGE197" s="192"/>
      <c r="AGF197" s="192"/>
      <c r="AGG197" s="192"/>
      <c r="AGH197" s="192"/>
      <c r="AGI197" s="192"/>
      <c r="AGJ197" s="192"/>
      <c r="AGK197" s="192"/>
      <c r="AGL197" s="192"/>
      <c r="AGM197" s="192"/>
      <c r="AGN197" s="192"/>
      <c r="AGO197" s="192"/>
      <c r="AGP197" s="192"/>
      <c r="AGQ197" s="192"/>
      <c r="AGR197" s="192"/>
      <c r="AGS197" s="192"/>
      <c r="AGT197" s="192"/>
      <c r="AGU197" s="192"/>
      <c r="AGV197" s="192"/>
      <c r="AGW197" s="192"/>
      <c r="AGX197" s="192"/>
      <c r="AGY197" s="192"/>
      <c r="AGZ197" s="192"/>
      <c r="AHA197" s="192"/>
      <c r="AHB197" s="192"/>
      <c r="AHC197" s="192"/>
      <c r="AHD197" s="192"/>
      <c r="AHE197" s="192"/>
      <c r="AHF197" s="192"/>
      <c r="AHG197" s="192"/>
      <c r="AHH197" s="192"/>
      <c r="AHI197" s="192"/>
      <c r="AHJ197" s="192"/>
      <c r="AHK197" s="192"/>
      <c r="AHL197" s="192"/>
      <c r="AHM197" s="192"/>
      <c r="AHN197" s="192"/>
      <c r="AHO197" s="192"/>
      <c r="AHP197" s="192"/>
      <c r="AHQ197" s="192"/>
      <c r="AHR197" s="192"/>
      <c r="AHS197" s="192"/>
      <c r="AHT197" s="192"/>
      <c r="AHU197" s="192"/>
      <c r="AHV197" s="192"/>
      <c r="AHW197" s="192"/>
      <c r="AHX197" s="192"/>
      <c r="AHY197" s="192"/>
      <c r="AHZ197" s="192"/>
      <c r="AIA197" s="192"/>
      <c r="AIB197" s="192"/>
      <c r="AIC197" s="192"/>
      <c r="AID197" s="192"/>
      <c r="AIE197" s="192"/>
      <c r="AIF197" s="192"/>
      <c r="AIG197" s="192"/>
      <c r="AIH197" s="192"/>
      <c r="AII197" s="192"/>
      <c r="AIJ197" s="192"/>
      <c r="AIK197" s="192"/>
      <c r="AIL197" s="192"/>
      <c r="AIM197" s="192"/>
      <c r="AIN197" s="192"/>
      <c r="AIO197" s="192"/>
      <c r="AIP197" s="192"/>
      <c r="AIQ197" s="192"/>
      <c r="AIR197" s="192"/>
      <c r="AIS197" s="192"/>
      <c r="AIT197" s="192"/>
      <c r="AIU197" s="192"/>
      <c r="AIV197" s="192"/>
      <c r="AIW197" s="192"/>
      <c r="AIX197" s="192"/>
      <c r="AIY197" s="192"/>
      <c r="AIZ197" s="192"/>
      <c r="AJA197" s="192"/>
      <c r="AJB197" s="192"/>
      <c r="AJC197" s="192"/>
      <c r="AJD197" s="192"/>
      <c r="AJE197" s="192"/>
      <c r="AJF197" s="192"/>
      <c r="AJG197" s="192"/>
      <c r="AJH197" s="192"/>
      <c r="AJI197" s="192"/>
      <c r="AJJ197" s="192"/>
      <c r="AJK197" s="192"/>
      <c r="AJL197" s="192"/>
      <c r="AJM197" s="192"/>
      <c r="AJN197" s="192"/>
      <c r="AJO197" s="192"/>
      <c r="AJP197" s="192"/>
      <c r="AJQ197" s="192"/>
      <c r="AJR197" s="192"/>
      <c r="AJS197" s="192"/>
      <c r="AJT197" s="192"/>
      <c r="AJU197" s="192"/>
      <c r="AJV197" s="192"/>
      <c r="AJW197" s="192"/>
      <c r="AJX197" s="192"/>
      <c r="AJY197" s="192"/>
      <c r="AJZ197" s="192"/>
      <c r="AKA197" s="192"/>
      <c r="AKB197" s="192"/>
      <c r="AKC197" s="192"/>
      <c r="AKD197" s="192"/>
      <c r="AKE197" s="192"/>
      <c r="AKF197" s="192"/>
      <c r="AKG197" s="192"/>
      <c r="AKH197" s="192"/>
      <c r="AKI197" s="192"/>
      <c r="AKJ197" s="192"/>
      <c r="AKK197" s="192"/>
      <c r="AKL197" s="192"/>
      <c r="AKM197" s="192"/>
      <c r="AKN197" s="192"/>
      <c r="AKO197" s="192"/>
      <c r="AKP197" s="192"/>
      <c r="AKQ197" s="192"/>
      <c r="AKR197" s="192"/>
      <c r="AKS197" s="192"/>
      <c r="AKT197" s="192"/>
      <c r="AKU197" s="192"/>
      <c r="AKV197" s="192"/>
      <c r="AKW197" s="192"/>
      <c r="AKX197" s="192"/>
      <c r="AKY197" s="192"/>
      <c r="AKZ197" s="192"/>
      <c r="ALA197" s="192"/>
      <c r="ALB197" s="192"/>
      <c r="ALC197" s="192"/>
      <c r="ALD197" s="192"/>
      <c r="ALE197" s="192"/>
      <c r="ALF197" s="192"/>
      <c r="ALG197" s="192"/>
      <c r="ALH197" s="192"/>
      <c r="ALI197" s="192"/>
      <c r="ALJ197" s="192"/>
      <c r="ALK197" s="192"/>
      <c r="ALL197" s="192"/>
      <c r="ALM197" s="192"/>
      <c r="ALN197" s="192"/>
      <c r="ALO197" s="192"/>
      <c r="ALP197" s="192"/>
      <c r="ALQ197" s="192"/>
      <c r="ALR197" s="192"/>
      <c r="ALS197" s="192"/>
      <c r="ALT197" s="192"/>
      <c r="ALU197" s="192"/>
      <c r="ALV197" s="192"/>
      <c r="ALW197" s="192"/>
      <c r="ALX197" s="192"/>
      <c r="ALY197" s="192"/>
      <c r="ALZ197" s="192"/>
      <c r="AMA197" s="192"/>
      <c r="AMB197" s="192"/>
      <c r="AMC197" s="192"/>
      <c r="AMD197" s="192"/>
      <c r="AME197" s="192"/>
      <c r="AMF197" s="192"/>
      <c r="AMG197" s="192"/>
      <c r="AMH197" s="192"/>
      <c r="AMI197" s="192"/>
      <c r="AMJ197" s="192"/>
      <c r="AMK197" s="192"/>
      <c r="AML197" s="192"/>
    </row>
    <row r="198" spans="1:1026" s="183" customFormat="1">
      <c r="A198" s="192"/>
      <c r="B198" s="192" t="s">
        <v>705</v>
      </c>
      <c r="C198" s="199" t="s">
        <v>693</v>
      </c>
      <c r="D198" s="200" t="s">
        <v>697</v>
      </c>
      <c r="E198" s="200" t="s">
        <v>700</v>
      </c>
      <c r="F198" s="200" t="s">
        <v>697</v>
      </c>
      <c r="G198" s="200" t="s">
        <v>155</v>
      </c>
      <c r="H198" s="201" t="str">
        <f t="shared" si="12"/>
        <v>EXEC INS_fsm_state_transition @tx_fsm_type_name='REF_LEGAL_ENTITY', @tx_state_name='APPROVED', @tx_action_name='UPDATE', @tx_next_state_name='APPROVED',  @tx_login_name='nazdaq_prod'</v>
      </c>
      <c r="I198" s="192"/>
      <c r="J198" s="192"/>
      <c r="K198" s="192"/>
      <c r="L198" s="192"/>
      <c r="M198" s="192"/>
      <c r="N198" s="192"/>
      <c r="O198" s="192"/>
      <c r="P198" s="192"/>
      <c r="Q198" s="192"/>
      <c r="R198" s="192"/>
      <c r="S198" s="192"/>
      <c r="T198" s="192"/>
      <c r="U198" s="192"/>
      <c r="V198" s="192"/>
      <c r="W198" s="192"/>
      <c r="X198" s="192"/>
      <c r="Y198" s="192"/>
      <c r="Z198" s="192"/>
      <c r="AA198" s="192"/>
      <c r="AB198" s="192"/>
      <c r="AC198" s="192"/>
      <c r="AD198" s="192"/>
      <c r="AE198" s="192"/>
      <c r="AF198" s="192"/>
      <c r="AG198" s="192"/>
      <c r="AH198" s="192"/>
      <c r="AI198" s="192"/>
      <c r="AJ198" s="192"/>
      <c r="AK198" s="192"/>
      <c r="AL198" s="192"/>
      <c r="AM198" s="192"/>
      <c r="AN198" s="192"/>
      <c r="AO198" s="192"/>
      <c r="AP198" s="192"/>
      <c r="AQ198" s="192"/>
      <c r="AR198" s="192"/>
      <c r="AS198" s="192"/>
      <c r="AT198" s="192"/>
      <c r="AU198" s="192"/>
      <c r="AV198" s="192"/>
      <c r="AW198" s="192"/>
      <c r="AX198" s="192"/>
      <c r="AY198" s="192"/>
      <c r="AZ198" s="192"/>
      <c r="BA198" s="192"/>
      <c r="BB198" s="192"/>
      <c r="BC198" s="192"/>
      <c r="BD198" s="192"/>
      <c r="BE198" s="192"/>
      <c r="BF198" s="192"/>
      <c r="BG198" s="192"/>
      <c r="BH198" s="192"/>
      <c r="BI198" s="192"/>
      <c r="BJ198" s="192"/>
      <c r="BK198" s="192"/>
      <c r="BL198" s="192"/>
      <c r="BM198" s="192"/>
      <c r="BN198" s="192"/>
      <c r="BO198" s="192"/>
      <c r="BP198" s="192"/>
      <c r="BQ198" s="192"/>
      <c r="BR198" s="192"/>
      <c r="BS198" s="192"/>
      <c r="BT198" s="192"/>
      <c r="BU198" s="192"/>
      <c r="BV198" s="192"/>
      <c r="BW198" s="192"/>
      <c r="BX198" s="192"/>
      <c r="BY198" s="192"/>
      <c r="BZ198" s="192"/>
      <c r="CA198" s="192"/>
      <c r="CB198" s="192"/>
      <c r="CC198" s="192"/>
      <c r="CD198" s="192"/>
      <c r="CE198" s="192"/>
      <c r="CF198" s="192"/>
      <c r="CG198" s="192"/>
      <c r="CH198" s="192"/>
      <c r="CI198" s="192"/>
      <c r="CJ198" s="192"/>
      <c r="CK198" s="192"/>
      <c r="CL198" s="192"/>
      <c r="CM198" s="192"/>
      <c r="CN198" s="192"/>
      <c r="CO198" s="192"/>
      <c r="CP198" s="192"/>
      <c r="CQ198" s="192"/>
      <c r="CR198" s="192"/>
      <c r="CS198" s="192"/>
      <c r="CT198" s="192"/>
      <c r="CU198" s="192"/>
      <c r="CV198" s="192"/>
      <c r="CW198" s="192"/>
      <c r="CX198" s="192"/>
      <c r="CY198" s="192"/>
      <c r="CZ198" s="192"/>
      <c r="DA198" s="192"/>
      <c r="DB198" s="192"/>
      <c r="DC198" s="192"/>
      <c r="DD198" s="192"/>
      <c r="DE198" s="192"/>
      <c r="DF198" s="192"/>
      <c r="DG198" s="192"/>
      <c r="DH198" s="192"/>
      <c r="DI198" s="192"/>
      <c r="DJ198" s="192"/>
      <c r="DK198" s="192"/>
      <c r="DL198" s="192"/>
      <c r="DM198" s="192"/>
      <c r="DN198" s="192"/>
      <c r="DO198" s="192"/>
      <c r="DP198" s="192"/>
      <c r="DQ198" s="192"/>
      <c r="DR198" s="192"/>
      <c r="DS198" s="192"/>
      <c r="DT198" s="192"/>
      <c r="DU198" s="192"/>
      <c r="DV198" s="192"/>
      <c r="DW198" s="192"/>
      <c r="DX198" s="192"/>
      <c r="DY198" s="192"/>
      <c r="DZ198" s="192"/>
      <c r="EA198" s="192"/>
      <c r="EB198" s="192"/>
      <c r="EC198" s="192"/>
      <c r="ED198" s="192"/>
      <c r="EE198" s="192"/>
      <c r="EF198" s="192"/>
      <c r="EG198" s="192"/>
      <c r="EH198" s="192"/>
      <c r="EI198" s="192"/>
      <c r="EJ198" s="192"/>
      <c r="EK198" s="192"/>
      <c r="EL198" s="192"/>
      <c r="EM198" s="192"/>
      <c r="EN198" s="192"/>
      <c r="EO198" s="192"/>
      <c r="EP198" s="192"/>
      <c r="EQ198" s="192"/>
      <c r="ER198" s="192"/>
      <c r="ES198" s="192"/>
      <c r="ET198" s="192"/>
      <c r="EU198" s="192"/>
      <c r="EV198" s="192"/>
      <c r="EW198" s="192"/>
      <c r="EX198" s="192"/>
      <c r="EY198" s="192"/>
      <c r="EZ198" s="192"/>
      <c r="FA198" s="192"/>
      <c r="FB198" s="192"/>
      <c r="FC198" s="192"/>
      <c r="FD198" s="192"/>
      <c r="FE198" s="192"/>
      <c r="FF198" s="192"/>
      <c r="FG198" s="192"/>
      <c r="FH198" s="192"/>
      <c r="FI198" s="192"/>
      <c r="FJ198" s="192"/>
      <c r="FK198" s="192"/>
      <c r="FL198" s="192"/>
      <c r="FM198" s="192"/>
      <c r="FN198" s="192"/>
      <c r="FO198" s="192"/>
      <c r="FP198" s="192"/>
      <c r="FQ198" s="192"/>
      <c r="FR198" s="192"/>
      <c r="FS198" s="192"/>
      <c r="FT198" s="192"/>
      <c r="FU198" s="192"/>
      <c r="FV198" s="192"/>
      <c r="FW198" s="192"/>
      <c r="FX198" s="192"/>
      <c r="FY198" s="192"/>
      <c r="FZ198" s="192"/>
      <c r="GA198" s="192"/>
      <c r="GB198" s="192"/>
      <c r="GC198" s="192"/>
      <c r="GD198" s="192"/>
      <c r="GE198" s="192"/>
      <c r="GF198" s="192"/>
      <c r="GG198" s="192"/>
      <c r="GH198" s="192"/>
      <c r="GI198" s="192"/>
      <c r="GJ198" s="192"/>
      <c r="GK198" s="192"/>
      <c r="GL198" s="192"/>
      <c r="GM198" s="192"/>
      <c r="GN198" s="192"/>
      <c r="GO198" s="192"/>
      <c r="GP198" s="192"/>
      <c r="GQ198" s="192"/>
      <c r="GR198" s="192"/>
      <c r="GS198" s="192"/>
      <c r="GT198" s="192"/>
      <c r="GU198" s="192"/>
      <c r="GV198" s="192"/>
      <c r="GW198" s="192"/>
      <c r="GX198" s="192"/>
      <c r="GY198" s="192"/>
      <c r="GZ198" s="192"/>
      <c r="HA198" s="192"/>
      <c r="HB198" s="192"/>
      <c r="HC198" s="192"/>
      <c r="HD198" s="192"/>
      <c r="HE198" s="192"/>
      <c r="HF198" s="192"/>
      <c r="HG198" s="192"/>
      <c r="HH198" s="192"/>
      <c r="HI198" s="192"/>
      <c r="HJ198" s="192"/>
      <c r="HK198" s="192"/>
      <c r="HL198" s="192"/>
      <c r="HM198" s="192"/>
      <c r="HN198" s="192"/>
      <c r="HO198" s="192"/>
      <c r="HP198" s="192"/>
      <c r="HQ198" s="192"/>
      <c r="HR198" s="192"/>
      <c r="HS198" s="192"/>
      <c r="HT198" s="192"/>
      <c r="HU198" s="192"/>
      <c r="HV198" s="192"/>
      <c r="HW198" s="192"/>
      <c r="HX198" s="192"/>
      <c r="HY198" s="192"/>
      <c r="HZ198" s="192"/>
      <c r="IA198" s="192"/>
      <c r="IB198" s="192"/>
      <c r="IC198" s="192"/>
      <c r="ID198" s="192"/>
      <c r="IE198" s="192"/>
      <c r="IF198" s="192"/>
      <c r="IG198" s="192"/>
      <c r="IH198" s="192"/>
      <c r="II198" s="192"/>
      <c r="IJ198" s="192"/>
      <c r="IK198" s="192"/>
      <c r="IL198" s="192"/>
      <c r="IM198" s="192"/>
      <c r="IN198" s="192"/>
      <c r="IO198" s="192"/>
      <c r="IP198" s="192"/>
      <c r="IQ198" s="192"/>
      <c r="IR198" s="192"/>
      <c r="IS198" s="192"/>
      <c r="IT198" s="192"/>
      <c r="IU198" s="192"/>
      <c r="IV198" s="192"/>
      <c r="IW198" s="192"/>
      <c r="IX198" s="192"/>
      <c r="IY198" s="192"/>
      <c r="IZ198" s="192"/>
      <c r="JA198" s="192"/>
      <c r="JB198" s="192"/>
      <c r="JC198" s="192"/>
      <c r="JD198" s="192"/>
      <c r="JE198" s="192"/>
      <c r="JF198" s="192"/>
      <c r="JG198" s="192"/>
      <c r="JH198" s="192"/>
      <c r="JI198" s="192"/>
      <c r="JJ198" s="192"/>
      <c r="JK198" s="192"/>
      <c r="JL198" s="192"/>
      <c r="JM198" s="192"/>
      <c r="JN198" s="192"/>
      <c r="JO198" s="192"/>
      <c r="JP198" s="192"/>
      <c r="JQ198" s="192"/>
      <c r="JR198" s="192"/>
      <c r="JS198" s="192"/>
      <c r="JT198" s="192"/>
      <c r="JU198" s="192"/>
      <c r="JV198" s="192"/>
      <c r="JW198" s="192"/>
      <c r="JX198" s="192"/>
      <c r="JY198" s="192"/>
      <c r="JZ198" s="192"/>
      <c r="KA198" s="192"/>
      <c r="KB198" s="192"/>
      <c r="KC198" s="192"/>
      <c r="KD198" s="192"/>
      <c r="KE198" s="192"/>
      <c r="KF198" s="192"/>
      <c r="KG198" s="192"/>
      <c r="KH198" s="192"/>
      <c r="KI198" s="192"/>
      <c r="KJ198" s="192"/>
      <c r="KK198" s="192"/>
      <c r="KL198" s="192"/>
      <c r="KM198" s="192"/>
      <c r="KN198" s="192"/>
      <c r="KO198" s="192"/>
      <c r="KP198" s="192"/>
      <c r="KQ198" s="192"/>
      <c r="KR198" s="192"/>
      <c r="KS198" s="192"/>
      <c r="KT198" s="192"/>
      <c r="KU198" s="192"/>
      <c r="KV198" s="192"/>
      <c r="KW198" s="192"/>
      <c r="KX198" s="192"/>
      <c r="KY198" s="192"/>
      <c r="KZ198" s="192"/>
      <c r="LA198" s="192"/>
      <c r="LB198" s="192"/>
      <c r="LC198" s="192"/>
      <c r="LD198" s="192"/>
      <c r="LE198" s="192"/>
      <c r="LF198" s="192"/>
      <c r="LG198" s="192"/>
      <c r="LH198" s="192"/>
      <c r="LI198" s="192"/>
      <c r="LJ198" s="192"/>
      <c r="LK198" s="192"/>
      <c r="LL198" s="192"/>
      <c r="LM198" s="192"/>
      <c r="LN198" s="192"/>
      <c r="LO198" s="192"/>
      <c r="LP198" s="192"/>
      <c r="LQ198" s="192"/>
      <c r="LR198" s="192"/>
      <c r="LS198" s="192"/>
      <c r="LT198" s="192"/>
      <c r="LU198" s="192"/>
      <c r="LV198" s="192"/>
      <c r="LW198" s="192"/>
      <c r="LX198" s="192"/>
      <c r="LY198" s="192"/>
      <c r="LZ198" s="192"/>
      <c r="MA198" s="192"/>
      <c r="MB198" s="192"/>
      <c r="MC198" s="192"/>
      <c r="MD198" s="192"/>
      <c r="ME198" s="192"/>
      <c r="MF198" s="192"/>
      <c r="MG198" s="192"/>
      <c r="MH198" s="192"/>
      <c r="MI198" s="192"/>
      <c r="MJ198" s="192"/>
      <c r="MK198" s="192"/>
      <c r="ML198" s="192"/>
      <c r="MM198" s="192"/>
      <c r="MN198" s="192"/>
      <c r="MO198" s="192"/>
      <c r="MP198" s="192"/>
      <c r="MQ198" s="192"/>
      <c r="MR198" s="192"/>
      <c r="MS198" s="192"/>
      <c r="MT198" s="192"/>
      <c r="MU198" s="192"/>
      <c r="MV198" s="192"/>
      <c r="MW198" s="192"/>
      <c r="MX198" s="192"/>
      <c r="MY198" s="192"/>
      <c r="MZ198" s="192"/>
      <c r="NA198" s="192"/>
      <c r="NB198" s="192"/>
      <c r="NC198" s="192"/>
      <c r="ND198" s="192"/>
      <c r="NE198" s="192"/>
      <c r="NF198" s="192"/>
      <c r="NG198" s="192"/>
      <c r="NH198" s="192"/>
      <c r="NI198" s="192"/>
      <c r="NJ198" s="192"/>
      <c r="NK198" s="192"/>
      <c r="NL198" s="192"/>
      <c r="NM198" s="192"/>
      <c r="NN198" s="192"/>
      <c r="NO198" s="192"/>
      <c r="NP198" s="192"/>
      <c r="NQ198" s="192"/>
      <c r="NR198" s="192"/>
      <c r="NS198" s="192"/>
      <c r="NT198" s="192"/>
      <c r="NU198" s="192"/>
      <c r="NV198" s="192"/>
      <c r="NW198" s="192"/>
      <c r="NX198" s="192"/>
      <c r="NY198" s="192"/>
      <c r="NZ198" s="192"/>
      <c r="OA198" s="192"/>
      <c r="OB198" s="192"/>
      <c r="OC198" s="192"/>
      <c r="OD198" s="192"/>
      <c r="OE198" s="192"/>
      <c r="OF198" s="192"/>
      <c r="OG198" s="192"/>
      <c r="OH198" s="192"/>
      <c r="OI198" s="192"/>
      <c r="OJ198" s="192"/>
      <c r="OK198" s="192"/>
      <c r="OL198" s="192"/>
      <c r="OM198" s="192"/>
      <c r="ON198" s="192"/>
      <c r="OO198" s="192"/>
      <c r="OP198" s="192"/>
      <c r="OQ198" s="192"/>
      <c r="OR198" s="192"/>
      <c r="OS198" s="192"/>
      <c r="OT198" s="192"/>
      <c r="OU198" s="192"/>
      <c r="OV198" s="192"/>
      <c r="OW198" s="192"/>
      <c r="OX198" s="192"/>
      <c r="OY198" s="192"/>
      <c r="OZ198" s="192"/>
      <c r="PA198" s="192"/>
      <c r="PB198" s="192"/>
      <c r="PC198" s="192"/>
      <c r="PD198" s="192"/>
      <c r="PE198" s="192"/>
      <c r="PF198" s="192"/>
      <c r="PG198" s="192"/>
      <c r="PH198" s="192"/>
      <c r="PI198" s="192"/>
      <c r="PJ198" s="192"/>
      <c r="PK198" s="192"/>
      <c r="PL198" s="192"/>
      <c r="PM198" s="192"/>
      <c r="PN198" s="192"/>
      <c r="PO198" s="192"/>
      <c r="PP198" s="192"/>
      <c r="PQ198" s="192"/>
      <c r="PR198" s="192"/>
      <c r="PS198" s="192"/>
      <c r="PT198" s="192"/>
      <c r="PU198" s="192"/>
      <c r="PV198" s="192"/>
      <c r="PW198" s="192"/>
      <c r="PX198" s="192"/>
      <c r="PY198" s="192"/>
      <c r="PZ198" s="192"/>
      <c r="QA198" s="192"/>
      <c r="QB198" s="192"/>
      <c r="QC198" s="192"/>
      <c r="QD198" s="192"/>
      <c r="QE198" s="192"/>
      <c r="QF198" s="192"/>
      <c r="QG198" s="192"/>
      <c r="QH198" s="192"/>
      <c r="QI198" s="192"/>
      <c r="QJ198" s="192"/>
      <c r="QK198" s="192"/>
      <c r="QL198" s="192"/>
      <c r="QM198" s="192"/>
      <c r="QN198" s="192"/>
      <c r="QO198" s="192"/>
      <c r="QP198" s="192"/>
      <c r="QQ198" s="192"/>
      <c r="QR198" s="192"/>
      <c r="QS198" s="192"/>
      <c r="QT198" s="192"/>
      <c r="QU198" s="192"/>
      <c r="QV198" s="192"/>
      <c r="QW198" s="192"/>
      <c r="QX198" s="192"/>
      <c r="QY198" s="192"/>
      <c r="QZ198" s="192"/>
      <c r="RA198" s="192"/>
      <c r="RB198" s="192"/>
      <c r="RC198" s="192"/>
      <c r="RD198" s="192"/>
      <c r="RE198" s="192"/>
      <c r="RF198" s="192"/>
      <c r="RG198" s="192"/>
      <c r="RH198" s="192"/>
      <c r="RI198" s="192"/>
      <c r="RJ198" s="192"/>
      <c r="RK198" s="192"/>
      <c r="RL198" s="192"/>
      <c r="RM198" s="192"/>
      <c r="RN198" s="192"/>
      <c r="RO198" s="192"/>
      <c r="RP198" s="192"/>
      <c r="RQ198" s="192"/>
      <c r="RR198" s="192"/>
      <c r="RS198" s="192"/>
      <c r="RT198" s="192"/>
      <c r="RU198" s="192"/>
      <c r="RV198" s="192"/>
      <c r="RW198" s="192"/>
      <c r="RX198" s="192"/>
      <c r="RY198" s="192"/>
      <c r="RZ198" s="192"/>
      <c r="SA198" s="192"/>
      <c r="SB198" s="192"/>
      <c r="SC198" s="192"/>
      <c r="SD198" s="192"/>
      <c r="SE198" s="192"/>
      <c r="SF198" s="192"/>
      <c r="SG198" s="192"/>
      <c r="SH198" s="192"/>
      <c r="SI198" s="192"/>
      <c r="SJ198" s="192"/>
      <c r="SK198" s="192"/>
      <c r="SL198" s="192"/>
      <c r="SM198" s="192"/>
      <c r="SN198" s="192"/>
      <c r="SO198" s="192"/>
      <c r="SP198" s="192"/>
      <c r="SQ198" s="192"/>
      <c r="SR198" s="192"/>
      <c r="SS198" s="192"/>
      <c r="ST198" s="192"/>
      <c r="SU198" s="192"/>
      <c r="SV198" s="192"/>
      <c r="SW198" s="192"/>
      <c r="SX198" s="192"/>
      <c r="SY198" s="192"/>
      <c r="SZ198" s="192"/>
      <c r="TA198" s="192"/>
      <c r="TB198" s="192"/>
      <c r="TC198" s="192"/>
      <c r="TD198" s="192"/>
      <c r="TE198" s="192"/>
      <c r="TF198" s="192"/>
      <c r="TG198" s="192"/>
      <c r="TH198" s="192"/>
      <c r="TI198" s="192"/>
      <c r="TJ198" s="192"/>
      <c r="TK198" s="192"/>
      <c r="TL198" s="192"/>
      <c r="TM198" s="192"/>
      <c r="TN198" s="192"/>
      <c r="TO198" s="192"/>
      <c r="TP198" s="192"/>
      <c r="TQ198" s="192"/>
      <c r="TR198" s="192"/>
      <c r="TS198" s="192"/>
      <c r="TT198" s="192"/>
      <c r="TU198" s="192"/>
      <c r="TV198" s="192"/>
      <c r="TW198" s="192"/>
      <c r="TX198" s="192"/>
      <c r="TY198" s="192"/>
      <c r="TZ198" s="192"/>
      <c r="UA198" s="192"/>
      <c r="UB198" s="192"/>
      <c r="UC198" s="192"/>
      <c r="UD198" s="192"/>
      <c r="UE198" s="192"/>
      <c r="UF198" s="192"/>
      <c r="UG198" s="192"/>
      <c r="UH198" s="192"/>
      <c r="UI198" s="192"/>
      <c r="UJ198" s="192"/>
      <c r="UK198" s="192"/>
      <c r="UL198" s="192"/>
      <c r="UM198" s="192"/>
      <c r="UN198" s="192"/>
      <c r="UO198" s="192"/>
      <c r="UP198" s="192"/>
      <c r="UQ198" s="192"/>
      <c r="UR198" s="192"/>
      <c r="US198" s="192"/>
      <c r="UT198" s="192"/>
      <c r="UU198" s="192"/>
      <c r="UV198" s="192"/>
      <c r="UW198" s="192"/>
      <c r="UX198" s="192"/>
      <c r="UY198" s="192"/>
      <c r="UZ198" s="192"/>
      <c r="VA198" s="192"/>
      <c r="VB198" s="192"/>
      <c r="VC198" s="192"/>
      <c r="VD198" s="192"/>
      <c r="VE198" s="192"/>
      <c r="VF198" s="192"/>
      <c r="VG198" s="192"/>
      <c r="VH198" s="192"/>
      <c r="VI198" s="192"/>
      <c r="VJ198" s="192"/>
      <c r="VK198" s="192"/>
      <c r="VL198" s="192"/>
      <c r="VM198" s="192"/>
      <c r="VN198" s="192"/>
      <c r="VO198" s="192"/>
      <c r="VP198" s="192"/>
      <c r="VQ198" s="192"/>
      <c r="VR198" s="192"/>
      <c r="VS198" s="192"/>
      <c r="VT198" s="192"/>
      <c r="VU198" s="192"/>
      <c r="VV198" s="192"/>
      <c r="VW198" s="192"/>
      <c r="VX198" s="192"/>
      <c r="VY198" s="192"/>
      <c r="VZ198" s="192"/>
      <c r="WA198" s="192"/>
      <c r="WB198" s="192"/>
      <c r="WC198" s="192"/>
      <c r="WD198" s="192"/>
      <c r="WE198" s="192"/>
      <c r="WF198" s="192"/>
      <c r="WG198" s="192"/>
      <c r="WH198" s="192"/>
      <c r="WI198" s="192"/>
      <c r="WJ198" s="192"/>
      <c r="WK198" s="192"/>
      <c r="WL198" s="192"/>
      <c r="WM198" s="192"/>
      <c r="WN198" s="192"/>
      <c r="WO198" s="192"/>
      <c r="WP198" s="192"/>
      <c r="WQ198" s="192"/>
      <c r="WR198" s="192"/>
      <c r="WS198" s="192"/>
      <c r="WT198" s="192"/>
      <c r="WU198" s="192"/>
      <c r="WV198" s="192"/>
      <c r="WW198" s="192"/>
      <c r="WX198" s="192"/>
      <c r="WY198" s="192"/>
      <c r="WZ198" s="192"/>
      <c r="XA198" s="192"/>
      <c r="XB198" s="192"/>
      <c r="XC198" s="192"/>
      <c r="XD198" s="192"/>
      <c r="XE198" s="192"/>
      <c r="XF198" s="192"/>
      <c r="XG198" s="192"/>
      <c r="XH198" s="192"/>
      <c r="XI198" s="192"/>
      <c r="XJ198" s="192"/>
      <c r="XK198" s="192"/>
      <c r="XL198" s="192"/>
      <c r="XM198" s="192"/>
      <c r="XN198" s="192"/>
      <c r="XO198" s="192"/>
      <c r="XP198" s="192"/>
      <c r="XQ198" s="192"/>
      <c r="XR198" s="192"/>
      <c r="XS198" s="192"/>
      <c r="XT198" s="192"/>
      <c r="XU198" s="192"/>
      <c r="XV198" s="192"/>
      <c r="XW198" s="192"/>
      <c r="XX198" s="192"/>
      <c r="XY198" s="192"/>
      <c r="XZ198" s="192"/>
      <c r="YA198" s="192"/>
      <c r="YB198" s="192"/>
      <c r="YC198" s="192"/>
      <c r="YD198" s="192"/>
      <c r="YE198" s="192"/>
      <c r="YF198" s="192"/>
      <c r="YG198" s="192"/>
      <c r="YH198" s="192"/>
      <c r="YI198" s="192"/>
      <c r="YJ198" s="192"/>
      <c r="YK198" s="192"/>
      <c r="YL198" s="192"/>
      <c r="YM198" s="192"/>
      <c r="YN198" s="192"/>
      <c r="YO198" s="192"/>
      <c r="YP198" s="192"/>
      <c r="YQ198" s="192"/>
      <c r="YR198" s="192"/>
      <c r="YS198" s="192"/>
      <c r="YT198" s="192"/>
      <c r="YU198" s="192"/>
      <c r="YV198" s="192"/>
      <c r="YW198" s="192"/>
      <c r="YX198" s="192"/>
      <c r="YY198" s="192"/>
      <c r="YZ198" s="192"/>
      <c r="ZA198" s="192"/>
      <c r="ZB198" s="192"/>
      <c r="ZC198" s="192"/>
      <c r="ZD198" s="192"/>
      <c r="ZE198" s="192"/>
      <c r="ZF198" s="192"/>
      <c r="ZG198" s="192"/>
      <c r="ZH198" s="192"/>
      <c r="ZI198" s="192"/>
      <c r="ZJ198" s="192"/>
      <c r="ZK198" s="192"/>
      <c r="ZL198" s="192"/>
      <c r="ZM198" s="192"/>
      <c r="ZN198" s="192"/>
      <c r="ZO198" s="192"/>
      <c r="ZP198" s="192"/>
      <c r="ZQ198" s="192"/>
      <c r="ZR198" s="192"/>
      <c r="ZS198" s="192"/>
      <c r="ZT198" s="192"/>
      <c r="ZU198" s="192"/>
      <c r="ZV198" s="192"/>
      <c r="ZW198" s="192"/>
      <c r="ZX198" s="192"/>
      <c r="ZY198" s="192"/>
      <c r="ZZ198" s="192"/>
      <c r="AAA198" s="192"/>
      <c r="AAB198" s="192"/>
      <c r="AAC198" s="192"/>
      <c r="AAD198" s="192"/>
      <c r="AAE198" s="192"/>
      <c r="AAF198" s="192"/>
      <c r="AAG198" s="192"/>
      <c r="AAH198" s="192"/>
      <c r="AAI198" s="192"/>
      <c r="AAJ198" s="192"/>
      <c r="AAK198" s="192"/>
      <c r="AAL198" s="192"/>
      <c r="AAM198" s="192"/>
      <c r="AAN198" s="192"/>
      <c r="AAO198" s="192"/>
      <c r="AAP198" s="192"/>
      <c r="AAQ198" s="192"/>
      <c r="AAR198" s="192"/>
      <c r="AAS198" s="192"/>
      <c r="AAT198" s="192"/>
      <c r="AAU198" s="192"/>
      <c r="AAV198" s="192"/>
      <c r="AAW198" s="192"/>
      <c r="AAX198" s="192"/>
      <c r="AAY198" s="192"/>
      <c r="AAZ198" s="192"/>
      <c r="ABA198" s="192"/>
      <c r="ABB198" s="192"/>
      <c r="ABC198" s="192"/>
      <c r="ABD198" s="192"/>
      <c r="ABE198" s="192"/>
      <c r="ABF198" s="192"/>
      <c r="ABG198" s="192"/>
      <c r="ABH198" s="192"/>
      <c r="ABI198" s="192"/>
      <c r="ABJ198" s="192"/>
      <c r="ABK198" s="192"/>
      <c r="ABL198" s="192"/>
      <c r="ABM198" s="192"/>
      <c r="ABN198" s="192"/>
      <c r="ABO198" s="192"/>
      <c r="ABP198" s="192"/>
      <c r="ABQ198" s="192"/>
      <c r="ABR198" s="192"/>
      <c r="ABS198" s="192"/>
      <c r="ABT198" s="192"/>
      <c r="ABU198" s="192"/>
      <c r="ABV198" s="192"/>
      <c r="ABW198" s="192"/>
      <c r="ABX198" s="192"/>
      <c r="ABY198" s="192"/>
      <c r="ABZ198" s="192"/>
      <c r="ACA198" s="192"/>
      <c r="ACB198" s="192"/>
      <c r="ACC198" s="192"/>
      <c r="ACD198" s="192"/>
      <c r="ACE198" s="192"/>
      <c r="ACF198" s="192"/>
      <c r="ACG198" s="192"/>
      <c r="ACH198" s="192"/>
      <c r="ACI198" s="192"/>
      <c r="ACJ198" s="192"/>
      <c r="ACK198" s="192"/>
      <c r="ACL198" s="192"/>
      <c r="ACM198" s="192"/>
      <c r="ACN198" s="192"/>
      <c r="ACO198" s="192"/>
      <c r="ACP198" s="192"/>
      <c r="ACQ198" s="192"/>
      <c r="ACR198" s="192"/>
      <c r="ACS198" s="192"/>
      <c r="ACT198" s="192"/>
      <c r="ACU198" s="192"/>
      <c r="ACV198" s="192"/>
      <c r="ACW198" s="192"/>
      <c r="ACX198" s="192"/>
      <c r="ACY198" s="192"/>
      <c r="ACZ198" s="192"/>
      <c r="ADA198" s="192"/>
      <c r="ADB198" s="192"/>
      <c r="ADC198" s="192"/>
      <c r="ADD198" s="192"/>
      <c r="ADE198" s="192"/>
      <c r="ADF198" s="192"/>
      <c r="ADG198" s="192"/>
      <c r="ADH198" s="192"/>
      <c r="ADI198" s="192"/>
      <c r="ADJ198" s="192"/>
      <c r="ADK198" s="192"/>
      <c r="ADL198" s="192"/>
      <c r="ADM198" s="192"/>
      <c r="ADN198" s="192"/>
      <c r="ADO198" s="192"/>
      <c r="ADP198" s="192"/>
      <c r="ADQ198" s="192"/>
      <c r="ADR198" s="192"/>
      <c r="ADS198" s="192"/>
      <c r="ADT198" s="192"/>
      <c r="ADU198" s="192"/>
      <c r="ADV198" s="192"/>
      <c r="ADW198" s="192"/>
      <c r="ADX198" s="192"/>
      <c r="ADY198" s="192"/>
      <c r="ADZ198" s="192"/>
      <c r="AEA198" s="192"/>
      <c r="AEB198" s="192"/>
      <c r="AEC198" s="192"/>
      <c r="AED198" s="192"/>
      <c r="AEE198" s="192"/>
      <c r="AEF198" s="192"/>
      <c r="AEG198" s="192"/>
      <c r="AEH198" s="192"/>
      <c r="AEI198" s="192"/>
      <c r="AEJ198" s="192"/>
      <c r="AEK198" s="192"/>
      <c r="AEL198" s="192"/>
      <c r="AEM198" s="192"/>
      <c r="AEN198" s="192"/>
      <c r="AEO198" s="192"/>
      <c r="AEP198" s="192"/>
      <c r="AEQ198" s="192"/>
      <c r="AER198" s="192"/>
      <c r="AES198" s="192"/>
      <c r="AET198" s="192"/>
      <c r="AEU198" s="192"/>
      <c r="AEV198" s="192"/>
      <c r="AEW198" s="192"/>
      <c r="AEX198" s="192"/>
      <c r="AEY198" s="192"/>
      <c r="AEZ198" s="192"/>
      <c r="AFA198" s="192"/>
      <c r="AFB198" s="192"/>
      <c r="AFC198" s="192"/>
      <c r="AFD198" s="192"/>
      <c r="AFE198" s="192"/>
      <c r="AFF198" s="192"/>
      <c r="AFG198" s="192"/>
      <c r="AFH198" s="192"/>
      <c r="AFI198" s="192"/>
      <c r="AFJ198" s="192"/>
      <c r="AFK198" s="192"/>
      <c r="AFL198" s="192"/>
      <c r="AFM198" s="192"/>
      <c r="AFN198" s="192"/>
      <c r="AFO198" s="192"/>
      <c r="AFP198" s="192"/>
      <c r="AFQ198" s="192"/>
      <c r="AFR198" s="192"/>
      <c r="AFS198" s="192"/>
      <c r="AFT198" s="192"/>
      <c r="AFU198" s="192"/>
      <c r="AFV198" s="192"/>
      <c r="AFW198" s="192"/>
      <c r="AFX198" s="192"/>
      <c r="AFY198" s="192"/>
      <c r="AFZ198" s="192"/>
      <c r="AGA198" s="192"/>
      <c r="AGB198" s="192"/>
      <c r="AGC198" s="192"/>
      <c r="AGD198" s="192"/>
      <c r="AGE198" s="192"/>
      <c r="AGF198" s="192"/>
      <c r="AGG198" s="192"/>
      <c r="AGH198" s="192"/>
      <c r="AGI198" s="192"/>
      <c r="AGJ198" s="192"/>
      <c r="AGK198" s="192"/>
      <c r="AGL198" s="192"/>
      <c r="AGM198" s="192"/>
      <c r="AGN198" s="192"/>
      <c r="AGO198" s="192"/>
      <c r="AGP198" s="192"/>
      <c r="AGQ198" s="192"/>
      <c r="AGR198" s="192"/>
      <c r="AGS198" s="192"/>
      <c r="AGT198" s="192"/>
      <c r="AGU198" s="192"/>
      <c r="AGV198" s="192"/>
      <c r="AGW198" s="192"/>
      <c r="AGX198" s="192"/>
      <c r="AGY198" s="192"/>
      <c r="AGZ198" s="192"/>
      <c r="AHA198" s="192"/>
      <c r="AHB198" s="192"/>
      <c r="AHC198" s="192"/>
      <c r="AHD198" s="192"/>
      <c r="AHE198" s="192"/>
      <c r="AHF198" s="192"/>
      <c r="AHG198" s="192"/>
      <c r="AHH198" s="192"/>
      <c r="AHI198" s="192"/>
      <c r="AHJ198" s="192"/>
      <c r="AHK198" s="192"/>
      <c r="AHL198" s="192"/>
      <c r="AHM198" s="192"/>
      <c r="AHN198" s="192"/>
      <c r="AHO198" s="192"/>
      <c r="AHP198" s="192"/>
      <c r="AHQ198" s="192"/>
      <c r="AHR198" s="192"/>
      <c r="AHS198" s="192"/>
      <c r="AHT198" s="192"/>
      <c r="AHU198" s="192"/>
      <c r="AHV198" s="192"/>
      <c r="AHW198" s="192"/>
      <c r="AHX198" s="192"/>
      <c r="AHY198" s="192"/>
      <c r="AHZ198" s="192"/>
      <c r="AIA198" s="192"/>
      <c r="AIB198" s="192"/>
      <c r="AIC198" s="192"/>
      <c r="AID198" s="192"/>
      <c r="AIE198" s="192"/>
      <c r="AIF198" s="192"/>
      <c r="AIG198" s="192"/>
      <c r="AIH198" s="192"/>
      <c r="AII198" s="192"/>
      <c r="AIJ198" s="192"/>
      <c r="AIK198" s="192"/>
      <c r="AIL198" s="192"/>
      <c r="AIM198" s="192"/>
      <c r="AIN198" s="192"/>
      <c r="AIO198" s="192"/>
      <c r="AIP198" s="192"/>
      <c r="AIQ198" s="192"/>
      <c r="AIR198" s="192"/>
      <c r="AIS198" s="192"/>
      <c r="AIT198" s="192"/>
      <c r="AIU198" s="192"/>
      <c r="AIV198" s="192"/>
      <c r="AIW198" s="192"/>
      <c r="AIX198" s="192"/>
      <c r="AIY198" s="192"/>
      <c r="AIZ198" s="192"/>
      <c r="AJA198" s="192"/>
      <c r="AJB198" s="192"/>
      <c r="AJC198" s="192"/>
      <c r="AJD198" s="192"/>
      <c r="AJE198" s="192"/>
      <c r="AJF198" s="192"/>
      <c r="AJG198" s="192"/>
      <c r="AJH198" s="192"/>
      <c r="AJI198" s="192"/>
      <c r="AJJ198" s="192"/>
      <c r="AJK198" s="192"/>
      <c r="AJL198" s="192"/>
      <c r="AJM198" s="192"/>
      <c r="AJN198" s="192"/>
      <c r="AJO198" s="192"/>
      <c r="AJP198" s="192"/>
      <c r="AJQ198" s="192"/>
      <c r="AJR198" s="192"/>
      <c r="AJS198" s="192"/>
      <c r="AJT198" s="192"/>
      <c r="AJU198" s="192"/>
      <c r="AJV198" s="192"/>
      <c r="AJW198" s="192"/>
      <c r="AJX198" s="192"/>
      <c r="AJY198" s="192"/>
      <c r="AJZ198" s="192"/>
      <c r="AKA198" s="192"/>
      <c r="AKB198" s="192"/>
      <c r="AKC198" s="192"/>
      <c r="AKD198" s="192"/>
      <c r="AKE198" s="192"/>
      <c r="AKF198" s="192"/>
      <c r="AKG198" s="192"/>
      <c r="AKH198" s="192"/>
      <c r="AKI198" s="192"/>
      <c r="AKJ198" s="192"/>
      <c r="AKK198" s="192"/>
      <c r="AKL198" s="192"/>
      <c r="AKM198" s="192"/>
      <c r="AKN198" s="192"/>
      <c r="AKO198" s="192"/>
      <c r="AKP198" s="192"/>
      <c r="AKQ198" s="192"/>
      <c r="AKR198" s="192"/>
      <c r="AKS198" s="192"/>
      <c r="AKT198" s="192"/>
      <c r="AKU198" s="192"/>
      <c r="AKV198" s="192"/>
      <c r="AKW198" s="192"/>
      <c r="AKX198" s="192"/>
      <c r="AKY198" s="192"/>
      <c r="AKZ198" s="192"/>
      <c r="ALA198" s="192"/>
      <c r="ALB198" s="192"/>
      <c r="ALC198" s="192"/>
      <c r="ALD198" s="192"/>
      <c r="ALE198" s="192"/>
      <c r="ALF198" s="192"/>
      <c r="ALG198" s="192"/>
      <c r="ALH198" s="192"/>
      <c r="ALI198" s="192"/>
      <c r="ALJ198" s="192"/>
      <c r="ALK198" s="192"/>
      <c r="ALL198" s="192"/>
      <c r="ALM198" s="192"/>
      <c r="ALN198" s="192"/>
      <c r="ALO198" s="192"/>
      <c r="ALP198" s="192"/>
      <c r="ALQ198" s="192"/>
      <c r="ALR198" s="192"/>
      <c r="ALS198" s="192"/>
      <c r="ALT198" s="192"/>
      <c r="ALU198" s="192"/>
      <c r="ALV198" s="192"/>
      <c r="ALW198" s="192"/>
      <c r="ALX198" s="192"/>
      <c r="ALY198" s="192"/>
      <c r="ALZ198" s="192"/>
      <c r="AMA198" s="192"/>
      <c r="AMB198" s="192"/>
      <c r="AMC198" s="192"/>
      <c r="AMD198" s="192"/>
      <c r="AME198" s="192"/>
      <c r="AMF198" s="192"/>
      <c r="AMG198" s="192"/>
      <c r="AMH198" s="192"/>
      <c r="AMI198" s="192"/>
      <c r="AMJ198" s="192"/>
      <c r="AMK198" s="192"/>
      <c r="AML198" s="192"/>
    </row>
    <row r="199" spans="1:1026" s="183" customFormat="1">
      <c r="A199" s="192"/>
      <c r="B199" s="192" t="s">
        <v>705</v>
      </c>
      <c r="C199" s="199" t="s">
        <v>693</v>
      </c>
      <c r="D199" s="200" t="s">
        <v>698</v>
      </c>
      <c r="E199" s="200" t="s">
        <v>700</v>
      </c>
      <c r="F199" s="200" t="s">
        <v>695</v>
      </c>
      <c r="G199" s="200" t="s">
        <v>155</v>
      </c>
      <c r="H199" s="201" t="str">
        <f t="shared" si="12"/>
        <v>EXEC INS_fsm_state_transition @tx_fsm_type_name='REF_LEGAL_ENTITY', @tx_state_name='REJECTED', @tx_action_name='UPDATE', @tx_next_state_name='PEND_MOD',  @tx_login_name='nazdaq_prod'</v>
      </c>
      <c r="I199" s="192"/>
      <c r="J199" s="192"/>
      <c r="K199" s="192"/>
      <c r="L199" s="192"/>
      <c r="M199" s="192"/>
      <c r="N199" s="192"/>
      <c r="O199" s="192"/>
      <c r="P199" s="192"/>
      <c r="Q199" s="192"/>
      <c r="R199" s="192"/>
      <c r="S199" s="192"/>
      <c r="T199" s="192"/>
      <c r="U199" s="192"/>
      <c r="V199" s="192"/>
      <c r="W199" s="192"/>
      <c r="X199" s="192"/>
      <c r="Y199" s="192"/>
      <c r="Z199" s="192"/>
      <c r="AA199" s="192"/>
      <c r="AB199" s="192"/>
      <c r="AC199" s="192"/>
      <c r="AD199" s="192"/>
      <c r="AE199" s="192"/>
      <c r="AF199" s="192"/>
      <c r="AG199" s="192"/>
      <c r="AH199" s="192"/>
      <c r="AI199" s="192"/>
      <c r="AJ199" s="192"/>
      <c r="AK199" s="192"/>
      <c r="AL199" s="192"/>
      <c r="AM199" s="192"/>
      <c r="AN199" s="192"/>
      <c r="AO199" s="192"/>
      <c r="AP199" s="192"/>
      <c r="AQ199" s="192"/>
      <c r="AR199" s="192"/>
      <c r="AS199" s="192"/>
      <c r="AT199" s="192"/>
      <c r="AU199" s="192"/>
      <c r="AV199" s="192"/>
      <c r="AW199" s="192"/>
      <c r="AX199" s="192"/>
      <c r="AY199" s="192"/>
      <c r="AZ199" s="192"/>
      <c r="BA199" s="192"/>
      <c r="BB199" s="192"/>
      <c r="BC199" s="192"/>
      <c r="BD199" s="192"/>
      <c r="BE199" s="192"/>
      <c r="BF199" s="192"/>
      <c r="BG199" s="192"/>
      <c r="BH199" s="192"/>
      <c r="BI199" s="192"/>
      <c r="BJ199" s="192"/>
      <c r="BK199" s="192"/>
      <c r="BL199" s="192"/>
      <c r="BM199" s="192"/>
      <c r="BN199" s="192"/>
      <c r="BO199" s="192"/>
      <c r="BP199" s="192"/>
      <c r="BQ199" s="192"/>
      <c r="BR199" s="192"/>
      <c r="BS199" s="192"/>
      <c r="BT199" s="192"/>
      <c r="BU199" s="192"/>
      <c r="BV199" s="192"/>
      <c r="BW199" s="192"/>
      <c r="BX199" s="192"/>
      <c r="BY199" s="192"/>
      <c r="BZ199" s="192"/>
      <c r="CA199" s="192"/>
      <c r="CB199" s="192"/>
      <c r="CC199" s="192"/>
      <c r="CD199" s="192"/>
      <c r="CE199" s="192"/>
      <c r="CF199" s="192"/>
      <c r="CG199" s="192"/>
      <c r="CH199" s="192"/>
      <c r="CI199" s="192"/>
      <c r="CJ199" s="192"/>
      <c r="CK199" s="192"/>
      <c r="CL199" s="192"/>
      <c r="CM199" s="192"/>
      <c r="CN199" s="192"/>
      <c r="CO199" s="192"/>
      <c r="CP199" s="192"/>
      <c r="CQ199" s="192"/>
      <c r="CR199" s="192"/>
      <c r="CS199" s="192"/>
      <c r="CT199" s="192"/>
      <c r="CU199" s="192"/>
      <c r="CV199" s="192"/>
      <c r="CW199" s="192"/>
      <c r="CX199" s="192"/>
      <c r="CY199" s="192"/>
      <c r="CZ199" s="192"/>
      <c r="DA199" s="192"/>
      <c r="DB199" s="192"/>
      <c r="DC199" s="192"/>
      <c r="DD199" s="192"/>
      <c r="DE199" s="192"/>
      <c r="DF199" s="192"/>
      <c r="DG199" s="192"/>
      <c r="DH199" s="192"/>
      <c r="DI199" s="192"/>
      <c r="DJ199" s="192"/>
      <c r="DK199" s="192"/>
      <c r="DL199" s="192"/>
      <c r="DM199" s="192"/>
      <c r="DN199" s="192"/>
      <c r="DO199" s="192"/>
      <c r="DP199" s="192"/>
      <c r="DQ199" s="192"/>
      <c r="DR199" s="192"/>
      <c r="DS199" s="192"/>
      <c r="DT199" s="192"/>
      <c r="DU199" s="192"/>
      <c r="DV199" s="192"/>
      <c r="DW199" s="192"/>
      <c r="DX199" s="192"/>
      <c r="DY199" s="192"/>
      <c r="DZ199" s="192"/>
      <c r="EA199" s="192"/>
      <c r="EB199" s="192"/>
      <c r="EC199" s="192"/>
      <c r="ED199" s="192"/>
      <c r="EE199" s="192"/>
      <c r="EF199" s="192"/>
      <c r="EG199" s="192"/>
      <c r="EH199" s="192"/>
      <c r="EI199" s="192"/>
      <c r="EJ199" s="192"/>
      <c r="EK199" s="192"/>
      <c r="EL199" s="192"/>
      <c r="EM199" s="192"/>
      <c r="EN199" s="192"/>
      <c r="EO199" s="192"/>
      <c r="EP199" s="192"/>
      <c r="EQ199" s="192"/>
      <c r="ER199" s="192"/>
      <c r="ES199" s="192"/>
      <c r="ET199" s="192"/>
      <c r="EU199" s="192"/>
      <c r="EV199" s="192"/>
      <c r="EW199" s="192"/>
      <c r="EX199" s="192"/>
      <c r="EY199" s="192"/>
      <c r="EZ199" s="192"/>
      <c r="FA199" s="192"/>
      <c r="FB199" s="192"/>
      <c r="FC199" s="192"/>
      <c r="FD199" s="192"/>
      <c r="FE199" s="192"/>
      <c r="FF199" s="192"/>
      <c r="FG199" s="192"/>
      <c r="FH199" s="192"/>
      <c r="FI199" s="192"/>
      <c r="FJ199" s="192"/>
      <c r="FK199" s="192"/>
      <c r="FL199" s="192"/>
      <c r="FM199" s="192"/>
      <c r="FN199" s="192"/>
      <c r="FO199" s="192"/>
      <c r="FP199" s="192"/>
      <c r="FQ199" s="192"/>
      <c r="FR199" s="192"/>
      <c r="FS199" s="192"/>
      <c r="FT199" s="192"/>
      <c r="FU199" s="192"/>
      <c r="FV199" s="192"/>
      <c r="FW199" s="192"/>
      <c r="FX199" s="192"/>
      <c r="FY199" s="192"/>
      <c r="FZ199" s="192"/>
      <c r="GA199" s="192"/>
      <c r="GB199" s="192"/>
      <c r="GC199" s="192"/>
      <c r="GD199" s="192"/>
      <c r="GE199" s="192"/>
      <c r="GF199" s="192"/>
      <c r="GG199" s="192"/>
      <c r="GH199" s="192"/>
      <c r="GI199" s="192"/>
      <c r="GJ199" s="192"/>
      <c r="GK199" s="192"/>
      <c r="GL199" s="192"/>
      <c r="GM199" s="192"/>
      <c r="GN199" s="192"/>
      <c r="GO199" s="192"/>
      <c r="GP199" s="192"/>
      <c r="GQ199" s="192"/>
      <c r="GR199" s="192"/>
      <c r="GS199" s="192"/>
      <c r="GT199" s="192"/>
      <c r="GU199" s="192"/>
      <c r="GV199" s="192"/>
      <c r="GW199" s="192"/>
      <c r="GX199" s="192"/>
      <c r="GY199" s="192"/>
      <c r="GZ199" s="192"/>
      <c r="HA199" s="192"/>
      <c r="HB199" s="192"/>
      <c r="HC199" s="192"/>
      <c r="HD199" s="192"/>
      <c r="HE199" s="192"/>
      <c r="HF199" s="192"/>
      <c r="HG199" s="192"/>
      <c r="HH199" s="192"/>
      <c r="HI199" s="192"/>
      <c r="HJ199" s="192"/>
      <c r="HK199" s="192"/>
      <c r="HL199" s="192"/>
      <c r="HM199" s="192"/>
      <c r="HN199" s="192"/>
      <c r="HO199" s="192"/>
      <c r="HP199" s="192"/>
      <c r="HQ199" s="192"/>
      <c r="HR199" s="192"/>
      <c r="HS199" s="192"/>
      <c r="HT199" s="192"/>
      <c r="HU199" s="192"/>
      <c r="HV199" s="192"/>
      <c r="HW199" s="192"/>
      <c r="HX199" s="192"/>
      <c r="HY199" s="192"/>
      <c r="HZ199" s="192"/>
      <c r="IA199" s="192"/>
      <c r="IB199" s="192"/>
      <c r="IC199" s="192"/>
      <c r="ID199" s="192"/>
      <c r="IE199" s="192"/>
      <c r="IF199" s="192"/>
      <c r="IG199" s="192"/>
      <c r="IH199" s="192"/>
      <c r="II199" s="192"/>
      <c r="IJ199" s="192"/>
      <c r="IK199" s="192"/>
      <c r="IL199" s="192"/>
      <c r="IM199" s="192"/>
      <c r="IN199" s="192"/>
      <c r="IO199" s="192"/>
      <c r="IP199" s="192"/>
      <c r="IQ199" s="192"/>
      <c r="IR199" s="192"/>
      <c r="IS199" s="192"/>
      <c r="IT199" s="192"/>
      <c r="IU199" s="192"/>
      <c r="IV199" s="192"/>
      <c r="IW199" s="192"/>
      <c r="IX199" s="192"/>
      <c r="IY199" s="192"/>
      <c r="IZ199" s="192"/>
      <c r="JA199" s="192"/>
      <c r="JB199" s="192"/>
      <c r="JC199" s="192"/>
      <c r="JD199" s="192"/>
      <c r="JE199" s="192"/>
      <c r="JF199" s="192"/>
      <c r="JG199" s="192"/>
      <c r="JH199" s="192"/>
      <c r="JI199" s="192"/>
      <c r="JJ199" s="192"/>
      <c r="JK199" s="192"/>
      <c r="JL199" s="192"/>
      <c r="JM199" s="192"/>
      <c r="JN199" s="192"/>
      <c r="JO199" s="192"/>
      <c r="JP199" s="192"/>
      <c r="JQ199" s="192"/>
      <c r="JR199" s="192"/>
      <c r="JS199" s="192"/>
      <c r="JT199" s="192"/>
      <c r="JU199" s="192"/>
      <c r="JV199" s="192"/>
      <c r="JW199" s="192"/>
      <c r="JX199" s="192"/>
      <c r="JY199" s="192"/>
      <c r="JZ199" s="192"/>
      <c r="KA199" s="192"/>
      <c r="KB199" s="192"/>
      <c r="KC199" s="192"/>
      <c r="KD199" s="192"/>
      <c r="KE199" s="192"/>
      <c r="KF199" s="192"/>
      <c r="KG199" s="192"/>
      <c r="KH199" s="192"/>
      <c r="KI199" s="192"/>
      <c r="KJ199" s="192"/>
      <c r="KK199" s="192"/>
      <c r="KL199" s="192"/>
      <c r="KM199" s="192"/>
      <c r="KN199" s="192"/>
      <c r="KO199" s="192"/>
      <c r="KP199" s="192"/>
      <c r="KQ199" s="192"/>
      <c r="KR199" s="192"/>
      <c r="KS199" s="192"/>
      <c r="KT199" s="192"/>
      <c r="KU199" s="192"/>
      <c r="KV199" s="192"/>
      <c r="KW199" s="192"/>
      <c r="KX199" s="192"/>
      <c r="KY199" s="192"/>
      <c r="KZ199" s="192"/>
      <c r="LA199" s="192"/>
      <c r="LB199" s="192"/>
      <c r="LC199" s="192"/>
      <c r="LD199" s="192"/>
      <c r="LE199" s="192"/>
      <c r="LF199" s="192"/>
      <c r="LG199" s="192"/>
      <c r="LH199" s="192"/>
      <c r="LI199" s="192"/>
      <c r="LJ199" s="192"/>
      <c r="LK199" s="192"/>
      <c r="LL199" s="192"/>
      <c r="LM199" s="192"/>
      <c r="LN199" s="192"/>
      <c r="LO199" s="192"/>
      <c r="LP199" s="192"/>
      <c r="LQ199" s="192"/>
      <c r="LR199" s="192"/>
      <c r="LS199" s="192"/>
      <c r="LT199" s="192"/>
      <c r="LU199" s="192"/>
      <c r="LV199" s="192"/>
      <c r="LW199" s="192"/>
      <c r="LX199" s="192"/>
      <c r="LY199" s="192"/>
      <c r="LZ199" s="192"/>
      <c r="MA199" s="192"/>
      <c r="MB199" s="192"/>
      <c r="MC199" s="192"/>
      <c r="MD199" s="192"/>
      <c r="ME199" s="192"/>
      <c r="MF199" s="192"/>
      <c r="MG199" s="192"/>
      <c r="MH199" s="192"/>
      <c r="MI199" s="192"/>
      <c r="MJ199" s="192"/>
      <c r="MK199" s="192"/>
      <c r="ML199" s="192"/>
      <c r="MM199" s="192"/>
      <c r="MN199" s="192"/>
      <c r="MO199" s="192"/>
      <c r="MP199" s="192"/>
      <c r="MQ199" s="192"/>
      <c r="MR199" s="192"/>
      <c r="MS199" s="192"/>
      <c r="MT199" s="192"/>
      <c r="MU199" s="192"/>
      <c r="MV199" s="192"/>
      <c r="MW199" s="192"/>
      <c r="MX199" s="192"/>
      <c r="MY199" s="192"/>
      <c r="MZ199" s="192"/>
      <c r="NA199" s="192"/>
      <c r="NB199" s="192"/>
      <c r="NC199" s="192"/>
      <c r="ND199" s="192"/>
      <c r="NE199" s="192"/>
      <c r="NF199" s="192"/>
      <c r="NG199" s="192"/>
      <c r="NH199" s="192"/>
      <c r="NI199" s="192"/>
      <c r="NJ199" s="192"/>
      <c r="NK199" s="192"/>
      <c r="NL199" s="192"/>
      <c r="NM199" s="192"/>
      <c r="NN199" s="192"/>
      <c r="NO199" s="192"/>
      <c r="NP199" s="192"/>
      <c r="NQ199" s="192"/>
      <c r="NR199" s="192"/>
      <c r="NS199" s="192"/>
      <c r="NT199" s="192"/>
      <c r="NU199" s="192"/>
      <c r="NV199" s="192"/>
      <c r="NW199" s="192"/>
      <c r="NX199" s="192"/>
      <c r="NY199" s="192"/>
      <c r="NZ199" s="192"/>
      <c r="OA199" s="192"/>
      <c r="OB199" s="192"/>
      <c r="OC199" s="192"/>
      <c r="OD199" s="192"/>
      <c r="OE199" s="192"/>
      <c r="OF199" s="192"/>
      <c r="OG199" s="192"/>
      <c r="OH199" s="192"/>
      <c r="OI199" s="192"/>
      <c r="OJ199" s="192"/>
      <c r="OK199" s="192"/>
      <c r="OL199" s="192"/>
      <c r="OM199" s="192"/>
      <c r="ON199" s="192"/>
      <c r="OO199" s="192"/>
      <c r="OP199" s="192"/>
      <c r="OQ199" s="192"/>
      <c r="OR199" s="192"/>
      <c r="OS199" s="192"/>
      <c r="OT199" s="192"/>
      <c r="OU199" s="192"/>
      <c r="OV199" s="192"/>
      <c r="OW199" s="192"/>
      <c r="OX199" s="192"/>
      <c r="OY199" s="192"/>
      <c r="OZ199" s="192"/>
      <c r="PA199" s="192"/>
      <c r="PB199" s="192"/>
      <c r="PC199" s="192"/>
      <c r="PD199" s="192"/>
      <c r="PE199" s="192"/>
      <c r="PF199" s="192"/>
      <c r="PG199" s="192"/>
      <c r="PH199" s="192"/>
      <c r="PI199" s="192"/>
      <c r="PJ199" s="192"/>
      <c r="PK199" s="192"/>
      <c r="PL199" s="192"/>
      <c r="PM199" s="192"/>
      <c r="PN199" s="192"/>
      <c r="PO199" s="192"/>
      <c r="PP199" s="192"/>
      <c r="PQ199" s="192"/>
      <c r="PR199" s="192"/>
      <c r="PS199" s="192"/>
      <c r="PT199" s="192"/>
      <c r="PU199" s="192"/>
      <c r="PV199" s="192"/>
      <c r="PW199" s="192"/>
      <c r="PX199" s="192"/>
      <c r="PY199" s="192"/>
      <c r="PZ199" s="192"/>
      <c r="QA199" s="192"/>
      <c r="QB199" s="192"/>
      <c r="QC199" s="192"/>
      <c r="QD199" s="192"/>
      <c r="QE199" s="192"/>
      <c r="QF199" s="192"/>
      <c r="QG199" s="192"/>
      <c r="QH199" s="192"/>
      <c r="QI199" s="192"/>
      <c r="QJ199" s="192"/>
      <c r="QK199" s="192"/>
      <c r="QL199" s="192"/>
      <c r="QM199" s="192"/>
      <c r="QN199" s="192"/>
      <c r="QO199" s="192"/>
      <c r="QP199" s="192"/>
      <c r="QQ199" s="192"/>
      <c r="QR199" s="192"/>
      <c r="QS199" s="192"/>
      <c r="QT199" s="192"/>
      <c r="QU199" s="192"/>
      <c r="QV199" s="192"/>
      <c r="QW199" s="192"/>
      <c r="QX199" s="192"/>
      <c r="QY199" s="192"/>
      <c r="QZ199" s="192"/>
      <c r="RA199" s="192"/>
      <c r="RB199" s="192"/>
      <c r="RC199" s="192"/>
      <c r="RD199" s="192"/>
      <c r="RE199" s="192"/>
      <c r="RF199" s="192"/>
      <c r="RG199" s="192"/>
      <c r="RH199" s="192"/>
      <c r="RI199" s="192"/>
      <c r="RJ199" s="192"/>
      <c r="RK199" s="192"/>
      <c r="RL199" s="192"/>
      <c r="RM199" s="192"/>
      <c r="RN199" s="192"/>
      <c r="RO199" s="192"/>
      <c r="RP199" s="192"/>
      <c r="RQ199" s="192"/>
      <c r="RR199" s="192"/>
      <c r="RS199" s="192"/>
      <c r="RT199" s="192"/>
      <c r="RU199" s="192"/>
      <c r="RV199" s="192"/>
      <c r="RW199" s="192"/>
      <c r="RX199" s="192"/>
      <c r="RY199" s="192"/>
      <c r="RZ199" s="192"/>
      <c r="SA199" s="192"/>
      <c r="SB199" s="192"/>
      <c r="SC199" s="192"/>
      <c r="SD199" s="192"/>
      <c r="SE199" s="192"/>
      <c r="SF199" s="192"/>
      <c r="SG199" s="192"/>
      <c r="SH199" s="192"/>
      <c r="SI199" s="192"/>
      <c r="SJ199" s="192"/>
      <c r="SK199" s="192"/>
      <c r="SL199" s="192"/>
      <c r="SM199" s="192"/>
      <c r="SN199" s="192"/>
      <c r="SO199" s="192"/>
      <c r="SP199" s="192"/>
      <c r="SQ199" s="192"/>
      <c r="SR199" s="192"/>
      <c r="SS199" s="192"/>
      <c r="ST199" s="192"/>
      <c r="SU199" s="192"/>
      <c r="SV199" s="192"/>
      <c r="SW199" s="192"/>
      <c r="SX199" s="192"/>
      <c r="SY199" s="192"/>
      <c r="SZ199" s="192"/>
      <c r="TA199" s="192"/>
      <c r="TB199" s="192"/>
      <c r="TC199" s="192"/>
      <c r="TD199" s="192"/>
      <c r="TE199" s="192"/>
      <c r="TF199" s="192"/>
      <c r="TG199" s="192"/>
      <c r="TH199" s="192"/>
      <c r="TI199" s="192"/>
      <c r="TJ199" s="192"/>
      <c r="TK199" s="192"/>
      <c r="TL199" s="192"/>
      <c r="TM199" s="192"/>
      <c r="TN199" s="192"/>
      <c r="TO199" s="192"/>
      <c r="TP199" s="192"/>
      <c r="TQ199" s="192"/>
      <c r="TR199" s="192"/>
      <c r="TS199" s="192"/>
      <c r="TT199" s="192"/>
      <c r="TU199" s="192"/>
      <c r="TV199" s="192"/>
      <c r="TW199" s="192"/>
      <c r="TX199" s="192"/>
      <c r="TY199" s="192"/>
      <c r="TZ199" s="192"/>
      <c r="UA199" s="192"/>
      <c r="UB199" s="192"/>
      <c r="UC199" s="192"/>
      <c r="UD199" s="192"/>
      <c r="UE199" s="192"/>
      <c r="UF199" s="192"/>
      <c r="UG199" s="192"/>
      <c r="UH199" s="192"/>
      <c r="UI199" s="192"/>
      <c r="UJ199" s="192"/>
      <c r="UK199" s="192"/>
      <c r="UL199" s="192"/>
      <c r="UM199" s="192"/>
      <c r="UN199" s="192"/>
      <c r="UO199" s="192"/>
      <c r="UP199" s="192"/>
      <c r="UQ199" s="192"/>
      <c r="UR199" s="192"/>
      <c r="US199" s="192"/>
      <c r="UT199" s="192"/>
      <c r="UU199" s="192"/>
      <c r="UV199" s="192"/>
      <c r="UW199" s="192"/>
      <c r="UX199" s="192"/>
      <c r="UY199" s="192"/>
      <c r="UZ199" s="192"/>
      <c r="VA199" s="192"/>
      <c r="VB199" s="192"/>
      <c r="VC199" s="192"/>
      <c r="VD199" s="192"/>
      <c r="VE199" s="192"/>
      <c r="VF199" s="192"/>
      <c r="VG199" s="192"/>
      <c r="VH199" s="192"/>
      <c r="VI199" s="192"/>
      <c r="VJ199" s="192"/>
      <c r="VK199" s="192"/>
      <c r="VL199" s="192"/>
      <c r="VM199" s="192"/>
      <c r="VN199" s="192"/>
      <c r="VO199" s="192"/>
      <c r="VP199" s="192"/>
      <c r="VQ199" s="192"/>
      <c r="VR199" s="192"/>
      <c r="VS199" s="192"/>
      <c r="VT199" s="192"/>
      <c r="VU199" s="192"/>
      <c r="VV199" s="192"/>
      <c r="VW199" s="192"/>
      <c r="VX199" s="192"/>
      <c r="VY199" s="192"/>
      <c r="VZ199" s="192"/>
      <c r="WA199" s="192"/>
      <c r="WB199" s="192"/>
      <c r="WC199" s="192"/>
      <c r="WD199" s="192"/>
      <c r="WE199" s="192"/>
      <c r="WF199" s="192"/>
      <c r="WG199" s="192"/>
      <c r="WH199" s="192"/>
      <c r="WI199" s="192"/>
      <c r="WJ199" s="192"/>
      <c r="WK199" s="192"/>
      <c r="WL199" s="192"/>
      <c r="WM199" s="192"/>
      <c r="WN199" s="192"/>
      <c r="WO199" s="192"/>
      <c r="WP199" s="192"/>
      <c r="WQ199" s="192"/>
      <c r="WR199" s="192"/>
      <c r="WS199" s="192"/>
      <c r="WT199" s="192"/>
      <c r="WU199" s="192"/>
      <c r="WV199" s="192"/>
      <c r="WW199" s="192"/>
      <c r="WX199" s="192"/>
      <c r="WY199" s="192"/>
      <c r="WZ199" s="192"/>
      <c r="XA199" s="192"/>
      <c r="XB199" s="192"/>
      <c r="XC199" s="192"/>
      <c r="XD199" s="192"/>
      <c r="XE199" s="192"/>
      <c r="XF199" s="192"/>
      <c r="XG199" s="192"/>
      <c r="XH199" s="192"/>
      <c r="XI199" s="192"/>
      <c r="XJ199" s="192"/>
      <c r="XK199" s="192"/>
      <c r="XL199" s="192"/>
      <c r="XM199" s="192"/>
      <c r="XN199" s="192"/>
      <c r="XO199" s="192"/>
      <c r="XP199" s="192"/>
      <c r="XQ199" s="192"/>
      <c r="XR199" s="192"/>
      <c r="XS199" s="192"/>
      <c r="XT199" s="192"/>
      <c r="XU199" s="192"/>
      <c r="XV199" s="192"/>
      <c r="XW199" s="192"/>
      <c r="XX199" s="192"/>
      <c r="XY199" s="192"/>
      <c r="XZ199" s="192"/>
      <c r="YA199" s="192"/>
      <c r="YB199" s="192"/>
      <c r="YC199" s="192"/>
      <c r="YD199" s="192"/>
      <c r="YE199" s="192"/>
      <c r="YF199" s="192"/>
      <c r="YG199" s="192"/>
      <c r="YH199" s="192"/>
      <c r="YI199" s="192"/>
      <c r="YJ199" s="192"/>
      <c r="YK199" s="192"/>
      <c r="YL199" s="192"/>
      <c r="YM199" s="192"/>
      <c r="YN199" s="192"/>
      <c r="YO199" s="192"/>
      <c r="YP199" s="192"/>
      <c r="YQ199" s="192"/>
      <c r="YR199" s="192"/>
      <c r="YS199" s="192"/>
      <c r="YT199" s="192"/>
      <c r="YU199" s="192"/>
      <c r="YV199" s="192"/>
      <c r="YW199" s="192"/>
      <c r="YX199" s="192"/>
      <c r="YY199" s="192"/>
      <c r="YZ199" s="192"/>
      <c r="ZA199" s="192"/>
      <c r="ZB199" s="192"/>
      <c r="ZC199" s="192"/>
      <c r="ZD199" s="192"/>
      <c r="ZE199" s="192"/>
      <c r="ZF199" s="192"/>
      <c r="ZG199" s="192"/>
      <c r="ZH199" s="192"/>
      <c r="ZI199" s="192"/>
      <c r="ZJ199" s="192"/>
      <c r="ZK199" s="192"/>
      <c r="ZL199" s="192"/>
      <c r="ZM199" s="192"/>
      <c r="ZN199" s="192"/>
      <c r="ZO199" s="192"/>
      <c r="ZP199" s="192"/>
      <c r="ZQ199" s="192"/>
      <c r="ZR199" s="192"/>
      <c r="ZS199" s="192"/>
      <c r="ZT199" s="192"/>
      <c r="ZU199" s="192"/>
      <c r="ZV199" s="192"/>
      <c r="ZW199" s="192"/>
      <c r="ZX199" s="192"/>
      <c r="ZY199" s="192"/>
      <c r="ZZ199" s="192"/>
      <c r="AAA199" s="192"/>
      <c r="AAB199" s="192"/>
      <c r="AAC199" s="192"/>
      <c r="AAD199" s="192"/>
      <c r="AAE199" s="192"/>
      <c r="AAF199" s="192"/>
      <c r="AAG199" s="192"/>
      <c r="AAH199" s="192"/>
      <c r="AAI199" s="192"/>
      <c r="AAJ199" s="192"/>
      <c r="AAK199" s="192"/>
      <c r="AAL199" s="192"/>
      <c r="AAM199" s="192"/>
      <c r="AAN199" s="192"/>
      <c r="AAO199" s="192"/>
      <c r="AAP199" s="192"/>
      <c r="AAQ199" s="192"/>
      <c r="AAR199" s="192"/>
      <c r="AAS199" s="192"/>
      <c r="AAT199" s="192"/>
      <c r="AAU199" s="192"/>
      <c r="AAV199" s="192"/>
      <c r="AAW199" s="192"/>
      <c r="AAX199" s="192"/>
      <c r="AAY199" s="192"/>
      <c r="AAZ199" s="192"/>
      <c r="ABA199" s="192"/>
      <c r="ABB199" s="192"/>
      <c r="ABC199" s="192"/>
      <c r="ABD199" s="192"/>
      <c r="ABE199" s="192"/>
      <c r="ABF199" s="192"/>
      <c r="ABG199" s="192"/>
      <c r="ABH199" s="192"/>
      <c r="ABI199" s="192"/>
      <c r="ABJ199" s="192"/>
      <c r="ABK199" s="192"/>
      <c r="ABL199" s="192"/>
      <c r="ABM199" s="192"/>
      <c r="ABN199" s="192"/>
      <c r="ABO199" s="192"/>
      <c r="ABP199" s="192"/>
      <c r="ABQ199" s="192"/>
      <c r="ABR199" s="192"/>
      <c r="ABS199" s="192"/>
      <c r="ABT199" s="192"/>
      <c r="ABU199" s="192"/>
      <c r="ABV199" s="192"/>
      <c r="ABW199" s="192"/>
      <c r="ABX199" s="192"/>
      <c r="ABY199" s="192"/>
      <c r="ABZ199" s="192"/>
      <c r="ACA199" s="192"/>
      <c r="ACB199" s="192"/>
      <c r="ACC199" s="192"/>
      <c r="ACD199" s="192"/>
      <c r="ACE199" s="192"/>
      <c r="ACF199" s="192"/>
      <c r="ACG199" s="192"/>
      <c r="ACH199" s="192"/>
      <c r="ACI199" s="192"/>
      <c r="ACJ199" s="192"/>
      <c r="ACK199" s="192"/>
      <c r="ACL199" s="192"/>
      <c r="ACM199" s="192"/>
      <c r="ACN199" s="192"/>
      <c r="ACO199" s="192"/>
      <c r="ACP199" s="192"/>
      <c r="ACQ199" s="192"/>
      <c r="ACR199" s="192"/>
      <c r="ACS199" s="192"/>
      <c r="ACT199" s="192"/>
      <c r="ACU199" s="192"/>
      <c r="ACV199" s="192"/>
      <c r="ACW199" s="192"/>
      <c r="ACX199" s="192"/>
      <c r="ACY199" s="192"/>
      <c r="ACZ199" s="192"/>
      <c r="ADA199" s="192"/>
      <c r="ADB199" s="192"/>
      <c r="ADC199" s="192"/>
      <c r="ADD199" s="192"/>
      <c r="ADE199" s="192"/>
      <c r="ADF199" s="192"/>
      <c r="ADG199" s="192"/>
      <c r="ADH199" s="192"/>
      <c r="ADI199" s="192"/>
      <c r="ADJ199" s="192"/>
      <c r="ADK199" s="192"/>
      <c r="ADL199" s="192"/>
      <c r="ADM199" s="192"/>
      <c r="ADN199" s="192"/>
      <c r="ADO199" s="192"/>
      <c r="ADP199" s="192"/>
      <c r="ADQ199" s="192"/>
      <c r="ADR199" s="192"/>
      <c r="ADS199" s="192"/>
      <c r="ADT199" s="192"/>
      <c r="ADU199" s="192"/>
      <c r="ADV199" s="192"/>
      <c r="ADW199" s="192"/>
      <c r="ADX199" s="192"/>
      <c r="ADY199" s="192"/>
      <c r="ADZ199" s="192"/>
      <c r="AEA199" s="192"/>
      <c r="AEB199" s="192"/>
      <c r="AEC199" s="192"/>
      <c r="AED199" s="192"/>
      <c r="AEE199" s="192"/>
      <c r="AEF199" s="192"/>
      <c r="AEG199" s="192"/>
      <c r="AEH199" s="192"/>
      <c r="AEI199" s="192"/>
      <c r="AEJ199" s="192"/>
      <c r="AEK199" s="192"/>
      <c r="AEL199" s="192"/>
      <c r="AEM199" s="192"/>
      <c r="AEN199" s="192"/>
      <c r="AEO199" s="192"/>
      <c r="AEP199" s="192"/>
      <c r="AEQ199" s="192"/>
      <c r="AER199" s="192"/>
      <c r="AES199" s="192"/>
      <c r="AET199" s="192"/>
      <c r="AEU199" s="192"/>
      <c r="AEV199" s="192"/>
      <c r="AEW199" s="192"/>
      <c r="AEX199" s="192"/>
      <c r="AEY199" s="192"/>
      <c r="AEZ199" s="192"/>
      <c r="AFA199" s="192"/>
      <c r="AFB199" s="192"/>
      <c r="AFC199" s="192"/>
      <c r="AFD199" s="192"/>
      <c r="AFE199" s="192"/>
      <c r="AFF199" s="192"/>
      <c r="AFG199" s="192"/>
      <c r="AFH199" s="192"/>
      <c r="AFI199" s="192"/>
      <c r="AFJ199" s="192"/>
      <c r="AFK199" s="192"/>
      <c r="AFL199" s="192"/>
      <c r="AFM199" s="192"/>
      <c r="AFN199" s="192"/>
      <c r="AFO199" s="192"/>
      <c r="AFP199" s="192"/>
      <c r="AFQ199" s="192"/>
      <c r="AFR199" s="192"/>
      <c r="AFS199" s="192"/>
      <c r="AFT199" s="192"/>
      <c r="AFU199" s="192"/>
      <c r="AFV199" s="192"/>
      <c r="AFW199" s="192"/>
      <c r="AFX199" s="192"/>
      <c r="AFY199" s="192"/>
      <c r="AFZ199" s="192"/>
      <c r="AGA199" s="192"/>
      <c r="AGB199" s="192"/>
      <c r="AGC199" s="192"/>
      <c r="AGD199" s="192"/>
      <c r="AGE199" s="192"/>
      <c r="AGF199" s="192"/>
      <c r="AGG199" s="192"/>
      <c r="AGH199" s="192"/>
      <c r="AGI199" s="192"/>
      <c r="AGJ199" s="192"/>
      <c r="AGK199" s="192"/>
      <c r="AGL199" s="192"/>
      <c r="AGM199" s="192"/>
      <c r="AGN199" s="192"/>
      <c r="AGO199" s="192"/>
      <c r="AGP199" s="192"/>
      <c r="AGQ199" s="192"/>
      <c r="AGR199" s="192"/>
      <c r="AGS199" s="192"/>
      <c r="AGT199" s="192"/>
      <c r="AGU199" s="192"/>
      <c r="AGV199" s="192"/>
      <c r="AGW199" s="192"/>
      <c r="AGX199" s="192"/>
      <c r="AGY199" s="192"/>
      <c r="AGZ199" s="192"/>
      <c r="AHA199" s="192"/>
      <c r="AHB199" s="192"/>
      <c r="AHC199" s="192"/>
      <c r="AHD199" s="192"/>
      <c r="AHE199" s="192"/>
      <c r="AHF199" s="192"/>
      <c r="AHG199" s="192"/>
      <c r="AHH199" s="192"/>
      <c r="AHI199" s="192"/>
      <c r="AHJ199" s="192"/>
      <c r="AHK199" s="192"/>
      <c r="AHL199" s="192"/>
      <c r="AHM199" s="192"/>
      <c r="AHN199" s="192"/>
      <c r="AHO199" s="192"/>
      <c r="AHP199" s="192"/>
      <c r="AHQ199" s="192"/>
      <c r="AHR199" s="192"/>
      <c r="AHS199" s="192"/>
      <c r="AHT199" s="192"/>
      <c r="AHU199" s="192"/>
      <c r="AHV199" s="192"/>
      <c r="AHW199" s="192"/>
      <c r="AHX199" s="192"/>
      <c r="AHY199" s="192"/>
      <c r="AHZ199" s="192"/>
      <c r="AIA199" s="192"/>
      <c r="AIB199" s="192"/>
      <c r="AIC199" s="192"/>
      <c r="AID199" s="192"/>
      <c r="AIE199" s="192"/>
      <c r="AIF199" s="192"/>
      <c r="AIG199" s="192"/>
      <c r="AIH199" s="192"/>
      <c r="AII199" s="192"/>
      <c r="AIJ199" s="192"/>
      <c r="AIK199" s="192"/>
      <c r="AIL199" s="192"/>
      <c r="AIM199" s="192"/>
      <c r="AIN199" s="192"/>
      <c r="AIO199" s="192"/>
      <c r="AIP199" s="192"/>
      <c r="AIQ199" s="192"/>
      <c r="AIR199" s="192"/>
      <c r="AIS199" s="192"/>
      <c r="AIT199" s="192"/>
      <c r="AIU199" s="192"/>
      <c r="AIV199" s="192"/>
      <c r="AIW199" s="192"/>
      <c r="AIX199" s="192"/>
      <c r="AIY199" s="192"/>
      <c r="AIZ199" s="192"/>
      <c r="AJA199" s="192"/>
      <c r="AJB199" s="192"/>
      <c r="AJC199" s="192"/>
      <c r="AJD199" s="192"/>
      <c r="AJE199" s="192"/>
      <c r="AJF199" s="192"/>
      <c r="AJG199" s="192"/>
      <c r="AJH199" s="192"/>
      <c r="AJI199" s="192"/>
      <c r="AJJ199" s="192"/>
      <c r="AJK199" s="192"/>
      <c r="AJL199" s="192"/>
      <c r="AJM199" s="192"/>
      <c r="AJN199" s="192"/>
      <c r="AJO199" s="192"/>
      <c r="AJP199" s="192"/>
      <c r="AJQ199" s="192"/>
      <c r="AJR199" s="192"/>
      <c r="AJS199" s="192"/>
      <c r="AJT199" s="192"/>
      <c r="AJU199" s="192"/>
      <c r="AJV199" s="192"/>
      <c r="AJW199" s="192"/>
      <c r="AJX199" s="192"/>
      <c r="AJY199" s="192"/>
      <c r="AJZ199" s="192"/>
      <c r="AKA199" s="192"/>
      <c r="AKB199" s="192"/>
      <c r="AKC199" s="192"/>
      <c r="AKD199" s="192"/>
      <c r="AKE199" s="192"/>
      <c r="AKF199" s="192"/>
      <c r="AKG199" s="192"/>
      <c r="AKH199" s="192"/>
      <c r="AKI199" s="192"/>
      <c r="AKJ199" s="192"/>
      <c r="AKK199" s="192"/>
      <c r="AKL199" s="192"/>
      <c r="AKM199" s="192"/>
      <c r="AKN199" s="192"/>
      <c r="AKO199" s="192"/>
      <c r="AKP199" s="192"/>
      <c r="AKQ199" s="192"/>
      <c r="AKR199" s="192"/>
      <c r="AKS199" s="192"/>
      <c r="AKT199" s="192"/>
      <c r="AKU199" s="192"/>
      <c r="AKV199" s="192"/>
      <c r="AKW199" s="192"/>
      <c r="AKX199" s="192"/>
      <c r="AKY199" s="192"/>
      <c r="AKZ199" s="192"/>
      <c r="ALA199" s="192"/>
      <c r="ALB199" s="192"/>
      <c r="ALC199" s="192"/>
      <c r="ALD199" s="192"/>
      <c r="ALE199" s="192"/>
      <c r="ALF199" s="192"/>
      <c r="ALG199" s="192"/>
      <c r="ALH199" s="192"/>
      <c r="ALI199" s="192"/>
      <c r="ALJ199" s="192"/>
      <c r="ALK199" s="192"/>
      <c r="ALL199" s="192"/>
      <c r="ALM199" s="192"/>
      <c r="ALN199" s="192"/>
      <c r="ALO199" s="192"/>
      <c r="ALP199" s="192"/>
      <c r="ALQ199" s="192"/>
      <c r="ALR199" s="192"/>
      <c r="ALS199" s="192"/>
      <c r="ALT199" s="192"/>
      <c r="ALU199" s="192"/>
      <c r="ALV199" s="192"/>
      <c r="ALW199" s="192"/>
      <c r="ALX199" s="192"/>
      <c r="ALY199" s="192"/>
      <c r="ALZ199" s="192"/>
      <c r="AMA199" s="192"/>
      <c r="AMB199" s="192"/>
      <c r="AMC199" s="192"/>
      <c r="AMD199" s="192"/>
      <c r="AME199" s="192"/>
      <c r="AMF199" s="192"/>
      <c r="AMG199" s="192"/>
      <c r="AMH199" s="192"/>
      <c r="AMI199" s="192"/>
      <c r="AMJ199" s="192"/>
      <c r="AMK199" s="192"/>
      <c r="AML199" s="192"/>
    </row>
    <row r="200" spans="1:1026" s="183" customFormat="1">
      <c r="A200" s="192"/>
      <c r="B200" s="192" t="s">
        <v>705</v>
      </c>
      <c r="C200" s="199" t="s">
        <v>693</v>
      </c>
      <c r="D200" s="200" t="s">
        <v>698</v>
      </c>
      <c r="E200" s="200" t="s">
        <v>701</v>
      </c>
      <c r="F200" s="200" t="s">
        <v>696</v>
      </c>
      <c r="G200" s="200" t="s">
        <v>155</v>
      </c>
      <c r="H200" s="201" t="str">
        <f t="shared" si="12"/>
        <v>EXEC INS_fsm_state_transition @tx_fsm_type_name='REF_LEGAL_ENTITY', @tx_state_name='REJECTED', @tx_action_name='REQUEST_APPROVAL', @tx_next_state_name='PEND_APPROVAL',  @tx_login_name='nazdaq_prod'</v>
      </c>
      <c r="I200" s="192"/>
      <c r="J200" s="192"/>
      <c r="K200" s="192"/>
      <c r="L200" s="192"/>
      <c r="M200" s="192"/>
      <c r="N200" s="192"/>
      <c r="O200" s="192"/>
      <c r="P200" s="192"/>
      <c r="Q200" s="192"/>
      <c r="R200" s="192"/>
      <c r="S200" s="192"/>
      <c r="T200" s="192"/>
      <c r="U200" s="192"/>
      <c r="V200" s="192"/>
      <c r="W200" s="192"/>
      <c r="X200" s="192"/>
      <c r="Y200" s="192"/>
      <c r="Z200" s="192"/>
      <c r="AA200" s="192"/>
      <c r="AB200" s="192"/>
      <c r="AC200" s="192"/>
      <c r="AD200" s="192"/>
      <c r="AE200" s="192"/>
      <c r="AF200" s="192"/>
      <c r="AG200" s="192"/>
      <c r="AH200" s="192"/>
      <c r="AI200" s="192"/>
      <c r="AJ200" s="192"/>
      <c r="AK200" s="192"/>
      <c r="AL200" s="192"/>
      <c r="AM200" s="192"/>
      <c r="AN200" s="192"/>
      <c r="AO200" s="192"/>
      <c r="AP200" s="192"/>
      <c r="AQ200" s="192"/>
      <c r="AR200" s="192"/>
      <c r="AS200" s="192"/>
      <c r="AT200" s="192"/>
      <c r="AU200" s="192"/>
      <c r="AV200" s="192"/>
      <c r="AW200" s="192"/>
      <c r="AX200" s="192"/>
      <c r="AY200" s="192"/>
      <c r="AZ200" s="192"/>
      <c r="BA200" s="192"/>
      <c r="BB200" s="192"/>
      <c r="BC200" s="192"/>
      <c r="BD200" s="192"/>
      <c r="BE200" s="192"/>
      <c r="BF200" s="192"/>
      <c r="BG200" s="192"/>
      <c r="BH200" s="192"/>
      <c r="BI200" s="192"/>
      <c r="BJ200" s="192"/>
      <c r="BK200" s="192"/>
      <c r="BL200" s="192"/>
      <c r="BM200" s="192"/>
      <c r="BN200" s="192"/>
      <c r="BO200" s="192"/>
      <c r="BP200" s="192"/>
      <c r="BQ200" s="192"/>
      <c r="BR200" s="192"/>
      <c r="BS200" s="192"/>
      <c r="BT200" s="192"/>
      <c r="BU200" s="192"/>
      <c r="BV200" s="192"/>
      <c r="BW200" s="192"/>
      <c r="BX200" s="192"/>
      <c r="BY200" s="192"/>
      <c r="BZ200" s="192"/>
      <c r="CA200" s="192"/>
      <c r="CB200" s="192"/>
      <c r="CC200" s="192"/>
      <c r="CD200" s="192"/>
      <c r="CE200" s="192"/>
      <c r="CF200" s="192"/>
      <c r="CG200" s="192"/>
      <c r="CH200" s="192"/>
      <c r="CI200" s="192"/>
      <c r="CJ200" s="192"/>
      <c r="CK200" s="192"/>
      <c r="CL200" s="192"/>
      <c r="CM200" s="192"/>
      <c r="CN200" s="192"/>
      <c r="CO200" s="192"/>
      <c r="CP200" s="192"/>
      <c r="CQ200" s="192"/>
      <c r="CR200" s="192"/>
      <c r="CS200" s="192"/>
      <c r="CT200" s="192"/>
      <c r="CU200" s="192"/>
      <c r="CV200" s="192"/>
      <c r="CW200" s="192"/>
      <c r="CX200" s="192"/>
      <c r="CY200" s="192"/>
      <c r="CZ200" s="192"/>
      <c r="DA200" s="192"/>
      <c r="DB200" s="192"/>
      <c r="DC200" s="192"/>
      <c r="DD200" s="192"/>
      <c r="DE200" s="192"/>
      <c r="DF200" s="192"/>
      <c r="DG200" s="192"/>
      <c r="DH200" s="192"/>
      <c r="DI200" s="192"/>
      <c r="DJ200" s="192"/>
      <c r="DK200" s="192"/>
      <c r="DL200" s="192"/>
      <c r="DM200" s="192"/>
      <c r="DN200" s="192"/>
      <c r="DO200" s="192"/>
      <c r="DP200" s="192"/>
      <c r="DQ200" s="192"/>
      <c r="DR200" s="192"/>
      <c r="DS200" s="192"/>
      <c r="DT200" s="192"/>
      <c r="DU200" s="192"/>
      <c r="DV200" s="192"/>
      <c r="DW200" s="192"/>
      <c r="DX200" s="192"/>
      <c r="DY200" s="192"/>
      <c r="DZ200" s="192"/>
      <c r="EA200" s="192"/>
      <c r="EB200" s="192"/>
      <c r="EC200" s="192"/>
      <c r="ED200" s="192"/>
      <c r="EE200" s="192"/>
      <c r="EF200" s="192"/>
      <c r="EG200" s="192"/>
      <c r="EH200" s="192"/>
      <c r="EI200" s="192"/>
      <c r="EJ200" s="192"/>
      <c r="EK200" s="192"/>
      <c r="EL200" s="192"/>
      <c r="EM200" s="192"/>
      <c r="EN200" s="192"/>
      <c r="EO200" s="192"/>
      <c r="EP200" s="192"/>
      <c r="EQ200" s="192"/>
      <c r="ER200" s="192"/>
      <c r="ES200" s="192"/>
      <c r="ET200" s="192"/>
      <c r="EU200" s="192"/>
      <c r="EV200" s="192"/>
      <c r="EW200" s="192"/>
      <c r="EX200" s="192"/>
      <c r="EY200" s="192"/>
      <c r="EZ200" s="192"/>
      <c r="FA200" s="192"/>
      <c r="FB200" s="192"/>
      <c r="FC200" s="192"/>
      <c r="FD200" s="192"/>
      <c r="FE200" s="192"/>
      <c r="FF200" s="192"/>
      <c r="FG200" s="192"/>
      <c r="FH200" s="192"/>
      <c r="FI200" s="192"/>
      <c r="FJ200" s="192"/>
      <c r="FK200" s="192"/>
      <c r="FL200" s="192"/>
      <c r="FM200" s="192"/>
      <c r="FN200" s="192"/>
      <c r="FO200" s="192"/>
      <c r="FP200" s="192"/>
      <c r="FQ200" s="192"/>
      <c r="FR200" s="192"/>
      <c r="FS200" s="192"/>
      <c r="FT200" s="192"/>
      <c r="FU200" s="192"/>
      <c r="FV200" s="192"/>
      <c r="FW200" s="192"/>
      <c r="FX200" s="192"/>
      <c r="FY200" s="192"/>
      <c r="FZ200" s="192"/>
      <c r="GA200" s="192"/>
      <c r="GB200" s="192"/>
      <c r="GC200" s="192"/>
      <c r="GD200" s="192"/>
      <c r="GE200" s="192"/>
      <c r="GF200" s="192"/>
      <c r="GG200" s="192"/>
      <c r="GH200" s="192"/>
      <c r="GI200" s="192"/>
      <c r="GJ200" s="192"/>
      <c r="GK200" s="192"/>
      <c r="GL200" s="192"/>
      <c r="GM200" s="192"/>
      <c r="GN200" s="192"/>
      <c r="GO200" s="192"/>
      <c r="GP200" s="192"/>
      <c r="GQ200" s="192"/>
      <c r="GR200" s="192"/>
      <c r="GS200" s="192"/>
      <c r="GT200" s="192"/>
      <c r="GU200" s="192"/>
      <c r="GV200" s="192"/>
      <c r="GW200" s="192"/>
      <c r="GX200" s="192"/>
      <c r="GY200" s="192"/>
      <c r="GZ200" s="192"/>
      <c r="HA200" s="192"/>
      <c r="HB200" s="192"/>
      <c r="HC200" s="192"/>
      <c r="HD200" s="192"/>
      <c r="HE200" s="192"/>
      <c r="HF200" s="192"/>
      <c r="HG200" s="192"/>
      <c r="HH200" s="192"/>
      <c r="HI200" s="192"/>
      <c r="HJ200" s="192"/>
      <c r="HK200" s="192"/>
      <c r="HL200" s="192"/>
      <c r="HM200" s="192"/>
      <c r="HN200" s="192"/>
      <c r="HO200" s="192"/>
      <c r="HP200" s="192"/>
      <c r="HQ200" s="192"/>
      <c r="HR200" s="192"/>
      <c r="HS200" s="192"/>
      <c r="HT200" s="192"/>
      <c r="HU200" s="192"/>
      <c r="HV200" s="192"/>
      <c r="HW200" s="192"/>
      <c r="HX200" s="192"/>
      <c r="HY200" s="192"/>
      <c r="HZ200" s="192"/>
      <c r="IA200" s="192"/>
      <c r="IB200" s="192"/>
      <c r="IC200" s="192"/>
      <c r="ID200" s="192"/>
      <c r="IE200" s="192"/>
      <c r="IF200" s="192"/>
      <c r="IG200" s="192"/>
      <c r="IH200" s="192"/>
      <c r="II200" s="192"/>
      <c r="IJ200" s="192"/>
      <c r="IK200" s="192"/>
      <c r="IL200" s="192"/>
      <c r="IM200" s="192"/>
      <c r="IN200" s="192"/>
      <c r="IO200" s="192"/>
      <c r="IP200" s="192"/>
      <c r="IQ200" s="192"/>
      <c r="IR200" s="192"/>
      <c r="IS200" s="192"/>
      <c r="IT200" s="192"/>
      <c r="IU200" s="192"/>
      <c r="IV200" s="192"/>
      <c r="IW200" s="192"/>
      <c r="IX200" s="192"/>
      <c r="IY200" s="192"/>
      <c r="IZ200" s="192"/>
      <c r="JA200" s="192"/>
      <c r="JB200" s="192"/>
      <c r="JC200" s="192"/>
      <c r="JD200" s="192"/>
      <c r="JE200" s="192"/>
      <c r="JF200" s="192"/>
      <c r="JG200" s="192"/>
      <c r="JH200" s="192"/>
      <c r="JI200" s="192"/>
      <c r="JJ200" s="192"/>
      <c r="JK200" s="192"/>
      <c r="JL200" s="192"/>
      <c r="JM200" s="192"/>
      <c r="JN200" s="192"/>
      <c r="JO200" s="192"/>
      <c r="JP200" s="192"/>
      <c r="JQ200" s="192"/>
      <c r="JR200" s="192"/>
      <c r="JS200" s="192"/>
      <c r="JT200" s="192"/>
      <c r="JU200" s="192"/>
      <c r="JV200" s="192"/>
      <c r="JW200" s="192"/>
      <c r="JX200" s="192"/>
      <c r="JY200" s="192"/>
      <c r="JZ200" s="192"/>
      <c r="KA200" s="192"/>
      <c r="KB200" s="192"/>
      <c r="KC200" s="192"/>
      <c r="KD200" s="192"/>
      <c r="KE200" s="192"/>
      <c r="KF200" s="192"/>
      <c r="KG200" s="192"/>
      <c r="KH200" s="192"/>
      <c r="KI200" s="192"/>
      <c r="KJ200" s="192"/>
      <c r="KK200" s="192"/>
      <c r="KL200" s="192"/>
      <c r="KM200" s="192"/>
      <c r="KN200" s="192"/>
      <c r="KO200" s="192"/>
      <c r="KP200" s="192"/>
      <c r="KQ200" s="192"/>
      <c r="KR200" s="192"/>
      <c r="KS200" s="192"/>
      <c r="KT200" s="192"/>
      <c r="KU200" s="192"/>
      <c r="KV200" s="192"/>
      <c r="KW200" s="192"/>
      <c r="KX200" s="192"/>
      <c r="KY200" s="192"/>
      <c r="KZ200" s="192"/>
      <c r="LA200" s="192"/>
      <c r="LB200" s="192"/>
      <c r="LC200" s="192"/>
      <c r="LD200" s="192"/>
      <c r="LE200" s="192"/>
      <c r="LF200" s="192"/>
      <c r="LG200" s="192"/>
      <c r="LH200" s="192"/>
      <c r="LI200" s="192"/>
      <c r="LJ200" s="192"/>
      <c r="LK200" s="192"/>
      <c r="LL200" s="192"/>
      <c r="LM200" s="192"/>
      <c r="LN200" s="192"/>
      <c r="LO200" s="192"/>
      <c r="LP200" s="192"/>
      <c r="LQ200" s="192"/>
      <c r="LR200" s="192"/>
      <c r="LS200" s="192"/>
      <c r="LT200" s="192"/>
      <c r="LU200" s="192"/>
      <c r="LV200" s="192"/>
      <c r="LW200" s="192"/>
      <c r="LX200" s="192"/>
      <c r="LY200" s="192"/>
      <c r="LZ200" s="192"/>
      <c r="MA200" s="192"/>
      <c r="MB200" s="192"/>
      <c r="MC200" s="192"/>
      <c r="MD200" s="192"/>
      <c r="ME200" s="192"/>
      <c r="MF200" s="192"/>
      <c r="MG200" s="192"/>
      <c r="MH200" s="192"/>
      <c r="MI200" s="192"/>
      <c r="MJ200" s="192"/>
      <c r="MK200" s="192"/>
      <c r="ML200" s="192"/>
      <c r="MM200" s="192"/>
      <c r="MN200" s="192"/>
      <c r="MO200" s="192"/>
      <c r="MP200" s="192"/>
      <c r="MQ200" s="192"/>
      <c r="MR200" s="192"/>
      <c r="MS200" s="192"/>
      <c r="MT200" s="192"/>
      <c r="MU200" s="192"/>
      <c r="MV200" s="192"/>
      <c r="MW200" s="192"/>
      <c r="MX200" s="192"/>
      <c r="MY200" s="192"/>
      <c r="MZ200" s="192"/>
      <c r="NA200" s="192"/>
      <c r="NB200" s="192"/>
      <c r="NC200" s="192"/>
      <c r="ND200" s="192"/>
      <c r="NE200" s="192"/>
      <c r="NF200" s="192"/>
      <c r="NG200" s="192"/>
      <c r="NH200" s="192"/>
      <c r="NI200" s="192"/>
      <c r="NJ200" s="192"/>
      <c r="NK200" s="192"/>
      <c r="NL200" s="192"/>
      <c r="NM200" s="192"/>
      <c r="NN200" s="192"/>
      <c r="NO200" s="192"/>
      <c r="NP200" s="192"/>
      <c r="NQ200" s="192"/>
      <c r="NR200" s="192"/>
      <c r="NS200" s="192"/>
      <c r="NT200" s="192"/>
      <c r="NU200" s="192"/>
      <c r="NV200" s="192"/>
      <c r="NW200" s="192"/>
      <c r="NX200" s="192"/>
      <c r="NY200" s="192"/>
      <c r="NZ200" s="192"/>
      <c r="OA200" s="192"/>
      <c r="OB200" s="192"/>
      <c r="OC200" s="192"/>
      <c r="OD200" s="192"/>
      <c r="OE200" s="192"/>
      <c r="OF200" s="192"/>
      <c r="OG200" s="192"/>
      <c r="OH200" s="192"/>
      <c r="OI200" s="192"/>
      <c r="OJ200" s="192"/>
      <c r="OK200" s="192"/>
      <c r="OL200" s="192"/>
      <c r="OM200" s="192"/>
      <c r="ON200" s="192"/>
      <c r="OO200" s="192"/>
      <c r="OP200" s="192"/>
      <c r="OQ200" s="192"/>
      <c r="OR200" s="192"/>
      <c r="OS200" s="192"/>
      <c r="OT200" s="192"/>
      <c r="OU200" s="192"/>
      <c r="OV200" s="192"/>
      <c r="OW200" s="192"/>
      <c r="OX200" s="192"/>
      <c r="OY200" s="192"/>
      <c r="OZ200" s="192"/>
      <c r="PA200" s="192"/>
      <c r="PB200" s="192"/>
      <c r="PC200" s="192"/>
      <c r="PD200" s="192"/>
      <c r="PE200" s="192"/>
      <c r="PF200" s="192"/>
      <c r="PG200" s="192"/>
      <c r="PH200" s="192"/>
      <c r="PI200" s="192"/>
      <c r="PJ200" s="192"/>
      <c r="PK200" s="192"/>
      <c r="PL200" s="192"/>
      <c r="PM200" s="192"/>
      <c r="PN200" s="192"/>
      <c r="PO200" s="192"/>
      <c r="PP200" s="192"/>
      <c r="PQ200" s="192"/>
      <c r="PR200" s="192"/>
      <c r="PS200" s="192"/>
      <c r="PT200" s="192"/>
      <c r="PU200" s="192"/>
      <c r="PV200" s="192"/>
      <c r="PW200" s="192"/>
      <c r="PX200" s="192"/>
      <c r="PY200" s="192"/>
      <c r="PZ200" s="192"/>
      <c r="QA200" s="192"/>
      <c r="QB200" s="192"/>
      <c r="QC200" s="192"/>
      <c r="QD200" s="192"/>
      <c r="QE200" s="192"/>
      <c r="QF200" s="192"/>
      <c r="QG200" s="192"/>
      <c r="QH200" s="192"/>
      <c r="QI200" s="192"/>
      <c r="QJ200" s="192"/>
      <c r="QK200" s="192"/>
      <c r="QL200" s="192"/>
      <c r="QM200" s="192"/>
      <c r="QN200" s="192"/>
      <c r="QO200" s="192"/>
      <c r="QP200" s="192"/>
      <c r="QQ200" s="192"/>
      <c r="QR200" s="192"/>
      <c r="QS200" s="192"/>
      <c r="QT200" s="192"/>
      <c r="QU200" s="192"/>
      <c r="QV200" s="192"/>
      <c r="QW200" s="192"/>
      <c r="QX200" s="192"/>
      <c r="QY200" s="192"/>
      <c r="QZ200" s="192"/>
      <c r="RA200" s="192"/>
      <c r="RB200" s="192"/>
      <c r="RC200" s="192"/>
      <c r="RD200" s="192"/>
      <c r="RE200" s="192"/>
      <c r="RF200" s="192"/>
      <c r="RG200" s="192"/>
      <c r="RH200" s="192"/>
      <c r="RI200" s="192"/>
      <c r="RJ200" s="192"/>
      <c r="RK200" s="192"/>
      <c r="RL200" s="192"/>
      <c r="RM200" s="192"/>
      <c r="RN200" s="192"/>
      <c r="RO200" s="192"/>
      <c r="RP200" s="192"/>
      <c r="RQ200" s="192"/>
      <c r="RR200" s="192"/>
      <c r="RS200" s="192"/>
      <c r="RT200" s="192"/>
      <c r="RU200" s="192"/>
      <c r="RV200" s="192"/>
      <c r="RW200" s="192"/>
      <c r="RX200" s="192"/>
      <c r="RY200" s="192"/>
      <c r="RZ200" s="192"/>
      <c r="SA200" s="192"/>
      <c r="SB200" s="192"/>
      <c r="SC200" s="192"/>
      <c r="SD200" s="192"/>
      <c r="SE200" s="192"/>
      <c r="SF200" s="192"/>
      <c r="SG200" s="192"/>
      <c r="SH200" s="192"/>
      <c r="SI200" s="192"/>
      <c r="SJ200" s="192"/>
      <c r="SK200" s="192"/>
      <c r="SL200" s="192"/>
      <c r="SM200" s="192"/>
      <c r="SN200" s="192"/>
      <c r="SO200" s="192"/>
      <c r="SP200" s="192"/>
      <c r="SQ200" s="192"/>
      <c r="SR200" s="192"/>
      <c r="SS200" s="192"/>
      <c r="ST200" s="192"/>
      <c r="SU200" s="192"/>
      <c r="SV200" s="192"/>
      <c r="SW200" s="192"/>
      <c r="SX200" s="192"/>
      <c r="SY200" s="192"/>
      <c r="SZ200" s="192"/>
      <c r="TA200" s="192"/>
      <c r="TB200" s="192"/>
      <c r="TC200" s="192"/>
      <c r="TD200" s="192"/>
      <c r="TE200" s="192"/>
      <c r="TF200" s="192"/>
      <c r="TG200" s="192"/>
      <c r="TH200" s="192"/>
      <c r="TI200" s="192"/>
      <c r="TJ200" s="192"/>
      <c r="TK200" s="192"/>
      <c r="TL200" s="192"/>
      <c r="TM200" s="192"/>
      <c r="TN200" s="192"/>
      <c r="TO200" s="192"/>
      <c r="TP200" s="192"/>
      <c r="TQ200" s="192"/>
      <c r="TR200" s="192"/>
      <c r="TS200" s="192"/>
      <c r="TT200" s="192"/>
      <c r="TU200" s="192"/>
      <c r="TV200" s="192"/>
      <c r="TW200" s="192"/>
      <c r="TX200" s="192"/>
      <c r="TY200" s="192"/>
      <c r="TZ200" s="192"/>
      <c r="UA200" s="192"/>
      <c r="UB200" s="192"/>
      <c r="UC200" s="192"/>
      <c r="UD200" s="192"/>
      <c r="UE200" s="192"/>
      <c r="UF200" s="192"/>
      <c r="UG200" s="192"/>
      <c r="UH200" s="192"/>
      <c r="UI200" s="192"/>
      <c r="UJ200" s="192"/>
      <c r="UK200" s="192"/>
      <c r="UL200" s="192"/>
      <c r="UM200" s="192"/>
      <c r="UN200" s="192"/>
      <c r="UO200" s="192"/>
      <c r="UP200" s="192"/>
      <c r="UQ200" s="192"/>
      <c r="UR200" s="192"/>
      <c r="US200" s="192"/>
      <c r="UT200" s="192"/>
      <c r="UU200" s="192"/>
      <c r="UV200" s="192"/>
      <c r="UW200" s="192"/>
      <c r="UX200" s="192"/>
      <c r="UY200" s="192"/>
      <c r="UZ200" s="192"/>
      <c r="VA200" s="192"/>
      <c r="VB200" s="192"/>
      <c r="VC200" s="192"/>
      <c r="VD200" s="192"/>
      <c r="VE200" s="192"/>
      <c r="VF200" s="192"/>
      <c r="VG200" s="192"/>
      <c r="VH200" s="192"/>
      <c r="VI200" s="192"/>
      <c r="VJ200" s="192"/>
      <c r="VK200" s="192"/>
      <c r="VL200" s="192"/>
      <c r="VM200" s="192"/>
      <c r="VN200" s="192"/>
      <c r="VO200" s="192"/>
      <c r="VP200" s="192"/>
      <c r="VQ200" s="192"/>
      <c r="VR200" s="192"/>
      <c r="VS200" s="192"/>
      <c r="VT200" s="192"/>
      <c r="VU200" s="192"/>
      <c r="VV200" s="192"/>
      <c r="VW200" s="192"/>
      <c r="VX200" s="192"/>
      <c r="VY200" s="192"/>
      <c r="VZ200" s="192"/>
      <c r="WA200" s="192"/>
      <c r="WB200" s="192"/>
      <c r="WC200" s="192"/>
      <c r="WD200" s="192"/>
      <c r="WE200" s="192"/>
      <c r="WF200" s="192"/>
      <c r="WG200" s="192"/>
      <c r="WH200" s="192"/>
      <c r="WI200" s="192"/>
      <c r="WJ200" s="192"/>
      <c r="WK200" s="192"/>
      <c r="WL200" s="192"/>
      <c r="WM200" s="192"/>
      <c r="WN200" s="192"/>
      <c r="WO200" s="192"/>
      <c r="WP200" s="192"/>
      <c r="WQ200" s="192"/>
      <c r="WR200" s="192"/>
      <c r="WS200" s="192"/>
      <c r="WT200" s="192"/>
      <c r="WU200" s="192"/>
      <c r="WV200" s="192"/>
      <c r="WW200" s="192"/>
      <c r="WX200" s="192"/>
      <c r="WY200" s="192"/>
      <c r="WZ200" s="192"/>
      <c r="XA200" s="192"/>
      <c r="XB200" s="192"/>
      <c r="XC200" s="192"/>
      <c r="XD200" s="192"/>
      <c r="XE200" s="192"/>
      <c r="XF200" s="192"/>
      <c r="XG200" s="192"/>
      <c r="XH200" s="192"/>
      <c r="XI200" s="192"/>
      <c r="XJ200" s="192"/>
      <c r="XK200" s="192"/>
      <c r="XL200" s="192"/>
      <c r="XM200" s="192"/>
      <c r="XN200" s="192"/>
      <c r="XO200" s="192"/>
      <c r="XP200" s="192"/>
      <c r="XQ200" s="192"/>
      <c r="XR200" s="192"/>
      <c r="XS200" s="192"/>
      <c r="XT200" s="192"/>
      <c r="XU200" s="192"/>
      <c r="XV200" s="192"/>
      <c r="XW200" s="192"/>
      <c r="XX200" s="192"/>
      <c r="XY200" s="192"/>
      <c r="XZ200" s="192"/>
      <c r="YA200" s="192"/>
      <c r="YB200" s="192"/>
      <c r="YC200" s="192"/>
      <c r="YD200" s="192"/>
      <c r="YE200" s="192"/>
      <c r="YF200" s="192"/>
      <c r="YG200" s="192"/>
      <c r="YH200" s="192"/>
      <c r="YI200" s="192"/>
      <c r="YJ200" s="192"/>
      <c r="YK200" s="192"/>
      <c r="YL200" s="192"/>
      <c r="YM200" s="192"/>
      <c r="YN200" s="192"/>
      <c r="YO200" s="192"/>
      <c r="YP200" s="192"/>
      <c r="YQ200" s="192"/>
      <c r="YR200" s="192"/>
      <c r="YS200" s="192"/>
      <c r="YT200" s="192"/>
      <c r="YU200" s="192"/>
      <c r="YV200" s="192"/>
      <c r="YW200" s="192"/>
      <c r="YX200" s="192"/>
      <c r="YY200" s="192"/>
      <c r="YZ200" s="192"/>
      <c r="ZA200" s="192"/>
      <c r="ZB200" s="192"/>
      <c r="ZC200" s="192"/>
      <c r="ZD200" s="192"/>
      <c r="ZE200" s="192"/>
      <c r="ZF200" s="192"/>
      <c r="ZG200" s="192"/>
      <c r="ZH200" s="192"/>
      <c r="ZI200" s="192"/>
      <c r="ZJ200" s="192"/>
      <c r="ZK200" s="192"/>
      <c r="ZL200" s="192"/>
      <c r="ZM200" s="192"/>
      <c r="ZN200" s="192"/>
      <c r="ZO200" s="192"/>
      <c r="ZP200" s="192"/>
      <c r="ZQ200" s="192"/>
      <c r="ZR200" s="192"/>
      <c r="ZS200" s="192"/>
      <c r="ZT200" s="192"/>
      <c r="ZU200" s="192"/>
      <c r="ZV200" s="192"/>
      <c r="ZW200" s="192"/>
      <c r="ZX200" s="192"/>
      <c r="ZY200" s="192"/>
      <c r="ZZ200" s="192"/>
      <c r="AAA200" s="192"/>
      <c r="AAB200" s="192"/>
      <c r="AAC200" s="192"/>
      <c r="AAD200" s="192"/>
      <c r="AAE200" s="192"/>
      <c r="AAF200" s="192"/>
      <c r="AAG200" s="192"/>
      <c r="AAH200" s="192"/>
      <c r="AAI200" s="192"/>
      <c r="AAJ200" s="192"/>
      <c r="AAK200" s="192"/>
      <c r="AAL200" s="192"/>
      <c r="AAM200" s="192"/>
      <c r="AAN200" s="192"/>
      <c r="AAO200" s="192"/>
      <c r="AAP200" s="192"/>
      <c r="AAQ200" s="192"/>
      <c r="AAR200" s="192"/>
      <c r="AAS200" s="192"/>
      <c r="AAT200" s="192"/>
      <c r="AAU200" s="192"/>
      <c r="AAV200" s="192"/>
      <c r="AAW200" s="192"/>
      <c r="AAX200" s="192"/>
      <c r="AAY200" s="192"/>
      <c r="AAZ200" s="192"/>
      <c r="ABA200" s="192"/>
      <c r="ABB200" s="192"/>
      <c r="ABC200" s="192"/>
      <c r="ABD200" s="192"/>
      <c r="ABE200" s="192"/>
      <c r="ABF200" s="192"/>
      <c r="ABG200" s="192"/>
      <c r="ABH200" s="192"/>
      <c r="ABI200" s="192"/>
      <c r="ABJ200" s="192"/>
      <c r="ABK200" s="192"/>
      <c r="ABL200" s="192"/>
      <c r="ABM200" s="192"/>
      <c r="ABN200" s="192"/>
      <c r="ABO200" s="192"/>
      <c r="ABP200" s="192"/>
      <c r="ABQ200" s="192"/>
      <c r="ABR200" s="192"/>
      <c r="ABS200" s="192"/>
      <c r="ABT200" s="192"/>
      <c r="ABU200" s="192"/>
      <c r="ABV200" s="192"/>
      <c r="ABW200" s="192"/>
      <c r="ABX200" s="192"/>
      <c r="ABY200" s="192"/>
      <c r="ABZ200" s="192"/>
      <c r="ACA200" s="192"/>
      <c r="ACB200" s="192"/>
      <c r="ACC200" s="192"/>
      <c r="ACD200" s="192"/>
      <c r="ACE200" s="192"/>
      <c r="ACF200" s="192"/>
      <c r="ACG200" s="192"/>
      <c r="ACH200" s="192"/>
      <c r="ACI200" s="192"/>
      <c r="ACJ200" s="192"/>
      <c r="ACK200" s="192"/>
      <c r="ACL200" s="192"/>
      <c r="ACM200" s="192"/>
      <c r="ACN200" s="192"/>
      <c r="ACO200" s="192"/>
      <c r="ACP200" s="192"/>
      <c r="ACQ200" s="192"/>
      <c r="ACR200" s="192"/>
      <c r="ACS200" s="192"/>
      <c r="ACT200" s="192"/>
      <c r="ACU200" s="192"/>
      <c r="ACV200" s="192"/>
      <c r="ACW200" s="192"/>
      <c r="ACX200" s="192"/>
      <c r="ACY200" s="192"/>
      <c r="ACZ200" s="192"/>
      <c r="ADA200" s="192"/>
      <c r="ADB200" s="192"/>
      <c r="ADC200" s="192"/>
      <c r="ADD200" s="192"/>
      <c r="ADE200" s="192"/>
      <c r="ADF200" s="192"/>
      <c r="ADG200" s="192"/>
      <c r="ADH200" s="192"/>
      <c r="ADI200" s="192"/>
      <c r="ADJ200" s="192"/>
      <c r="ADK200" s="192"/>
      <c r="ADL200" s="192"/>
      <c r="ADM200" s="192"/>
      <c r="ADN200" s="192"/>
      <c r="ADO200" s="192"/>
      <c r="ADP200" s="192"/>
      <c r="ADQ200" s="192"/>
      <c r="ADR200" s="192"/>
      <c r="ADS200" s="192"/>
      <c r="ADT200" s="192"/>
      <c r="ADU200" s="192"/>
      <c r="ADV200" s="192"/>
      <c r="ADW200" s="192"/>
      <c r="ADX200" s="192"/>
      <c r="ADY200" s="192"/>
      <c r="ADZ200" s="192"/>
      <c r="AEA200" s="192"/>
      <c r="AEB200" s="192"/>
      <c r="AEC200" s="192"/>
      <c r="AED200" s="192"/>
      <c r="AEE200" s="192"/>
      <c r="AEF200" s="192"/>
      <c r="AEG200" s="192"/>
      <c r="AEH200" s="192"/>
      <c r="AEI200" s="192"/>
      <c r="AEJ200" s="192"/>
      <c r="AEK200" s="192"/>
      <c r="AEL200" s="192"/>
      <c r="AEM200" s="192"/>
      <c r="AEN200" s="192"/>
      <c r="AEO200" s="192"/>
      <c r="AEP200" s="192"/>
      <c r="AEQ200" s="192"/>
      <c r="AER200" s="192"/>
      <c r="AES200" s="192"/>
      <c r="AET200" s="192"/>
      <c r="AEU200" s="192"/>
      <c r="AEV200" s="192"/>
      <c r="AEW200" s="192"/>
      <c r="AEX200" s="192"/>
      <c r="AEY200" s="192"/>
      <c r="AEZ200" s="192"/>
      <c r="AFA200" s="192"/>
      <c r="AFB200" s="192"/>
      <c r="AFC200" s="192"/>
      <c r="AFD200" s="192"/>
      <c r="AFE200" s="192"/>
      <c r="AFF200" s="192"/>
      <c r="AFG200" s="192"/>
      <c r="AFH200" s="192"/>
      <c r="AFI200" s="192"/>
      <c r="AFJ200" s="192"/>
      <c r="AFK200" s="192"/>
      <c r="AFL200" s="192"/>
      <c r="AFM200" s="192"/>
      <c r="AFN200" s="192"/>
      <c r="AFO200" s="192"/>
      <c r="AFP200" s="192"/>
      <c r="AFQ200" s="192"/>
      <c r="AFR200" s="192"/>
      <c r="AFS200" s="192"/>
      <c r="AFT200" s="192"/>
      <c r="AFU200" s="192"/>
      <c r="AFV200" s="192"/>
      <c r="AFW200" s="192"/>
      <c r="AFX200" s="192"/>
      <c r="AFY200" s="192"/>
      <c r="AFZ200" s="192"/>
      <c r="AGA200" s="192"/>
      <c r="AGB200" s="192"/>
      <c r="AGC200" s="192"/>
      <c r="AGD200" s="192"/>
      <c r="AGE200" s="192"/>
      <c r="AGF200" s="192"/>
      <c r="AGG200" s="192"/>
      <c r="AGH200" s="192"/>
      <c r="AGI200" s="192"/>
      <c r="AGJ200" s="192"/>
      <c r="AGK200" s="192"/>
      <c r="AGL200" s="192"/>
      <c r="AGM200" s="192"/>
      <c r="AGN200" s="192"/>
      <c r="AGO200" s="192"/>
      <c r="AGP200" s="192"/>
      <c r="AGQ200" s="192"/>
      <c r="AGR200" s="192"/>
      <c r="AGS200" s="192"/>
      <c r="AGT200" s="192"/>
      <c r="AGU200" s="192"/>
      <c r="AGV200" s="192"/>
      <c r="AGW200" s="192"/>
      <c r="AGX200" s="192"/>
      <c r="AGY200" s="192"/>
      <c r="AGZ200" s="192"/>
      <c r="AHA200" s="192"/>
      <c r="AHB200" s="192"/>
      <c r="AHC200" s="192"/>
      <c r="AHD200" s="192"/>
      <c r="AHE200" s="192"/>
      <c r="AHF200" s="192"/>
      <c r="AHG200" s="192"/>
      <c r="AHH200" s="192"/>
      <c r="AHI200" s="192"/>
      <c r="AHJ200" s="192"/>
      <c r="AHK200" s="192"/>
      <c r="AHL200" s="192"/>
      <c r="AHM200" s="192"/>
      <c r="AHN200" s="192"/>
      <c r="AHO200" s="192"/>
      <c r="AHP200" s="192"/>
      <c r="AHQ200" s="192"/>
      <c r="AHR200" s="192"/>
      <c r="AHS200" s="192"/>
      <c r="AHT200" s="192"/>
      <c r="AHU200" s="192"/>
      <c r="AHV200" s="192"/>
      <c r="AHW200" s="192"/>
      <c r="AHX200" s="192"/>
      <c r="AHY200" s="192"/>
      <c r="AHZ200" s="192"/>
      <c r="AIA200" s="192"/>
      <c r="AIB200" s="192"/>
      <c r="AIC200" s="192"/>
      <c r="AID200" s="192"/>
      <c r="AIE200" s="192"/>
      <c r="AIF200" s="192"/>
      <c r="AIG200" s="192"/>
      <c r="AIH200" s="192"/>
      <c r="AII200" s="192"/>
      <c r="AIJ200" s="192"/>
      <c r="AIK200" s="192"/>
      <c r="AIL200" s="192"/>
      <c r="AIM200" s="192"/>
      <c r="AIN200" s="192"/>
      <c r="AIO200" s="192"/>
      <c r="AIP200" s="192"/>
      <c r="AIQ200" s="192"/>
      <c r="AIR200" s="192"/>
      <c r="AIS200" s="192"/>
      <c r="AIT200" s="192"/>
      <c r="AIU200" s="192"/>
      <c r="AIV200" s="192"/>
      <c r="AIW200" s="192"/>
      <c r="AIX200" s="192"/>
      <c r="AIY200" s="192"/>
      <c r="AIZ200" s="192"/>
      <c r="AJA200" s="192"/>
      <c r="AJB200" s="192"/>
      <c r="AJC200" s="192"/>
      <c r="AJD200" s="192"/>
      <c r="AJE200" s="192"/>
      <c r="AJF200" s="192"/>
      <c r="AJG200" s="192"/>
      <c r="AJH200" s="192"/>
      <c r="AJI200" s="192"/>
      <c r="AJJ200" s="192"/>
      <c r="AJK200" s="192"/>
      <c r="AJL200" s="192"/>
      <c r="AJM200" s="192"/>
      <c r="AJN200" s="192"/>
      <c r="AJO200" s="192"/>
      <c r="AJP200" s="192"/>
      <c r="AJQ200" s="192"/>
      <c r="AJR200" s="192"/>
      <c r="AJS200" s="192"/>
      <c r="AJT200" s="192"/>
      <c r="AJU200" s="192"/>
      <c r="AJV200" s="192"/>
      <c r="AJW200" s="192"/>
      <c r="AJX200" s="192"/>
      <c r="AJY200" s="192"/>
      <c r="AJZ200" s="192"/>
      <c r="AKA200" s="192"/>
      <c r="AKB200" s="192"/>
      <c r="AKC200" s="192"/>
      <c r="AKD200" s="192"/>
      <c r="AKE200" s="192"/>
      <c r="AKF200" s="192"/>
      <c r="AKG200" s="192"/>
      <c r="AKH200" s="192"/>
      <c r="AKI200" s="192"/>
      <c r="AKJ200" s="192"/>
      <c r="AKK200" s="192"/>
      <c r="AKL200" s="192"/>
      <c r="AKM200" s="192"/>
      <c r="AKN200" s="192"/>
      <c r="AKO200" s="192"/>
      <c r="AKP200" s="192"/>
      <c r="AKQ200" s="192"/>
      <c r="AKR200" s="192"/>
      <c r="AKS200" s="192"/>
      <c r="AKT200" s="192"/>
      <c r="AKU200" s="192"/>
      <c r="AKV200" s="192"/>
      <c r="AKW200" s="192"/>
      <c r="AKX200" s="192"/>
      <c r="AKY200" s="192"/>
      <c r="AKZ200" s="192"/>
      <c r="ALA200" s="192"/>
      <c r="ALB200" s="192"/>
      <c r="ALC200" s="192"/>
      <c r="ALD200" s="192"/>
      <c r="ALE200" s="192"/>
      <c r="ALF200" s="192"/>
      <c r="ALG200" s="192"/>
      <c r="ALH200" s="192"/>
      <c r="ALI200" s="192"/>
      <c r="ALJ200" s="192"/>
      <c r="ALK200" s="192"/>
      <c r="ALL200" s="192"/>
      <c r="ALM200" s="192"/>
      <c r="ALN200" s="192"/>
      <c r="ALO200" s="192"/>
      <c r="ALP200" s="192"/>
      <c r="ALQ200" s="192"/>
      <c r="ALR200" s="192"/>
      <c r="ALS200" s="192"/>
      <c r="ALT200" s="192"/>
      <c r="ALU200" s="192"/>
      <c r="ALV200" s="192"/>
      <c r="ALW200" s="192"/>
      <c r="ALX200" s="192"/>
      <c r="ALY200" s="192"/>
      <c r="ALZ200" s="192"/>
      <c r="AMA200" s="192"/>
      <c r="AMB200" s="192"/>
      <c r="AMC200" s="192"/>
      <c r="AMD200" s="192"/>
      <c r="AME200" s="192"/>
      <c r="AMF200" s="192"/>
      <c r="AMG200" s="192"/>
      <c r="AMH200" s="192"/>
      <c r="AMI200" s="192"/>
      <c r="AMJ200" s="192"/>
      <c r="AMK200" s="192"/>
      <c r="AML200" s="192"/>
    </row>
    <row r="201" spans="1:1026" s="183" customFormat="1">
      <c r="A201" s="192"/>
      <c r="B201" s="192" t="s">
        <v>705</v>
      </c>
      <c r="C201" s="199" t="s">
        <v>693</v>
      </c>
      <c r="D201" s="200" t="s">
        <v>697</v>
      </c>
      <c r="E201" s="200" t="s">
        <v>701</v>
      </c>
      <c r="F201" s="200" t="s">
        <v>696</v>
      </c>
      <c r="G201" s="200" t="s">
        <v>155</v>
      </c>
      <c r="H201" s="201" t="str">
        <f t="shared" si="12"/>
        <v>EXEC INS_fsm_state_transition @tx_fsm_type_name='REF_LEGAL_ENTITY', @tx_state_name='APPROVED', @tx_action_name='REQUEST_APPROVAL', @tx_next_state_name='PEND_APPROVAL',  @tx_login_name='nazdaq_prod'</v>
      </c>
      <c r="I201" s="192"/>
      <c r="J201" s="192"/>
      <c r="K201" s="192"/>
      <c r="L201" s="192"/>
      <c r="M201" s="192"/>
      <c r="N201" s="192"/>
      <c r="O201" s="192"/>
      <c r="P201" s="192"/>
      <c r="Q201" s="192"/>
      <c r="R201" s="192"/>
      <c r="S201" s="192"/>
      <c r="T201" s="192"/>
      <c r="U201" s="192"/>
      <c r="V201" s="192"/>
      <c r="W201" s="192"/>
      <c r="X201" s="192"/>
      <c r="Y201" s="192"/>
      <c r="Z201" s="192"/>
      <c r="AA201" s="192"/>
      <c r="AB201" s="192"/>
      <c r="AC201" s="192"/>
      <c r="AD201" s="192"/>
      <c r="AE201" s="192"/>
      <c r="AF201" s="192"/>
      <c r="AG201" s="192"/>
      <c r="AH201" s="192"/>
      <c r="AI201" s="192"/>
      <c r="AJ201" s="192"/>
      <c r="AK201" s="192"/>
      <c r="AL201" s="192"/>
      <c r="AM201" s="192"/>
      <c r="AN201" s="192"/>
      <c r="AO201" s="192"/>
      <c r="AP201" s="192"/>
      <c r="AQ201" s="192"/>
      <c r="AR201" s="192"/>
      <c r="AS201" s="192"/>
      <c r="AT201" s="192"/>
      <c r="AU201" s="192"/>
      <c r="AV201" s="192"/>
      <c r="AW201" s="192"/>
      <c r="AX201" s="192"/>
      <c r="AY201" s="192"/>
      <c r="AZ201" s="192"/>
      <c r="BA201" s="192"/>
      <c r="BB201" s="192"/>
      <c r="BC201" s="192"/>
      <c r="BD201" s="192"/>
      <c r="BE201" s="192"/>
      <c r="BF201" s="192"/>
      <c r="BG201" s="192"/>
      <c r="BH201" s="192"/>
      <c r="BI201" s="192"/>
      <c r="BJ201" s="192"/>
      <c r="BK201" s="192"/>
      <c r="BL201" s="192"/>
      <c r="BM201" s="192"/>
      <c r="BN201" s="192"/>
      <c r="BO201" s="192"/>
      <c r="BP201" s="192"/>
      <c r="BQ201" s="192"/>
      <c r="BR201" s="192"/>
      <c r="BS201" s="192"/>
      <c r="BT201" s="192"/>
      <c r="BU201" s="192"/>
      <c r="BV201" s="192"/>
      <c r="BW201" s="192"/>
      <c r="BX201" s="192"/>
      <c r="BY201" s="192"/>
      <c r="BZ201" s="192"/>
      <c r="CA201" s="192"/>
      <c r="CB201" s="192"/>
      <c r="CC201" s="192"/>
      <c r="CD201" s="192"/>
      <c r="CE201" s="192"/>
      <c r="CF201" s="192"/>
      <c r="CG201" s="192"/>
      <c r="CH201" s="192"/>
      <c r="CI201" s="192"/>
      <c r="CJ201" s="192"/>
      <c r="CK201" s="192"/>
      <c r="CL201" s="192"/>
      <c r="CM201" s="192"/>
      <c r="CN201" s="192"/>
      <c r="CO201" s="192"/>
      <c r="CP201" s="192"/>
      <c r="CQ201" s="192"/>
      <c r="CR201" s="192"/>
      <c r="CS201" s="192"/>
      <c r="CT201" s="192"/>
      <c r="CU201" s="192"/>
      <c r="CV201" s="192"/>
      <c r="CW201" s="192"/>
      <c r="CX201" s="192"/>
      <c r="CY201" s="192"/>
      <c r="CZ201" s="192"/>
      <c r="DA201" s="192"/>
      <c r="DB201" s="192"/>
      <c r="DC201" s="192"/>
      <c r="DD201" s="192"/>
      <c r="DE201" s="192"/>
      <c r="DF201" s="192"/>
      <c r="DG201" s="192"/>
      <c r="DH201" s="192"/>
      <c r="DI201" s="192"/>
      <c r="DJ201" s="192"/>
      <c r="DK201" s="192"/>
      <c r="DL201" s="192"/>
      <c r="DM201" s="192"/>
      <c r="DN201" s="192"/>
      <c r="DO201" s="192"/>
      <c r="DP201" s="192"/>
      <c r="DQ201" s="192"/>
      <c r="DR201" s="192"/>
      <c r="DS201" s="192"/>
      <c r="DT201" s="192"/>
      <c r="DU201" s="192"/>
      <c r="DV201" s="192"/>
      <c r="DW201" s="192"/>
      <c r="DX201" s="192"/>
      <c r="DY201" s="192"/>
      <c r="DZ201" s="192"/>
      <c r="EA201" s="192"/>
      <c r="EB201" s="192"/>
      <c r="EC201" s="192"/>
      <c r="ED201" s="192"/>
      <c r="EE201" s="192"/>
      <c r="EF201" s="192"/>
      <c r="EG201" s="192"/>
      <c r="EH201" s="192"/>
      <c r="EI201" s="192"/>
      <c r="EJ201" s="192"/>
      <c r="EK201" s="192"/>
      <c r="EL201" s="192"/>
      <c r="EM201" s="192"/>
      <c r="EN201" s="192"/>
      <c r="EO201" s="192"/>
      <c r="EP201" s="192"/>
      <c r="EQ201" s="192"/>
      <c r="ER201" s="192"/>
      <c r="ES201" s="192"/>
      <c r="ET201" s="192"/>
      <c r="EU201" s="192"/>
      <c r="EV201" s="192"/>
      <c r="EW201" s="192"/>
      <c r="EX201" s="192"/>
      <c r="EY201" s="192"/>
      <c r="EZ201" s="192"/>
      <c r="FA201" s="192"/>
      <c r="FB201" s="192"/>
      <c r="FC201" s="192"/>
      <c r="FD201" s="192"/>
      <c r="FE201" s="192"/>
      <c r="FF201" s="192"/>
      <c r="FG201" s="192"/>
      <c r="FH201" s="192"/>
      <c r="FI201" s="192"/>
      <c r="FJ201" s="192"/>
      <c r="FK201" s="192"/>
      <c r="FL201" s="192"/>
      <c r="FM201" s="192"/>
      <c r="FN201" s="192"/>
      <c r="FO201" s="192"/>
      <c r="FP201" s="192"/>
      <c r="FQ201" s="192"/>
      <c r="FR201" s="192"/>
      <c r="FS201" s="192"/>
      <c r="FT201" s="192"/>
      <c r="FU201" s="192"/>
      <c r="FV201" s="192"/>
      <c r="FW201" s="192"/>
      <c r="FX201" s="192"/>
      <c r="FY201" s="192"/>
      <c r="FZ201" s="192"/>
      <c r="GA201" s="192"/>
      <c r="GB201" s="192"/>
      <c r="GC201" s="192"/>
      <c r="GD201" s="192"/>
      <c r="GE201" s="192"/>
      <c r="GF201" s="192"/>
      <c r="GG201" s="192"/>
      <c r="GH201" s="192"/>
      <c r="GI201" s="192"/>
      <c r="GJ201" s="192"/>
      <c r="GK201" s="192"/>
      <c r="GL201" s="192"/>
      <c r="GM201" s="192"/>
      <c r="GN201" s="192"/>
      <c r="GO201" s="192"/>
      <c r="GP201" s="192"/>
      <c r="GQ201" s="192"/>
      <c r="GR201" s="192"/>
      <c r="GS201" s="192"/>
      <c r="GT201" s="192"/>
      <c r="GU201" s="192"/>
      <c r="GV201" s="192"/>
      <c r="GW201" s="192"/>
      <c r="GX201" s="192"/>
      <c r="GY201" s="192"/>
      <c r="GZ201" s="192"/>
      <c r="HA201" s="192"/>
      <c r="HB201" s="192"/>
      <c r="HC201" s="192"/>
      <c r="HD201" s="192"/>
      <c r="HE201" s="192"/>
      <c r="HF201" s="192"/>
      <c r="HG201" s="192"/>
      <c r="HH201" s="192"/>
      <c r="HI201" s="192"/>
      <c r="HJ201" s="192"/>
      <c r="HK201" s="192"/>
      <c r="HL201" s="192"/>
      <c r="HM201" s="192"/>
      <c r="HN201" s="192"/>
      <c r="HO201" s="192"/>
      <c r="HP201" s="192"/>
      <c r="HQ201" s="192"/>
      <c r="HR201" s="192"/>
      <c r="HS201" s="192"/>
      <c r="HT201" s="192"/>
      <c r="HU201" s="192"/>
      <c r="HV201" s="192"/>
      <c r="HW201" s="192"/>
      <c r="HX201" s="192"/>
      <c r="HY201" s="192"/>
      <c r="HZ201" s="192"/>
      <c r="IA201" s="192"/>
      <c r="IB201" s="192"/>
      <c r="IC201" s="192"/>
      <c r="ID201" s="192"/>
      <c r="IE201" s="192"/>
      <c r="IF201" s="192"/>
      <c r="IG201" s="192"/>
      <c r="IH201" s="192"/>
      <c r="II201" s="192"/>
      <c r="IJ201" s="192"/>
      <c r="IK201" s="192"/>
      <c r="IL201" s="192"/>
      <c r="IM201" s="192"/>
      <c r="IN201" s="192"/>
      <c r="IO201" s="192"/>
      <c r="IP201" s="192"/>
      <c r="IQ201" s="192"/>
      <c r="IR201" s="192"/>
      <c r="IS201" s="192"/>
      <c r="IT201" s="192"/>
      <c r="IU201" s="192"/>
      <c r="IV201" s="192"/>
      <c r="IW201" s="192"/>
      <c r="IX201" s="192"/>
      <c r="IY201" s="192"/>
      <c r="IZ201" s="192"/>
      <c r="JA201" s="192"/>
      <c r="JB201" s="192"/>
      <c r="JC201" s="192"/>
      <c r="JD201" s="192"/>
      <c r="JE201" s="192"/>
      <c r="JF201" s="192"/>
      <c r="JG201" s="192"/>
      <c r="JH201" s="192"/>
      <c r="JI201" s="192"/>
      <c r="JJ201" s="192"/>
      <c r="JK201" s="192"/>
      <c r="JL201" s="192"/>
      <c r="JM201" s="192"/>
      <c r="JN201" s="192"/>
      <c r="JO201" s="192"/>
      <c r="JP201" s="192"/>
      <c r="JQ201" s="192"/>
      <c r="JR201" s="192"/>
      <c r="JS201" s="192"/>
      <c r="JT201" s="192"/>
      <c r="JU201" s="192"/>
      <c r="JV201" s="192"/>
      <c r="JW201" s="192"/>
      <c r="JX201" s="192"/>
      <c r="JY201" s="192"/>
      <c r="JZ201" s="192"/>
      <c r="KA201" s="192"/>
      <c r="KB201" s="192"/>
      <c r="KC201" s="192"/>
      <c r="KD201" s="192"/>
      <c r="KE201" s="192"/>
      <c r="KF201" s="192"/>
      <c r="KG201" s="192"/>
      <c r="KH201" s="192"/>
      <c r="KI201" s="192"/>
      <c r="KJ201" s="192"/>
      <c r="KK201" s="192"/>
      <c r="KL201" s="192"/>
      <c r="KM201" s="192"/>
      <c r="KN201" s="192"/>
      <c r="KO201" s="192"/>
      <c r="KP201" s="192"/>
      <c r="KQ201" s="192"/>
      <c r="KR201" s="192"/>
      <c r="KS201" s="192"/>
      <c r="KT201" s="192"/>
      <c r="KU201" s="192"/>
      <c r="KV201" s="192"/>
      <c r="KW201" s="192"/>
      <c r="KX201" s="192"/>
      <c r="KY201" s="192"/>
      <c r="KZ201" s="192"/>
      <c r="LA201" s="192"/>
      <c r="LB201" s="192"/>
      <c r="LC201" s="192"/>
      <c r="LD201" s="192"/>
      <c r="LE201" s="192"/>
      <c r="LF201" s="192"/>
      <c r="LG201" s="192"/>
      <c r="LH201" s="192"/>
      <c r="LI201" s="192"/>
      <c r="LJ201" s="192"/>
      <c r="LK201" s="192"/>
      <c r="LL201" s="192"/>
      <c r="LM201" s="192"/>
      <c r="LN201" s="192"/>
      <c r="LO201" s="192"/>
      <c r="LP201" s="192"/>
      <c r="LQ201" s="192"/>
      <c r="LR201" s="192"/>
      <c r="LS201" s="192"/>
      <c r="LT201" s="192"/>
      <c r="LU201" s="192"/>
      <c r="LV201" s="192"/>
      <c r="LW201" s="192"/>
      <c r="LX201" s="192"/>
      <c r="LY201" s="192"/>
      <c r="LZ201" s="192"/>
      <c r="MA201" s="192"/>
      <c r="MB201" s="192"/>
      <c r="MC201" s="192"/>
      <c r="MD201" s="192"/>
      <c r="ME201" s="192"/>
      <c r="MF201" s="192"/>
      <c r="MG201" s="192"/>
      <c r="MH201" s="192"/>
      <c r="MI201" s="192"/>
      <c r="MJ201" s="192"/>
      <c r="MK201" s="192"/>
      <c r="ML201" s="192"/>
      <c r="MM201" s="192"/>
      <c r="MN201" s="192"/>
      <c r="MO201" s="192"/>
      <c r="MP201" s="192"/>
      <c r="MQ201" s="192"/>
      <c r="MR201" s="192"/>
      <c r="MS201" s="192"/>
      <c r="MT201" s="192"/>
      <c r="MU201" s="192"/>
      <c r="MV201" s="192"/>
      <c r="MW201" s="192"/>
      <c r="MX201" s="192"/>
      <c r="MY201" s="192"/>
      <c r="MZ201" s="192"/>
      <c r="NA201" s="192"/>
      <c r="NB201" s="192"/>
      <c r="NC201" s="192"/>
      <c r="ND201" s="192"/>
      <c r="NE201" s="192"/>
      <c r="NF201" s="192"/>
      <c r="NG201" s="192"/>
      <c r="NH201" s="192"/>
      <c r="NI201" s="192"/>
      <c r="NJ201" s="192"/>
      <c r="NK201" s="192"/>
      <c r="NL201" s="192"/>
      <c r="NM201" s="192"/>
      <c r="NN201" s="192"/>
      <c r="NO201" s="192"/>
      <c r="NP201" s="192"/>
      <c r="NQ201" s="192"/>
      <c r="NR201" s="192"/>
      <c r="NS201" s="192"/>
      <c r="NT201" s="192"/>
      <c r="NU201" s="192"/>
      <c r="NV201" s="192"/>
      <c r="NW201" s="192"/>
      <c r="NX201" s="192"/>
      <c r="NY201" s="192"/>
      <c r="NZ201" s="192"/>
      <c r="OA201" s="192"/>
      <c r="OB201" s="192"/>
      <c r="OC201" s="192"/>
      <c r="OD201" s="192"/>
      <c r="OE201" s="192"/>
      <c r="OF201" s="192"/>
      <c r="OG201" s="192"/>
      <c r="OH201" s="192"/>
      <c r="OI201" s="192"/>
      <c r="OJ201" s="192"/>
      <c r="OK201" s="192"/>
      <c r="OL201" s="192"/>
      <c r="OM201" s="192"/>
      <c r="ON201" s="192"/>
      <c r="OO201" s="192"/>
      <c r="OP201" s="192"/>
      <c r="OQ201" s="192"/>
      <c r="OR201" s="192"/>
      <c r="OS201" s="192"/>
      <c r="OT201" s="192"/>
      <c r="OU201" s="192"/>
      <c r="OV201" s="192"/>
      <c r="OW201" s="192"/>
      <c r="OX201" s="192"/>
      <c r="OY201" s="192"/>
      <c r="OZ201" s="192"/>
      <c r="PA201" s="192"/>
      <c r="PB201" s="192"/>
      <c r="PC201" s="192"/>
      <c r="PD201" s="192"/>
      <c r="PE201" s="192"/>
      <c r="PF201" s="192"/>
      <c r="PG201" s="192"/>
      <c r="PH201" s="192"/>
      <c r="PI201" s="192"/>
      <c r="PJ201" s="192"/>
      <c r="PK201" s="192"/>
      <c r="PL201" s="192"/>
      <c r="PM201" s="192"/>
      <c r="PN201" s="192"/>
      <c r="PO201" s="192"/>
      <c r="PP201" s="192"/>
      <c r="PQ201" s="192"/>
      <c r="PR201" s="192"/>
      <c r="PS201" s="192"/>
      <c r="PT201" s="192"/>
      <c r="PU201" s="192"/>
      <c r="PV201" s="192"/>
      <c r="PW201" s="192"/>
      <c r="PX201" s="192"/>
      <c r="PY201" s="192"/>
      <c r="PZ201" s="192"/>
      <c r="QA201" s="192"/>
      <c r="QB201" s="192"/>
      <c r="QC201" s="192"/>
      <c r="QD201" s="192"/>
      <c r="QE201" s="192"/>
      <c r="QF201" s="192"/>
      <c r="QG201" s="192"/>
      <c r="QH201" s="192"/>
      <c r="QI201" s="192"/>
      <c r="QJ201" s="192"/>
      <c r="QK201" s="192"/>
      <c r="QL201" s="192"/>
      <c r="QM201" s="192"/>
      <c r="QN201" s="192"/>
      <c r="QO201" s="192"/>
      <c r="QP201" s="192"/>
      <c r="QQ201" s="192"/>
      <c r="QR201" s="192"/>
      <c r="QS201" s="192"/>
      <c r="QT201" s="192"/>
      <c r="QU201" s="192"/>
      <c r="QV201" s="192"/>
      <c r="QW201" s="192"/>
      <c r="QX201" s="192"/>
      <c r="QY201" s="192"/>
      <c r="QZ201" s="192"/>
      <c r="RA201" s="192"/>
      <c r="RB201" s="192"/>
      <c r="RC201" s="192"/>
      <c r="RD201" s="192"/>
      <c r="RE201" s="192"/>
      <c r="RF201" s="192"/>
      <c r="RG201" s="192"/>
      <c r="RH201" s="192"/>
      <c r="RI201" s="192"/>
      <c r="RJ201" s="192"/>
      <c r="RK201" s="192"/>
      <c r="RL201" s="192"/>
      <c r="RM201" s="192"/>
      <c r="RN201" s="192"/>
      <c r="RO201" s="192"/>
      <c r="RP201" s="192"/>
      <c r="RQ201" s="192"/>
      <c r="RR201" s="192"/>
      <c r="RS201" s="192"/>
      <c r="RT201" s="192"/>
      <c r="RU201" s="192"/>
      <c r="RV201" s="192"/>
      <c r="RW201" s="192"/>
      <c r="RX201" s="192"/>
      <c r="RY201" s="192"/>
      <c r="RZ201" s="192"/>
      <c r="SA201" s="192"/>
      <c r="SB201" s="192"/>
      <c r="SC201" s="192"/>
      <c r="SD201" s="192"/>
      <c r="SE201" s="192"/>
      <c r="SF201" s="192"/>
      <c r="SG201" s="192"/>
      <c r="SH201" s="192"/>
      <c r="SI201" s="192"/>
      <c r="SJ201" s="192"/>
      <c r="SK201" s="192"/>
      <c r="SL201" s="192"/>
      <c r="SM201" s="192"/>
      <c r="SN201" s="192"/>
      <c r="SO201" s="192"/>
      <c r="SP201" s="192"/>
      <c r="SQ201" s="192"/>
      <c r="SR201" s="192"/>
      <c r="SS201" s="192"/>
      <c r="ST201" s="192"/>
      <c r="SU201" s="192"/>
      <c r="SV201" s="192"/>
      <c r="SW201" s="192"/>
      <c r="SX201" s="192"/>
      <c r="SY201" s="192"/>
      <c r="SZ201" s="192"/>
      <c r="TA201" s="192"/>
      <c r="TB201" s="192"/>
      <c r="TC201" s="192"/>
      <c r="TD201" s="192"/>
      <c r="TE201" s="192"/>
      <c r="TF201" s="192"/>
      <c r="TG201" s="192"/>
      <c r="TH201" s="192"/>
      <c r="TI201" s="192"/>
      <c r="TJ201" s="192"/>
      <c r="TK201" s="192"/>
      <c r="TL201" s="192"/>
      <c r="TM201" s="192"/>
      <c r="TN201" s="192"/>
      <c r="TO201" s="192"/>
      <c r="TP201" s="192"/>
      <c r="TQ201" s="192"/>
      <c r="TR201" s="192"/>
      <c r="TS201" s="192"/>
      <c r="TT201" s="192"/>
      <c r="TU201" s="192"/>
      <c r="TV201" s="192"/>
      <c r="TW201" s="192"/>
      <c r="TX201" s="192"/>
      <c r="TY201" s="192"/>
      <c r="TZ201" s="192"/>
      <c r="UA201" s="192"/>
      <c r="UB201" s="192"/>
      <c r="UC201" s="192"/>
      <c r="UD201" s="192"/>
      <c r="UE201" s="192"/>
      <c r="UF201" s="192"/>
      <c r="UG201" s="192"/>
      <c r="UH201" s="192"/>
      <c r="UI201" s="192"/>
      <c r="UJ201" s="192"/>
      <c r="UK201" s="192"/>
      <c r="UL201" s="192"/>
      <c r="UM201" s="192"/>
      <c r="UN201" s="192"/>
      <c r="UO201" s="192"/>
      <c r="UP201" s="192"/>
      <c r="UQ201" s="192"/>
      <c r="UR201" s="192"/>
      <c r="US201" s="192"/>
      <c r="UT201" s="192"/>
      <c r="UU201" s="192"/>
      <c r="UV201" s="192"/>
      <c r="UW201" s="192"/>
      <c r="UX201" s="192"/>
      <c r="UY201" s="192"/>
      <c r="UZ201" s="192"/>
      <c r="VA201" s="192"/>
      <c r="VB201" s="192"/>
      <c r="VC201" s="192"/>
      <c r="VD201" s="192"/>
      <c r="VE201" s="192"/>
      <c r="VF201" s="192"/>
      <c r="VG201" s="192"/>
      <c r="VH201" s="192"/>
      <c r="VI201" s="192"/>
      <c r="VJ201" s="192"/>
      <c r="VK201" s="192"/>
      <c r="VL201" s="192"/>
      <c r="VM201" s="192"/>
      <c r="VN201" s="192"/>
      <c r="VO201" s="192"/>
      <c r="VP201" s="192"/>
      <c r="VQ201" s="192"/>
      <c r="VR201" s="192"/>
      <c r="VS201" s="192"/>
      <c r="VT201" s="192"/>
      <c r="VU201" s="192"/>
      <c r="VV201" s="192"/>
      <c r="VW201" s="192"/>
      <c r="VX201" s="192"/>
      <c r="VY201" s="192"/>
      <c r="VZ201" s="192"/>
      <c r="WA201" s="192"/>
      <c r="WB201" s="192"/>
      <c r="WC201" s="192"/>
      <c r="WD201" s="192"/>
      <c r="WE201" s="192"/>
      <c r="WF201" s="192"/>
      <c r="WG201" s="192"/>
      <c r="WH201" s="192"/>
      <c r="WI201" s="192"/>
      <c r="WJ201" s="192"/>
      <c r="WK201" s="192"/>
      <c r="WL201" s="192"/>
      <c r="WM201" s="192"/>
      <c r="WN201" s="192"/>
      <c r="WO201" s="192"/>
      <c r="WP201" s="192"/>
      <c r="WQ201" s="192"/>
      <c r="WR201" s="192"/>
      <c r="WS201" s="192"/>
      <c r="WT201" s="192"/>
      <c r="WU201" s="192"/>
      <c r="WV201" s="192"/>
      <c r="WW201" s="192"/>
      <c r="WX201" s="192"/>
      <c r="WY201" s="192"/>
      <c r="WZ201" s="192"/>
      <c r="XA201" s="192"/>
      <c r="XB201" s="192"/>
      <c r="XC201" s="192"/>
      <c r="XD201" s="192"/>
      <c r="XE201" s="192"/>
      <c r="XF201" s="192"/>
      <c r="XG201" s="192"/>
      <c r="XH201" s="192"/>
      <c r="XI201" s="192"/>
      <c r="XJ201" s="192"/>
      <c r="XK201" s="192"/>
      <c r="XL201" s="192"/>
      <c r="XM201" s="192"/>
      <c r="XN201" s="192"/>
      <c r="XO201" s="192"/>
      <c r="XP201" s="192"/>
      <c r="XQ201" s="192"/>
      <c r="XR201" s="192"/>
      <c r="XS201" s="192"/>
      <c r="XT201" s="192"/>
      <c r="XU201" s="192"/>
      <c r="XV201" s="192"/>
      <c r="XW201" s="192"/>
      <c r="XX201" s="192"/>
      <c r="XY201" s="192"/>
      <c r="XZ201" s="192"/>
      <c r="YA201" s="192"/>
      <c r="YB201" s="192"/>
      <c r="YC201" s="192"/>
      <c r="YD201" s="192"/>
      <c r="YE201" s="192"/>
      <c r="YF201" s="192"/>
      <c r="YG201" s="192"/>
      <c r="YH201" s="192"/>
      <c r="YI201" s="192"/>
      <c r="YJ201" s="192"/>
      <c r="YK201" s="192"/>
      <c r="YL201" s="192"/>
      <c r="YM201" s="192"/>
      <c r="YN201" s="192"/>
      <c r="YO201" s="192"/>
      <c r="YP201" s="192"/>
      <c r="YQ201" s="192"/>
      <c r="YR201" s="192"/>
      <c r="YS201" s="192"/>
      <c r="YT201" s="192"/>
      <c r="YU201" s="192"/>
      <c r="YV201" s="192"/>
      <c r="YW201" s="192"/>
      <c r="YX201" s="192"/>
      <c r="YY201" s="192"/>
      <c r="YZ201" s="192"/>
      <c r="ZA201" s="192"/>
      <c r="ZB201" s="192"/>
      <c r="ZC201" s="192"/>
      <c r="ZD201" s="192"/>
      <c r="ZE201" s="192"/>
      <c r="ZF201" s="192"/>
      <c r="ZG201" s="192"/>
      <c r="ZH201" s="192"/>
      <c r="ZI201" s="192"/>
      <c r="ZJ201" s="192"/>
      <c r="ZK201" s="192"/>
      <c r="ZL201" s="192"/>
      <c r="ZM201" s="192"/>
      <c r="ZN201" s="192"/>
      <c r="ZO201" s="192"/>
      <c r="ZP201" s="192"/>
      <c r="ZQ201" s="192"/>
      <c r="ZR201" s="192"/>
      <c r="ZS201" s="192"/>
      <c r="ZT201" s="192"/>
      <c r="ZU201" s="192"/>
      <c r="ZV201" s="192"/>
      <c r="ZW201" s="192"/>
      <c r="ZX201" s="192"/>
      <c r="ZY201" s="192"/>
      <c r="ZZ201" s="192"/>
      <c r="AAA201" s="192"/>
      <c r="AAB201" s="192"/>
      <c r="AAC201" s="192"/>
      <c r="AAD201" s="192"/>
      <c r="AAE201" s="192"/>
      <c r="AAF201" s="192"/>
      <c r="AAG201" s="192"/>
      <c r="AAH201" s="192"/>
      <c r="AAI201" s="192"/>
      <c r="AAJ201" s="192"/>
      <c r="AAK201" s="192"/>
      <c r="AAL201" s="192"/>
      <c r="AAM201" s="192"/>
      <c r="AAN201" s="192"/>
      <c r="AAO201" s="192"/>
      <c r="AAP201" s="192"/>
      <c r="AAQ201" s="192"/>
      <c r="AAR201" s="192"/>
      <c r="AAS201" s="192"/>
      <c r="AAT201" s="192"/>
      <c r="AAU201" s="192"/>
      <c r="AAV201" s="192"/>
      <c r="AAW201" s="192"/>
      <c r="AAX201" s="192"/>
      <c r="AAY201" s="192"/>
      <c r="AAZ201" s="192"/>
      <c r="ABA201" s="192"/>
      <c r="ABB201" s="192"/>
      <c r="ABC201" s="192"/>
      <c r="ABD201" s="192"/>
      <c r="ABE201" s="192"/>
      <c r="ABF201" s="192"/>
      <c r="ABG201" s="192"/>
      <c r="ABH201" s="192"/>
      <c r="ABI201" s="192"/>
      <c r="ABJ201" s="192"/>
      <c r="ABK201" s="192"/>
      <c r="ABL201" s="192"/>
      <c r="ABM201" s="192"/>
      <c r="ABN201" s="192"/>
      <c r="ABO201" s="192"/>
      <c r="ABP201" s="192"/>
      <c r="ABQ201" s="192"/>
      <c r="ABR201" s="192"/>
      <c r="ABS201" s="192"/>
      <c r="ABT201" s="192"/>
      <c r="ABU201" s="192"/>
      <c r="ABV201" s="192"/>
      <c r="ABW201" s="192"/>
      <c r="ABX201" s="192"/>
      <c r="ABY201" s="192"/>
      <c r="ABZ201" s="192"/>
      <c r="ACA201" s="192"/>
      <c r="ACB201" s="192"/>
      <c r="ACC201" s="192"/>
      <c r="ACD201" s="192"/>
      <c r="ACE201" s="192"/>
      <c r="ACF201" s="192"/>
      <c r="ACG201" s="192"/>
      <c r="ACH201" s="192"/>
      <c r="ACI201" s="192"/>
      <c r="ACJ201" s="192"/>
      <c r="ACK201" s="192"/>
      <c r="ACL201" s="192"/>
      <c r="ACM201" s="192"/>
      <c r="ACN201" s="192"/>
      <c r="ACO201" s="192"/>
      <c r="ACP201" s="192"/>
      <c r="ACQ201" s="192"/>
      <c r="ACR201" s="192"/>
      <c r="ACS201" s="192"/>
      <c r="ACT201" s="192"/>
      <c r="ACU201" s="192"/>
      <c r="ACV201" s="192"/>
      <c r="ACW201" s="192"/>
      <c r="ACX201" s="192"/>
      <c r="ACY201" s="192"/>
      <c r="ACZ201" s="192"/>
      <c r="ADA201" s="192"/>
      <c r="ADB201" s="192"/>
      <c r="ADC201" s="192"/>
      <c r="ADD201" s="192"/>
      <c r="ADE201" s="192"/>
      <c r="ADF201" s="192"/>
      <c r="ADG201" s="192"/>
      <c r="ADH201" s="192"/>
      <c r="ADI201" s="192"/>
      <c r="ADJ201" s="192"/>
      <c r="ADK201" s="192"/>
      <c r="ADL201" s="192"/>
      <c r="ADM201" s="192"/>
      <c r="ADN201" s="192"/>
      <c r="ADO201" s="192"/>
      <c r="ADP201" s="192"/>
      <c r="ADQ201" s="192"/>
      <c r="ADR201" s="192"/>
      <c r="ADS201" s="192"/>
      <c r="ADT201" s="192"/>
      <c r="ADU201" s="192"/>
      <c r="ADV201" s="192"/>
      <c r="ADW201" s="192"/>
      <c r="ADX201" s="192"/>
      <c r="ADY201" s="192"/>
      <c r="ADZ201" s="192"/>
      <c r="AEA201" s="192"/>
      <c r="AEB201" s="192"/>
      <c r="AEC201" s="192"/>
      <c r="AED201" s="192"/>
      <c r="AEE201" s="192"/>
      <c r="AEF201" s="192"/>
      <c r="AEG201" s="192"/>
      <c r="AEH201" s="192"/>
      <c r="AEI201" s="192"/>
      <c r="AEJ201" s="192"/>
      <c r="AEK201" s="192"/>
      <c r="AEL201" s="192"/>
      <c r="AEM201" s="192"/>
      <c r="AEN201" s="192"/>
      <c r="AEO201" s="192"/>
      <c r="AEP201" s="192"/>
      <c r="AEQ201" s="192"/>
      <c r="AER201" s="192"/>
      <c r="AES201" s="192"/>
      <c r="AET201" s="192"/>
      <c r="AEU201" s="192"/>
      <c r="AEV201" s="192"/>
      <c r="AEW201" s="192"/>
      <c r="AEX201" s="192"/>
      <c r="AEY201" s="192"/>
      <c r="AEZ201" s="192"/>
      <c r="AFA201" s="192"/>
      <c r="AFB201" s="192"/>
      <c r="AFC201" s="192"/>
      <c r="AFD201" s="192"/>
      <c r="AFE201" s="192"/>
      <c r="AFF201" s="192"/>
      <c r="AFG201" s="192"/>
      <c r="AFH201" s="192"/>
      <c r="AFI201" s="192"/>
      <c r="AFJ201" s="192"/>
      <c r="AFK201" s="192"/>
      <c r="AFL201" s="192"/>
      <c r="AFM201" s="192"/>
      <c r="AFN201" s="192"/>
      <c r="AFO201" s="192"/>
      <c r="AFP201" s="192"/>
      <c r="AFQ201" s="192"/>
      <c r="AFR201" s="192"/>
      <c r="AFS201" s="192"/>
      <c r="AFT201" s="192"/>
      <c r="AFU201" s="192"/>
      <c r="AFV201" s="192"/>
      <c r="AFW201" s="192"/>
      <c r="AFX201" s="192"/>
      <c r="AFY201" s="192"/>
      <c r="AFZ201" s="192"/>
      <c r="AGA201" s="192"/>
      <c r="AGB201" s="192"/>
      <c r="AGC201" s="192"/>
      <c r="AGD201" s="192"/>
      <c r="AGE201" s="192"/>
      <c r="AGF201" s="192"/>
      <c r="AGG201" s="192"/>
      <c r="AGH201" s="192"/>
      <c r="AGI201" s="192"/>
      <c r="AGJ201" s="192"/>
      <c r="AGK201" s="192"/>
      <c r="AGL201" s="192"/>
      <c r="AGM201" s="192"/>
      <c r="AGN201" s="192"/>
      <c r="AGO201" s="192"/>
      <c r="AGP201" s="192"/>
      <c r="AGQ201" s="192"/>
      <c r="AGR201" s="192"/>
      <c r="AGS201" s="192"/>
      <c r="AGT201" s="192"/>
      <c r="AGU201" s="192"/>
      <c r="AGV201" s="192"/>
      <c r="AGW201" s="192"/>
      <c r="AGX201" s="192"/>
      <c r="AGY201" s="192"/>
      <c r="AGZ201" s="192"/>
      <c r="AHA201" s="192"/>
      <c r="AHB201" s="192"/>
      <c r="AHC201" s="192"/>
      <c r="AHD201" s="192"/>
      <c r="AHE201" s="192"/>
      <c r="AHF201" s="192"/>
      <c r="AHG201" s="192"/>
      <c r="AHH201" s="192"/>
      <c r="AHI201" s="192"/>
      <c r="AHJ201" s="192"/>
      <c r="AHK201" s="192"/>
      <c r="AHL201" s="192"/>
      <c r="AHM201" s="192"/>
      <c r="AHN201" s="192"/>
      <c r="AHO201" s="192"/>
      <c r="AHP201" s="192"/>
      <c r="AHQ201" s="192"/>
      <c r="AHR201" s="192"/>
      <c r="AHS201" s="192"/>
      <c r="AHT201" s="192"/>
      <c r="AHU201" s="192"/>
      <c r="AHV201" s="192"/>
      <c r="AHW201" s="192"/>
      <c r="AHX201" s="192"/>
      <c r="AHY201" s="192"/>
      <c r="AHZ201" s="192"/>
      <c r="AIA201" s="192"/>
      <c r="AIB201" s="192"/>
      <c r="AIC201" s="192"/>
      <c r="AID201" s="192"/>
      <c r="AIE201" s="192"/>
      <c r="AIF201" s="192"/>
      <c r="AIG201" s="192"/>
      <c r="AIH201" s="192"/>
      <c r="AII201" s="192"/>
      <c r="AIJ201" s="192"/>
      <c r="AIK201" s="192"/>
      <c r="AIL201" s="192"/>
      <c r="AIM201" s="192"/>
      <c r="AIN201" s="192"/>
      <c r="AIO201" s="192"/>
      <c r="AIP201" s="192"/>
      <c r="AIQ201" s="192"/>
      <c r="AIR201" s="192"/>
      <c r="AIS201" s="192"/>
      <c r="AIT201" s="192"/>
      <c r="AIU201" s="192"/>
      <c r="AIV201" s="192"/>
      <c r="AIW201" s="192"/>
      <c r="AIX201" s="192"/>
      <c r="AIY201" s="192"/>
      <c r="AIZ201" s="192"/>
      <c r="AJA201" s="192"/>
      <c r="AJB201" s="192"/>
      <c r="AJC201" s="192"/>
      <c r="AJD201" s="192"/>
      <c r="AJE201" s="192"/>
      <c r="AJF201" s="192"/>
      <c r="AJG201" s="192"/>
      <c r="AJH201" s="192"/>
      <c r="AJI201" s="192"/>
      <c r="AJJ201" s="192"/>
      <c r="AJK201" s="192"/>
      <c r="AJL201" s="192"/>
      <c r="AJM201" s="192"/>
      <c r="AJN201" s="192"/>
      <c r="AJO201" s="192"/>
      <c r="AJP201" s="192"/>
      <c r="AJQ201" s="192"/>
      <c r="AJR201" s="192"/>
      <c r="AJS201" s="192"/>
      <c r="AJT201" s="192"/>
      <c r="AJU201" s="192"/>
      <c r="AJV201" s="192"/>
      <c r="AJW201" s="192"/>
      <c r="AJX201" s="192"/>
      <c r="AJY201" s="192"/>
      <c r="AJZ201" s="192"/>
      <c r="AKA201" s="192"/>
      <c r="AKB201" s="192"/>
      <c r="AKC201" s="192"/>
      <c r="AKD201" s="192"/>
      <c r="AKE201" s="192"/>
      <c r="AKF201" s="192"/>
      <c r="AKG201" s="192"/>
      <c r="AKH201" s="192"/>
      <c r="AKI201" s="192"/>
      <c r="AKJ201" s="192"/>
      <c r="AKK201" s="192"/>
      <c r="AKL201" s="192"/>
      <c r="AKM201" s="192"/>
      <c r="AKN201" s="192"/>
      <c r="AKO201" s="192"/>
      <c r="AKP201" s="192"/>
      <c r="AKQ201" s="192"/>
      <c r="AKR201" s="192"/>
      <c r="AKS201" s="192"/>
      <c r="AKT201" s="192"/>
      <c r="AKU201" s="192"/>
      <c r="AKV201" s="192"/>
      <c r="AKW201" s="192"/>
      <c r="AKX201" s="192"/>
      <c r="AKY201" s="192"/>
      <c r="AKZ201" s="192"/>
      <c r="ALA201" s="192"/>
      <c r="ALB201" s="192"/>
      <c r="ALC201" s="192"/>
      <c r="ALD201" s="192"/>
      <c r="ALE201" s="192"/>
      <c r="ALF201" s="192"/>
      <c r="ALG201" s="192"/>
      <c r="ALH201" s="192"/>
      <c r="ALI201" s="192"/>
      <c r="ALJ201" s="192"/>
      <c r="ALK201" s="192"/>
      <c r="ALL201" s="192"/>
      <c r="ALM201" s="192"/>
      <c r="ALN201" s="192"/>
      <c r="ALO201" s="192"/>
      <c r="ALP201" s="192"/>
      <c r="ALQ201" s="192"/>
      <c r="ALR201" s="192"/>
      <c r="ALS201" s="192"/>
      <c r="ALT201" s="192"/>
      <c r="ALU201" s="192"/>
      <c r="ALV201" s="192"/>
      <c r="ALW201" s="192"/>
      <c r="ALX201" s="192"/>
      <c r="ALY201" s="192"/>
      <c r="ALZ201" s="192"/>
      <c r="AMA201" s="192"/>
      <c r="AMB201" s="192"/>
      <c r="AMC201" s="192"/>
      <c r="AMD201" s="192"/>
      <c r="AME201" s="192"/>
      <c r="AMF201" s="192"/>
      <c r="AMG201" s="192"/>
      <c r="AMH201" s="192"/>
      <c r="AMI201" s="192"/>
      <c r="AMJ201" s="192"/>
      <c r="AMK201" s="192"/>
      <c r="AML201" s="192"/>
    </row>
    <row r="202" spans="1:1026" s="183" customFormat="1">
      <c r="A202" s="192"/>
      <c r="B202" s="192" t="s">
        <v>705</v>
      </c>
      <c r="C202" s="199" t="s">
        <v>693</v>
      </c>
      <c r="D202" s="200" t="s">
        <v>149</v>
      </c>
      <c r="E202" s="200" t="s">
        <v>704</v>
      </c>
      <c r="F202" s="200" t="s">
        <v>697</v>
      </c>
      <c r="G202" s="200" t="s">
        <v>155</v>
      </c>
      <c r="H202" s="201" t="str">
        <f t="shared" si="12"/>
        <v>EXEC INS_fsm_state_transition @tx_fsm_type_name='REF_LEGAL_ENTITY', @tx_state_name='UNDEF', @tx_action_name='SYS_AUTO_APPROVE', @tx_next_state_name='APPROVED',  @tx_login_name='nazdaq_prod'</v>
      </c>
      <c r="I202" s="192"/>
      <c r="J202" s="192"/>
      <c r="K202" s="192"/>
      <c r="L202" s="192"/>
      <c r="M202" s="192"/>
      <c r="N202" s="192"/>
      <c r="O202" s="192"/>
      <c r="P202" s="192"/>
      <c r="Q202" s="192"/>
      <c r="R202" s="192"/>
      <c r="S202" s="192"/>
      <c r="T202" s="192"/>
      <c r="U202" s="192"/>
      <c r="V202" s="192"/>
      <c r="W202" s="192"/>
      <c r="X202" s="192"/>
      <c r="Y202" s="192"/>
      <c r="Z202" s="192"/>
      <c r="AA202" s="192"/>
      <c r="AB202" s="192"/>
      <c r="AC202" s="192"/>
      <c r="AD202" s="192"/>
      <c r="AE202" s="192"/>
      <c r="AF202" s="192"/>
      <c r="AG202" s="192"/>
      <c r="AH202" s="192"/>
      <c r="AI202" s="192"/>
      <c r="AJ202" s="192"/>
      <c r="AK202" s="192"/>
      <c r="AL202" s="192"/>
      <c r="AM202" s="192"/>
      <c r="AN202" s="192"/>
      <c r="AO202" s="192"/>
      <c r="AP202" s="192"/>
      <c r="AQ202" s="192"/>
      <c r="AR202" s="192"/>
      <c r="AS202" s="192"/>
      <c r="AT202" s="192"/>
      <c r="AU202" s="192"/>
      <c r="AV202" s="192"/>
      <c r="AW202" s="192"/>
      <c r="AX202" s="192"/>
      <c r="AY202" s="192"/>
      <c r="AZ202" s="192"/>
      <c r="BA202" s="192"/>
      <c r="BB202" s="192"/>
      <c r="BC202" s="192"/>
      <c r="BD202" s="192"/>
      <c r="BE202" s="192"/>
      <c r="BF202" s="192"/>
      <c r="BG202" s="192"/>
      <c r="BH202" s="192"/>
      <c r="BI202" s="192"/>
      <c r="BJ202" s="192"/>
      <c r="BK202" s="192"/>
      <c r="BL202" s="192"/>
      <c r="BM202" s="192"/>
      <c r="BN202" s="192"/>
      <c r="BO202" s="192"/>
      <c r="BP202" s="192"/>
      <c r="BQ202" s="192"/>
      <c r="BR202" s="192"/>
      <c r="BS202" s="192"/>
      <c r="BT202" s="192"/>
      <c r="BU202" s="192"/>
      <c r="BV202" s="192"/>
      <c r="BW202" s="192"/>
      <c r="BX202" s="192"/>
      <c r="BY202" s="192"/>
      <c r="BZ202" s="192"/>
      <c r="CA202" s="192"/>
      <c r="CB202" s="192"/>
      <c r="CC202" s="192"/>
      <c r="CD202" s="192"/>
      <c r="CE202" s="192"/>
      <c r="CF202" s="192"/>
      <c r="CG202" s="192"/>
      <c r="CH202" s="192"/>
      <c r="CI202" s="192"/>
      <c r="CJ202" s="192"/>
      <c r="CK202" s="192"/>
      <c r="CL202" s="192"/>
      <c r="CM202" s="192"/>
      <c r="CN202" s="192"/>
      <c r="CO202" s="192"/>
      <c r="CP202" s="192"/>
      <c r="CQ202" s="192"/>
      <c r="CR202" s="192"/>
      <c r="CS202" s="192"/>
      <c r="CT202" s="192"/>
      <c r="CU202" s="192"/>
      <c r="CV202" s="192"/>
      <c r="CW202" s="192"/>
      <c r="CX202" s="192"/>
      <c r="CY202" s="192"/>
      <c r="CZ202" s="192"/>
      <c r="DA202" s="192"/>
      <c r="DB202" s="192"/>
      <c r="DC202" s="192"/>
      <c r="DD202" s="192"/>
      <c r="DE202" s="192"/>
      <c r="DF202" s="192"/>
      <c r="DG202" s="192"/>
      <c r="DH202" s="192"/>
      <c r="DI202" s="192"/>
      <c r="DJ202" s="192"/>
      <c r="DK202" s="192"/>
      <c r="DL202" s="192"/>
      <c r="DM202" s="192"/>
      <c r="DN202" s="192"/>
      <c r="DO202" s="192"/>
      <c r="DP202" s="192"/>
      <c r="DQ202" s="192"/>
      <c r="DR202" s="192"/>
      <c r="DS202" s="192"/>
      <c r="DT202" s="192"/>
      <c r="DU202" s="192"/>
      <c r="DV202" s="192"/>
      <c r="DW202" s="192"/>
      <c r="DX202" s="192"/>
      <c r="DY202" s="192"/>
      <c r="DZ202" s="192"/>
      <c r="EA202" s="192"/>
      <c r="EB202" s="192"/>
      <c r="EC202" s="192"/>
      <c r="ED202" s="192"/>
      <c r="EE202" s="192"/>
      <c r="EF202" s="192"/>
      <c r="EG202" s="192"/>
      <c r="EH202" s="192"/>
      <c r="EI202" s="192"/>
      <c r="EJ202" s="192"/>
      <c r="EK202" s="192"/>
      <c r="EL202" s="192"/>
      <c r="EM202" s="192"/>
      <c r="EN202" s="192"/>
      <c r="EO202" s="192"/>
      <c r="EP202" s="192"/>
      <c r="EQ202" s="192"/>
      <c r="ER202" s="192"/>
      <c r="ES202" s="192"/>
      <c r="ET202" s="192"/>
      <c r="EU202" s="192"/>
      <c r="EV202" s="192"/>
      <c r="EW202" s="192"/>
      <c r="EX202" s="192"/>
      <c r="EY202" s="192"/>
      <c r="EZ202" s="192"/>
      <c r="FA202" s="192"/>
      <c r="FB202" s="192"/>
      <c r="FC202" s="192"/>
      <c r="FD202" s="192"/>
      <c r="FE202" s="192"/>
      <c r="FF202" s="192"/>
      <c r="FG202" s="192"/>
      <c r="FH202" s="192"/>
      <c r="FI202" s="192"/>
      <c r="FJ202" s="192"/>
      <c r="FK202" s="192"/>
      <c r="FL202" s="192"/>
      <c r="FM202" s="192"/>
      <c r="FN202" s="192"/>
      <c r="FO202" s="192"/>
      <c r="FP202" s="192"/>
      <c r="FQ202" s="192"/>
      <c r="FR202" s="192"/>
      <c r="FS202" s="192"/>
      <c r="FT202" s="192"/>
      <c r="FU202" s="192"/>
      <c r="FV202" s="192"/>
      <c r="FW202" s="192"/>
      <c r="FX202" s="192"/>
      <c r="FY202" s="192"/>
      <c r="FZ202" s="192"/>
      <c r="GA202" s="192"/>
      <c r="GB202" s="192"/>
      <c r="GC202" s="192"/>
      <c r="GD202" s="192"/>
      <c r="GE202" s="192"/>
      <c r="GF202" s="192"/>
      <c r="GG202" s="192"/>
      <c r="GH202" s="192"/>
      <c r="GI202" s="192"/>
      <c r="GJ202" s="192"/>
      <c r="GK202" s="192"/>
      <c r="GL202" s="192"/>
      <c r="GM202" s="192"/>
      <c r="GN202" s="192"/>
      <c r="GO202" s="192"/>
      <c r="GP202" s="192"/>
      <c r="GQ202" s="192"/>
      <c r="GR202" s="192"/>
      <c r="GS202" s="192"/>
      <c r="GT202" s="192"/>
      <c r="GU202" s="192"/>
      <c r="GV202" s="192"/>
      <c r="GW202" s="192"/>
      <c r="GX202" s="192"/>
      <c r="GY202" s="192"/>
      <c r="GZ202" s="192"/>
      <c r="HA202" s="192"/>
      <c r="HB202" s="192"/>
      <c r="HC202" s="192"/>
      <c r="HD202" s="192"/>
      <c r="HE202" s="192"/>
      <c r="HF202" s="192"/>
      <c r="HG202" s="192"/>
      <c r="HH202" s="192"/>
      <c r="HI202" s="192"/>
      <c r="HJ202" s="192"/>
      <c r="HK202" s="192"/>
      <c r="HL202" s="192"/>
      <c r="HM202" s="192"/>
      <c r="HN202" s="192"/>
      <c r="HO202" s="192"/>
      <c r="HP202" s="192"/>
      <c r="HQ202" s="192"/>
      <c r="HR202" s="192"/>
      <c r="HS202" s="192"/>
      <c r="HT202" s="192"/>
      <c r="HU202" s="192"/>
      <c r="HV202" s="192"/>
      <c r="HW202" s="192"/>
      <c r="HX202" s="192"/>
      <c r="HY202" s="192"/>
      <c r="HZ202" s="192"/>
      <c r="IA202" s="192"/>
      <c r="IB202" s="192"/>
      <c r="IC202" s="192"/>
      <c r="ID202" s="192"/>
      <c r="IE202" s="192"/>
      <c r="IF202" s="192"/>
      <c r="IG202" s="192"/>
      <c r="IH202" s="192"/>
      <c r="II202" s="192"/>
      <c r="IJ202" s="192"/>
      <c r="IK202" s="192"/>
      <c r="IL202" s="192"/>
      <c r="IM202" s="192"/>
      <c r="IN202" s="192"/>
      <c r="IO202" s="192"/>
      <c r="IP202" s="192"/>
      <c r="IQ202" s="192"/>
      <c r="IR202" s="192"/>
      <c r="IS202" s="192"/>
      <c r="IT202" s="192"/>
      <c r="IU202" s="192"/>
      <c r="IV202" s="192"/>
      <c r="IW202" s="192"/>
      <c r="IX202" s="192"/>
      <c r="IY202" s="192"/>
      <c r="IZ202" s="192"/>
      <c r="JA202" s="192"/>
      <c r="JB202" s="192"/>
      <c r="JC202" s="192"/>
      <c r="JD202" s="192"/>
      <c r="JE202" s="192"/>
      <c r="JF202" s="192"/>
      <c r="JG202" s="192"/>
      <c r="JH202" s="192"/>
      <c r="JI202" s="192"/>
      <c r="JJ202" s="192"/>
      <c r="JK202" s="192"/>
      <c r="JL202" s="192"/>
      <c r="JM202" s="192"/>
      <c r="JN202" s="192"/>
      <c r="JO202" s="192"/>
      <c r="JP202" s="192"/>
      <c r="JQ202" s="192"/>
      <c r="JR202" s="192"/>
      <c r="JS202" s="192"/>
      <c r="JT202" s="192"/>
      <c r="JU202" s="192"/>
      <c r="JV202" s="192"/>
      <c r="JW202" s="192"/>
      <c r="JX202" s="192"/>
      <c r="JY202" s="192"/>
      <c r="JZ202" s="192"/>
      <c r="KA202" s="192"/>
      <c r="KB202" s="192"/>
      <c r="KC202" s="192"/>
      <c r="KD202" s="192"/>
      <c r="KE202" s="192"/>
      <c r="KF202" s="192"/>
      <c r="KG202" s="192"/>
      <c r="KH202" s="192"/>
      <c r="KI202" s="192"/>
      <c r="KJ202" s="192"/>
      <c r="KK202" s="192"/>
      <c r="KL202" s="192"/>
      <c r="KM202" s="192"/>
      <c r="KN202" s="192"/>
      <c r="KO202" s="192"/>
      <c r="KP202" s="192"/>
      <c r="KQ202" s="192"/>
      <c r="KR202" s="192"/>
      <c r="KS202" s="192"/>
      <c r="KT202" s="192"/>
      <c r="KU202" s="192"/>
      <c r="KV202" s="192"/>
      <c r="KW202" s="192"/>
      <c r="KX202" s="192"/>
      <c r="KY202" s="192"/>
      <c r="KZ202" s="192"/>
      <c r="LA202" s="192"/>
      <c r="LB202" s="192"/>
      <c r="LC202" s="192"/>
      <c r="LD202" s="192"/>
      <c r="LE202" s="192"/>
      <c r="LF202" s="192"/>
      <c r="LG202" s="192"/>
      <c r="LH202" s="192"/>
      <c r="LI202" s="192"/>
      <c r="LJ202" s="192"/>
      <c r="LK202" s="192"/>
      <c r="LL202" s="192"/>
      <c r="LM202" s="192"/>
      <c r="LN202" s="192"/>
      <c r="LO202" s="192"/>
      <c r="LP202" s="192"/>
      <c r="LQ202" s="192"/>
      <c r="LR202" s="192"/>
      <c r="LS202" s="192"/>
      <c r="LT202" s="192"/>
      <c r="LU202" s="192"/>
      <c r="LV202" s="192"/>
      <c r="LW202" s="192"/>
      <c r="LX202" s="192"/>
      <c r="LY202" s="192"/>
      <c r="LZ202" s="192"/>
      <c r="MA202" s="192"/>
      <c r="MB202" s="192"/>
      <c r="MC202" s="192"/>
      <c r="MD202" s="192"/>
      <c r="ME202" s="192"/>
      <c r="MF202" s="192"/>
      <c r="MG202" s="192"/>
      <c r="MH202" s="192"/>
      <c r="MI202" s="192"/>
      <c r="MJ202" s="192"/>
      <c r="MK202" s="192"/>
      <c r="ML202" s="192"/>
      <c r="MM202" s="192"/>
      <c r="MN202" s="192"/>
      <c r="MO202" s="192"/>
      <c r="MP202" s="192"/>
      <c r="MQ202" s="192"/>
      <c r="MR202" s="192"/>
      <c r="MS202" s="192"/>
      <c r="MT202" s="192"/>
      <c r="MU202" s="192"/>
      <c r="MV202" s="192"/>
      <c r="MW202" s="192"/>
      <c r="MX202" s="192"/>
      <c r="MY202" s="192"/>
      <c r="MZ202" s="192"/>
      <c r="NA202" s="192"/>
      <c r="NB202" s="192"/>
      <c r="NC202" s="192"/>
      <c r="ND202" s="192"/>
      <c r="NE202" s="192"/>
      <c r="NF202" s="192"/>
      <c r="NG202" s="192"/>
      <c r="NH202" s="192"/>
      <c r="NI202" s="192"/>
      <c r="NJ202" s="192"/>
      <c r="NK202" s="192"/>
      <c r="NL202" s="192"/>
      <c r="NM202" s="192"/>
      <c r="NN202" s="192"/>
      <c r="NO202" s="192"/>
      <c r="NP202" s="192"/>
      <c r="NQ202" s="192"/>
      <c r="NR202" s="192"/>
      <c r="NS202" s="192"/>
      <c r="NT202" s="192"/>
      <c r="NU202" s="192"/>
      <c r="NV202" s="192"/>
      <c r="NW202" s="192"/>
      <c r="NX202" s="192"/>
      <c r="NY202" s="192"/>
      <c r="NZ202" s="192"/>
      <c r="OA202" s="192"/>
      <c r="OB202" s="192"/>
      <c r="OC202" s="192"/>
      <c r="OD202" s="192"/>
      <c r="OE202" s="192"/>
      <c r="OF202" s="192"/>
      <c r="OG202" s="192"/>
      <c r="OH202" s="192"/>
      <c r="OI202" s="192"/>
      <c r="OJ202" s="192"/>
      <c r="OK202" s="192"/>
      <c r="OL202" s="192"/>
      <c r="OM202" s="192"/>
      <c r="ON202" s="192"/>
      <c r="OO202" s="192"/>
      <c r="OP202" s="192"/>
      <c r="OQ202" s="192"/>
      <c r="OR202" s="192"/>
      <c r="OS202" s="192"/>
      <c r="OT202" s="192"/>
      <c r="OU202" s="192"/>
      <c r="OV202" s="192"/>
      <c r="OW202" s="192"/>
      <c r="OX202" s="192"/>
      <c r="OY202" s="192"/>
      <c r="OZ202" s="192"/>
      <c r="PA202" s="192"/>
      <c r="PB202" s="192"/>
      <c r="PC202" s="192"/>
      <c r="PD202" s="192"/>
      <c r="PE202" s="192"/>
      <c r="PF202" s="192"/>
      <c r="PG202" s="192"/>
      <c r="PH202" s="192"/>
      <c r="PI202" s="192"/>
      <c r="PJ202" s="192"/>
      <c r="PK202" s="192"/>
      <c r="PL202" s="192"/>
      <c r="PM202" s="192"/>
      <c r="PN202" s="192"/>
      <c r="PO202" s="192"/>
      <c r="PP202" s="192"/>
      <c r="PQ202" s="192"/>
      <c r="PR202" s="192"/>
      <c r="PS202" s="192"/>
      <c r="PT202" s="192"/>
      <c r="PU202" s="192"/>
      <c r="PV202" s="192"/>
      <c r="PW202" s="192"/>
      <c r="PX202" s="192"/>
      <c r="PY202" s="192"/>
      <c r="PZ202" s="192"/>
      <c r="QA202" s="192"/>
      <c r="QB202" s="192"/>
      <c r="QC202" s="192"/>
      <c r="QD202" s="192"/>
      <c r="QE202" s="192"/>
      <c r="QF202" s="192"/>
      <c r="QG202" s="192"/>
      <c r="QH202" s="192"/>
      <c r="QI202" s="192"/>
      <c r="QJ202" s="192"/>
      <c r="QK202" s="192"/>
      <c r="QL202" s="192"/>
      <c r="QM202" s="192"/>
      <c r="QN202" s="192"/>
      <c r="QO202" s="192"/>
      <c r="QP202" s="192"/>
      <c r="QQ202" s="192"/>
      <c r="QR202" s="192"/>
      <c r="QS202" s="192"/>
      <c r="QT202" s="192"/>
      <c r="QU202" s="192"/>
      <c r="QV202" s="192"/>
      <c r="QW202" s="192"/>
      <c r="QX202" s="192"/>
      <c r="QY202" s="192"/>
      <c r="QZ202" s="192"/>
      <c r="RA202" s="192"/>
      <c r="RB202" s="192"/>
      <c r="RC202" s="192"/>
      <c r="RD202" s="192"/>
      <c r="RE202" s="192"/>
      <c r="RF202" s="192"/>
      <c r="RG202" s="192"/>
      <c r="RH202" s="192"/>
      <c r="RI202" s="192"/>
      <c r="RJ202" s="192"/>
      <c r="RK202" s="192"/>
      <c r="RL202" s="192"/>
      <c r="RM202" s="192"/>
      <c r="RN202" s="192"/>
      <c r="RO202" s="192"/>
      <c r="RP202" s="192"/>
      <c r="RQ202" s="192"/>
      <c r="RR202" s="192"/>
      <c r="RS202" s="192"/>
      <c r="RT202" s="192"/>
      <c r="RU202" s="192"/>
      <c r="RV202" s="192"/>
      <c r="RW202" s="192"/>
      <c r="RX202" s="192"/>
      <c r="RY202" s="192"/>
      <c r="RZ202" s="192"/>
      <c r="SA202" s="192"/>
      <c r="SB202" s="192"/>
      <c r="SC202" s="192"/>
      <c r="SD202" s="192"/>
      <c r="SE202" s="192"/>
      <c r="SF202" s="192"/>
      <c r="SG202" s="192"/>
      <c r="SH202" s="192"/>
      <c r="SI202" s="192"/>
      <c r="SJ202" s="192"/>
      <c r="SK202" s="192"/>
      <c r="SL202" s="192"/>
      <c r="SM202" s="192"/>
      <c r="SN202" s="192"/>
      <c r="SO202" s="192"/>
      <c r="SP202" s="192"/>
      <c r="SQ202" s="192"/>
      <c r="SR202" s="192"/>
      <c r="SS202" s="192"/>
      <c r="ST202" s="192"/>
      <c r="SU202" s="192"/>
      <c r="SV202" s="192"/>
      <c r="SW202" s="192"/>
      <c r="SX202" s="192"/>
      <c r="SY202" s="192"/>
      <c r="SZ202" s="192"/>
      <c r="TA202" s="192"/>
      <c r="TB202" s="192"/>
      <c r="TC202" s="192"/>
      <c r="TD202" s="192"/>
      <c r="TE202" s="192"/>
      <c r="TF202" s="192"/>
      <c r="TG202" s="192"/>
      <c r="TH202" s="192"/>
      <c r="TI202" s="192"/>
      <c r="TJ202" s="192"/>
      <c r="TK202" s="192"/>
      <c r="TL202" s="192"/>
      <c r="TM202" s="192"/>
      <c r="TN202" s="192"/>
      <c r="TO202" s="192"/>
      <c r="TP202" s="192"/>
      <c r="TQ202" s="192"/>
      <c r="TR202" s="192"/>
      <c r="TS202" s="192"/>
      <c r="TT202" s="192"/>
      <c r="TU202" s="192"/>
      <c r="TV202" s="192"/>
      <c r="TW202" s="192"/>
      <c r="TX202" s="192"/>
      <c r="TY202" s="192"/>
      <c r="TZ202" s="192"/>
      <c r="UA202" s="192"/>
      <c r="UB202" s="192"/>
      <c r="UC202" s="192"/>
      <c r="UD202" s="192"/>
      <c r="UE202" s="192"/>
      <c r="UF202" s="192"/>
      <c r="UG202" s="192"/>
      <c r="UH202" s="192"/>
      <c r="UI202" s="192"/>
      <c r="UJ202" s="192"/>
      <c r="UK202" s="192"/>
      <c r="UL202" s="192"/>
      <c r="UM202" s="192"/>
      <c r="UN202" s="192"/>
      <c r="UO202" s="192"/>
      <c r="UP202" s="192"/>
      <c r="UQ202" s="192"/>
      <c r="UR202" s="192"/>
      <c r="US202" s="192"/>
      <c r="UT202" s="192"/>
      <c r="UU202" s="192"/>
      <c r="UV202" s="192"/>
      <c r="UW202" s="192"/>
      <c r="UX202" s="192"/>
      <c r="UY202" s="192"/>
      <c r="UZ202" s="192"/>
      <c r="VA202" s="192"/>
      <c r="VB202" s="192"/>
      <c r="VC202" s="192"/>
      <c r="VD202" s="192"/>
      <c r="VE202" s="192"/>
      <c r="VF202" s="192"/>
      <c r="VG202" s="192"/>
      <c r="VH202" s="192"/>
      <c r="VI202" s="192"/>
      <c r="VJ202" s="192"/>
      <c r="VK202" s="192"/>
      <c r="VL202" s="192"/>
      <c r="VM202" s="192"/>
      <c r="VN202" s="192"/>
      <c r="VO202" s="192"/>
      <c r="VP202" s="192"/>
      <c r="VQ202" s="192"/>
      <c r="VR202" s="192"/>
      <c r="VS202" s="192"/>
      <c r="VT202" s="192"/>
      <c r="VU202" s="192"/>
      <c r="VV202" s="192"/>
      <c r="VW202" s="192"/>
      <c r="VX202" s="192"/>
      <c r="VY202" s="192"/>
      <c r="VZ202" s="192"/>
      <c r="WA202" s="192"/>
      <c r="WB202" s="192"/>
      <c r="WC202" s="192"/>
      <c r="WD202" s="192"/>
      <c r="WE202" s="192"/>
      <c r="WF202" s="192"/>
      <c r="WG202" s="192"/>
      <c r="WH202" s="192"/>
      <c r="WI202" s="192"/>
      <c r="WJ202" s="192"/>
      <c r="WK202" s="192"/>
      <c r="WL202" s="192"/>
      <c r="WM202" s="192"/>
      <c r="WN202" s="192"/>
      <c r="WO202" s="192"/>
      <c r="WP202" s="192"/>
      <c r="WQ202" s="192"/>
      <c r="WR202" s="192"/>
      <c r="WS202" s="192"/>
      <c r="WT202" s="192"/>
      <c r="WU202" s="192"/>
      <c r="WV202" s="192"/>
      <c r="WW202" s="192"/>
      <c r="WX202" s="192"/>
      <c r="WY202" s="192"/>
      <c r="WZ202" s="192"/>
      <c r="XA202" s="192"/>
      <c r="XB202" s="192"/>
      <c r="XC202" s="192"/>
      <c r="XD202" s="192"/>
      <c r="XE202" s="192"/>
      <c r="XF202" s="192"/>
      <c r="XG202" s="192"/>
      <c r="XH202" s="192"/>
      <c r="XI202" s="192"/>
      <c r="XJ202" s="192"/>
      <c r="XK202" s="192"/>
      <c r="XL202" s="192"/>
      <c r="XM202" s="192"/>
      <c r="XN202" s="192"/>
      <c r="XO202" s="192"/>
      <c r="XP202" s="192"/>
      <c r="XQ202" s="192"/>
      <c r="XR202" s="192"/>
      <c r="XS202" s="192"/>
      <c r="XT202" s="192"/>
      <c r="XU202" s="192"/>
      <c r="XV202" s="192"/>
      <c r="XW202" s="192"/>
      <c r="XX202" s="192"/>
      <c r="XY202" s="192"/>
      <c r="XZ202" s="192"/>
      <c r="YA202" s="192"/>
      <c r="YB202" s="192"/>
      <c r="YC202" s="192"/>
      <c r="YD202" s="192"/>
      <c r="YE202" s="192"/>
      <c r="YF202" s="192"/>
      <c r="YG202" s="192"/>
      <c r="YH202" s="192"/>
      <c r="YI202" s="192"/>
      <c r="YJ202" s="192"/>
      <c r="YK202" s="192"/>
      <c r="YL202" s="192"/>
      <c r="YM202" s="192"/>
      <c r="YN202" s="192"/>
      <c r="YO202" s="192"/>
      <c r="YP202" s="192"/>
      <c r="YQ202" s="192"/>
      <c r="YR202" s="192"/>
      <c r="YS202" s="192"/>
      <c r="YT202" s="192"/>
      <c r="YU202" s="192"/>
      <c r="YV202" s="192"/>
      <c r="YW202" s="192"/>
      <c r="YX202" s="192"/>
      <c r="YY202" s="192"/>
      <c r="YZ202" s="192"/>
      <c r="ZA202" s="192"/>
      <c r="ZB202" s="192"/>
      <c r="ZC202" s="192"/>
      <c r="ZD202" s="192"/>
      <c r="ZE202" s="192"/>
      <c r="ZF202" s="192"/>
      <c r="ZG202" s="192"/>
      <c r="ZH202" s="192"/>
      <c r="ZI202" s="192"/>
      <c r="ZJ202" s="192"/>
      <c r="ZK202" s="192"/>
      <c r="ZL202" s="192"/>
      <c r="ZM202" s="192"/>
      <c r="ZN202" s="192"/>
      <c r="ZO202" s="192"/>
      <c r="ZP202" s="192"/>
      <c r="ZQ202" s="192"/>
      <c r="ZR202" s="192"/>
      <c r="ZS202" s="192"/>
      <c r="ZT202" s="192"/>
      <c r="ZU202" s="192"/>
      <c r="ZV202" s="192"/>
      <c r="ZW202" s="192"/>
      <c r="ZX202" s="192"/>
      <c r="ZY202" s="192"/>
      <c r="ZZ202" s="192"/>
      <c r="AAA202" s="192"/>
      <c r="AAB202" s="192"/>
      <c r="AAC202" s="192"/>
      <c r="AAD202" s="192"/>
      <c r="AAE202" s="192"/>
      <c r="AAF202" s="192"/>
      <c r="AAG202" s="192"/>
      <c r="AAH202" s="192"/>
      <c r="AAI202" s="192"/>
      <c r="AAJ202" s="192"/>
      <c r="AAK202" s="192"/>
      <c r="AAL202" s="192"/>
      <c r="AAM202" s="192"/>
      <c r="AAN202" s="192"/>
      <c r="AAO202" s="192"/>
      <c r="AAP202" s="192"/>
      <c r="AAQ202" s="192"/>
      <c r="AAR202" s="192"/>
      <c r="AAS202" s="192"/>
      <c r="AAT202" s="192"/>
      <c r="AAU202" s="192"/>
      <c r="AAV202" s="192"/>
      <c r="AAW202" s="192"/>
      <c r="AAX202" s="192"/>
      <c r="AAY202" s="192"/>
      <c r="AAZ202" s="192"/>
      <c r="ABA202" s="192"/>
      <c r="ABB202" s="192"/>
      <c r="ABC202" s="192"/>
      <c r="ABD202" s="192"/>
      <c r="ABE202" s="192"/>
      <c r="ABF202" s="192"/>
      <c r="ABG202" s="192"/>
      <c r="ABH202" s="192"/>
      <c r="ABI202" s="192"/>
      <c r="ABJ202" s="192"/>
      <c r="ABK202" s="192"/>
      <c r="ABL202" s="192"/>
      <c r="ABM202" s="192"/>
      <c r="ABN202" s="192"/>
      <c r="ABO202" s="192"/>
      <c r="ABP202" s="192"/>
      <c r="ABQ202" s="192"/>
      <c r="ABR202" s="192"/>
      <c r="ABS202" s="192"/>
      <c r="ABT202" s="192"/>
      <c r="ABU202" s="192"/>
      <c r="ABV202" s="192"/>
      <c r="ABW202" s="192"/>
      <c r="ABX202" s="192"/>
      <c r="ABY202" s="192"/>
      <c r="ABZ202" s="192"/>
      <c r="ACA202" s="192"/>
      <c r="ACB202" s="192"/>
      <c r="ACC202" s="192"/>
      <c r="ACD202" s="192"/>
      <c r="ACE202" s="192"/>
      <c r="ACF202" s="192"/>
      <c r="ACG202" s="192"/>
      <c r="ACH202" s="192"/>
      <c r="ACI202" s="192"/>
      <c r="ACJ202" s="192"/>
      <c r="ACK202" s="192"/>
      <c r="ACL202" s="192"/>
      <c r="ACM202" s="192"/>
      <c r="ACN202" s="192"/>
      <c r="ACO202" s="192"/>
      <c r="ACP202" s="192"/>
      <c r="ACQ202" s="192"/>
      <c r="ACR202" s="192"/>
      <c r="ACS202" s="192"/>
      <c r="ACT202" s="192"/>
      <c r="ACU202" s="192"/>
      <c r="ACV202" s="192"/>
      <c r="ACW202" s="192"/>
      <c r="ACX202" s="192"/>
      <c r="ACY202" s="192"/>
      <c r="ACZ202" s="192"/>
      <c r="ADA202" s="192"/>
      <c r="ADB202" s="192"/>
      <c r="ADC202" s="192"/>
      <c r="ADD202" s="192"/>
      <c r="ADE202" s="192"/>
      <c r="ADF202" s="192"/>
      <c r="ADG202" s="192"/>
      <c r="ADH202" s="192"/>
      <c r="ADI202" s="192"/>
      <c r="ADJ202" s="192"/>
      <c r="ADK202" s="192"/>
      <c r="ADL202" s="192"/>
      <c r="ADM202" s="192"/>
      <c r="ADN202" s="192"/>
      <c r="ADO202" s="192"/>
      <c r="ADP202" s="192"/>
      <c r="ADQ202" s="192"/>
      <c r="ADR202" s="192"/>
      <c r="ADS202" s="192"/>
      <c r="ADT202" s="192"/>
      <c r="ADU202" s="192"/>
      <c r="ADV202" s="192"/>
      <c r="ADW202" s="192"/>
      <c r="ADX202" s="192"/>
      <c r="ADY202" s="192"/>
      <c r="ADZ202" s="192"/>
      <c r="AEA202" s="192"/>
      <c r="AEB202" s="192"/>
      <c r="AEC202" s="192"/>
      <c r="AED202" s="192"/>
      <c r="AEE202" s="192"/>
      <c r="AEF202" s="192"/>
      <c r="AEG202" s="192"/>
      <c r="AEH202" s="192"/>
      <c r="AEI202" s="192"/>
      <c r="AEJ202" s="192"/>
      <c r="AEK202" s="192"/>
      <c r="AEL202" s="192"/>
      <c r="AEM202" s="192"/>
      <c r="AEN202" s="192"/>
      <c r="AEO202" s="192"/>
      <c r="AEP202" s="192"/>
      <c r="AEQ202" s="192"/>
      <c r="AER202" s="192"/>
      <c r="AES202" s="192"/>
      <c r="AET202" s="192"/>
      <c r="AEU202" s="192"/>
      <c r="AEV202" s="192"/>
      <c r="AEW202" s="192"/>
      <c r="AEX202" s="192"/>
      <c r="AEY202" s="192"/>
      <c r="AEZ202" s="192"/>
      <c r="AFA202" s="192"/>
      <c r="AFB202" s="192"/>
      <c r="AFC202" s="192"/>
      <c r="AFD202" s="192"/>
      <c r="AFE202" s="192"/>
      <c r="AFF202" s="192"/>
      <c r="AFG202" s="192"/>
      <c r="AFH202" s="192"/>
      <c r="AFI202" s="192"/>
      <c r="AFJ202" s="192"/>
      <c r="AFK202" s="192"/>
      <c r="AFL202" s="192"/>
      <c r="AFM202" s="192"/>
      <c r="AFN202" s="192"/>
      <c r="AFO202" s="192"/>
      <c r="AFP202" s="192"/>
      <c r="AFQ202" s="192"/>
      <c r="AFR202" s="192"/>
      <c r="AFS202" s="192"/>
      <c r="AFT202" s="192"/>
      <c r="AFU202" s="192"/>
      <c r="AFV202" s="192"/>
      <c r="AFW202" s="192"/>
      <c r="AFX202" s="192"/>
      <c r="AFY202" s="192"/>
      <c r="AFZ202" s="192"/>
      <c r="AGA202" s="192"/>
      <c r="AGB202" s="192"/>
      <c r="AGC202" s="192"/>
      <c r="AGD202" s="192"/>
      <c r="AGE202" s="192"/>
      <c r="AGF202" s="192"/>
      <c r="AGG202" s="192"/>
      <c r="AGH202" s="192"/>
      <c r="AGI202" s="192"/>
      <c r="AGJ202" s="192"/>
      <c r="AGK202" s="192"/>
      <c r="AGL202" s="192"/>
      <c r="AGM202" s="192"/>
      <c r="AGN202" s="192"/>
      <c r="AGO202" s="192"/>
      <c r="AGP202" s="192"/>
      <c r="AGQ202" s="192"/>
      <c r="AGR202" s="192"/>
      <c r="AGS202" s="192"/>
      <c r="AGT202" s="192"/>
      <c r="AGU202" s="192"/>
      <c r="AGV202" s="192"/>
      <c r="AGW202" s="192"/>
      <c r="AGX202" s="192"/>
      <c r="AGY202" s="192"/>
      <c r="AGZ202" s="192"/>
      <c r="AHA202" s="192"/>
      <c r="AHB202" s="192"/>
      <c r="AHC202" s="192"/>
      <c r="AHD202" s="192"/>
      <c r="AHE202" s="192"/>
      <c r="AHF202" s="192"/>
      <c r="AHG202" s="192"/>
      <c r="AHH202" s="192"/>
      <c r="AHI202" s="192"/>
      <c r="AHJ202" s="192"/>
      <c r="AHK202" s="192"/>
      <c r="AHL202" s="192"/>
      <c r="AHM202" s="192"/>
      <c r="AHN202" s="192"/>
      <c r="AHO202" s="192"/>
      <c r="AHP202" s="192"/>
      <c r="AHQ202" s="192"/>
      <c r="AHR202" s="192"/>
      <c r="AHS202" s="192"/>
      <c r="AHT202" s="192"/>
      <c r="AHU202" s="192"/>
      <c r="AHV202" s="192"/>
      <c r="AHW202" s="192"/>
      <c r="AHX202" s="192"/>
      <c r="AHY202" s="192"/>
      <c r="AHZ202" s="192"/>
      <c r="AIA202" s="192"/>
      <c r="AIB202" s="192"/>
      <c r="AIC202" s="192"/>
      <c r="AID202" s="192"/>
      <c r="AIE202" s="192"/>
      <c r="AIF202" s="192"/>
      <c r="AIG202" s="192"/>
      <c r="AIH202" s="192"/>
      <c r="AII202" s="192"/>
      <c r="AIJ202" s="192"/>
      <c r="AIK202" s="192"/>
      <c r="AIL202" s="192"/>
      <c r="AIM202" s="192"/>
      <c r="AIN202" s="192"/>
      <c r="AIO202" s="192"/>
      <c r="AIP202" s="192"/>
      <c r="AIQ202" s="192"/>
      <c r="AIR202" s="192"/>
      <c r="AIS202" s="192"/>
      <c r="AIT202" s="192"/>
      <c r="AIU202" s="192"/>
      <c r="AIV202" s="192"/>
      <c r="AIW202" s="192"/>
      <c r="AIX202" s="192"/>
      <c r="AIY202" s="192"/>
      <c r="AIZ202" s="192"/>
      <c r="AJA202" s="192"/>
      <c r="AJB202" s="192"/>
      <c r="AJC202" s="192"/>
      <c r="AJD202" s="192"/>
      <c r="AJE202" s="192"/>
      <c r="AJF202" s="192"/>
      <c r="AJG202" s="192"/>
      <c r="AJH202" s="192"/>
      <c r="AJI202" s="192"/>
      <c r="AJJ202" s="192"/>
      <c r="AJK202" s="192"/>
      <c r="AJL202" s="192"/>
      <c r="AJM202" s="192"/>
      <c r="AJN202" s="192"/>
      <c r="AJO202" s="192"/>
      <c r="AJP202" s="192"/>
      <c r="AJQ202" s="192"/>
      <c r="AJR202" s="192"/>
      <c r="AJS202" s="192"/>
      <c r="AJT202" s="192"/>
      <c r="AJU202" s="192"/>
      <c r="AJV202" s="192"/>
      <c r="AJW202" s="192"/>
      <c r="AJX202" s="192"/>
      <c r="AJY202" s="192"/>
      <c r="AJZ202" s="192"/>
      <c r="AKA202" s="192"/>
      <c r="AKB202" s="192"/>
      <c r="AKC202" s="192"/>
      <c r="AKD202" s="192"/>
      <c r="AKE202" s="192"/>
      <c r="AKF202" s="192"/>
      <c r="AKG202" s="192"/>
      <c r="AKH202" s="192"/>
      <c r="AKI202" s="192"/>
      <c r="AKJ202" s="192"/>
      <c r="AKK202" s="192"/>
      <c r="AKL202" s="192"/>
      <c r="AKM202" s="192"/>
      <c r="AKN202" s="192"/>
      <c r="AKO202" s="192"/>
      <c r="AKP202" s="192"/>
      <c r="AKQ202" s="192"/>
      <c r="AKR202" s="192"/>
      <c r="AKS202" s="192"/>
      <c r="AKT202" s="192"/>
      <c r="AKU202" s="192"/>
      <c r="AKV202" s="192"/>
      <c r="AKW202" s="192"/>
      <c r="AKX202" s="192"/>
      <c r="AKY202" s="192"/>
      <c r="AKZ202" s="192"/>
      <c r="ALA202" s="192"/>
      <c r="ALB202" s="192"/>
      <c r="ALC202" s="192"/>
      <c r="ALD202" s="192"/>
      <c r="ALE202" s="192"/>
      <c r="ALF202" s="192"/>
      <c r="ALG202" s="192"/>
      <c r="ALH202" s="192"/>
      <c r="ALI202" s="192"/>
      <c r="ALJ202" s="192"/>
      <c r="ALK202" s="192"/>
      <c r="ALL202" s="192"/>
      <c r="ALM202" s="192"/>
      <c r="ALN202" s="192"/>
      <c r="ALO202" s="192"/>
      <c r="ALP202" s="192"/>
      <c r="ALQ202" s="192"/>
      <c r="ALR202" s="192"/>
      <c r="ALS202" s="192"/>
      <c r="ALT202" s="192"/>
      <c r="ALU202" s="192"/>
      <c r="ALV202" s="192"/>
      <c r="ALW202" s="192"/>
      <c r="ALX202" s="192"/>
      <c r="ALY202" s="192"/>
      <c r="ALZ202" s="192"/>
      <c r="AMA202" s="192"/>
      <c r="AMB202" s="192"/>
      <c r="AMC202" s="192"/>
      <c r="AMD202" s="192"/>
      <c r="AME202" s="192"/>
      <c r="AMF202" s="192"/>
      <c r="AMG202" s="192"/>
      <c r="AMH202" s="192"/>
      <c r="AMI202" s="192"/>
      <c r="AMJ202" s="192"/>
      <c r="AMK202" s="192"/>
      <c r="AML202" s="192"/>
    </row>
  </sheetData>
  <pageMargins left="0.7" right="0.7" top="0.75" bottom="0.75" header="0.51180555555555496" footer="0.51180555555555496"/>
  <pageSetup firstPageNumber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1"/>
  <sheetViews>
    <sheetView workbookViewId="0">
      <pane xSplit="2" ySplit="2" topLeftCell="C93" activePane="bottomRight" state="frozen"/>
      <selection pane="topRight" activeCell="C1" sqref="C1"/>
      <selection pane="bottomLeft" activeCell="A3" sqref="A3"/>
      <selection pane="bottomRight" activeCell="A101" sqref="A101"/>
    </sheetView>
  </sheetViews>
  <sheetFormatPr defaultRowHeight="15"/>
  <cols>
    <col min="1" max="1" width="33.140625" bestFit="1" customWidth="1"/>
    <col min="2" max="2" width="24.85546875" customWidth="1"/>
    <col min="3" max="3" width="14.42578125" bestFit="1" customWidth="1"/>
    <col min="4" max="4" width="12.42578125" bestFit="1" customWidth="1"/>
    <col min="5" max="5" width="39.140625" style="136" customWidth="1"/>
    <col min="6" max="6" width="82.7109375" bestFit="1" customWidth="1"/>
  </cols>
  <sheetData>
    <row r="2" spans="1:5">
      <c r="A2" t="s">
        <v>239</v>
      </c>
      <c r="B2" t="s">
        <v>639</v>
      </c>
      <c r="C2" t="s">
        <v>638</v>
      </c>
      <c r="D2" t="s">
        <v>133</v>
      </c>
      <c r="E2" s="136" t="s">
        <v>685</v>
      </c>
    </row>
    <row r="3" spans="1:5">
      <c r="A3" s="145" t="s">
        <v>565</v>
      </c>
      <c r="B3" s="131" t="s">
        <v>571</v>
      </c>
      <c r="C3">
        <v>1</v>
      </c>
      <c r="D3" t="s">
        <v>37</v>
      </c>
      <c r="E3" s="136" t="str">
        <f>"EXEC ACT_role_state_map @tx_action_name = 'NEW', @id_user_mod_key = 100000, @tx_fsm_state_name='"&amp;B3&amp;"', @tx_role_name = '"&amp;A3&amp;"', @int_permission = "&amp;C3&amp;", @tx_comment = '"&amp;D3&amp;"'"</f>
        <v>EXEC ACT_role_state_map @tx_action_name = 'NEW', @id_user_mod_key = 100000, @tx_fsm_state_name='FO_CREATED', @tx_role_name = 'FIELD_OFFICER', @int_permission = 1, @tx_comment = '?'</v>
      </c>
    </row>
    <row r="4" spans="1:5">
      <c r="A4" s="145" t="s">
        <v>565</v>
      </c>
      <c r="B4" s="131" t="s">
        <v>572</v>
      </c>
      <c r="C4">
        <v>1</v>
      </c>
      <c r="D4" t="s">
        <v>37</v>
      </c>
      <c r="E4" s="136" t="str">
        <f t="shared" ref="E4:E77" si="0">"EXEC ACT_role_state_map @tx_action_name = 'NEW', @id_user_mod_key = 100000, @tx_fsm_state_name='"&amp;B4&amp;"', @tx_role_name = '"&amp;A4&amp;"', @int_permission = "&amp;C4&amp;", @tx_comment = '"&amp;D4&amp;"'"</f>
        <v>EXEC ACT_role_state_map @tx_action_name = 'NEW', @id_user_mod_key = 100000, @tx_fsm_state_name='FO_UPDATED', @tx_role_name = 'FIELD_OFFICER', @int_permission = 1, @tx_comment = '?'</v>
      </c>
    </row>
    <row r="5" spans="1:5">
      <c r="A5" s="145" t="s">
        <v>565</v>
      </c>
      <c r="B5" s="131" t="s">
        <v>573</v>
      </c>
      <c r="C5">
        <v>0</v>
      </c>
      <c r="D5" t="s">
        <v>37</v>
      </c>
      <c r="E5" s="136" t="str">
        <f t="shared" si="0"/>
        <v>EXEC ACT_role_state_map @tx_action_name = 'NEW', @id_user_mod_key = 100000, @tx_fsm_state_name='FO_DELETED', @tx_role_name = 'FIELD_OFFICER', @int_permission = 0, @tx_comment = '?'</v>
      </c>
    </row>
    <row r="6" spans="1:5">
      <c r="A6" s="145" t="s">
        <v>565</v>
      </c>
      <c r="B6" s="131" t="s">
        <v>683</v>
      </c>
      <c r="C6">
        <v>0</v>
      </c>
      <c r="D6" t="s">
        <v>37</v>
      </c>
      <c r="E6" s="136" t="str">
        <f t="shared" si="0"/>
        <v>EXEC ACT_role_state_map @tx_action_name = 'NEW', @id_user_mod_key = 100000, @tx_fsm_state_name='FO_SUBMITTED', @tx_role_name = 'FIELD_OFFICER', @int_permission = 0, @tx_comment = '?'</v>
      </c>
    </row>
    <row r="7" spans="1:5">
      <c r="A7" s="175" t="s">
        <v>556</v>
      </c>
      <c r="B7" s="175" t="s">
        <v>683</v>
      </c>
      <c r="C7">
        <v>1</v>
      </c>
      <c r="D7" t="s">
        <v>37</v>
      </c>
      <c r="E7" s="136" t="str">
        <f t="shared" si="0"/>
        <v>EXEC ACT_role_state_map @tx_action_name = 'NEW', @id_user_mod_key = 100000, @tx_fsm_state_name='FO_SUBMITTED', @tx_role_name = 'SOURCE_OFFICER', @int_permission = 1, @tx_comment = '?'</v>
      </c>
    </row>
    <row r="8" spans="1:5">
      <c r="A8" s="175" t="s">
        <v>556</v>
      </c>
      <c r="B8" s="175" t="s">
        <v>585</v>
      </c>
      <c r="C8">
        <v>1</v>
      </c>
      <c r="D8" t="s">
        <v>37</v>
      </c>
      <c r="E8" s="136" t="str">
        <f t="shared" si="0"/>
        <v>EXEC ACT_role_state_map @tx_action_name = 'NEW', @id_user_mod_key = 100000, @tx_fsm_state_name='SO_CREATED', @tx_role_name = 'SOURCE_OFFICER', @int_permission = 1, @tx_comment = '?'</v>
      </c>
    </row>
    <row r="9" spans="1:5">
      <c r="A9" s="175" t="s">
        <v>556</v>
      </c>
      <c r="B9" s="175" t="s">
        <v>586</v>
      </c>
      <c r="C9">
        <v>1</v>
      </c>
      <c r="D9" t="s">
        <v>37</v>
      </c>
      <c r="E9" s="136" t="str">
        <f t="shared" si="0"/>
        <v>EXEC ACT_role_state_map @tx_action_name = 'NEW', @id_user_mod_key = 100000, @tx_fsm_state_name='SO_UPDATED', @tx_role_name = 'SOURCE_OFFICER', @int_permission = 1, @tx_comment = '?'</v>
      </c>
    </row>
    <row r="10" spans="1:5">
      <c r="A10" s="175" t="s">
        <v>556</v>
      </c>
      <c r="B10" s="175" t="s">
        <v>528</v>
      </c>
      <c r="C10">
        <v>1</v>
      </c>
      <c r="D10" t="s">
        <v>37</v>
      </c>
      <c r="E10" s="136" t="str">
        <f t="shared" si="0"/>
        <v>EXEC ACT_role_state_map @tx_action_name = 'NEW', @id_user_mod_key = 100000, @tx_fsm_state_name='BM_RETURNED', @tx_role_name = 'SOURCE_OFFICER', @int_permission = 1, @tx_comment = '?'</v>
      </c>
    </row>
    <row r="11" spans="1:5">
      <c r="A11" s="175" t="s">
        <v>556</v>
      </c>
      <c r="B11" s="175" t="s">
        <v>529</v>
      </c>
      <c r="C11">
        <v>1</v>
      </c>
      <c r="D11" t="s">
        <v>37</v>
      </c>
      <c r="E11" s="136" t="str">
        <f t="shared" si="0"/>
        <v>EXEC ACT_role_state_map @tx_action_name = 'NEW', @id_user_mod_key = 100000, @tx_fsm_state_name='BOM_RETURNED', @tx_role_name = 'SOURCE_OFFICER', @int_permission = 1, @tx_comment = '?'</v>
      </c>
    </row>
    <row r="12" spans="1:5">
      <c r="A12" s="175" t="s">
        <v>556</v>
      </c>
      <c r="B12" s="175" t="s">
        <v>553</v>
      </c>
      <c r="C12">
        <v>1</v>
      </c>
      <c r="D12" t="s">
        <v>37</v>
      </c>
      <c r="E12" s="136" t="str">
        <f t="shared" si="0"/>
        <v>EXEC ACT_role_state_map @tx_action_name = 'NEW', @id_user_mod_key = 100000, @tx_fsm_state_name='PPC_RETURNED', @tx_role_name = 'SOURCE_OFFICER', @int_permission = 1, @tx_comment = '?'</v>
      </c>
    </row>
    <row r="13" spans="1:5">
      <c r="A13" s="175" t="s">
        <v>556</v>
      </c>
      <c r="B13" s="175" t="s">
        <v>678</v>
      </c>
      <c r="C13">
        <v>1</v>
      </c>
      <c r="D13" t="s">
        <v>37</v>
      </c>
      <c r="E13" s="136" t="str">
        <f t="shared" si="0"/>
        <v>EXEC ACT_role_state_map @tx_action_name = 'NEW', @id_user_mod_key = 100000, @tx_fsm_state_name='MIS_RETURNED', @tx_role_name = 'SOURCE_OFFICER', @int_permission = 1, @tx_comment = '?'</v>
      </c>
    </row>
    <row r="14" spans="1:5">
      <c r="A14" s="175" t="s">
        <v>556</v>
      </c>
      <c r="B14" s="175" t="s">
        <v>582</v>
      </c>
      <c r="C14">
        <v>1</v>
      </c>
      <c r="D14" t="s">
        <v>37</v>
      </c>
      <c r="E14" s="136" t="str">
        <f t="shared" ref="E14:E21" si="1">"EXEC ACT_role_state_map @tx_action_name = 'NEW', @id_user_mod_key = 100000, @tx_fsm_state_name='"&amp;B14&amp;"', @tx_role_name = '"&amp;A14&amp;"', @int_permission = "&amp;C14&amp;", @tx_comment = '"&amp;D14&amp;"'"</f>
        <v>EXEC ACT_role_state_map @tx_action_name = 'NEW', @id_user_mod_key = 100000, @tx_fsm_state_name='CA_RETURNED', @tx_role_name = 'SOURCE_OFFICER', @int_permission = 1, @tx_comment = '?'</v>
      </c>
    </row>
    <row r="15" spans="1:5">
      <c r="A15" s="175" t="s">
        <v>556</v>
      </c>
      <c r="B15" s="175" t="s">
        <v>583</v>
      </c>
      <c r="C15">
        <v>1</v>
      </c>
      <c r="D15" t="s">
        <v>37</v>
      </c>
      <c r="E15" s="136" t="str">
        <f t="shared" si="1"/>
        <v>EXEC ACT_role_state_map @tx_action_name = 'NEW', @id_user_mod_key = 100000, @tx_fsm_state_name='CA_SENT_QUERY', @tx_role_name = 'SOURCE_OFFICER', @int_permission = 1, @tx_comment = '?'</v>
      </c>
    </row>
    <row r="16" spans="1:5">
      <c r="A16" s="175" t="s">
        <v>556</v>
      </c>
      <c r="B16" s="175" t="s">
        <v>678</v>
      </c>
      <c r="C16">
        <v>1</v>
      </c>
      <c r="D16" t="s">
        <v>37</v>
      </c>
      <c r="E16" s="136" t="str">
        <f t="shared" si="1"/>
        <v>EXEC ACT_role_state_map @tx_action_name = 'NEW', @id_user_mod_key = 100000, @tx_fsm_state_name='MIS_RETURNED', @tx_role_name = 'SOURCE_OFFICER', @int_permission = 1, @tx_comment = '?'</v>
      </c>
    </row>
    <row r="17" spans="1:5">
      <c r="A17" s="175" t="s">
        <v>556</v>
      </c>
      <c r="B17" s="175" t="s">
        <v>706</v>
      </c>
      <c r="C17">
        <v>1</v>
      </c>
      <c r="D17" t="s">
        <v>37</v>
      </c>
      <c r="E17" s="136" t="str">
        <f t="shared" si="1"/>
        <v>EXEC ACT_role_state_map @tx_action_name = 'NEW', @id_user_mod_key = 100000, @tx_fsm_state_name='APPROVED_RETURNED', @tx_role_name = 'SOURCE_OFFICER', @int_permission = 1, @tx_comment = '?'</v>
      </c>
    </row>
    <row r="18" spans="1:5">
      <c r="A18" s="175" t="s">
        <v>556</v>
      </c>
      <c r="B18" s="204" t="s">
        <v>708</v>
      </c>
      <c r="C18">
        <v>1</v>
      </c>
      <c r="D18" t="s">
        <v>37</v>
      </c>
      <c r="E18" s="136" t="str">
        <f t="shared" si="1"/>
        <v>EXEC ACT_role_state_map @tx_action_name = 'NEW', @id_user_mod_key = 100000, @tx_fsm_state_name='CAD_RETURNED', @tx_role_name = 'SOURCE_OFFICER', @int_permission = 1, @tx_comment = '?'</v>
      </c>
    </row>
    <row r="19" spans="1:5">
      <c r="A19" s="175" t="s">
        <v>556</v>
      </c>
      <c r="B19" s="204" t="s">
        <v>710</v>
      </c>
      <c r="C19">
        <v>1</v>
      </c>
      <c r="D19" t="s">
        <v>37</v>
      </c>
      <c r="E19" s="136" t="str">
        <f t="shared" si="1"/>
        <v>EXEC ACT_role_state_map @tx_action_name = 'NEW', @id_user_mod_key = 100000, @tx_fsm_state_name='SENT_QUERY_UPDATED', @tx_role_name = 'SOURCE_OFFICER', @int_permission = 1, @tx_comment = '?'</v>
      </c>
    </row>
    <row r="20" spans="1:5">
      <c r="A20" s="175" t="s">
        <v>556</v>
      </c>
      <c r="B20" s="204" t="s">
        <v>719</v>
      </c>
      <c r="C20">
        <v>1</v>
      </c>
      <c r="D20" t="s">
        <v>37</v>
      </c>
      <c r="E20" s="136" t="str">
        <f t="shared" si="1"/>
        <v>EXEC ACT_role_state_map @tx_action_name = 'NEW', @id_user_mod_key = 100000, @tx_fsm_state_name='CAD_SENT_QUERY_TO_SO', @tx_role_name = 'SOURCE_OFFICER', @int_permission = 1, @tx_comment = '?'</v>
      </c>
    </row>
    <row r="21" spans="1:5">
      <c r="A21" s="175" t="s">
        <v>556</v>
      </c>
      <c r="B21" s="204" t="s">
        <v>721</v>
      </c>
      <c r="C21">
        <v>1</v>
      </c>
      <c r="D21" t="s">
        <v>37</v>
      </c>
      <c r="E21" s="136" t="str">
        <f t="shared" si="1"/>
        <v>EXEC ACT_role_state_map @tx_action_name = 'NEW', @id_user_mod_key = 100000, @tx_fsm_state_name='SO_CAD_QUERY_UPDATED', @tx_role_name = 'SOURCE_OFFICER', @int_permission = 1, @tx_comment = '?'</v>
      </c>
    </row>
    <row r="22" spans="1:5">
      <c r="A22" s="177" t="s">
        <v>557</v>
      </c>
      <c r="B22" s="177" t="s">
        <v>525</v>
      </c>
      <c r="C22">
        <v>1</v>
      </c>
      <c r="D22" t="s">
        <v>37</v>
      </c>
      <c r="E22" s="136" t="str">
        <f t="shared" si="0"/>
        <v>EXEC ACT_role_state_map @tx_action_name = 'NEW', @id_user_mod_key = 100000, @tx_fsm_state_name='SO_RECOMMENDED', @tx_role_name = 'BRANCH_MANAGER', @int_permission = 1, @tx_comment = '?'</v>
      </c>
    </row>
    <row r="23" spans="1:5">
      <c r="A23" s="177" t="s">
        <v>557</v>
      </c>
      <c r="B23" s="177" t="s">
        <v>526</v>
      </c>
      <c r="C23">
        <v>1</v>
      </c>
      <c r="D23" t="s">
        <v>37</v>
      </c>
      <c r="E23" s="136" t="str">
        <f t="shared" si="0"/>
        <v>EXEC ACT_role_state_map @tx_action_name = 'NEW', @id_user_mod_key = 100000, @tx_fsm_state_name='SO_RE_RECOMMENDED', @tx_role_name = 'BRANCH_MANAGER', @int_permission = 1, @tx_comment = '?'</v>
      </c>
    </row>
    <row r="24" spans="1:5">
      <c r="A24" s="179" t="s">
        <v>558</v>
      </c>
      <c r="B24" s="179" t="s">
        <v>525</v>
      </c>
      <c r="C24">
        <v>1</v>
      </c>
      <c r="D24" t="s">
        <v>37</v>
      </c>
      <c r="E24" s="136" t="str">
        <f t="shared" si="0"/>
        <v>EXEC ACT_role_state_map @tx_action_name = 'NEW', @id_user_mod_key = 100000, @tx_fsm_state_name='SO_RECOMMENDED', @tx_role_name = 'BRANCH_OPERATION_MANAGER', @int_permission = 1, @tx_comment = '?'</v>
      </c>
    </row>
    <row r="25" spans="1:5">
      <c r="A25" s="179" t="s">
        <v>558</v>
      </c>
      <c r="B25" s="179" t="s">
        <v>526</v>
      </c>
      <c r="C25">
        <v>1</v>
      </c>
      <c r="D25" t="s">
        <v>37</v>
      </c>
      <c r="E25" s="136" t="str">
        <f t="shared" si="0"/>
        <v>EXEC ACT_role_state_map @tx_action_name = 'NEW', @id_user_mod_key = 100000, @tx_fsm_state_name='SO_RE_RECOMMENDED', @tx_role_name = 'BRANCH_OPERATION_MANAGER', @int_permission = 1, @tx_comment = '?'</v>
      </c>
    </row>
    <row r="26" spans="1:5">
      <c r="A26" s="178" t="s">
        <v>681</v>
      </c>
      <c r="B26" s="178" t="s">
        <v>525</v>
      </c>
      <c r="C26">
        <v>1</v>
      </c>
      <c r="D26" t="s">
        <v>37</v>
      </c>
      <c r="E26" s="136" t="str">
        <f t="shared" si="0"/>
        <v>EXEC ACT_role_state_map @tx_action_name = 'NEW', @id_user_mod_key = 100000, @tx_fsm_state_name='SO_RECOMMENDED', @tx_role_name = 'POLICE_PORTFOLIO_COORDINATOR', @int_permission = 1, @tx_comment = '?'</v>
      </c>
    </row>
    <row r="27" spans="1:5">
      <c r="A27" s="178" t="s">
        <v>681</v>
      </c>
      <c r="B27" s="178" t="s">
        <v>526</v>
      </c>
      <c r="C27">
        <v>1</v>
      </c>
      <c r="D27" t="s">
        <v>37</v>
      </c>
      <c r="E27" s="136" t="str">
        <f t="shared" si="0"/>
        <v>EXEC ACT_role_state_map @tx_action_name = 'NEW', @id_user_mod_key = 100000, @tx_fsm_state_name='SO_RE_RECOMMENDED', @tx_role_name = 'POLICE_PORTFOLIO_COORDINATOR', @int_permission = 1, @tx_comment = '?'</v>
      </c>
    </row>
    <row r="28" spans="1:5">
      <c r="A28" s="174" t="s">
        <v>545</v>
      </c>
      <c r="B28" s="174" t="s">
        <v>591</v>
      </c>
      <c r="C28">
        <v>1</v>
      </c>
      <c r="D28" t="s">
        <v>37</v>
      </c>
      <c r="E28" s="136" t="str">
        <f t="shared" si="0"/>
        <v>EXEC ACT_role_state_map @tx_action_name = 'NEW', @id_user_mod_key = 100000, @tx_fsm_state_name='MIS_RECEIVED', @tx_role_name = 'MIS', @int_permission = 1, @tx_comment = '?'</v>
      </c>
    </row>
    <row r="29" spans="1:5">
      <c r="A29" s="174" t="s">
        <v>545</v>
      </c>
      <c r="B29" s="174" t="s">
        <v>530</v>
      </c>
      <c r="C29">
        <v>1</v>
      </c>
      <c r="D29" t="s">
        <v>37</v>
      </c>
      <c r="E29" s="136" t="str">
        <f t="shared" si="0"/>
        <v>EXEC ACT_role_state_map @tx_action_name = 'NEW', @id_user_mod_key = 100000, @tx_fsm_state_name='MIS_UPDATED', @tx_role_name = 'MIS', @int_permission = 1, @tx_comment = '?'</v>
      </c>
    </row>
    <row r="30" spans="1:5">
      <c r="A30" s="174" t="s">
        <v>545</v>
      </c>
      <c r="B30" s="174" t="s">
        <v>582</v>
      </c>
      <c r="C30">
        <v>1</v>
      </c>
      <c r="D30" t="s">
        <v>37</v>
      </c>
      <c r="E30" s="136" t="str">
        <f t="shared" si="0"/>
        <v>EXEC ACT_role_state_map @tx_action_name = 'NEW', @id_user_mod_key = 100000, @tx_fsm_state_name='CA_RETURNED', @tx_role_name = 'MIS', @int_permission = 1, @tx_comment = '?'</v>
      </c>
    </row>
    <row r="31" spans="1:5">
      <c r="A31" s="174" t="s">
        <v>545</v>
      </c>
      <c r="B31" s="174" t="s">
        <v>533</v>
      </c>
      <c r="C31">
        <v>1</v>
      </c>
      <c r="D31" t="s">
        <v>37</v>
      </c>
      <c r="E31" s="136" t="str">
        <f t="shared" si="0"/>
        <v>EXEC ACT_role_state_map @tx_action_name = 'NEW', @id_user_mod_key = 100000, @tx_fsm_state_name='RM_RETURNED', @tx_role_name = 'MIS', @int_permission = 1, @tx_comment = '?'</v>
      </c>
    </row>
    <row r="32" spans="1:5">
      <c r="A32" s="174" t="s">
        <v>545</v>
      </c>
      <c r="B32" s="174" t="s">
        <v>643</v>
      </c>
      <c r="C32">
        <v>1</v>
      </c>
      <c r="D32" t="s">
        <v>37</v>
      </c>
      <c r="E32" s="136" t="str">
        <f t="shared" si="0"/>
        <v>EXEC ACT_role_state_map @tx_action_name = 'NEW', @id_user_mod_key = 100000, @tx_fsm_state_name='UH_RETURNED', @tx_role_name = 'MIS', @int_permission = 1, @tx_comment = '?'</v>
      </c>
    </row>
    <row r="33" spans="1:5">
      <c r="A33" s="174" t="s">
        <v>545</v>
      </c>
      <c r="B33" s="174" t="s">
        <v>536</v>
      </c>
      <c r="C33">
        <v>1</v>
      </c>
      <c r="D33" t="s">
        <v>37</v>
      </c>
      <c r="E33" s="136" t="str">
        <f t="shared" si="0"/>
        <v>EXEC ACT_role_state_map @tx_action_name = 'NEW', @id_user_mod_key = 100000, @tx_fsm_state_name='CEO_RETURNED', @tx_role_name = 'MIS', @int_permission = 1, @tx_comment = '?'</v>
      </c>
    </row>
    <row r="34" spans="1:5">
      <c r="A34" s="174" t="s">
        <v>545</v>
      </c>
      <c r="B34" s="174" t="s">
        <v>540</v>
      </c>
      <c r="C34">
        <v>1</v>
      </c>
      <c r="D34" t="s">
        <v>37</v>
      </c>
      <c r="E34" s="136" t="str">
        <f t="shared" si="0"/>
        <v>EXEC ACT_role_state_map @tx_action_name = 'NEW', @id_user_mod_key = 100000, @tx_fsm_state_name='MD_RETURNED', @tx_role_name = 'MIS', @int_permission = 1, @tx_comment = '?'</v>
      </c>
    </row>
    <row r="35" spans="1:5">
      <c r="A35" s="174" t="s">
        <v>545</v>
      </c>
      <c r="B35" s="174" t="s">
        <v>599</v>
      </c>
      <c r="C35">
        <v>1</v>
      </c>
      <c r="D35" t="s">
        <v>37</v>
      </c>
      <c r="E35" s="136" t="str">
        <f t="shared" si="0"/>
        <v>EXEC ACT_role_state_map @tx_action_name = 'NEW', @id_user_mod_key = 100000, @tx_fsm_state_name='HOCRM_RETURNED', @tx_role_name = 'MIS', @int_permission = 1, @tx_comment = '?'</v>
      </c>
    </row>
    <row r="36" spans="1:5">
      <c r="A36" s="174" t="s">
        <v>545</v>
      </c>
      <c r="B36" s="174" t="s">
        <v>592</v>
      </c>
      <c r="C36">
        <v>1</v>
      </c>
      <c r="D36" t="s">
        <v>37</v>
      </c>
      <c r="E36" s="136" t="str">
        <f t="shared" si="0"/>
        <v>EXEC ACT_role_state_map @tx_action_name = 'NEW', @id_user_mod_key = 100000, @tx_fsm_state_name='RM_APPROVED', @tx_role_name = 'MIS', @int_permission = 1, @tx_comment = '?'</v>
      </c>
    </row>
    <row r="37" spans="1:5">
      <c r="A37" s="174" t="s">
        <v>545</v>
      </c>
      <c r="B37" s="174" t="s">
        <v>640</v>
      </c>
      <c r="C37">
        <v>1</v>
      </c>
      <c r="D37" t="s">
        <v>37</v>
      </c>
      <c r="E37" s="136" t="str">
        <f t="shared" si="0"/>
        <v>EXEC ACT_role_state_map @tx_action_name = 'NEW', @id_user_mod_key = 100000, @tx_fsm_state_name='UH_APPROVED', @tx_role_name = 'MIS', @int_permission = 1, @tx_comment = '?'</v>
      </c>
    </row>
    <row r="38" spans="1:5">
      <c r="A38" s="174" t="s">
        <v>545</v>
      </c>
      <c r="B38" s="174" t="s">
        <v>596</v>
      </c>
      <c r="C38">
        <v>1</v>
      </c>
      <c r="D38" t="s">
        <v>37</v>
      </c>
      <c r="E38" s="136" t="str">
        <f t="shared" si="0"/>
        <v>EXEC ACT_role_state_map @tx_action_name = 'NEW', @id_user_mod_key = 100000, @tx_fsm_state_name='HOCRM_APPROVED', @tx_role_name = 'MIS', @int_permission = 1, @tx_comment = '?'</v>
      </c>
    </row>
    <row r="39" spans="1:5">
      <c r="A39" s="174" t="s">
        <v>545</v>
      </c>
      <c r="B39" s="174" t="s">
        <v>534</v>
      </c>
      <c r="C39">
        <v>1</v>
      </c>
      <c r="D39" t="s">
        <v>37</v>
      </c>
      <c r="E39" s="136" t="str">
        <f t="shared" si="0"/>
        <v>EXEC ACT_role_state_map @tx_action_name = 'NEW', @id_user_mod_key = 100000, @tx_fsm_state_name='CEO_APPROVED', @tx_role_name = 'MIS', @int_permission = 1, @tx_comment = '?'</v>
      </c>
    </row>
    <row r="40" spans="1:5">
      <c r="A40" s="174" t="s">
        <v>545</v>
      </c>
      <c r="B40" s="174" t="s">
        <v>538</v>
      </c>
      <c r="C40">
        <v>1</v>
      </c>
      <c r="D40" t="s">
        <v>37</v>
      </c>
      <c r="E40" s="136" t="str">
        <f t="shared" si="0"/>
        <v>EXEC ACT_role_state_map @tx_action_name = 'NEW', @id_user_mod_key = 100000, @tx_fsm_state_name='MD_APPROVED', @tx_role_name = 'MIS', @int_permission = 1, @tx_comment = '?'</v>
      </c>
    </row>
    <row r="41" spans="1:5">
      <c r="A41" s="174" t="s">
        <v>545</v>
      </c>
      <c r="B41" s="174" t="s">
        <v>527</v>
      </c>
      <c r="C41">
        <v>0</v>
      </c>
      <c r="D41" t="s">
        <v>37</v>
      </c>
      <c r="E41" s="136" t="str">
        <f t="shared" si="0"/>
        <v>EXEC ACT_role_state_map @tx_action_name = 'NEW', @id_user_mod_key = 100000, @tx_fsm_state_name='PEND_RECEIVED', @tx_role_name = 'MIS', @int_permission = 0, @tx_comment = '?'</v>
      </c>
    </row>
    <row r="42" spans="1:5">
      <c r="A42" s="174" t="s">
        <v>545</v>
      </c>
      <c r="B42" s="174" t="s">
        <v>579</v>
      </c>
      <c r="C42">
        <v>1</v>
      </c>
      <c r="D42" t="s">
        <v>37</v>
      </c>
      <c r="E42" s="136" t="str">
        <f t="shared" si="0"/>
        <v>EXEC ACT_role_state_map @tx_action_name = 'NEW', @id_user_mod_key = 100000, @tx_fsm_state_name='SENT_TO_CIB', @tx_role_name = 'MIS', @int_permission = 1, @tx_comment = '?'</v>
      </c>
    </row>
    <row r="43" spans="1:5">
      <c r="A43" s="174" t="s">
        <v>545</v>
      </c>
      <c r="B43" s="174" t="s">
        <v>531</v>
      </c>
      <c r="C43">
        <v>1</v>
      </c>
      <c r="D43" t="s">
        <v>37</v>
      </c>
      <c r="E43" s="136" t="str">
        <f t="shared" ref="E43" si="2">"EXEC ACT_role_state_map @tx_action_name = 'NEW', @id_user_mod_key = 100000, @tx_fsm_state_name='"&amp;B43&amp;"', @tx_role_name = '"&amp;A43&amp;"', @int_permission = "&amp;C43&amp;", @tx_comment = '"&amp;D43&amp;"'"</f>
        <v>EXEC ACT_role_state_map @tx_action_name = 'NEW', @id_user_mod_key = 100000, @tx_fsm_state_name='SENT_TO_CAD', @tx_role_name = 'MIS', @int_permission = 1, @tx_comment = '?'</v>
      </c>
    </row>
    <row r="44" spans="1:5">
      <c r="A44" s="176" t="s">
        <v>680</v>
      </c>
      <c r="B44" s="176" t="s">
        <v>629</v>
      </c>
      <c r="C44">
        <v>1</v>
      </c>
      <c r="D44" t="s">
        <v>37</v>
      </c>
      <c r="E44" s="136" t="str">
        <f t="shared" si="0"/>
        <v>EXEC ACT_role_state_map @tx_action_name = 'NEW', @id_user_mod_key = 100000, @tx_fsm_state_name='MIS_ALLOCATED', @tx_role_name = 'CREDIT_ANALYST', @int_permission = 1, @tx_comment = '?'</v>
      </c>
    </row>
    <row r="45" spans="1:5">
      <c r="A45" s="176" t="s">
        <v>680</v>
      </c>
      <c r="B45" s="176" t="s">
        <v>630</v>
      </c>
      <c r="C45">
        <v>1</v>
      </c>
      <c r="D45" t="s">
        <v>37</v>
      </c>
      <c r="E45" s="136" t="str">
        <f t="shared" si="0"/>
        <v>EXEC ACT_role_state_map @tx_action_name = 'NEW', @id_user_mod_key = 100000, @tx_fsm_state_name='MIS_RE_ALLOCATED', @tx_role_name = 'CREDIT_ANALYST', @int_permission = 1, @tx_comment = '?'</v>
      </c>
    </row>
    <row r="46" spans="1:5">
      <c r="A46" s="176" t="s">
        <v>680</v>
      </c>
      <c r="B46" s="176" t="s">
        <v>533</v>
      </c>
      <c r="C46">
        <v>1</v>
      </c>
      <c r="D46" t="s">
        <v>37</v>
      </c>
      <c r="E46" s="136" t="str">
        <f t="shared" si="0"/>
        <v>EXEC ACT_role_state_map @tx_action_name = 'NEW', @id_user_mod_key = 100000, @tx_fsm_state_name='RM_RETURNED', @tx_role_name = 'CREDIT_ANALYST', @int_permission = 1, @tx_comment = '?'</v>
      </c>
    </row>
    <row r="47" spans="1:5">
      <c r="A47" s="176" t="s">
        <v>680</v>
      </c>
      <c r="B47" s="176" t="s">
        <v>643</v>
      </c>
      <c r="C47">
        <v>1</v>
      </c>
      <c r="D47" t="s">
        <v>37</v>
      </c>
      <c r="E47" s="136" t="str">
        <f t="shared" si="0"/>
        <v>EXEC ACT_role_state_map @tx_action_name = 'NEW', @id_user_mod_key = 100000, @tx_fsm_state_name='UH_RETURNED', @tx_role_name = 'CREDIT_ANALYST', @int_permission = 1, @tx_comment = '?'</v>
      </c>
    </row>
    <row r="48" spans="1:5">
      <c r="A48" s="176" t="s">
        <v>680</v>
      </c>
      <c r="B48" s="176" t="s">
        <v>599</v>
      </c>
      <c r="C48">
        <v>1</v>
      </c>
      <c r="D48" t="s">
        <v>37</v>
      </c>
      <c r="E48" s="136" t="str">
        <f t="shared" si="0"/>
        <v>EXEC ACT_role_state_map @tx_action_name = 'NEW', @id_user_mod_key = 100000, @tx_fsm_state_name='HOCRM_RETURNED', @tx_role_name = 'CREDIT_ANALYST', @int_permission = 1, @tx_comment = '?'</v>
      </c>
    </row>
    <row r="49" spans="1:5">
      <c r="A49" s="176" t="s">
        <v>680</v>
      </c>
      <c r="B49" s="176" t="s">
        <v>536</v>
      </c>
      <c r="C49">
        <v>1</v>
      </c>
      <c r="D49" t="s">
        <v>37</v>
      </c>
      <c r="E49" s="136" t="str">
        <f t="shared" si="0"/>
        <v>EXEC ACT_role_state_map @tx_action_name = 'NEW', @id_user_mod_key = 100000, @tx_fsm_state_name='CEO_RETURNED', @tx_role_name = 'CREDIT_ANALYST', @int_permission = 1, @tx_comment = '?'</v>
      </c>
    </row>
    <row r="50" spans="1:5">
      <c r="A50" s="176" t="s">
        <v>680</v>
      </c>
      <c r="B50" s="176" t="s">
        <v>540</v>
      </c>
      <c r="C50">
        <v>1</v>
      </c>
      <c r="D50" t="s">
        <v>37</v>
      </c>
      <c r="E50" s="136" t="str">
        <f t="shared" ref="E50:E55" si="3">"EXEC ACT_role_state_map @tx_action_name = 'NEW', @id_user_mod_key = 100000, @tx_fsm_state_name='"&amp;B50&amp;"', @tx_role_name = '"&amp;A50&amp;"', @int_permission = "&amp;C50&amp;", @tx_comment = '"&amp;D50&amp;"'"</f>
        <v>EXEC ACT_role_state_map @tx_action_name = 'NEW', @id_user_mod_key = 100000, @tx_fsm_state_name='MD_RETURNED', @tx_role_name = 'CREDIT_ANALYST', @int_permission = 1, @tx_comment = '?'</v>
      </c>
    </row>
    <row r="51" spans="1:5">
      <c r="A51" s="176" t="s">
        <v>680</v>
      </c>
      <c r="B51" s="176" t="s">
        <v>580</v>
      </c>
      <c r="C51">
        <v>1</v>
      </c>
      <c r="D51" t="s">
        <v>37</v>
      </c>
      <c r="E51" s="136" t="str">
        <f t="shared" si="3"/>
        <v>EXEC ACT_role_state_map @tx_action_name = 'NEW', @id_user_mod_key = 100000, @tx_fsm_state_name='CA_UPDATED', @tx_role_name = 'CREDIT_ANALYST', @int_permission = 1, @tx_comment = '?'</v>
      </c>
    </row>
    <row r="52" spans="1:5">
      <c r="A52" s="176" t="s">
        <v>680</v>
      </c>
      <c r="B52" s="176" t="s">
        <v>583</v>
      </c>
      <c r="C52">
        <v>1</v>
      </c>
      <c r="D52" t="s">
        <v>37</v>
      </c>
      <c r="E52" s="136" t="str">
        <f t="shared" si="3"/>
        <v>EXEC ACT_role_state_map @tx_action_name = 'NEW', @id_user_mod_key = 100000, @tx_fsm_state_name='CA_SENT_QUERY', @tx_role_name = 'CREDIT_ANALYST', @int_permission = 1, @tx_comment = '?'</v>
      </c>
    </row>
    <row r="53" spans="1:5">
      <c r="A53" s="176" t="s">
        <v>680</v>
      </c>
      <c r="B53" s="176" t="s">
        <v>641</v>
      </c>
      <c r="C53">
        <v>1</v>
      </c>
      <c r="D53" t="s">
        <v>37</v>
      </c>
      <c r="E53" s="136" t="str">
        <f t="shared" si="3"/>
        <v>EXEC ACT_role_state_map @tx_action_name = 'NEW', @id_user_mod_key = 100000, @tx_fsm_state_name='UH_C_APPROVED', @tx_role_name = 'CREDIT_ANALYST', @int_permission = 1, @tx_comment = '?'</v>
      </c>
    </row>
    <row r="54" spans="1:5">
      <c r="A54" s="176" t="s">
        <v>680</v>
      </c>
      <c r="B54" s="176" t="s">
        <v>593</v>
      </c>
      <c r="C54">
        <v>1</v>
      </c>
      <c r="D54" t="s">
        <v>37</v>
      </c>
      <c r="E54" s="136" t="str">
        <f t="shared" si="3"/>
        <v>EXEC ACT_role_state_map @tx_action_name = 'NEW', @id_user_mod_key = 100000, @tx_fsm_state_name='RM_C_APPROVED', @tx_role_name = 'CREDIT_ANALYST', @int_permission = 1, @tx_comment = '?'</v>
      </c>
    </row>
    <row r="55" spans="1:5">
      <c r="A55" s="176" t="s">
        <v>680</v>
      </c>
      <c r="B55" s="176" t="s">
        <v>535</v>
      </c>
      <c r="C55">
        <v>1</v>
      </c>
      <c r="D55" t="s">
        <v>37</v>
      </c>
      <c r="E55" s="136" t="str">
        <f t="shared" si="3"/>
        <v>EXEC ACT_role_state_map @tx_action_name = 'NEW', @id_user_mod_key = 100000, @tx_fsm_state_name='CEO_C_APPROVED', @tx_role_name = 'CREDIT_ANALYST', @int_permission = 1, @tx_comment = '?'</v>
      </c>
    </row>
    <row r="56" spans="1:5">
      <c r="A56" s="176" t="s">
        <v>680</v>
      </c>
      <c r="B56" s="204" t="s">
        <v>710</v>
      </c>
      <c r="C56">
        <v>1</v>
      </c>
      <c r="D56" t="s">
        <v>37</v>
      </c>
      <c r="E56" s="136" t="str">
        <f t="shared" si="0"/>
        <v>EXEC ACT_role_state_map @tx_action_name = 'NEW', @id_user_mod_key = 100000, @tx_fsm_state_name='SENT_QUERY_UPDATED', @tx_role_name = 'CREDIT_ANALYST', @int_permission = 1, @tx_comment = '?'</v>
      </c>
    </row>
    <row r="57" spans="1:5">
      <c r="A57" s="176" t="s">
        <v>680</v>
      </c>
      <c r="B57" s="212" t="s">
        <v>527</v>
      </c>
      <c r="C57">
        <v>1</v>
      </c>
      <c r="D57" t="s">
        <v>37</v>
      </c>
      <c r="E57" s="136" t="str">
        <f t="shared" si="0"/>
        <v>EXEC ACT_role_state_map @tx_action_name = 'NEW', @id_user_mod_key = 100000, @tx_fsm_state_name='PEND_RECEIVED', @tx_role_name = 'CREDIT_ANALYST', @int_permission = 1, @tx_comment = '?'</v>
      </c>
    </row>
    <row r="58" spans="1:5">
      <c r="A58" s="176" t="s">
        <v>680</v>
      </c>
      <c r="B58" s="212" t="s">
        <v>713</v>
      </c>
      <c r="C58">
        <v>1</v>
      </c>
      <c r="D58" t="s">
        <v>37</v>
      </c>
      <c r="E58" s="136" t="str">
        <f t="shared" si="0"/>
        <v>EXEC ACT_role_state_map @tx_action_name = 'NEW', @id_user_mod_key = 100000, @tx_fsm_state_name='CA_RECEIVED', @tx_role_name = 'CREDIT_ANALYST', @int_permission = 1, @tx_comment = '?'</v>
      </c>
    </row>
    <row r="59" spans="1:5">
      <c r="A59" s="176" t="s">
        <v>680</v>
      </c>
      <c r="B59" s="212" t="s">
        <v>592</v>
      </c>
      <c r="C59">
        <v>1</v>
      </c>
      <c r="D59" t="s">
        <v>37</v>
      </c>
      <c r="E59" s="136" t="str">
        <f t="shared" si="0"/>
        <v>EXEC ACT_role_state_map @tx_action_name = 'NEW', @id_user_mod_key = 100000, @tx_fsm_state_name='RM_APPROVED', @tx_role_name = 'CREDIT_ANALYST', @int_permission = 1, @tx_comment = '?'</v>
      </c>
    </row>
    <row r="60" spans="1:5">
      <c r="A60" s="176" t="s">
        <v>680</v>
      </c>
      <c r="B60" s="212" t="s">
        <v>640</v>
      </c>
      <c r="C60">
        <v>1</v>
      </c>
      <c r="D60" t="s">
        <v>37</v>
      </c>
      <c r="E60" s="136" t="str">
        <f t="shared" si="0"/>
        <v>EXEC ACT_role_state_map @tx_action_name = 'NEW', @id_user_mod_key = 100000, @tx_fsm_state_name='UH_APPROVED', @tx_role_name = 'CREDIT_ANALYST', @int_permission = 1, @tx_comment = '?'</v>
      </c>
    </row>
    <row r="61" spans="1:5">
      <c r="A61" s="176" t="s">
        <v>680</v>
      </c>
      <c r="B61" s="212" t="s">
        <v>531</v>
      </c>
      <c r="C61">
        <v>1</v>
      </c>
      <c r="D61" t="s">
        <v>37</v>
      </c>
      <c r="E61" s="136" t="str">
        <f t="shared" si="0"/>
        <v>EXEC ACT_role_state_map @tx_action_name = 'NEW', @id_user_mod_key = 100000, @tx_fsm_state_name='SENT_TO_CAD', @tx_role_name = 'CREDIT_ANALYST', @int_permission = 1, @tx_comment = '?'</v>
      </c>
    </row>
    <row r="62" spans="1:5">
      <c r="A62" s="176" t="s">
        <v>680</v>
      </c>
      <c r="B62" s="212" t="s">
        <v>579</v>
      </c>
      <c r="C62">
        <v>1</v>
      </c>
      <c r="D62" t="s">
        <v>37</v>
      </c>
      <c r="E62" s="136" t="str">
        <f t="shared" si="0"/>
        <v>EXEC ACT_role_state_map @tx_action_name = 'NEW', @id_user_mod_key = 100000, @tx_fsm_state_name='SENT_TO_CIB', @tx_role_name = 'CREDIT_ANALYST', @int_permission = 1, @tx_comment = '?'</v>
      </c>
    </row>
    <row r="63" spans="1:5">
      <c r="A63" s="176" t="s">
        <v>680</v>
      </c>
      <c r="B63" s="221" t="s">
        <v>596</v>
      </c>
      <c r="C63">
        <v>1</v>
      </c>
      <c r="D63" t="s">
        <v>37</v>
      </c>
      <c r="E63" s="136" t="str">
        <f t="shared" si="0"/>
        <v>EXEC ACT_role_state_map @tx_action_name = 'NEW', @id_user_mod_key = 100000, @tx_fsm_state_name='HOCRM_APPROVED', @tx_role_name = 'CREDIT_ANALYST', @int_permission = 1, @tx_comment = '?'</v>
      </c>
    </row>
    <row r="64" spans="1:5">
      <c r="A64" s="176" t="s">
        <v>680</v>
      </c>
      <c r="B64" s="221" t="s">
        <v>534</v>
      </c>
      <c r="C64">
        <v>1</v>
      </c>
      <c r="D64" t="s">
        <v>37</v>
      </c>
      <c r="E64" s="136" t="str">
        <f t="shared" si="0"/>
        <v>EXEC ACT_role_state_map @tx_action_name = 'NEW', @id_user_mod_key = 100000, @tx_fsm_state_name='CEO_APPROVED', @tx_role_name = 'CREDIT_ANALYST', @int_permission = 1, @tx_comment = '?'</v>
      </c>
    </row>
    <row r="65" spans="1:5">
      <c r="A65" s="176" t="s">
        <v>680</v>
      </c>
      <c r="B65" s="221" t="s">
        <v>538</v>
      </c>
      <c r="C65">
        <v>1</v>
      </c>
      <c r="D65" t="s">
        <v>37</v>
      </c>
      <c r="E65" s="136" t="str">
        <f t="shared" ref="E65:E67" si="4">"EXEC ACT_role_state_map @tx_action_name = 'NEW', @id_user_mod_key = 100000, @tx_fsm_state_name='"&amp;B65&amp;"', @tx_role_name = '"&amp;A65&amp;"', @int_permission = "&amp;C65&amp;", @tx_comment = '"&amp;D65&amp;"'"</f>
        <v>EXEC ACT_role_state_map @tx_action_name = 'NEW', @id_user_mod_key = 100000, @tx_fsm_state_name='MD_APPROVED', @tx_role_name = 'CREDIT_ANALYST', @int_permission = 1, @tx_comment = '?'</v>
      </c>
    </row>
    <row r="66" spans="1:5">
      <c r="A66" s="176" t="s">
        <v>680</v>
      </c>
      <c r="B66" s="221" t="s">
        <v>720</v>
      </c>
      <c r="C66">
        <v>1</v>
      </c>
      <c r="D66" t="s">
        <v>37</v>
      </c>
      <c r="E66" s="136" t="str">
        <f t="shared" si="4"/>
        <v>EXEC ACT_role_state_map @tx_action_name = 'NEW', @id_user_mod_key = 100000, @tx_fsm_state_name='CAD_SENT_QUERY_TO_CA', @tx_role_name = 'CREDIT_ANALYST', @int_permission = 1, @tx_comment = '?'</v>
      </c>
    </row>
    <row r="67" spans="1:5">
      <c r="A67" s="176" t="s">
        <v>680</v>
      </c>
      <c r="B67" s="221" t="s">
        <v>722</v>
      </c>
      <c r="C67">
        <v>1</v>
      </c>
      <c r="D67" t="s">
        <v>37</v>
      </c>
      <c r="E67" s="136" t="str">
        <f t="shared" si="4"/>
        <v>EXEC ACT_role_state_map @tx_action_name = 'NEW', @id_user_mod_key = 100000, @tx_fsm_state_name='CA_CAD_QUERY_UPDATED', @tx_role_name = 'CREDIT_ANALYST', @int_permission = 1, @tx_comment = '?'</v>
      </c>
    </row>
    <row r="68" spans="1:5">
      <c r="A68" s="180" t="s">
        <v>559</v>
      </c>
      <c r="B68" s="180" t="s">
        <v>581</v>
      </c>
      <c r="C68">
        <v>1</v>
      </c>
      <c r="D68" t="s">
        <v>37</v>
      </c>
      <c r="E68" s="136" t="str">
        <f t="shared" ref="E68:E74" si="5">"EXEC ACT_role_state_map @tx_action_name = 'NEW', @id_user_mod_key = 100000, @tx_fsm_state_name='"&amp;B68&amp;"', @tx_role_name = '"&amp;A68&amp;"', @int_permission = "&amp;C68&amp;", @tx_comment = '"&amp;D68&amp;"'"</f>
        <v>EXEC ACT_role_state_map @tx_action_name = 'NEW', @id_user_mod_key = 100000, @tx_fsm_state_name='CA_RECOMMENDED', @tx_role_name = 'RISK_MANAGER', @int_permission = 1, @tx_comment = '?'</v>
      </c>
    </row>
    <row r="69" spans="1:5">
      <c r="A69" s="180" t="s">
        <v>559</v>
      </c>
      <c r="B69" s="180" t="s">
        <v>593</v>
      </c>
      <c r="C69">
        <v>1</v>
      </c>
      <c r="D69" t="s">
        <v>37</v>
      </c>
      <c r="E69" s="136" t="str">
        <f t="shared" si="5"/>
        <v>EXEC ACT_role_state_map @tx_action_name = 'NEW', @id_user_mod_key = 100000, @tx_fsm_state_name='RM_C_APPROVED', @tx_role_name = 'RISK_MANAGER', @int_permission = 1, @tx_comment = '?'</v>
      </c>
    </row>
    <row r="70" spans="1:5">
      <c r="A70" s="180" t="s">
        <v>559</v>
      </c>
      <c r="B70" s="180" t="s">
        <v>599</v>
      </c>
      <c r="C70">
        <v>1</v>
      </c>
      <c r="D70" t="s">
        <v>37</v>
      </c>
      <c r="E70" s="136" t="str">
        <f t="shared" si="5"/>
        <v>EXEC ACT_role_state_map @tx_action_name = 'NEW', @id_user_mod_key = 100000, @tx_fsm_state_name='HOCRM_RETURNED', @tx_role_name = 'RISK_MANAGER', @int_permission = 1, @tx_comment = '?'</v>
      </c>
    </row>
    <row r="71" spans="1:5">
      <c r="A71" s="180" t="s">
        <v>559</v>
      </c>
      <c r="B71" s="180" t="s">
        <v>643</v>
      </c>
      <c r="C71">
        <v>1</v>
      </c>
      <c r="D71" t="s">
        <v>37</v>
      </c>
      <c r="E71" s="136" t="str">
        <f t="shared" si="5"/>
        <v>EXEC ACT_role_state_map @tx_action_name = 'NEW', @id_user_mod_key = 100000, @tx_fsm_state_name='UH_RETURNED', @tx_role_name = 'RISK_MANAGER', @int_permission = 1, @tx_comment = '?'</v>
      </c>
    </row>
    <row r="72" spans="1:5">
      <c r="A72" s="180" t="s">
        <v>559</v>
      </c>
      <c r="B72" s="180" t="s">
        <v>533</v>
      </c>
      <c r="C72">
        <v>1</v>
      </c>
      <c r="D72" t="s">
        <v>37</v>
      </c>
      <c r="E72" s="136" t="str">
        <f t="shared" si="5"/>
        <v>EXEC ACT_role_state_map @tx_action_name = 'NEW', @id_user_mod_key = 100000, @tx_fsm_state_name='RM_RETURNED', @tx_role_name = 'RISK_MANAGER', @int_permission = 1, @tx_comment = '?'</v>
      </c>
    </row>
    <row r="73" spans="1:5">
      <c r="A73" s="180" t="s">
        <v>559</v>
      </c>
      <c r="B73" s="180" t="s">
        <v>595</v>
      </c>
      <c r="C73">
        <v>1</v>
      </c>
      <c r="D73" t="s">
        <v>37</v>
      </c>
      <c r="E73" s="136" t="str">
        <f t="shared" si="5"/>
        <v>EXEC ACT_role_state_map @tx_action_name = 'NEW', @id_user_mod_key = 100000, @tx_fsm_state_name='RM_DEFERED', @tx_role_name = 'RISK_MANAGER', @int_permission = 1, @tx_comment = '?'</v>
      </c>
    </row>
    <row r="74" spans="1:5">
      <c r="A74" s="180" t="s">
        <v>559</v>
      </c>
      <c r="B74" s="180" t="s">
        <v>594</v>
      </c>
      <c r="C74">
        <v>1</v>
      </c>
      <c r="D74" t="s">
        <v>37</v>
      </c>
      <c r="E74" s="136" t="str">
        <f t="shared" si="5"/>
        <v>EXEC ACT_role_state_map @tx_action_name = 'NEW', @id_user_mod_key = 100000, @tx_fsm_state_name='RM_DECLINED', @tx_role_name = 'RISK_MANAGER', @int_permission = 1, @tx_comment = '?'</v>
      </c>
    </row>
    <row r="75" spans="1:5">
      <c r="A75" s="180" t="s">
        <v>559</v>
      </c>
      <c r="B75" s="180" t="s">
        <v>592</v>
      </c>
      <c r="C75">
        <v>1</v>
      </c>
      <c r="D75" t="s">
        <v>37</v>
      </c>
      <c r="E75" s="136" t="str">
        <f t="shared" si="0"/>
        <v>EXEC ACT_role_state_map @tx_action_name = 'NEW', @id_user_mod_key = 100000, @tx_fsm_state_name='RM_APPROVED', @tx_role_name = 'RISK_MANAGER', @int_permission = 1, @tx_comment = '?'</v>
      </c>
    </row>
    <row r="76" spans="1:5">
      <c r="A76" s="180" t="s">
        <v>559</v>
      </c>
      <c r="B76" s="180" t="s">
        <v>640</v>
      </c>
      <c r="C76">
        <v>1</v>
      </c>
      <c r="D76" t="s">
        <v>37</v>
      </c>
      <c r="E76" s="136" t="str">
        <f t="shared" si="0"/>
        <v>EXEC ACT_role_state_map @tx_action_name = 'NEW', @id_user_mod_key = 100000, @tx_fsm_state_name='UH_APPROVED', @tx_role_name = 'RISK_MANAGER', @int_permission = 1, @tx_comment = '?'</v>
      </c>
    </row>
    <row r="77" spans="1:5">
      <c r="A77" s="180" t="s">
        <v>559</v>
      </c>
      <c r="B77" s="180" t="s">
        <v>531</v>
      </c>
      <c r="C77">
        <v>1</v>
      </c>
      <c r="D77" t="s">
        <v>37</v>
      </c>
      <c r="E77" s="136" t="str">
        <f t="shared" si="0"/>
        <v>EXEC ACT_role_state_map @tx_action_name = 'NEW', @id_user_mod_key = 100000, @tx_fsm_state_name='SENT_TO_CAD', @tx_role_name = 'RISK_MANAGER', @int_permission = 1, @tx_comment = '?'</v>
      </c>
    </row>
    <row r="78" spans="1:5">
      <c r="A78" s="181" t="s">
        <v>560</v>
      </c>
      <c r="B78" s="181" t="s">
        <v>532</v>
      </c>
      <c r="C78">
        <v>1</v>
      </c>
      <c r="D78" t="s">
        <v>37</v>
      </c>
      <c r="E78" s="136" t="str">
        <f t="shared" ref="E78:E95" si="6">"EXEC ACT_role_state_map @tx_action_name = 'NEW', @id_user_mod_key = 100000, @tx_fsm_state_name='"&amp;B78&amp;"', @tx_role_name = '"&amp;A78&amp;"', @int_permission = "&amp;C78&amp;", @tx_comment = '"&amp;D78&amp;"'"</f>
        <v>EXEC ACT_role_state_map @tx_action_name = 'NEW', @id_user_mod_key = 100000, @tx_fsm_state_name='RM_RECOMMENDED', @tx_role_name = 'UNIT_HEAD', @int_permission = 1, @tx_comment = '?'</v>
      </c>
    </row>
    <row r="79" spans="1:5">
      <c r="A79" s="181" t="s">
        <v>560</v>
      </c>
      <c r="B79" s="181" t="s">
        <v>592</v>
      </c>
      <c r="C79">
        <v>1</v>
      </c>
      <c r="D79" t="s">
        <v>37</v>
      </c>
      <c r="E79" s="136" t="str">
        <f t="shared" ref="E79:E84" si="7">"EXEC ACT_role_state_map @tx_action_name = 'NEW', @id_user_mod_key = 100000, @tx_fsm_state_name='"&amp;B79&amp;"', @tx_role_name = '"&amp;A79&amp;"', @int_permission = "&amp;C79&amp;", @tx_comment = '"&amp;D79&amp;"'"</f>
        <v>EXEC ACT_role_state_map @tx_action_name = 'NEW', @id_user_mod_key = 100000, @tx_fsm_state_name='RM_APPROVED', @tx_role_name = 'UNIT_HEAD', @int_permission = 1, @tx_comment = '?'</v>
      </c>
    </row>
    <row r="80" spans="1:5">
      <c r="A80" s="181" t="s">
        <v>560</v>
      </c>
      <c r="B80" s="181" t="s">
        <v>581</v>
      </c>
      <c r="C80">
        <v>1</v>
      </c>
      <c r="D80" t="s">
        <v>37</v>
      </c>
      <c r="E80" s="136" t="str">
        <f t="shared" si="7"/>
        <v>EXEC ACT_role_state_map @tx_action_name = 'NEW', @id_user_mod_key = 100000, @tx_fsm_state_name='CA_RECOMMENDED', @tx_role_name = 'UNIT_HEAD', @int_permission = 1, @tx_comment = '?'</v>
      </c>
    </row>
    <row r="81" spans="1:5">
      <c r="A81" s="181" t="s">
        <v>560</v>
      </c>
      <c r="B81" s="181" t="s">
        <v>640</v>
      </c>
      <c r="C81">
        <v>1</v>
      </c>
      <c r="D81" t="s">
        <v>37</v>
      </c>
      <c r="E81" s="136" t="str">
        <f t="shared" si="7"/>
        <v>EXEC ACT_role_state_map @tx_action_name = 'NEW', @id_user_mod_key = 100000, @tx_fsm_state_name='UH_APPROVED', @tx_role_name = 'UNIT_HEAD', @int_permission = 1, @tx_comment = '?'</v>
      </c>
    </row>
    <row r="82" spans="1:5">
      <c r="A82" s="181" t="s">
        <v>560</v>
      </c>
      <c r="B82" s="181" t="s">
        <v>595</v>
      </c>
      <c r="C82">
        <v>1</v>
      </c>
      <c r="D82" t="s">
        <v>37</v>
      </c>
      <c r="E82" s="136" t="str">
        <f t="shared" si="7"/>
        <v>EXEC ACT_role_state_map @tx_action_name = 'NEW', @id_user_mod_key = 100000, @tx_fsm_state_name='RM_DEFERED', @tx_role_name = 'UNIT_HEAD', @int_permission = 1, @tx_comment = '?'</v>
      </c>
    </row>
    <row r="83" spans="1:5">
      <c r="A83" s="181" t="s">
        <v>560</v>
      </c>
      <c r="B83" s="181" t="s">
        <v>594</v>
      </c>
      <c r="C83">
        <v>1</v>
      </c>
      <c r="D83" t="s">
        <v>37</v>
      </c>
      <c r="E83" s="136" t="str">
        <f t="shared" si="7"/>
        <v>EXEC ACT_role_state_map @tx_action_name = 'NEW', @id_user_mod_key = 100000, @tx_fsm_state_name='RM_DECLINED', @tx_role_name = 'UNIT_HEAD', @int_permission = 1, @tx_comment = '?'</v>
      </c>
    </row>
    <row r="84" spans="1:5">
      <c r="A84" s="181" t="s">
        <v>560</v>
      </c>
      <c r="B84" s="181" t="s">
        <v>531</v>
      </c>
      <c r="C84">
        <v>1</v>
      </c>
      <c r="D84" t="s">
        <v>37</v>
      </c>
      <c r="E84" s="136" t="str">
        <f t="shared" si="7"/>
        <v>EXEC ACT_role_state_map @tx_action_name = 'NEW', @id_user_mod_key = 100000, @tx_fsm_state_name='SENT_TO_CAD', @tx_role_name = 'UNIT_HEAD', @int_permission = 1, @tx_comment = '?'</v>
      </c>
    </row>
    <row r="85" spans="1:5">
      <c r="A85" s="182" t="s">
        <v>561</v>
      </c>
      <c r="B85" s="182" t="s">
        <v>532</v>
      </c>
      <c r="C85">
        <v>1</v>
      </c>
      <c r="D85" t="s">
        <v>37</v>
      </c>
      <c r="E85" s="136" t="str">
        <f t="shared" si="6"/>
        <v>EXEC ACT_role_state_map @tx_action_name = 'NEW', @id_user_mod_key = 100000, @tx_fsm_state_name='RM_RECOMMENDED', @tx_role_name = 'HO_CRM', @int_permission = 1, @tx_comment = '?'</v>
      </c>
    </row>
    <row r="86" spans="1:5">
      <c r="A86" s="182" t="s">
        <v>561</v>
      </c>
      <c r="B86" s="182" t="s">
        <v>642</v>
      </c>
      <c r="C86">
        <v>1</v>
      </c>
      <c r="D86" t="s">
        <v>37</v>
      </c>
      <c r="E86" s="136" t="str">
        <f t="shared" si="6"/>
        <v>EXEC ACT_role_state_map @tx_action_name = 'NEW', @id_user_mod_key = 100000, @tx_fsm_state_name='UH_RECOMMENDED', @tx_role_name = 'HO_CRM', @int_permission = 1, @tx_comment = '?'</v>
      </c>
    </row>
    <row r="87" spans="1:5">
      <c r="A87" s="182" t="s">
        <v>561</v>
      </c>
      <c r="B87" s="182" t="s">
        <v>592</v>
      </c>
      <c r="C87">
        <v>1</v>
      </c>
      <c r="D87" t="s">
        <v>37</v>
      </c>
      <c r="E87" s="136" t="str">
        <f t="shared" si="6"/>
        <v>EXEC ACT_role_state_map @tx_action_name = 'NEW', @id_user_mod_key = 100000, @tx_fsm_state_name='RM_APPROVED', @tx_role_name = 'HO_CRM', @int_permission = 1, @tx_comment = '?'</v>
      </c>
    </row>
    <row r="88" spans="1:5">
      <c r="A88" s="182" t="s">
        <v>561</v>
      </c>
      <c r="B88" s="182" t="s">
        <v>640</v>
      </c>
      <c r="C88">
        <v>1</v>
      </c>
      <c r="D88" t="s">
        <v>37</v>
      </c>
      <c r="E88" s="136" t="str">
        <f t="shared" si="6"/>
        <v>EXEC ACT_role_state_map @tx_action_name = 'NEW', @id_user_mod_key = 100000, @tx_fsm_state_name='UH_APPROVED', @tx_role_name = 'HO_CRM', @int_permission = 1, @tx_comment = '?'</v>
      </c>
    </row>
    <row r="89" spans="1:5">
      <c r="A89" s="182" t="s">
        <v>561</v>
      </c>
      <c r="B89" s="182" t="s">
        <v>531</v>
      </c>
      <c r="C89">
        <v>1</v>
      </c>
      <c r="D89" t="s">
        <v>37</v>
      </c>
      <c r="E89" s="136" t="str">
        <f t="shared" si="6"/>
        <v>EXEC ACT_role_state_map @tx_action_name = 'NEW', @id_user_mod_key = 100000, @tx_fsm_state_name='SENT_TO_CAD', @tx_role_name = 'HO_CRM', @int_permission = 1, @tx_comment = '?'</v>
      </c>
    </row>
    <row r="90" spans="1:5">
      <c r="A90" s="142" t="s">
        <v>564</v>
      </c>
      <c r="B90" s="142" t="s">
        <v>532</v>
      </c>
      <c r="C90">
        <v>1</v>
      </c>
      <c r="D90" t="s">
        <v>37</v>
      </c>
      <c r="E90" s="136" t="str">
        <f t="shared" si="6"/>
        <v>EXEC ACT_role_state_map @tx_action_name = 'NEW', @id_user_mod_key = 100000, @tx_fsm_state_name='RM_RECOMMENDED', @tx_role_name = 'CEO', @int_permission = 1, @tx_comment = '?'</v>
      </c>
    </row>
    <row r="91" spans="1:5">
      <c r="A91" s="142" t="s">
        <v>564</v>
      </c>
      <c r="B91" s="142" t="s">
        <v>642</v>
      </c>
      <c r="C91">
        <v>1</v>
      </c>
      <c r="D91" t="s">
        <v>37</v>
      </c>
      <c r="E91" s="136" t="str">
        <f t="shared" si="6"/>
        <v>EXEC ACT_role_state_map @tx_action_name = 'NEW', @id_user_mod_key = 100000, @tx_fsm_state_name='UH_RECOMMENDED', @tx_role_name = 'CEO', @int_permission = 1, @tx_comment = '?'</v>
      </c>
    </row>
    <row r="92" spans="1:5">
      <c r="A92" s="142" t="s">
        <v>564</v>
      </c>
      <c r="B92" s="142" t="s">
        <v>598</v>
      </c>
      <c r="C92">
        <v>1</v>
      </c>
      <c r="D92" t="s">
        <v>37</v>
      </c>
      <c r="E92" s="136" t="str">
        <f t="shared" si="6"/>
        <v>EXEC ACT_role_state_map @tx_action_name = 'NEW', @id_user_mod_key = 100000, @tx_fsm_state_name='HOCRM_RECOMMENDED', @tx_role_name = 'CEO', @int_permission = 1, @tx_comment = '?'</v>
      </c>
    </row>
    <row r="93" spans="1:5">
      <c r="A93" s="183" t="s">
        <v>563</v>
      </c>
      <c r="B93" s="183" t="s">
        <v>532</v>
      </c>
      <c r="C93">
        <v>1</v>
      </c>
      <c r="D93" t="s">
        <v>37</v>
      </c>
      <c r="E93" s="136" t="str">
        <f t="shared" si="6"/>
        <v>EXEC ACT_role_state_map @tx_action_name = 'NEW', @id_user_mod_key = 100000, @tx_fsm_state_name='RM_RECOMMENDED', @tx_role_name = 'MANAGING_DIRECTOR', @int_permission = 1, @tx_comment = '?'</v>
      </c>
    </row>
    <row r="94" spans="1:5">
      <c r="A94" s="183" t="s">
        <v>563</v>
      </c>
      <c r="B94" s="183" t="s">
        <v>642</v>
      </c>
      <c r="C94">
        <v>1</v>
      </c>
      <c r="D94" t="s">
        <v>37</v>
      </c>
      <c r="E94" s="136" t="str">
        <f t="shared" si="6"/>
        <v>EXEC ACT_role_state_map @tx_action_name = 'NEW', @id_user_mod_key = 100000, @tx_fsm_state_name='UH_RECOMMENDED', @tx_role_name = 'MANAGING_DIRECTOR', @int_permission = 1, @tx_comment = '?'</v>
      </c>
    </row>
    <row r="95" spans="1:5">
      <c r="A95" s="183" t="s">
        <v>563</v>
      </c>
      <c r="B95" s="183" t="s">
        <v>598</v>
      </c>
      <c r="C95">
        <v>1</v>
      </c>
      <c r="D95" t="s">
        <v>37</v>
      </c>
      <c r="E95" s="136" t="str">
        <f t="shared" si="6"/>
        <v>EXEC ACT_role_state_map @tx_action_name = 'NEW', @id_user_mod_key = 100000, @tx_fsm_state_name='HOCRM_RECOMMENDED', @tx_role_name = 'MANAGING_DIRECTOR', @int_permission = 1, @tx_comment = '?'</v>
      </c>
    </row>
    <row r="96" spans="1:5">
      <c r="A96" s="142" t="s">
        <v>691</v>
      </c>
      <c r="B96" s="142" t="s">
        <v>531</v>
      </c>
      <c r="C96">
        <v>1</v>
      </c>
      <c r="D96" t="s">
        <v>37</v>
      </c>
      <c r="E96" s="136" t="str">
        <f t="shared" ref="E96" si="8">"EXEC ACT_role_state_map @tx_action_name = 'NEW', @id_user_mod_key = 100000, @tx_fsm_state_name='"&amp;B96&amp;"', @tx_role_name = '"&amp;A96&amp;"', @int_permission = "&amp;C96&amp;", @tx_comment = '"&amp;D96&amp;"'"</f>
        <v>EXEC ACT_role_state_map @tx_action_name = 'NEW', @id_user_mod_key = 100000, @tx_fsm_state_name='SENT_TO_CAD', @tx_role_name = 'CAD', @int_permission = 1, @tx_comment = '?'</v>
      </c>
    </row>
    <row r="97" spans="1:5">
      <c r="A97" s="142" t="s">
        <v>691</v>
      </c>
      <c r="B97" s="142" t="s">
        <v>689</v>
      </c>
      <c r="C97">
        <v>1</v>
      </c>
      <c r="D97" t="s">
        <v>37</v>
      </c>
      <c r="E97" s="136" t="str">
        <f t="shared" ref="E97:E101" si="9">"EXEC ACT_role_state_map @tx_action_name = 'NEW', @id_user_mod_key = 100000, @tx_fsm_state_name='"&amp;B97&amp;"', @tx_role_name = '"&amp;A97&amp;"', @int_permission = "&amp;C97&amp;", @tx_comment = '"&amp;D97&amp;"'"</f>
        <v>EXEC ACT_role_state_map @tx_action_name = 'NEW', @id_user_mod_key = 100000, @tx_fsm_state_name='SL_GENERATED', @tx_role_name = 'CAD', @int_permission = 1, @tx_comment = '?'</v>
      </c>
    </row>
    <row r="98" spans="1:5">
      <c r="A98" s="142" t="s">
        <v>691</v>
      </c>
      <c r="B98" s="142" t="s">
        <v>721</v>
      </c>
      <c r="C98">
        <v>1</v>
      </c>
      <c r="D98" t="s">
        <v>37</v>
      </c>
      <c r="E98" s="136" t="str">
        <f t="shared" si="9"/>
        <v>EXEC ACT_role_state_map @tx_action_name = 'NEW', @id_user_mod_key = 100000, @tx_fsm_state_name='SO_CAD_QUERY_UPDATED', @tx_role_name = 'CAD', @int_permission = 1, @tx_comment = '?'</v>
      </c>
    </row>
    <row r="99" spans="1:5">
      <c r="A99" s="142" t="s">
        <v>691</v>
      </c>
      <c r="B99" s="142" t="s">
        <v>719</v>
      </c>
      <c r="C99">
        <v>1</v>
      </c>
      <c r="D99" t="s">
        <v>37</v>
      </c>
      <c r="E99" s="136" t="str">
        <f>"EXEC ACT_role_state_map @tx_action_name = 'NEW', @id_user_mod_key = 100000, @tx_fsm_state_name='"&amp;B99&amp;"', @tx_role_name = '"&amp;A99&amp;"', @int_permission = "&amp;C99&amp;", @tx_comment = '"&amp;D99&amp;"'"</f>
        <v>EXEC ACT_role_state_map @tx_action_name = 'NEW', @id_user_mod_key = 100000, @tx_fsm_state_name='CAD_SENT_QUERY_TO_SO', @tx_role_name = 'CAD', @int_permission = 1, @tx_comment = '?'</v>
      </c>
    </row>
    <row r="100" spans="1:5">
      <c r="A100" s="142" t="s">
        <v>691</v>
      </c>
      <c r="B100" s="142" t="s">
        <v>722</v>
      </c>
      <c r="C100">
        <v>1</v>
      </c>
      <c r="D100" t="s">
        <v>37</v>
      </c>
      <c r="E100" s="136" t="str">
        <f>"EXEC ACT_role_state_map @tx_action_name = 'NEW', @id_user_mod_key = 100000, @tx_fsm_state_name='"&amp;B100&amp;"', @tx_role_name = '"&amp;A100&amp;"', @int_permission = "&amp;C100&amp;", @tx_comment = '"&amp;D100&amp;"'"</f>
        <v>EXEC ACT_role_state_map @tx_action_name = 'NEW', @id_user_mod_key = 100000, @tx_fsm_state_name='CA_CAD_QUERY_UPDATED', @tx_role_name = 'CAD', @int_permission = 1, @tx_comment = '?'</v>
      </c>
    </row>
    <row r="101" spans="1:5">
      <c r="A101" s="142" t="s">
        <v>691</v>
      </c>
      <c r="B101" s="142" t="s">
        <v>720</v>
      </c>
      <c r="C101">
        <v>1</v>
      </c>
      <c r="D101" t="s">
        <v>37</v>
      </c>
      <c r="E101" s="136" t="str">
        <f t="shared" si="9"/>
        <v>EXEC ACT_role_state_map @tx_action_name = 'NEW', @id_user_mod_key = 100000, @tx_fsm_state_name='CAD_SENT_QUERY_TO_CA', @tx_role_name = 'CAD', @int_permission = 1, @tx_comment = '?'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4"/>
  <sheetViews>
    <sheetView zoomScaleNormal="100" workbookViewId="0">
      <pane xSplit="3" ySplit="2" topLeftCell="E75" activePane="bottomRight" state="frozen"/>
      <selection pane="topRight" activeCell="C1" sqref="C1"/>
      <selection pane="bottomLeft" activeCell="A3" sqref="A3"/>
      <selection pane="bottomRight" activeCell="G84" sqref="G84"/>
    </sheetView>
  </sheetViews>
  <sheetFormatPr defaultRowHeight="15"/>
  <cols>
    <col min="1" max="1" width="30.7109375" bestFit="1" customWidth="1"/>
    <col min="2" max="2" width="23.28515625" style="173" bestFit="1" customWidth="1"/>
    <col min="3" max="3" width="33.140625" bestFit="1" customWidth="1"/>
    <col min="4" max="4" width="15.28515625" bestFit="1" customWidth="1"/>
    <col min="5" max="5" width="10" bestFit="1" customWidth="1"/>
    <col min="6" max="6" width="13.140625" bestFit="1" customWidth="1"/>
    <col min="7" max="7" width="50.140625" style="136" customWidth="1"/>
  </cols>
  <sheetData>
    <row r="2" spans="1:7">
      <c r="A2" t="s">
        <v>686</v>
      </c>
      <c r="B2" s="173" t="s">
        <v>27</v>
      </c>
      <c r="C2" t="s">
        <v>239</v>
      </c>
      <c r="D2" t="s">
        <v>653</v>
      </c>
      <c r="E2" t="s">
        <v>654</v>
      </c>
      <c r="F2" t="s">
        <v>676</v>
      </c>
      <c r="G2" s="136" t="s">
        <v>684</v>
      </c>
    </row>
    <row r="3" spans="1:7" s="142" customFormat="1">
      <c r="A3" s="142" t="s">
        <v>556</v>
      </c>
      <c r="B3" s="142" t="s">
        <v>586</v>
      </c>
      <c r="C3" s="148" t="s">
        <v>557</v>
      </c>
      <c r="D3" s="142">
        <v>1</v>
      </c>
      <c r="E3" s="142">
        <v>1</v>
      </c>
      <c r="F3" s="142" t="s">
        <v>677</v>
      </c>
      <c r="G3" s="184" t="str">
        <f>"EXEC ACT_state_recommend_return_map @tx_action_name = 'NEW', @id_user_mod_key = 100000,@tx_from_role_name='"&amp;A3&amp;"', @tx_fsm_state_name= '"&amp;B3&amp;"', @tx_role_name='"&amp;C3&amp;"', @int_recommend = "&amp;D3&amp;", @int_return   = "&amp;E3&amp;" , @tx_comment = '"&amp;F3&amp;"'"</f>
        <v>EXEC ACT_state_recommend_return_map @tx_action_name = 'NEW', @id_user_mod_key = 100000,@tx_from_role_name='SOURCE_OFFICER', @tx_fsm_state_name= 'SO_UPDATED', @tx_role_name='BRANCH_MANAGER', @int_recommend = 1, @int_return   = 1 , @tx_comment = 'insert'</v>
      </c>
    </row>
    <row r="4" spans="1:7" s="142" customFormat="1">
      <c r="A4" s="142" t="s">
        <v>556</v>
      </c>
      <c r="B4" s="142" t="s">
        <v>586</v>
      </c>
      <c r="C4" s="148" t="s">
        <v>558</v>
      </c>
      <c r="D4" s="142">
        <v>1</v>
      </c>
      <c r="E4" s="142">
        <v>1</v>
      </c>
      <c r="F4" s="142" t="s">
        <v>37</v>
      </c>
      <c r="G4" s="184" t="str">
        <f t="shared" ref="G4:G15" si="0">"EXEC ACT_state_recommend_return_map @tx_action_name = 'NEW', @id_user_mod_key = 100000,@tx_from_role_name='"&amp;A4&amp;"', @tx_fsm_state_name= '"&amp;B4&amp;"', @tx_role_name='"&amp;C4&amp;"', @int_recommend = "&amp;D4&amp;", @int_return   = "&amp;E4&amp;" , @tx_comment = '"&amp;F4&amp;"'"</f>
        <v>EXEC ACT_state_recommend_return_map @tx_action_name = 'NEW', @id_user_mod_key = 100000,@tx_from_role_name='SOURCE_OFFICER', @tx_fsm_state_name= 'SO_UPDATED', @tx_role_name='BRANCH_OPERATION_MANAGER', @int_recommend = 1, @int_return   = 1 , @tx_comment = '?'</v>
      </c>
    </row>
    <row r="5" spans="1:7" s="142" customFormat="1">
      <c r="A5" s="142" t="s">
        <v>556</v>
      </c>
      <c r="B5" s="142" t="s">
        <v>586</v>
      </c>
      <c r="C5" s="142" t="s">
        <v>681</v>
      </c>
      <c r="D5" s="142">
        <v>1</v>
      </c>
      <c r="E5" s="142">
        <v>1</v>
      </c>
      <c r="F5" s="142" t="s">
        <v>37</v>
      </c>
      <c r="G5" s="184" t="str">
        <f t="shared" si="0"/>
        <v>EXEC ACT_state_recommend_return_map @tx_action_name = 'NEW', @id_user_mod_key = 100000,@tx_from_role_name='SOURCE_OFFICER', @tx_fsm_state_name= 'SO_UPDATED', @tx_role_name='POLICE_PORTFOLIO_COORDINATOR', @int_recommend = 1, @int_return   = 1 , @tx_comment = '?'</v>
      </c>
    </row>
    <row r="6" spans="1:7" s="185" customFormat="1">
      <c r="A6" s="185" t="s">
        <v>558</v>
      </c>
      <c r="B6" s="185" t="s">
        <v>682</v>
      </c>
      <c r="C6" s="186" t="s">
        <v>545</v>
      </c>
      <c r="D6" s="185">
        <v>0</v>
      </c>
      <c r="E6" s="185">
        <v>0</v>
      </c>
      <c r="F6" s="185" t="s">
        <v>37</v>
      </c>
      <c r="G6" s="184" t="str">
        <f t="shared" si="0"/>
        <v>EXEC ACT_state_recommend_return_map @tx_action_name = 'NEW', @id_user_mod_key = 100000,@tx_from_role_name='BRANCH_OPERATION_MANAGER', @tx_fsm_state_name= 'BOM_UPDATED', @tx_role_name='MIS', @int_recommend = 0, @int_return   = 0 , @tx_comment = '?'</v>
      </c>
    </row>
    <row r="7" spans="1:7" s="185" customFormat="1">
      <c r="A7" s="185" t="s">
        <v>558</v>
      </c>
      <c r="B7" s="185" t="s">
        <v>589</v>
      </c>
      <c r="C7" s="186" t="s">
        <v>545</v>
      </c>
      <c r="D7" s="185">
        <v>0</v>
      </c>
      <c r="E7" s="185">
        <v>0</v>
      </c>
      <c r="F7" s="185" t="s">
        <v>37</v>
      </c>
      <c r="G7" s="184" t="str">
        <f t="shared" si="0"/>
        <v>EXEC ACT_state_recommend_return_map @tx_action_name = 'NEW', @id_user_mod_key = 100000,@tx_from_role_name='BRANCH_OPERATION_MANAGER', @tx_fsm_state_name= 'BOM_RECOMMENDED', @tx_role_name='MIS', @int_recommend = 0, @int_return   = 0 , @tx_comment = '?'</v>
      </c>
    </row>
    <row r="8" spans="1:7" s="185" customFormat="1">
      <c r="A8" s="185" t="s">
        <v>558</v>
      </c>
      <c r="B8" s="185" t="s">
        <v>682</v>
      </c>
      <c r="C8" s="186" t="s">
        <v>556</v>
      </c>
      <c r="D8" s="185">
        <v>1</v>
      </c>
      <c r="E8" s="185">
        <v>0</v>
      </c>
      <c r="F8" s="185" t="s">
        <v>37</v>
      </c>
      <c r="G8" s="184" t="str">
        <f t="shared" si="0"/>
        <v>EXEC ACT_state_recommend_return_map @tx_action_name = 'NEW', @id_user_mod_key = 100000,@tx_from_role_name='BRANCH_OPERATION_MANAGER', @tx_fsm_state_name= 'BOM_UPDATED', @tx_role_name='SOURCE_OFFICER', @int_recommend = 1, @int_return   = 0 , @tx_comment = '?'</v>
      </c>
    </row>
    <row r="9" spans="1:7" s="185" customFormat="1">
      <c r="A9" s="185" t="s">
        <v>558</v>
      </c>
      <c r="B9" s="185" t="s">
        <v>529</v>
      </c>
      <c r="C9" s="186" t="s">
        <v>556</v>
      </c>
      <c r="D9" s="185">
        <v>1</v>
      </c>
      <c r="E9" s="185">
        <v>0</v>
      </c>
      <c r="F9" s="185" t="s">
        <v>37</v>
      </c>
      <c r="G9" s="184" t="str">
        <f t="shared" si="0"/>
        <v>EXEC ACT_state_recommend_return_map @tx_action_name = 'NEW', @id_user_mod_key = 100000,@tx_from_role_name='BRANCH_OPERATION_MANAGER', @tx_fsm_state_name= 'BOM_RETURNED', @tx_role_name='SOURCE_OFFICER', @int_recommend = 1, @int_return   = 0 , @tx_comment = '?'</v>
      </c>
    </row>
    <row r="10" spans="1:7" s="131" customFormat="1">
      <c r="A10" s="131" t="s">
        <v>545</v>
      </c>
      <c r="B10" s="131" t="s">
        <v>530</v>
      </c>
      <c r="C10" s="131" t="s">
        <v>680</v>
      </c>
      <c r="D10" s="131">
        <v>1</v>
      </c>
      <c r="E10" s="131">
        <v>0</v>
      </c>
      <c r="F10" s="131" t="s">
        <v>37</v>
      </c>
      <c r="G10" s="190" t="str">
        <f t="shared" si="0"/>
        <v>EXEC ACT_state_recommend_return_map @tx_action_name = 'NEW', @id_user_mod_key = 100000,@tx_from_role_name='MIS', @tx_fsm_state_name= 'MIS_UPDATED', @tx_role_name='CREDIT_ANALYST', @int_recommend = 1, @int_return   = 0 , @tx_comment = '?'</v>
      </c>
    </row>
    <row r="11" spans="1:7" s="131" customFormat="1">
      <c r="A11" s="131" t="s">
        <v>545</v>
      </c>
      <c r="B11" s="131" t="s">
        <v>629</v>
      </c>
      <c r="C11" s="131" t="s">
        <v>680</v>
      </c>
      <c r="D11" s="131">
        <v>1</v>
      </c>
      <c r="E11" s="131">
        <v>1</v>
      </c>
      <c r="F11" s="131" t="s">
        <v>37</v>
      </c>
      <c r="G11" s="190" t="str">
        <f t="shared" ref="G11" si="1">"EXEC ACT_state_recommend_return_map @tx_action_name = 'NEW', @id_user_mod_key = 100000,@tx_from_role_name='"&amp;A11&amp;"', @tx_fsm_state_name= '"&amp;B11&amp;"', @tx_role_name='"&amp;C11&amp;"', @int_recommend = "&amp;D11&amp;", @int_return   = "&amp;E11&amp;" , @tx_comment = '"&amp;F11&amp;"'"</f>
        <v>EXEC ACT_state_recommend_return_map @tx_action_name = 'NEW', @id_user_mod_key = 100000,@tx_from_role_name='MIS', @tx_fsm_state_name= 'MIS_ALLOCATED', @tx_role_name='CREDIT_ANALYST', @int_recommend = 1, @int_return   = 1 , @tx_comment = '?'</v>
      </c>
    </row>
    <row r="12" spans="1:7" s="131" customFormat="1">
      <c r="A12" s="131" t="s">
        <v>545</v>
      </c>
      <c r="B12" s="131" t="s">
        <v>591</v>
      </c>
      <c r="C12" s="131" t="s">
        <v>680</v>
      </c>
      <c r="D12" s="131">
        <v>1</v>
      </c>
      <c r="E12" s="131">
        <v>0</v>
      </c>
      <c r="F12" s="131" t="s">
        <v>37</v>
      </c>
      <c r="G12" s="190" t="str">
        <f t="shared" si="0"/>
        <v>EXEC ACT_state_recommend_return_map @tx_action_name = 'NEW', @id_user_mod_key = 100000,@tx_from_role_name='MIS', @tx_fsm_state_name= 'MIS_RECEIVED', @tx_role_name='CREDIT_ANALYST', @int_recommend = 1, @int_return   = 0 , @tx_comment = '?'</v>
      </c>
    </row>
    <row r="13" spans="1:7" s="131" customFormat="1">
      <c r="A13" s="131" t="s">
        <v>545</v>
      </c>
      <c r="B13" s="131" t="s">
        <v>630</v>
      </c>
      <c r="C13" s="131" t="s">
        <v>680</v>
      </c>
      <c r="D13" s="131">
        <v>1</v>
      </c>
      <c r="E13" s="131">
        <v>1</v>
      </c>
      <c r="F13" s="131" t="s">
        <v>37</v>
      </c>
      <c r="G13" s="190" t="str">
        <f t="shared" si="0"/>
        <v>EXEC ACT_state_recommend_return_map @tx_action_name = 'NEW', @id_user_mod_key = 100000,@tx_from_role_name='MIS', @tx_fsm_state_name= 'MIS_RE_ALLOCATED', @tx_role_name='CREDIT_ANALYST', @int_recommend = 1, @int_return   = 1 , @tx_comment = '?'</v>
      </c>
    </row>
    <row r="14" spans="1:7" s="131" customFormat="1">
      <c r="A14" s="131" t="s">
        <v>545</v>
      </c>
      <c r="B14" s="131" t="s">
        <v>629</v>
      </c>
      <c r="C14" s="145" t="s">
        <v>556</v>
      </c>
      <c r="D14" s="131">
        <v>1</v>
      </c>
      <c r="E14" s="131">
        <v>0</v>
      </c>
      <c r="F14" s="131" t="s">
        <v>37</v>
      </c>
      <c r="G14" s="190" t="str">
        <f t="shared" si="0"/>
        <v>EXEC ACT_state_recommend_return_map @tx_action_name = 'NEW', @id_user_mod_key = 100000,@tx_from_role_name='MIS', @tx_fsm_state_name= 'MIS_ALLOCATED', @tx_role_name='SOURCE_OFFICER', @int_recommend = 1, @int_return   = 0 , @tx_comment = '?'</v>
      </c>
    </row>
    <row r="15" spans="1:7" s="131" customFormat="1">
      <c r="A15" s="131" t="s">
        <v>545</v>
      </c>
      <c r="B15" s="131" t="s">
        <v>630</v>
      </c>
      <c r="C15" s="145" t="s">
        <v>556</v>
      </c>
      <c r="D15" s="131">
        <v>1</v>
      </c>
      <c r="E15" s="131">
        <v>0</v>
      </c>
      <c r="F15" s="131" t="s">
        <v>37</v>
      </c>
      <c r="G15" s="190" t="str">
        <f t="shared" si="0"/>
        <v>EXEC ACT_state_recommend_return_map @tx_action_name = 'NEW', @id_user_mod_key = 100000,@tx_from_role_name='MIS', @tx_fsm_state_name= 'MIS_RE_ALLOCATED', @tx_role_name='SOURCE_OFFICER', @int_recommend = 1, @int_return   = 0 , @tx_comment = '?'</v>
      </c>
    </row>
    <row r="16" spans="1:7" s="131" customFormat="1">
      <c r="A16" s="131" t="s">
        <v>545</v>
      </c>
      <c r="B16" s="131" t="s">
        <v>678</v>
      </c>
      <c r="C16" s="145" t="s">
        <v>556</v>
      </c>
      <c r="D16" s="131">
        <v>1</v>
      </c>
      <c r="E16" s="131">
        <v>0</v>
      </c>
      <c r="F16" s="131" t="s">
        <v>37</v>
      </c>
      <c r="G16" s="190" t="str">
        <f t="shared" ref="G16:G82" si="2">"EXEC ACT_state_recommend_return_map @tx_action_name = 'NEW', @id_user_mod_key = 100000,@tx_from_role_name='"&amp;A16&amp;"', @tx_fsm_state_name= '"&amp;B16&amp;"', @tx_role_name='"&amp;C16&amp;"', @int_recommend = "&amp;D16&amp;", @int_return   = "&amp;E16&amp;" , @tx_comment = '"&amp;F16&amp;"'"</f>
        <v>EXEC ACT_state_recommend_return_map @tx_action_name = 'NEW', @id_user_mod_key = 100000,@tx_from_role_name='MIS', @tx_fsm_state_name= 'MIS_RETURNED', @tx_role_name='SOURCE_OFFICER', @int_recommend = 1, @int_return   = 0 , @tx_comment = '?'</v>
      </c>
    </row>
    <row r="17" spans="1:7" s="131" customFormat="1">
      <c r="A17" s="131" t="s">
        <v>545</v>
      </c>
      <c r="B17" s="131" t="s">
        <v>591</v>
      </c>
      <c r="C17" s="145" t="s">
        <v>556</v>
      </c>
      <c r="D17" s="131">
        <v>0</v>
      </c>
      <c r="E17" s="131">
        <v>1</v>
      </c>
      <c r="F17" s="131" t="s">
        <v>37</v>
      </c>
      <c r="G17" s="190" t="str">
        <f t="shared" ref="G17:G18" si="3">"EXEC ACT_state_recommend_return_map @tx_action_name = 'NEW', @id_user_mod_key = 100000,@tx_from_role_name='"&amp;A17&amp;"', @tx_fsm_state_name= '"&amp;B17&amp;"', @tx_role_name='"&amp;C17&amp;"', @int_recommend = "&amp;D17&amp;", @int_return   = "&amp;E17&amp;" , @tx_comment = '"&amp;F17&amp;"'"</f>
        <v>EXEC ACT_state_recommend_return_map @tx_action_name = 'NEW', @id_user_mod_key = 100000,@tx_from_role_name='MIS', @tx_fsm_state_name= 'MIS_RECEIVED', @tx_role_name='SOURCE_OFFICER', @int_recommend = 0, @int_return   = 1 , @tx_comment = '?'</v>
      </c>
    </row>
    <row r="18" spans="1:7" s="131" customFormat="1">
      <c r="A18" s="131" t="s">
        <v>545</v>
      </c>
      <c r="B18" s="131" t="s">
        <v>530</v>
      </c>
      <c r="C18" s="145" t="s">
        <v>556</v>
      </c>
      <c r="D18" s="131">
        <v>0</v>
      </c>
      <c r="E18" s="131">
        <v>1</v>
      </c>
      <c r="F18" s="131" t="s">
        <v>37</v>
      </c>
      <c r="G18" s="190" t="str">
        <f t="shared" si="3"/>
        <v>EXEC ACT_state_recommend_return_map @tx_action_name = 'NEW', @id_user_mod_key = 100000,@tx_from_role_name='MIS', @tx_fsm_state_name= 'MIS_UPDATED', @tx_role_name='SOURCE_OFFICER', @int_recommend = 0, @int_return   = 1 , @tx_comment = '?'</v>
      </c>
    </row>
    <row r="19" spans="1:7" s="131" customFormat="1">
      <c r="A19" s="131" t="s">
        <v>545</v>
      </c>
      <c r="B19" s="131" t="s">
        <v>533</v>
      </c>
      <c r="C19" s="145" t="s">
        <v>556</v>
      </c>
      <c r="D19" s="131">
        <v>0</v>
      </c>
      <c r="E19" s="131">
        <v>1</v>
      </c>
      <c r="F19" s="131" t="s">
        <v>37</v>
      </c>
      <c r="G19" s="190" t="str">
        <f t="shared" si="2"/>
        <v>EXEC ACT_state_recommend_return_map @tx_action_name = 'NEW', @id_user_mod_key = 100000,@tx_from_role_name='MIS', @tx_fsm_state_name= 'RM_RETURNED', @tx_role_name='SOURCE_OFFICER', @int_recommend = 0, @int_return   = 1 , @tx_comment = '?'</v>
      </c>
    </row>
    <row r="20" spans="1:7" s="131" customFormat="1">
      <c r="A20" s="131" t="s">
        <v>545</v>
      </c>
      <c r="B20" s="131" t="s">
        <v>582</v>
      </c>
      <c r="C20" s="145" t="s">
        <v>556</v>
      </c>
      <c r="D20" s="131">
        <v>0</v>
      </c>
      <c r="E20" s="131">
        <v>1</v>
      </c>
      <c r="F20" s="131" t="s">
        <v>37</v>
      </c>
      <c r="G20" s="190" t="str">
        <f t="shared" si="2"/>
        <v>EXEC ACT_state_recommend_return_map @tx_action_name = 'NEW', @id_user_mod_key = 100000,@tx_from_role_name='MIS', @tx_fsm_state_name= 'CA_RETURNED', @tx_role_name='SOURCE_OFFICER', @int_recommend = 0, @int_return   = 1 , @tx_comment = '?'</v>
      </c>
    </row>
    <row r="21" spans="1:7" s="131" customFormat="1">
      <c r="A21" s="131" t="s">
        <v>545</v>
      </c>
      <c r="B21" s="131" t="s">
        <v>582</v>
      </c>
      <c r="C21" s="131" t="s">
        <v>680</v>
      </c>
      <c r="D21" s="131">
        <v>1</v>
      </c>
      <c r="E21" s="131">
        <v>0</v>
      </c>
      <c r="F21" s="131" t="s">
        <v>37</v>
      </c>
      <c r="G21" s="190" t="str">
        <f t="shared" si="2"/>
        <v>EXEC ACT_state_recommend_return_map @tx_action_name = 'NEW', @id_user_mod_key = 100000,@tx_from_role_name='MIS', @tx_fsm_state_name= 'CA_RETURNED', @tx_role_name='CREDIT_ANALYST', @int_recommend = 1, @int_return   = 0 , @tx_comment = '?'</v>
      </c>
    </row>
    <row r="22" spans="1:7" s="131" customFormat="1">
      <c r="A22" s="131" t="s">
        <v>545</v>
      </c>
      <c r="B22" s="131" t="s">
        <v>643</v>
      </c>
      <c r="C22" s="145" t="s">
        <v>556</v>
      </c>
      <c r="D22" s="131">
        <v>0</v>
      </c>
      <c r="E22" s="131">
        <v>1</v>
      </c>
      <c r="F22" s="131" t="s">
        <v>37</v>
      </c>
      <c r="G22" s="190" t="str">
        <f t="shared" si="2"/>
        <v>EXEC ACT_state_recommend_return_map @tx_action_name = 'NEW', @id_user_mod_key = 100000,@tx_from_role_name='MIS', @tx_fsm_state_name= 'UH_RETURNED', @tx_role_name='SOURCE_OFFICER', @int_recommend = 0, @int_return   = 1 , @tx_comment = '?'</v>
      </c>
    </row>
    <row r="23" spans="1:7" s="131" customFormat="1">
      <c r="A23" s="131" t="s">
        <v>545</v>
      </c>
      <c r="B23" s="131" t="s">
        <v>640</v>
      </c>
      <c r="C23" s="145" t="s">
        <v>556</v>
      </c>
      <c r="D23" s="131">
        <v>0</v>
      </c>
      <c r="E23" s="131">
        <v>1</v>
      </c>
      <c r="F23" s="131" t="s">
        <v>37</v>
      </c>
      <c r="G23" s="190" t="str">
        <f t="shared" si="2"/>
        <v>EXEC ACT_state_recommend_return_map @tx_action_name = 'NEW', @id_user_mod_key = 100000,@tx_from_role_name='MIS', @tx_fsm_state_name= 'UH_APPROVED', @tx_role_name='SOURCE_OFFICER', @int_recommend = 0, @int_return   = 1 , @tx_comment = '?'</v>
      </c>
    </row>
    <row r="24" spans="1:7" s="131" customFormat="1">
      <c r="A24" s="131" t="s">
        <v>545</v>
      </c>
      <c r="B24" s="131" t="s">
        <v>596</v>
      </c>
      <c r="C24" s="145" t="s">
        <v>556</v>
      </c>
      <c r="D24" s="131">
        <v>0</v>
      </c>
      <c r="E24" s="131">
        <v>1</v>
      </c>
      <c r="F24" s="131" t="s">
        <v>37</v>
      </c>
      <c r="G24" s="190" t="str">
        <f t="shared" si="2"/>
        <v>EXEC ACT_state_recommend_return_map @tx_action_name = 'NEW', @id_user_mod_key = 100000,@tx_from_role_name='MIS', @tx_fsm_state_name= 'HOCRM_APPROVED', @tx_role_name='SOURCE_OFFICER', @int_recommend = 0, @int_return   = 1 , @tx_comment = '?'</v>
      </c>
    </row>
    <row r="25" spans="1:7" s="131" customFormat="1">
      <c r="A25" s="131" t="s">
        <v>545</v>
      </c>
      <c r="B25" s="131" t="s">
        <v>592</v>
      </c>
      <c r="C25" s="145" t="s">
        <v>556</v>
      </c>
      <c r="D25" s="131">
        <v>0</v>
      </c>
      <c r="E25" s="131">
        <v>1</v>
      </c>
      <c r="F25" s="131" t="s">
        <v>37</v>
      </c>
      <c r="G25" s="190" t="str">
        <f t="shared" si="2"/>
        <v>EXEC ACT_state_recommend_return_map @tx_action_name = 'NEW', @id_user_mod_key = 100000,@tx_from_role_name='MIS', @tx_fsm_state_name= 'RM_APPROVED', @tx_role_name='SOURCE_OFFICER', @int_recommend = 0, @int_return   = 1 , @tx_comment = '?'</v>
      </c>
    </row>
    <row r="26" spans="1:7" s="142" customFormat="1">
      <c r="A26" s="142" t="s">
        <v>680</v>
      </c>
      <c r="B26" s="142" t="s">
        <v>580</v>
      </c>
      <c r="C26" s="142" t="s">
        <v>559</v>
      </c>
      <c r="D26" s="142">
        <v>1</v>
      </c>
      <c r="E26" s="142">
        <v>0</v>
      </c>
      <c r="F26" s="142" t="s">
        <v>37</v>
      </c>
      <c r="G26" s="190" t="str">
        <f t="shared" si="2"/>
        <v>EXEC ACT_state_recommend_return_map @tx_action_name = 'NEW', @id_user_mod_key = 100000,@tx_from_role_name='CREDIT_ANALYST', @tx_fsm_state_name= 'CA_UPDATED', @tx_role_name='RISK_MANAGER', @int_recommend = 1, @int_return   = 0 , @tx_comment = '?'</v>
      </c>
    </row>
    <row r="27" spans="1:7" s="142" customFormat="1">
      <c r="A27" s="142" t="s">
        <v>680</v>
      </c>
      <c r="B27" s="142" t="s">
        <v>581</v>
      </c>
      <c r="C27" s="142" t="s">
        <v>559</v>
      </c>
      <c r="D27" s="142">
        <v>1</v>
      </c>
      <c r="E27" s="142">
        <v>0</v>
      </c>
      <c r="F27" s="142" t="s">
        <v>37</v>
      </c>
      <c r="G27" s="190" t="str">
        <f t="shared" si="2"/>
        <v>EXEC ACT_state_recommend_return_map @tx_action_name = 'NEW', @id_user_mod_key = 100000,@tx_from_role_name='CREDIT_ANALYST', @tx_fsm_state_name= 'CA_RECOMMENDED', @tx_role_name='RISK_MANAGER', @int_recommend = 1, @int_return   = 0 , @tx_comment = '?'</v>
      </c>
    </row>
    <row r="28" spans="1:7" s="142" customFormat="1">
      <c r="A28" s="142" t="s">
        <v>680</v>
      </c>
      <c r="B28" s="142" t="s">
        <v>580</v>
      </c>
      <c r="C28" s="148" t="s">
        <v>560</v>
      </c>
      <c r="D28" s="142">
        <v>1</v>
      </c>
      <c r="E28" s="142">
        <v>0</v>
      </c>
      <c r="F28" s="142" t="s">
        <v>37</v>
      </c>
      <c r="G28" s="190" t="str">
        <f t="shared" si="2"/>
        <v>EXEC ACT_state_recommend_return_map @tx_action_name = 'NEW', @id_user_mod_key = 100000,@tx_from_role_name='CREDIT_ANALYST', @tx_fsm_state_name= 'CA_UPDATED', @tx_role_name='UNIT_HEAD', @int_recommend = 1, @int_return   = 0 , @tx_comment = '?'</v>
      </c>
    </row>
    <row r="29" spans="1:7" s="142" customFormat="1">
      <c r="A29" s="142" t="s">
        <v>680</v>
      </c>
      <c r="B29" s="142" t="s">
        <v>581</v>
      </c>
      <c r="C29" s="148" t="s">
        <v>560</v>
      </c>
      <c r="D29" s="142">
        <v>1</v>
      </c>
      <c r="E29" s="142">
        <v>0</v>
      </c>
      <c r="F29" s="142" t="s">
        <v>37</v>
      </c>
      <c r="G29" s="190" t="str">
        <f t="shared" si="2"/>
        <v>EXEC ACT_state_recommend_return_map @tx_action_name = 'NEW', @id_user_mod_key = 100000,@tx_from_role_name='CREDIT_ANALYST', @tx_fsm_state_name= 'CA_RECOMMENDED', @tx_role_name='UNIT_HEAD', @int_recommend = 1, @int_return   = 0 , @tx_comment = '?'</v>
      </c>
    </row>
    <row r="30" spans="1:7" s="142" customFormat="1">
      <c r="A30" s="142" t="s">
        <v>680</v>
      </c>
      <c r="B30" s="142" t="s">
        <v>580</v>
      </c>
      <c r="C30" s="148" t="s">
        <v>545</v>
      </c>
      <c r="D30" s="142">
        <v>0</v>
      </c>
      <c r="E30" s="142">
        <v>0</v>
      </c>
      <c r="F30" s="142" t="s">
        <v>37</v>
      </c>
      <c r="G30" s="190" t="str">
        <f t="shared" si="2"/>
        <v>EXEC ACT_state_recommend_return_map @tx_action_name = 'NEW', @id_user_mod_key = 100000,@tx_from_role_name='CREDIT_ANALYST', @tx_fsm_state_name= 'CA_UPDATED', @tx_role_name='MIS', @int_recommend = 0, @int_return   = 0 , @tx_comment = '?'</v>
      </c>
    </row>
    <row r="31" spans="1:7" s="142" customFormat="1">
      <c r="A31" s="142" t="s">
        <v>680</v>
      </c>
      <c r="B31" s="142" t="s">
        <v>582</v>
      </c>
      <c r="C31" s="148" t="s">
        <v>545</v>
      </c>
      <c r="D31" s="142">
        <v>0</v>
      </c>
      <c r="E31" s="142">
        <v>0</v>
      </c>
      <c r="F31" s="142" t="s">
        <v>37</v>
      </c>
      <c r="G31" s="190" t="str">
        <f t="shared" si="2"/>
        <v>EXEC ACT_state_recommend_return_map @tx_action_name = 'NEW', @id_user_mod_key = 100000,@tx_from_role_name='CREDIT_ANALYST', @tx_fsm_state_name= 'CA_RETURNED', @tx_role_name='MIS', @int_recommend = 0, @int_return   = 0 , @tx_comment = '?'</v>
      </c>
    </row>
    <row r="32" spans="1:7" s="142" customFormat="1">
      <c r="A32" s="142" t="s">
        <v>680</v>
      </c>
      <c r="B32" s="142" t="s">
        <v>580</v>
      </c>
      <c r="C32" s="148" t="s">
        <v>556</v>
      </c>
      <c r="D32" s="142">
        <v>0</v>
      </c>
      <c r="E32" s="142">
        <v>1</v>
      </c>
      <c r="F32" s="142" t="s">
        <v>37</v>
      </c>
      <c r="G32" s="190" t="str">
        <f t="shared" si="2"/>
        <v>EXEC ACT_state_recommend_return_map @tx_action_name = 'NEW', @id_user_mod_key = 100000,@tx_from_role_name='CREDIT_ANALYST', @tx_fsm_state_name= 'CA_UPDATED', @tx_role_name='SOURCE_OFFICER', @int_recommend = 0, @int_return   = 1 , @tx_comment = '?'</v>
      </c>
    </row>
    <row r="33" spans="1:7" s="142" customFormat="1">
      <c r="A33" s="142" t="s">
        <v>680</v>
      </c>
      <c r="B33" s="142" t="s">
        <v>582</v>
      </c>
      <c r="C33" s="148" t="s">
        <v>556</v>
      </c>
      <c r="D33" s="142">
        <v>0</v>
      </c>
      <c r="E33" s="142">
        <v>1</v>
      </c>
      <c r="F33" s="142" t="s">
        <v>37</v>
      </c>
      <c r="G33" s="190" t="str">
        <f t="shared" si="2"/>
        <v>EXEC ACT_state_recommend_return_map @tx_action_name = 'NEW', @id_user_mod_key = 100000,@tx_from_role_name='CREDIT_ANALYST', @tx_fsm_state_name= 'CA_RETURNED', @tx_role_name='SOURCE_OFFICER', @int_recommend = 0, @int_return   = 1 , @tx_comment = '?'</v>
      </c>
    </row>
    <row r="34" spans="1:7" s="142" customFormat="1">
      <c r="A34" s="142" t="s">
        <v>680</v>
      </c>
      <c r="B34" s="142" t="s">
        <v>629</v>
      </c>
      <c r="C34" s="148" t="s">
        <v>545</v>
      </c>
      <c r="D34" s="142">
        <v>0</v>
      </c>
      <c r="E34" s="142">
        <v>0</v>
      </c>
      <c r="F34" s="142" t="s">
        <v>37</v>
      </c>
      <c r="G34" s="190" t="str">
        <f t="shared" si="2"/>
        <v>EXEC ACT_state_recommend_return_map @tx_action_name = 'NEW', @id_user_mod_key = 100000,@tx_from_role_name='CREDIT_ANALYST', @tx_fsm_state_name= 'MIS_ALLOCATED', @tx_role_name='MIS', @int_recommend = 0, @int_return   = 0 , @tx_comment = '?'</v>
      </c>
    </row>
    <row r="35" spans="1:7" s="142" customFormat="1">
      <c r="A35" s="142" t="s">
        <v>680</v>
      </c>
      <c r="B35" s="142" t="s">
        <v>643</v>
      </c>
      <c r="C35" s="148" t="s">
        <v>545</v>
      </c>
      <c r="D35" s="142">
        <v>0</v>
      </c>
      <c r="E35" s="142">
        <v>0</v>
      </c>
      <c r="F35" s="142" t="s">
        <v>37</v>
      </c>
      <c r="G35" s="190" t="str">
        <f t="shared" si="2"/>
        <v>EXEC ACT_state_recommend_return_map @tx_action_name = 'NEW', @id_user_mod_key = 100000,@tx_from_role_name='CREDIT_ANALYST', @tx_fsm_state_name= 'UH_RETURNED', @tx_role_name='MIS', @int_recommend = 0, @int_return   = 0 , @tx_comment = '?'</v>
      </c>
    </row>
    <row r="36" spans="1:7" s="142" customFormat="1">
      <c r="A36" s="142" t="s">
        <v>680</v>
      </c>
      <c r="B36" s="142" t="s">
        <v>643</v>
      </c>
      <c r="C36" s="148" t="s">
        <v>556</v>
      </c>
      <c r="D36" s="142">
        <v>0</v>
      </c>
      <c r="E36" s="142">
        <v>1</v>
      </c>
      <c r="F36" s="142" t="s">
        <v>37</v>
      </c>
      <c r="G36" s="190" t="str">
        <f t="shared" si="2"/>
        <v>EXEC ACT_state_recommend_return_map @tx_action_name = 'NEW', @id_user_mod_key = 100000,@tx_from_role_name='CREDIT_ANALYST', @tx_fsm_state_name= 'UH_RETURNED', @tx_role_name='SOURCE_OFFICER', @int_recommend = 0, @int_return   = 1 , @tx_comment = '?'</v>
      </c>
    </row>
    <row r="37" spans="1:7" s="142" customFormat="1">
      <c r="A37" s="142" t="s">
        <v>680</v>
      </c>
      <c r="B37" s="142" t="s">
        <v>713</v>
      </c>
      <c r="C37" s="148" t="s">
        <v>559</v>
      </c>
      <c r="D37" s="142">
        <v>1</v>
      </c>
      <c r="E37" s="142">
        <v>0</v>
      </c>
      <c r="F37" s="142" t="s">
        <v>37</v>
      </c>
      <c r="G37" s="190" t="str">
        <f t="shared" si="2"/>
        <v>EXEC ACT_state_recommend_return_map @tx_action_name = 'NEW', @id_user_mod_key = 100000,@tx_from_role_name='CREDIT_ANALYST', @tx_fsm_state_name= 'CA_RECEIVED', @tx_role_name='RISK_MANAGER', @int_recommend = 1, @int_return   = 0 , @tx_comment = '?'</v>
      </c>
    </row>
    <row r="38" spans="1:7" s="142" customFormat="1">
      <c r="A38" s="142" t="s">
        <v>680</v>
      </c>
      <c r="B38" s="142" t="s">
        <v>713</v>
      </c>
      <c r="C38" s="148" t="s">
        <v>560</v>
      </c>
      <c r="D38" s="142">
        <v>1</v>
      </c>
      <c r="E38" s="142">
        <v>0</v>
      </c>
      <c r="F38" s="142" t="s">
        <v>37</v>
      </c>
      <c r="G38" s="190" t="str">
        <f t="shared" si="2"/>
        <v>EXEC ACT_state_recommend_return_map @tx_action_name = 'NEW', @id_user_mod_key = 100000,@tx_from_role_name='CREDIT_ANALYST', @tx_fsm_state_name= 'CA_RECEIVED', @tx_role_name='UNIT_HEAD', @int_recommend = 1, @int_return   = 0 , @tx_comment = '?'</v>
      </c>
    </row>
    <row r="39" spans="1:7" s="142" customFormat="1">
      <c r="A39" s="142" t="s">
        <v>680</v>
      </c>
      <c r="B39" s="142" t="s">
        <v>713</v>
      </c>
      <c r="C39" s="148" t="s">
        <v>556</v>
      </c>
      <c r="D39" s="142">
        <v>0</v>
      </c>
      <c r="E39" s="142">
        <v>1</v>
      </c>
      <c r="F39" s="142" t="s">
        <v>37</v>
      </c>
      <c r="G39" s="190" t="str">
        <f t="shared" si="2"/>
        <v>EXEC ACT_state_recommend_return_map @tx_action_name = 'NEW', @id_user_mod_key = 100000,@tx_from_role_name='CREDIT_ANALYST', @tx_fsm_state_name= 'CA_RECEIVED', @tx_role_name='SOURCE_OFFICER', @int_recommend = 0, @int_return   = 1 , @tx_comment = '?'</v>
      </c>
    </row>
    <row r="40" spans="1:7" s="142" customFormat="1">
      <c r="A40" s="142" t="s">
        <v>680</v>
      </c>
      <c r="B40" s="142" t="s">
        <v>533</v>
      </c>
      <c r="C40" s="148" t="s">
        <v>556</v>
      </c>
      <c r="D40" s="142">
        <v>0</v>
      </c>
      <c r="E40" s="142">
        <v>1</v>
      </c>
      <c r="F40" s="142" t="s">
        <v>37</v>
      </c>
      <c r="G40" s="190" t="str">
        <f t="shared" si="2"/>
        <v>EXEC ACT_state_recommend_return_map @tx_action_name = 'NEW', @id_user_mod_key = 100000,@tx_from_role_name='CREDIT_ANALYST', @tx_fsm_state_name= 'RM_RETURNED', @tx_role_name='SOURCE_OFFICER', @int_recommend = 0, @int_return   = 1 , @tx_comment = '?'</v>
      </c>
    </row>
    <row r="41" spans="1:7" s="142" customFormat="1">
      <c r="A41" s="142" t="s">
        <v>680</v>
      </c>
      <c r="B41" s="142" t="s">
        <v>599</v>
      </c>
      <c r="C41" s="148" t="s">
        <v>556</v>
      </c>
      <c r="D41" s="142">
        <v>0</v>
      </c>
      <c r="E41" s="142">
        <v>1</v>
      </c>
      <c r="F41" s="142" t="s">
        <v>37</v>
      </c>
      <c r="G41" s="190" t="str">
        <f t="shared" si="2"/>
        <v>EXEC ACT_state_recommend_return_map @tx_action_name = 'NEW', @id_user_mod_key = 100000,@tx_from_role_name='CREDIT_ANALYST', @tx_fsm_state_name= 'HOCRM_RETURNED', @tx_role_name='SOURCE_OFFICER', @int_recommend = 0, @int_return   = 1 , @tx_comment = '?'</v>
      </c>
    </row>
    <row r="42" spans="1:7" s="142" customFormat="1">
      <c r="A42" s="142" t="s">
        <v>680</v>
      </c>
      <c r="B42" s="142" t="s">
        <v>592</v>
      </c>
      <c r="C42" s="148" t="s">
        <v>556</v>
      </c>
      <c r="D42" s="142">
        <v>0</v>
      </c>
      <c r="E42" s="142">
        <v>1</v>
      </c>
      <c r="F42" s="142" t="s">
        <v>37</v>
      </c>
      <c r="G42" s="190" t="str">
        <f t="shared" si="2"/>
        <v>EXEC ACT_state_recommend_return_map @tx_action_name = 'NEW', @id_user_mod_key = 100000,@tx_from_role_name='CREDIT_ANALYST', @tx_fsm_state_name= 'RM_APPROVED', @tx_role_name='SOURCE_OFFICER', @int_recommend = 0, @int_return   = 1 , @tx_comment = '?'</v>
      </c>
    </row>
    <row r="43" spans="1:7" s="142" customFormat="1">
      <c r="A43" s="142" t="s">
        <v>680</v>
      </c>
      <c r="B43" s="142" t="s">
        <v>640</v>
      </c>
      <c r="C43" s="148" t="s">
        <v>556</v>
      </c>
      <c r="D43" s="142">
        <v>0</v>
      </c>
      <c r="E43" s="142">
        <v>1</v>
      </c>
      <c r="F43" s="142" t="s">
        <v>37</v>
      </c>
      <c r="G43" s="190" t="str">
        <f t="shared" si="2"/>
        <v>EXEC ACT_state_recommend_return_map @tx_action_name = 'NEW', @id_user_mod_key = 100000,@tx_from_role_name='CREDIT_ANALYST', @tx_fsm_state_name= 'UH_APPROVED', @tx_role_name='SOURCE_OFFICER', @int_recommend = 0, @int_return   = 1 , @tx_comment = '?'</v>
      </c>
    </row>
    <row r="44" spans="1:7" s="142" customFormat="1">
      <c r="A44" s="142" t="s">
        <v>680</v>
      </c>
      <c r="B44" s="142" t="s">
        <v>596</v>
      </c>
      <c r="C44" s="148" t="s">
        <v>556</v>
      </c>
      <c r="D44" s="142">
        <v>0</v>
      </c>
      <c r="E44" s="142">
        <v>1</v>
      </c>
      <c r="F44" s="142" t="s">
        <v>37</v>
      </c>
      <c r="G44" s="190" t="str">
        <f t="shared" si="2"/>
        <v>EXEC ACT_state_recommend_return_map @tx_action_name = 'NEW', @id_user_mod_key = 100000,@tx_from_role_name='CREDIT_ANALYST', @tx_fsm_state_name= 'HOCRM_APPROVED', @tx_role_name='SOURCE_OFFICER', @int_recommend = 0, @int_return   = 1 , @tx_comment = '?'</v>
      </c>
    </row>
    <row r="45" spans="1:7" s="143" customFormat="1">
      <c r="A45" s="143" t="s">
        <v>559</v>
      </c>
      <c r="B45" s="143" t="s">
        <v>532</v>
      </c>
      <c r="C45" s="187" t="s">
        <v>560</v>
      </c>
      <c r="D45" s="143">
        <v>1</v>
      </c>
      <c r="E45" s="143">
        <v>1</v>
      </c>
      <c r="F45" s="143" t="s">
        <v>37</v>
      </c>
      <c r="G45" s="190" t="str">
        <f t="shared" si="2"/>
        <v>EXEC ACT_state_recommend_return_map @tx_action_name = 'NEW', @id_user_mod_key = 100000,@tx_from_role_name='RISK_MANAGER', @tx_fsm_state_name= 'RM_RECOMMENDED', @tx_role_name='UNIT_HEAD', @int_recommend = 1, @int_return   = 1 , @tx_comment = '?'</v>
      </c>
    </row>
    <row r="46" spans="1:7" s="143" customFormat="1">
      <c r="A46" s="143" t="s">
        <v>559</v>
      </c>
      <c r="B46" s="143" t="s">
        <v>532</v>
      </c>
      <c r="C46" s="187" t="s">
        <v>561</v>
      </c>
      <c r="D46" s="143">
        <v>1</v>
      </c>
      <c r="E46" s="143">
        <v>1</v>
      </c>
      <c r="F46" s="143" t="s">
        <v>37</v>
      </c>
      <c r="G46" s="190" t="str">
        <f t="shared" si="2"/>
        <v>EXEC ACT_state_recommend_return_map @tx_action_name = 'NEW', @id_user_mod_key = 100000,@tx_from_role_name='RISK_MANAGER', @tx_fsm_state_name= 'RM_RECOMMENDED', @tx_role_name='HO_CRM', @int_recommend = 1, @int_return   = 1 , @tx_comment = '?'</v>
      </c>
    </row>
    <row r="47" spans="1:7" s="143" customFormat="1">
      <c r="A47" s="143" t="s">
        <v>559</v>
      </c>
      <c r="B47" s="143" t="s">
        <v>533</v>
      </c>
      <c r="C47" s="187" t="s">
        <v>680</v>
      </c>
      <c r="D47" s="143">
        <v>1</v>
      </c>
      <c r="E47" s="143">
        <v>1</v>
      </c>
      <c r="F47" s="143" t="s">
        <v>37</v>
      </c>
      <c r="G47" s="190" t="str">
        <f t="shared" si="2"/>
        <v>EXEC ACT_state_recommend_return_map @tx_action_name = 'NEW', @id_user_mod_key = 100000,@tx_from_role_name='RISK_MANAGER', @tx_fsm_state_name= 'RM_RETURNED', @tx_role_name='CREDIT_ANALYST', @int_recommend = 1, @int_return   = 1 , @tx_comment = '?'</v>
      </c>
    </row>
    <row r="48" spans="1:7" s="143" customFormat="1">
      <c r="A48" s="143" t="s">
        <v>559</v>
      </c>
      <c r="B48" s="143" t="s">
        <v>533</v>
      </c>
      <c r="C48" s="187" t="s">
        <v>545</v>
      </c>
      <c r="D48" s="143">
        <v>0</v>
      </c>
      <c r="E48" s="143">
        <v>0</v>
      </c>
      <c r="F48" s="143" t="s">
        <v>37</v>
      </c>
      <c r="G48" s="190" t="str">
        <f t="shared" si="2"/>
        <v>EXEC ACT_state_recommend_return_map @tx_action_name = 'NEW', @id_user_mod_key = 100000,@tx_from_role_name='RISK_MANAGER', @tx_fsm_state_name= 'RM_RETURNED', @tx_role_name='MIS', @int_recommend = 0, @int_return   = 0 , @tx_comment = '?'</v>
      </c>
    </row>
    <row r="49" spans="1:7" s="143" customFormat="1">
      <c r="A49" s="143" t="s">
        <v>559</v>
      </c>
      <c r="B49" s="181" t="s">
        <v>581</v>
      </c>
      <c r="C49" s="187" t="s">
        <v>560</v>
      </c>
      <c r="D49" s="143">
        <v>1</v>
      </c>
      <c r="E49" s="143">
        <v>0</v>
      </c>
      <c r="F49" s="143" t="s">
        <v>37</v>
      </c>
      <c r="G49" s="190" t="str">
        <f t="shared" si="2"/>
        <v>EXEC ACT_state_recommend_return_map @tx_action_name = 'NEW', @id_user_mod_key = 100000,@tx_from_role_name='RISK_MANAGER', @tx_fsm_state_name= 'CA_RECOMMENDED', @tx_role_name='UNIT_HEAD', @int_recommend = 1, @int_return   = 0 , @tx_comment = '?'</v>
      </c>
    </row>
    <row r="50" spans="1:7" s="143" customFormat="1">
      <c r="A50" s="143" t="s">
        <v>559</v>
      </c>
      <c r="B50" s="181" t="s">
        <v>581</v>
      </c>
      <c r="C50" s="187" t="s">
        <v>561</v>
      </c>
      <c r="D50" s="143">
        <v>1</v>
      </c>
      <c r="E50" s="143">
        <v>0</v>
      </c>
      <c r="F50" s="143" t="s">
        <v>37</v>
      </c>
      <c r="G50" s="190" t="str">
        <f t="shared" si="2"/>
        <v>EXEC ACT_state_recommend_return_map @tx_action_name = 'NEW', @id_user_mod_key = 100000,@tx_from_role_name='RISK_MANAGER', @tx_fsm_state_name= 'CA_RECOMMENDED', @tx_role_name='HO_CRM', @int_recommend = 1, @int_return   = 0 , @tx_comment = '?'</v>
      </c>
    </row>
    <row r="51" spans="1:7" s="143" customFormat="1">
      <c r="A51" s="143" t="s">
        <v>559</v>
      </c>
      <c r="B51" s="181" t="s">
        <v>581</v>
      </c>
      <c r="C51" s="187" t="s">
        <v>680</v>
      </c>
      <c r="D51" s="143">
        <v>0</v>
      </c>
      <c r="E51" s="143">
        <v>1</v>
      </c>
      <c r="F51" s="143" t="s">
        <v>37</v>
      </c>
      <c r="G51" s="190" t="str">
        <f t="shared" si="2"/>
        <v>EXEC ACT_state_recommend_return_map @tx_action_name = 'NEW', @id_user_mod_key = 100000,@tx_from_role_name='RISK_MANAGER', @tx_fsm_state_name= 'CA_RECOMMENDED', @tx_role_name='CREDIT_ANALYST', @int_recommend = 0, @int_return   = 1 , @tx_comment = '?'</v>
      </c>
    </row>
    <row r="52" spans="1:7" s="143" customFormat="1">
      <c r="A52" s="143" t="s">
        <v>559</v>
      </c>
      <c r="B52" s="181" t="s">
        <v>581</v>
      </c>
      <c r="C52" s="187" t="s">
        <v>545</v>
      </c>
      <c r="D52" s="143">
        <v>0</v>
      </c>
      <c r="E52" s="143">
        <v>0</v>
      </c>
      <c r="F52" s="143" t="s">
        <v>37</v>
      </c>
      <c r="G52" s="190" t="str">
        <f t="shared" si="2"/>
        <v>EXEC ACT_state_recommend_return_map @tx_action_name = 'NEW', @id_user_mod_key = 100000,@tx_from_role_name='RISK_MANAGER', @tx_fsm_state_name= 'CA_RECOMMENDED', @tx_role_name='MIS', @int_recommend = 0, @int_return   = 0 , @tx_comment = '?'</v>
      </c>
    </row>
    <row r="53" spans="1:7" s="188" customFormat="1">
      <c r="A53" s="188" t="s">
        <v>560</v>
      </c>
      <c r="B53" s="188" t="s">
        <v>642</v>
      </c>
      <c r="C53" s="189" t="s">
        <v>561</v>
      </c>
      <c r="D53" s="188">
        <v>1</v>
      </c>
      <c r="E53" s="188">
        <v>0</v>
      </c>
      <c r="F53" s="188" t="s">
        <v>37</v>
      </c>
      <c r="G53" s="190" t="str">
        <f t="shared" si="2"/>
        <v>EXEC ACT_state_recommend_return_map @tx_action_name = 'NEW', @id_user_mod_key = 100000,@tx_from_role_name='UNIT_HEAD', @tx_fsm_state_name= 'UH_RECOMMENDED', @tx_role_name='HO_CRM', @int_recommend = 1, @int_return   = 0 , @tx_comment = '?'</v>
      </c>
    </row>
    <row r="54" spans="1:7" s="188" customFormat="1">
      <c r="A54" s="188" t="s">
        <v>560</v>
      </c>
      <c r="B54" s="188" t="s">
        <v>643</v>
      </c>
      <c r="C54" s="189" t="s">
        <v>680</v>
      </c>
      <c r="D54" s="188">
        <v>1</v>
      </c>
      <c r="E54" s="188">
        <v>1</v>
      </c>
      <c r="F54" s="188" t="s">
        <v>37</v>
      </c>
      <c r="G54" s="190" t="str">
        <f t="shared" si="2"/>
        <v>EXEC ACT_state_recommend_return_map @tx_action_name = 'NEW', @id_user_mod_key = 100000,@tx_from_role_name='UNIT_HEAD', @tx_fsm_state_name= 'UH_RETURNED', @tx_role_name='CREDIT_ANALYST', @int_recommend = 1, @int_return   = 1 , @tx_comment = '?'</v>
      </c>
    </row>
    <row r="55" spans="1:7" s="188" customFormat="1">
      <c r="A55" s="188" t="s">
        <v>560</v>
      </c>
      <c r="B55" s="188" t="s">
        <v>643</v>
      </c>
      <c r="C55" s="189" t="s">
        <v>545</v>
      </c>
      <c r="D55" s="188">
        <v>0</v>
      </c>
      <c r="E55" s="188">
        <v>0</v>
      </c>
      <c r="F55" s="188" t="s">
        <v>37</v>
      </c>
      <c r="G55" s="190" t="str">
        <f t="shared" si="2"/>
        <v>EXEC ACT_state_recommend_return_map @tx_action_name = 'NEW', @id_user_mod_key = 100000,@tx_from_role_name='UNIT_HEAD', @tx_fsm_state_name= 'UH_RETURNED', @tx_role_name='MIS', @int_recommend = 0, @int_return   = 0 , @tx_comment = '?'</v>
      </c>
    </row>
    <row r="56" spans="1:7" s="188" customFormat="1">
      <c r="A56" s="188" t="s">
        <v>560</v>
      </c>
      <c r="B56" s="188" t="s">
        <v>581</v>
      </c>
      <c r="C56" s="189" t="s">
        <v>545</v>
      </c>
      <c r="D56" s="188">
        <v>0</v>
      </c>
      <c r="E56" s="188">
        <v>0</v>
      </c>
      <c r="F56" s="188" t="s">
        <v>37</v>
      </c>
      <c r="G56" s="190" t="str">
        <f t="shared" si="2"/>
        <v>EXEC ACT_state_recommend_return_map @tx_action_name = 'NEW', @id_user_mod_key = 100000,@tx_from_role_name='UNIT_HEAD', @tx_fsm_state_name= 'CA_RECOMMENDED', @tx_role_name='MIS', @int_recommend = 0, @int_return   = 0 , @tx_comment = '?'</v>
      </c>
    </row>
    <row r="57" spans="1:7" s="188" customFormat="1">
      <c r="A57" s="188" t="s">
        <v>560</v>
      </c>
      <c r="B57" s="188" t="s">
        <v>581</v>
      </c>
      <c r="C57" s="189" t="s">
        <v>680</v>
      </c>
      <c r="D57" s="188">
        <v>0</v>
      </c>
      <c r="E57" s="188">
        <v>1</v>
      </c>
      <c r="F57" s="188" t="s">
        <v>37</v>
      </c>
      <c r="G57" s="190" t="str">
        <f t="shared" si="2"/>
        <v>EXEC ACT_state_recommend_return_map @tx_action_name = 'NEW', @id_user_mod_key = 100000,@tx_from_role_name='UNIT_HEAD', @tx_fsm_state_name= 'CA_RECOMMENDED', @tx_role_name='CREDIT_ANALYST', @int_recommend = 0, @int_return   = 1 , @tx_comment = '?'</v>
      </c>
    </row>
    <row r="58" spans="1:7" s="188" customFormat="1">
      <c r="A58" s="188" t="s">
        <v>560</v>
      </c>
      <c r="B58" s="188" t="s">
        <v>581</v>
      </c>
      <c r="C58" s="185" t="s">
        <v>561</v>
      </c>
      <c r="D58" s="188">
        <v>1</v>
      </c>
      <c r="E58" s="188">
        <v>0</v>
      </c>
      <c r="F58" s="188" t="s">
        <v>37</v>
      </c>
      <c r="G58" s="190" t="str">
        <f t="shared" si="2"/>
        <v>EXEC ACT_state_recommend_return_map @tx_action_name = 'NEW', @id_user_mod_key = 100000,@tx_from_role_name='UNIT_HEAD', @tx_fsm_state_name= 'CA_RECOMMENDED', @tx_role_name='HO_CRM', @int_recommend = 1, @int_return   = 0 , @tx_comment = '?'</v>
      </c>
    </row>
    <row r="59" spans="1:7" s="188" customFormat="1">
      <c r="A59" s="188" t="s">
        <v>560</v>
      </c>
      <c r="B59" s="188" t="s">
        <v>532</v>
      </c>
      <c r="C59" s="185" t="s">
        <v>561</v>
      </c>
      <c r="D59" s="188">
        <v>1</v>
      </c>
      <c r="E59" s="188">
        <v>0</v>
      </c>
      <c r="F59" s="188" t="s">
        <v>37</v>
      </c>
      <c r="G59" s="190" t="str">
        <f t="shared" si="2"/>
        <v>EXEC ACT_state_recommend_return_map @tx_action_name = 'NEW', @id_user_mod_key = 100000,@tx_from_role_name='UNIT_HEAD', @tx_fsm_state_name= 'RM_RECOMMENDED', @tx_role_name='HO_CRM', @int_recommend = 1, @int_return   = 0 , @tx_comment = '?'</v>
      </c>
    </row>
    <row r="60" spans="1:7" s="188" customFormat="1">
      <c r="A60" s="188" t="s">
        <v>560</v>
      </c>
      <c r="B60" s="188" t="s">
        <v>532</v>
      </c>
      <c r="C60" s="189" t="s">
        <v>680</v>
      </c>
      <c r="D60" s="188">
        <v>0</v>
      </c>
      <c r="E60" s="188">
        <v>1</v>
      </c>
      <c r="F60" s="188" t="s">
        <v>37</v>
      </c>
      <c r="G60" s="190" t="str">
        <f t="shared" si="2"/>
        <v>EXEC ACT_state_recommend_return_map @tx_action_name = 'NEW', @id_user_mod_key = 100000,@tx_from_role_name='UNIT_HEAD', @tx_fsm_state_name= 'RM_RECOMMENDED', @tx_role_name='CREDIT_ANALYST', @int_recommend = 0, @int_return   = 1 , @tx_comment = '?'</v>
      </c>
    </row>
    <row r="61" spans="1:7" s="188" customFormat="1">
      <c r="A61" s="188" t="s">
        <v>560</v>
      </c>
      <c r="B61" s="188" t="s">
        <v>532</v>
      </c>
      <c r="C61" s="189" t="s">
        <v>545</v>
      </c>
      <c r="D61" s="188">
        <v>0</v>
      </c>
      <c r="E61" s="188">
        <v>0</v>
      </c>
      <c r="F61" s="188" t="s">
        <v>37</v>
      </c>
      <c r="G61" s="190" t="str">
        <f t="shared" si="2"/>
        <v>EXEC ACT_state_recommend_return_map @tx_action_name = 'NEW', @id_user_mod_key = 100000,@tx_from_role_name='UNIT_HEAD', @tx_fsm_state_name= 'RM_RECOMMENDED', @tx_role_name='MIS', @int_recommend = 0, @int_return   = 0 , @tx_comment = '?'</v>
      </c>
    </row>
    <row r="62" spans="1:7" s="185" customFormat="1">
      <c r="A62" s="185" t="s">
        <v>561</v>
      </c>
      <c r="B62" s="185" t="s">
        <v>598</v>
      </c>
      <c r="C62" s="186" t="s">
        <v>564</v>
      </c>
      <c r="D62" s="185">
        <v>0</v>
      </c>
      <c r="E62" s="185">
        <v>1</v>
      </c>
      <c r="F62" s="185" t="s">
        <v>37</v>
      </c>
      <c r="G62" s="190" t="str">
        <f t="shared" si="2"/>
        <v>EXEC ACT_state_recommend_return_map @tx_action_name = 'NEW', @id_user_mod_key = 100000,@tx_from_role_name='HO_CRM', @tx_fsm_state_name= 'HOCRM_RECOMMENDED', @tx_role_name='CEO', @int_recommend = 0, @int_return   = 1 , @tx_comment = '?'</v>
      </c>
    </row>
    <row r="63" spans="1:7" s="185" customFormat="1">
      <c r="A63" s="185" t="s">
        <v>561</v>
      </c>
      <c r="B63" s="185" t="s">
        <v>598</v>
      </c>
      <c r="C63" s="186" t="s">
        <v>563</v>
      </c>
      <c r="D63" s="185">
        <v>0</v>
      </c>
      <c r="E63" s="185">
        <v>1</v>
      </c>
      <c r="F63" s="185" t="s">
        <v>37</v>
      </c>
      <c r="G63" s="190" t="str">
        <f t="shared" si="2"/>
        <v>EXEC ACT_state_recommend_return_map @tx_action_name = 'NEW', @id_user_mod_key = 100000,@tx_from_role_name='HO_CRM', @tx_fsm_state_name= 'HOCRM_RECOMMENDED', @tx_role_name='MANAGING_DIRECTOR', @int_recommend = 0, @int_return   = 1 , @tx_comment = '?'</v>
      </c>
    </row>
    <row r="64" spans="1:7" s="185" customFormat="1">
      <c r="A64" s="185" t="s">
        <v>561</v>
      </c>
      <c r="B64" s="185" t="s">
        <v>599</v>
      </c>
      <c r="C64" s="186" t="s">
        <v>680</v>
      </c>
      <c r="D64" s="185">
        <v>1</v>
      </c>
      <c r="E64" s="185">
        <v>1</v>
      </c>
      <c r="F64" s="185" t="s">
        <v>37</v>
      </c>
      <c r="G64" s="190" t="str">
        <f t="shared" si="2"/>
        <v>EXEC ACT_state_recommend_return_map @tx_action_name = 'NEW', @id_user_mod_key = 100000,@tx_from_role_name='HO_CRM', @tx_fsm_state_name= 'HOCRM_RETURNED', @tx_role_name='CREDIT_ANALYST', @int_recommend = 1, @int_return   = 1 , @tx_comment = '?'</v>
      </c>
    </row>
    <row r="65" spans="1:7" s="185" customFormat="1">
      <c r="A65" s="185" t="s">
        <v>561</v>
      </c>
      <c r="B65" s="185" t="s">
        <v>599</v>
      </c>
      <c r="C65" s="186" t="s">
        <v>545</v>
      </c>
      <c r="D65" s="185">
        <v>0</v>
      </c>
      <c r="E65" s="185">
        <v>0</v>
      </c>
      <c r="F65" s="185" t="s">
        <v>37</v>
      </c>
      <c r="G65" s="190" t="str">
        <f t="shared" si="2"/>
        <v>EXEC ACT_state_recommend_return_map @tx_action_name = 'NEW', @id_user_mod_key = 100000,@tx_from_role_name='HO_CRM', @tx_fsm_state_name= 'HOCRM_RETURNED', @tx_role_name='MIS', @int_recommend = 0, @int_return   = 0 , @tx_comment = '?'</v>
      </c>
    </row>
    <row r="66" spans="1:7" s="185" customFormat="1">
      <c r="A66" s="185" t="s">
        <v>561</v>
      </c>
      <c r="B66" s="185" t="s">
        <v>642</v>
      </c>
      <c r="C66" s="186" t="s">
        <v>564</v>
      </c>
      <c r="D66" s="185">
        <v>1</v>
      </c>
      <c r="E66" s="185">
        <v>0</v>
      </c>
      <c r="F66" s="185" t="s">
        <v>37</v>
      </c>
      <c r="G66" s="190" t="str">
        <f t="shared" si="2"/>
        <v>EXEC ACT_state_recommend_return_map @tx_action_name = 'NEW', @id_user_mod_key = 100000,@tx_from_role_name='HO_CRM', @tx_fsm_state_name= 'UH_RECOMMENDED', @tx_role_name='CEO', @int_recommend = 1, @int_return   = 0 , @tx_comment = '?'</v>
      </c>
    </row>
    <row r="67" spans="1:7" s="185" customFormat="1">
      <c r="A67" s="185" t="s">
        <v>561</v>
      </c>
      <c r="B67" s="185" t="s">
        <v>642</v>
      </c>
      <c r="C67" s="186" t="s">
        <v>563</v>
      </c>
      <c r="D67" s="185">
        <v>1</v>
      </c>
      <c r="E67" s="185">
        <v>0</v>
      </c>
      <c r="F67" s="185" t="s">
        <v>37</v>
      </c>
      <c r="G67" s="190" t="str">
        <f t="shared" si="2"/>
        <v>EXEC ACT_state_recommend_return_map @tx_action_name = 'NEW', @id_user_mod_key = 100000,@tx_from_role_name='HO_CRM', @tx_fsm_state_name= 'UH_RECOMMENDED', @tx_role_name='MANAGING_DIRECTOR', @int_recommend = 1, @int_return   = 0 , @tx_comment = '?'</v>
      </c>
    </row>
    <row r="68" spans="1:7" s="185" customFormat="1">
      <c r="A68" s="185" t="s">
        <v>561</v>
      </c>
      <c r="B68" s="185" t="s">
        <v>642</v>
      </c>
      <c r="C68" s="186" t="s">
        <v>564</v>
      </c>
      <c r="D68" s="185">
        <v>1</v>
      </c>
      <c r="E68" s="185">
        <v>0</v>
      </c>
      <c r="F68" s="185" t="s">
        <v>37</v>
      </c>
      <c r="G68" s="190" t="str">
        <f t="shared" si="2"/>
        <v>EXEC ACT_state_recommend_return_map @tx_action_name = 'NEW', @id_user_mod_key = 100000,@tx_from_role_name='HO_CRM', @tx_fsm_state_name= 'UH_RECOMMENDED', @tx_role_name='CEO', @int_recommend = 1, @int_return   = 0 , @tx_comment = '?'</v>
      </c>
    </row>
    <row r="69" spans="1:7" s="185" customFormat="1">
      <c r="A69" s="185" t="s">
        <v>561</v>
      </c>
      <c r="B69" s="185" t="s">
        <v>642</v>
      </c>
      <c r="C69" s="186" t="s">
        <v>545</v>
      </c>
      <c r="D69" s="185">
        <v>0</v>
      </c>
      <c r="E69" s="185">
        <v>0</v>
      </c>
      <c r="F69" s="185" t="s">
        <v>37</v>
      </c>
      <c r="G69" s="190" t="str">
        <f t="shared" si="2"/>
        <v>EXEC ACT_state_recommend_return_map @tx_action_name = 'NEW', @id_user_mod_key = 100000,@tx_from_role_name='HO_CRM', @tx_fsm_state_name= 'UH_RECOMMENDED', @tx_role_name='MIS', @int_recommend = 0, @int_return   = 0 , @tx_comment = '?'</v>
      </c>
    </row>
    <row r="70" spans="1:7" s="185" customFormat="1">
      <c r="A70" s="185" t="s">
        <v>561</v>
      </c>
      <c r="B70" s="185" t="s">
        <v>642</v>
      </c>
      <c r="C70" s="186" t="s">
        <v>680</v>
      </c>
      <c r="D70" s="185">
        <v>0</v>
      </c>
      <c r="E70" s="185">
        <v>1</v>
      </c>
      <c r="F70" s="185" t="s">
        <v>37</v>
      </c>
      <c r="G70" s="190" t="str">
        <f t="shared" si="2"/>
        <v>EXEC ACT_state_recommend_return_map @tx_action_name = 'NEW', @id_user_mod_key = 100000,@tx_from_role_name='HO_CRM', @tx_fsm_state_name= 'UH_RECOMMENDED', @tx_role_name='CREDIT_ANALYST', @int_recommend = 0, @int_return   = 1 , @tx_comment = '?'</v>
      </c>
    </row>
    <row r="71" spans="1:7" s="185" customFormat="1">
      <c r="A71" s="185" t="s">
        <v>561</v>
      </c>
      <c r="B71" s="94" t="s">
        <v>532</v>
      </c>
      <c r="C71" s="186" t="s">
        <v>564</v>
      </c>
      <c r="D71" s="185">
        <v>1</v>
      </c>
      <c r="E71" s="185">
        <v>0</v>
      </c>
      <c r="F71" s="185" t="s">
        <v>37</v>
      </c>
      <c r="G71" s="190" t="str">
        <f t="shared" si="2"/>
        <v>EXEC ACT_state_recommend_return_map @tx_action_name = 'NEW', @id_user_mod_key = 100000,@tx_from_role_name='HO_CRM', @tx_fsm_state_name= 'RM_RECOMMENDED', @tx_role_name='CEO', @int_recommend = 1, @int_return   = 0 , @tx_comment = '?'</v>
      </c>
    </row>
    <row r="72" spans="1:7" s="185" customFormat="1">
      <c r="A72" s="185" t="s">
        <v>561</v>
      </c>
      <c r="B72" s="94" t="s">
        <v>532</v>
      </c>
      <c r="C72" s="186" t="s">
        <v>563</v>
      </c>
      <c r="D72" s="185">
        <v>1</v>
      </c>
      <c r="E72" s="185">
        <v>0</v>
      </c>
      <c r="F72" s="185" t="s">
        <v>37</v>
      </c>
      <c r="G72" s="190" t="str">
        <f t="shared" si="2"/>
        <v>EXEC ACT_state_recommend_return_map @tx_action_name = 'NEW', @id_user_mod_key = 100000,@tx_from_role_name='HO_CRM', @tx_fsm_state_name= 'RM_RECOMMENDED', @tx_role_name='MANAGING_DIRECTOR', @int_recommend = 1, @int_return   = 0 , @tx_comment = '?'</v>
      </c>
    </row>
    <row r="73" spans="1:7" s="185" customFormat="1">
      <c r="A73" s="185" t="s">
        <v>561</v>
      </c>
      <c r="B73" s="94" t="s">
        <v>532</v>
      </c>
      <c r="C73" s="186" t="s">
        <v>680</v>
      </c>
      <c r="D73" s="185">
        <v>0</v>
      </c>
      <c r="E73" s="185">
        <v>1</v>
      </c>
      <c r="F73" s="185" t="s">
        <v>37</v>
      </c>
      <c r="G73" s="190" t="str">
        <f t="shared" si="2"/>
        <v>EXEC ACT_state_recommend_return_map @tx_action_name = 'NEW', @id_user_mod_key = 100000,@tx_from_role_name='HO_CRM', @tx_fsm_state_name= 'RM_RECOMMENDED', @tx_role_name='CREDIT_ANALYST', @int_recommend = 0, @int_return   = 1 , @tx_comment = '?'</v>
      </c>
    </row>
    <row r="74" spans="1:7" s="185" customFormat="1">
      <c r="A74" s="185" t="s">
        <v>561</v>
      </c>
      <c r="B74" s="94" t="s">
        <v>532</v>
      </c>
      <c r="C74" s="186" t="s">
        <v>545</v>
      </c>
      <c r="D74" s="185">
        <v>0</v>
      </c>
      <c r="E74" s="185">
        <v>0</v>
      </c>
      <c r="F74" s="185" t="s">
        <v>37</v>
      </c>
      <c r="G74" s="190" t="str">
        <f t="shared" si="2"/>
        <v>EXEC ACT_state_recommend_return_map @tx_action_name = 'NEW', @id_user_mod_key = 100000,@tx_from_role_name='HO_CRM', @tx_fsm_state_name= 'RM_RECOMMENDED', @tx_role_name='MIS', @int_recommend = 0, @int_return   = 0 , @tx_comment = '?'</v>
      </c>
    </row>
    <row r="75" spans="1:7" s="142" customFormat="1">
      <c r="A75" s="142" t="s">
        <v>564</v>
      </c>
      <c r="B75" s="142" t="s">
        <v>536</v>
      </c>
      <c r="C75" s="148" t="s">
        <v>561</v>
      </c>
      <c r="D75" s="142">
        <v>0</v>
      </c>
      <c r="E75" s="142">
        <v>1</v>
      </c>
      <c r="F75" s="142" t="s">
        <v>37</v>
      </c>
      <c r="G75" s="190" t="str">
        <f t="shared" si="2"/>
        <v>EXEC ACT_state_recommend_return_map @tx_action_name = 'NEW', @id_user_mod_key = 100000,@tx_from_role_name='CEO', @tx_fsm_state_name= 'CEO_RETURNED', @tx_role_name='HO_CRM', @int_recommend = 0, @int_return   = 1 , @tx_comment = '?'</v>
      </c>
    </row>
    <row r="76" spans="1:7" s="142" customFormat="1">
      <c r="A76" s="142" t="s">
        <v>564</v>
      </c>
      <c r="B76" s="142" t="s">
        <v>536</v>
      </c>
      <c r="C76" s="148" t="s">
        <v>680</v>
      </c>
      <c r="D76" s="142">
        <v>0</v>
      </c>
      <c r="E76" s="142">
        <v>1</v>
      </c>
      <c r="F76" s="142" t="s">
        <v>37</v>
      </c>
      <c r="G76" s="190" t="str">
        <f t="shared" si="2"/>
        <v>EXEC ACT_state_recommend_return_map @tx_action_name = 'NEW', @id_user_mod_key = 100000,@tx_from_role_name='CEO', @tx_fsm_state_name= 'CEO_RETURNED', @tx_role_name='CREDIT_ANALYST', @int_recommend = 0, @int_return   = 1 , @tx_comment = '?'</v>
      </c>
    </row>
    <row r="77" spans="1:7" s="142" customFormat="1">
      <c r="A77" s="142" t="s">
        <v>564</v>
      </c>
      <c r="B77" s="142" t="s">
        <v>536</v>
      </c>
      <c r="C77" s="148" t="s">
        <v>545</v>
      </c>
      <c r="D77" s="142">
        <v>0</v>
      </c>
      <c r="E77" s="142">
        <v>0</v>
      </c>
      <c r="F77" s="142" t="s">
        <v>37</v>
      </c>
      <c r="G77" s="190" t="str">
        <f t="shared" si="2"/>
        <v>EXEC ACT_state_recommend_return_map @tx_action_name = 'NEW', @id_user_mod_key = 100000,@tx_from_role_name='CEO', @tx_fsm_state_name= 'CEO_RETURNED', @tx_role_name='MIS', @int_recommend = 0, @int_return   = 0 , @tx_comment = '?'</v>
      </c>
    </row>
    <row r="78" spans="1:7" s="142" customFormat="1">
      <c r="A78" s="142" t="s">
        <v>564</v>
      </c>
      <c r="B78" s="142" t="s">
        <v>598</v>
      </c>
      <c r="C78" s="148" t="s">
        <v>545</v>
      </c>
      <c r="D78" s="142">
        <v>0</v>
      </c>
      <c r="E78" s="142">
        <v>0</v>
      </c>
      <c r="F78" s="142" t="s">
        <v>37</v>
      </c>
      <c r="G78" s="190" t="str">
        <f t="shared" si="2"/>
        <v>EXEC ACT_state_recommend_return_map @tx_action_name = 'NEW', @id_user_mod_key = 100000,@tx_from_role_name='CEO', @tx_fsm_state_name= 'HOCRM_RECOMMENDED', @tx_role_name='MIS', @int_recommend = 0, @int_return   = 0 , @tx_comment = '?'</v>
      </c>
    </row>
    <row r="79" spans="1:7" s="142" customFormat="1">
      <c r="A79" s="142" t="s">
        <v>564</v>
      </c>
      <c r="B79" s="142" t="s">
        <v>598</v>
      </c>
      <c r="C79" s="148" t="s">
        <v>680</v>
      </c>
      <c r="D79" s="142">
        <v>0</v>
      </c>
      <c r="E79" s="142">
        <v>1</v>
      </c>
      <c r="F79" s="142" t="s">
        <v>37</v>
      </c>
      <c r="G79" s="190" t="str">
        <f t="shared" si="2"/>
        <v>EXEC ACT_state_recommend_return_map @tx_action_name = 'NEW', @id_user_mod_key = 100000,@tx_from_role_name='CEO', @tx_fsm_state_name= 'HOCRM_RECOMMENDED', @tx_role_name='CREDIT_ANALYST', @int_recommend = 0, @int_return   = 1 , @tx_comment = '?'</v>
      </c>
    </row>
    <row r="80" spans="1:7" s="165" customFormat="1">
      <c r="A80" s="165" t="s">
        <v>563</v>
      </c>
      <c r="B80" s="165" t="s">
        <v>540</v>
      </c>
      <c r="C80" s="161" t="s">
        <v>561</v>
      </c>
      <c r="D80" s="165">
        <v>0</v>
      </c>
      <c r="E80" s="165">
        <v>1</v>
      </c>
      <c r="F80" s="165" t="s">
        <v>37</v>
      </c>
      <c r="G80" s="190" t="str">
        <f t="shared" si="2"/>
        <v>EXEC ACT_state_recommend_return_map @tx_action_name = 'NEW', @id_user_mod_key = 100000,@tx_from_role_name='MANAGING_DIRECTOR', @tx_fsm_state_name= 'MD_RETURNED', @tx_role_name='HO_CRM', @int_recommend = 0, @int_return   = 1 , @tx_comment = '?'</v>
      </c>
    </row>
    <row r="81" spans="1:7" s="165" customFormat="1">
      <c r="A81" s="165" t="s">
        <v>563</v>
      </c>
      <c r="B81" s="165" t="s">
        <v>540</v>
      </c>
      <c r="C81" s="161" t="s">
        <v>680</v>
      </c>
      <c r="D81" s="165">
        <v>0</v>
      </c>
      <c r="E81" s="165">
        <v>1</v>
      </c>
      <c r="F81" s="165" t="s">
        <v>37</v>
      </c>
      <c r="G81" s="190" t="str">
        <f t="shared" si="2"/>
        <v>EXEC ACT_state_recommend_return_map @tx_action_name = 'NEW', @id_user_mod_key = 100000,@tx_from_role_name='MANAGING_DIRECTOR', @tx_fsm_state_name= 'MD_RETURNED', @tx_role_name='CREDIT_ANALYST', @int_recommend = 0, @int_return   = 1 , @tx_comment = '?'</v>
      </c>
    </row>
    <row r="82" spans="1:7" s="165" customFormat="1">
      <c r="A82" s="165" t="s">
        <v>563</v>
      </c>
      <c r="B82" s="165" t="s">
        <v>540</v>
      </c>
      <c r="C82" s="161" t="s">
        <v>545</v>
      </c>
      <c r="D82" s="165">
        <v>0</v>
      </c>
      <c r="E82" s="165">
        <v>0</v>
      </c>
      <c r="F82" s="165" t="s">
        <v>37</v>
      </c>
      <c r="G82" s="190" t="str">
        <f t="shared" si="2"/>
        <v>EXEC ACT_state_recommend_return_map @tx_action_name = 'NEW', @id_user_mod_key = 100000,@tx_from_role_name='MANAGING_DIRECTOR', @tx_fsm_state_name= 'MD_RETURNED', @tx_role_name='MIS', @int_recommend = 0, @int_return   = 0 , @tx_comment = '?'</v>
      </c>
    </row>
    <row r="83" spans="1:7" s="206" customFormat="1">
      <c r="A83" s="206" t="s">
        <v>691</v>
      </c>
      <c r="B83" s="206" t="s">
        <v>531</v>
      </c>
      <c r="C83" s="142" t="s">
        <v>556</v>
      </c>
      <c r="D83" s="206">
        <v>0</v>
      </c>
      <c r="E83" s="206">
        <v>1</v>
      </c>
      <c r="F83" s="206" t="s">
        <v>37</v>
      </c>
      <c r="G83" s="190" t="str">
        <f>"EXEC ACT_state_recommend_return_map @tx_action_name = 'NEW', @id_user_mod_key = 100000,@tx_from_role_name='"&amp;A83&amp;"', @tx_fsm_state_name= '"&amp;B83&amp;"', @tx_role_name='"&amp;C83&amp;"', @int_recommend = "&amp;D83&amp;", @int_return   = "&amp;E83&amp;" , @tx_comment = '"&amp;F83&amp;"'"</f>
        <v>EXEC ACT_state_recommend_return_map @tx_action_name = 'NEW', @id_user_mod_key = 100000,@tx_from_role_name='CAD', @tx_fsm_state_name= 'SENT_TO_CAD', @tx_role_name='SOURCE_OFFICER', @int_recommend = 0, @int_return   = 1 , @tx_comment = '?'</v>
      </c>
    </row>
    <row r="84" spans="1:7">
      <c r="A84" s="206" t="s">
        <v>691</v>
      </c>
      <c r="B84" s="206" t="s">
        <v>689</v>
      </c>
      <c r="C84" s="142" t="s">
        <v>556</v>
      </c>
      <c r="D84" s="206">
        <v>0</v>
      </c>
      <c r="E84" s="206">
        <v>1</v>
      </c>
      <c r="F84" s="206" t="s">
        <v>37</v>
      </c>
      <c r="G84" s="190" t="str">
        <f>"EXEC ACT_state_recommend_return_map @tx_action_name = 'NEW', @id_user_mod_key = 100000,@tx_from_role_name='"&amp;A84&amp;"', @tx_fsm_state_name= '"&amp;B84&amp;"', @tx_role_name='"&amp;C84&amp;"', @int_recommend = "&amp;D84&amp;", @int_return   = "&amp;E84&amp;" , @tx_comment = '"&amp;F84&amp;"'"</f>
        <v>EXEC ACT_state_recommend_return_map @tx_action_name = 'NEW', @id_user_mod_key = 100000,@tx_from_role_name='CAD', @tx_fsm_state_name= 'SL_GENERATED', @tx_role_name='SOURCE_OFFICER', @int_recommend = 0, @int_return   = 1 , @tx_comment = '?'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54"/>
  <sheetViews>
    <sheetView topLeftCell="I40" workbookViewId="0">
      <selection activeCell="K58" sqref="K58"/>
    </sheetView>
  </sheetViews>
  <sheetFormatPr defaultColWidth="8.85546875" defaultRowHeight="15"/>
  <cols>
    <col min="1" max="1" width="19" style="11" bestFit="1" customWidth="1"/>
    <col min="2" max="2" width="28" style="11" customWidth="1"/>
    <col min="3" max="3" width="8.42578125" style="11" customWidth="1"/>
    <col min="4" max="4" width="7.28515625" style="11" customWidth="1"/>
    <col min="5" max="5" width="9.140625" style="11" customWidth="1"/>
    <col min="6" max="6" width="13.7109375" style="11" customWidth="1"/>
    <col min="7" max="7" width="8.7109375" style="11" customWidth="1"/>
    <col min="8" max="8" width="10.7109375" style="11" customWidth="1"/>
    <col min="9" max="9" width="10.85546875" customWidth="1"/>
    <col min="10" max="10" width="13.42578125" bestFit="1" customWidth="1"/>
    <col min="11" max="11" width="26.28515625" style="11" bestFit="1" customWidth="1"/>
    <col min="12" max="12" width="6.42578125" style="11" bestFit="1" customWidth="1"/>
    <col min="13" max="13" width="93.7109375" style="11" bestFit="1" customWidth="1"/>
    <col min="14" max="1025" width="8.85546875" style="11"/>
  </cols>
  <sheetData>
    <row r="2" spans="1:1025" ht="15" customHeight="1">
      <c r="B2" s="11" t="s">
        <v>161</v>
      </c>
    </row>
    <row r="3" spans="1:1025" s="29" customFormat="1" ht="15" customHeight="1">
      <c r="B3" s="29" t="s">
        <v>164</v>
      </c>
      <c r="C3" s="29" t="s">
        <v>21</v>
      </c>
      <c r="D3" s="29" t="s">
        <v>22</v>
      </c>
      <c r="E3" s="29" t="s">
        <v>23</v>
      </c>
      <c r="F3" s="29" t="s">
        <v>24</v>
      </c>
      <c r="G3" s="29" t="s">
        <v>25</v>
      </c>
      <c r="H3" s="29" t="s">
        <v>26</v>
      </c>
      <c r="I3" t="s">
        <v>28</v>
      </c>
      <c r="J3" t="s">
        <v>30</v>
      </c>
      <c r="K3" s="29" t="s">
        <v>165</v>
      </c>
      <c r="L3" s="29" t="s">
        <v>33</v>
      </c>
      <c r="M3" s="29" t="str">
        <f>"DELETE " &amp;$B$2&amp; " WHERE id_role_key &gt;= 110000"</f>
        <v>DELETE T_ROLE WHERE id_role_key &gt;= 110000</v>
      </c>
    </row>
    <row r="4" spans="1:1025" s="29" customFormat="1" ht="15" customHeight="1">
      <c r="A4" s="11" t="str">
        <f>K4</f>
        <v>SA</v>
      </c>
      <c r="B4" s="7">
        <v>100000</v>
      </c>
      <c r="C4" s="7">
        <v>0</v>
      </c>
      <c r="D4" s="7">
        <v>1</v>
      </c>
      <c r="E4" s="7">
        <f>ID_ENV_KEY</f>
        <v>100000</v>
      </c>
      <c r="F4" s="7">
        <f>+ID_USER_MOD_KEY</f>
        <v>100000</v>
      </c>
      <c r="G4" s="7" t="s">
        <v>34</v>
      </c>
      <c r="H4" s="7">
        <v>0</v>
      </c>
      <c r="I4" s="2">
        <v>0</v>
      </c>
      <c r="J4" s="2">
        <v>0</v>
      </c>
      <c r="K4" s="144" t="s">
        <v>566</v>
      </c>
      <c r="L4" s="11" t="s">
        <v>37</v>
      </c>
      <c r="M4" s="11" t="str">
        <f>"INSERT INTO "&amp;$B$2&amp;" VALUES("&amp;B4&amp;", "&amp;C4&amp;", "&amp;D4&amp;", "&amp;E4&amp;", "&amp;F4&amp;", "&amp;G4&amp;", "&amp;H4&amp;", "&amp;I4&amp;", "&amp;J4&amp;", '"&amp;K4&amp;"', '"&amp;L4&amp;"' )"</f>
        <v>INSERT INTO T_ROLE VALUES(100000, 0, 1, 100000, 100000, GETDATE(), 0, 0, 0, 'SA', '?' )</v>
      </c>
    </row>
    <row r="5" spans="1:1025" s="29" customFormat="1" ht="15" customHeight="1">
      <c r="A5" s="11" t="str">
        <f t="shared" ref="A5:A52" si="0">K5</f>
        <v>SYSTEM</v>
      </c>
      <c r="B5" s="7">
        <v>100001</v>
      </c>
      <c r="C5" s="7">
        <v>0</v>
      </c>
      <c r="D5" s="7">
        <v>1</v>
      </c>
      <c r="E5" s="7">
        <f>ID_ENV_KEY</f>
        <v>100000</v>
      </c>
      <c r="F5" s="7">
        <f>+ID_USER_MOD_KEY</f>
        <v>100000</v>
      </c>
      <c r="G5" s="7" t="s">
        <v>34</v>
      </c>
      <c r="H5" s="7">
        <v>0</v>
      </c>
      <c r="I5" s="132">
        <v>0</v>
      </c>
      <c r="J5" s="132">
        <v>0</v>
      </c>
      <c r="K5" s="144" t="s">
        <v>175</v>
      </c>
      <c r="L5" s="11"/>
      <c r="M5" s="11" t="str">
        <f t="shared" ref="M5:M25" si="1">"INSERT INTO "&amp;$B$2&amp;" VALUES("&amp;B5&amp;", "&amp;C5&amp;", "&amp;D5&amp;", "&amp;E5&amp;", "&amp;F5&amp;", "&amp;G5&amp;", "&amp;H5&amp;", "&amp;I5&amp;", "&amp;J5&amp;", '"&amp;K5&amp;"', '"&amp;L5&amp;"' )"</f>
        <v>INSERT INTO T_ROLE VALUES(100001, 0, 1, 100000, 100000, GETDATE(), 0, 0, 0, 'SYSTEM', '' )</v>
      </c>
    </row>
    <row r="6" spans="1:1025" ht="15" customHeight="1">
      <c r="A6" s="11" t="str">
        <f t="shared" si="0"/>
        <v>TECH_ADMIN</v>
      </c>
      <c r="B6" s="7">
        <v>100002</v>
      </c>
      <c r="C6" s="7">
        <v>0</v>
      </c>
      <c r="D6" s="7">
        <v>1</v>
      </c>
      <c r="E6" s="7">
        <f t="shared" ref="E6:E54" si="2">ID_ENV_KEY</f>
        <v>100000</v>
      </c>
      <c r="F6" s="7">
        <f t="shared" ref="F6:F54" si="3">+ID_USER_MOD_KEY</f>
        <v>100000</v>
      </c>
      <c r="G6" s="7" t="s">
        <v>34</v>
      </c>
      <c r="H6" s="7">
        <v>0</v>
      </c>
      <c r="I6" s="2">
        <v>0</v>
      </c>
      <c r="J6" s="2">
        <v>0</v>
      </c>
      <c r="K6" s="144" t="s">
        <v>567</v>
      </c>
      <c r="L6" s="11" t="s">
        <v>37</v>
      </c>
      <c r="M6" s="11" t="str">
        <f t="shared" si="1"/>
        <v>INSERT INTO T_ROLE VALUES(100002, 0, 1, 100000, 100000, GETDATE(), 0, 0, 0, 'TECH_ADMIN', '?' )</v>
      </c>
    </row>
    <row r="7" spans="1:1025" ht="15" customHeight="1">
      <c r="A7" s="11" t="str">
        <f t="shared" si="0"/>
        <v>BIZ_ADMIN</v>
      </c>
      <c r="B7" s="7">
        <v>100003</v>
      </c>
      <c r="C7" s="7">
        <v>0</v>
      </c>
      <c r="D7" s="7">
        <v>1</v>
      </c>
      <c r="E7" s="7">
        <f t="shared" si="2"/>
        <v>100000</v>
      </c>
      <c r="F7" s="7">
        <f t="shared" si="3"/>
        <v>100000</v>
      </c>
      <c r="G7" s="7" t="s">
        <v>34</v>
      </c>
      <c r="H7" s="7">
        <v>0</v>
      </c>
      <c r="I7" s="2">
        <v>0</v>
      </c>
      <c r="J7" s="2">
        <v>0</v>
      </c>
      <c r="K7" s="144" t="s">
        <v>568</v>
      </c>
      <c r="L7" s="11" t="s">
        <v>37</v>
      </c>
      <c r="M7" s="11" t="str">
        <f t="shared" si="1"/>
        <v>INSERT INTO T_ROLE VALUES(100003, 0, 1, 100000, 100000, GETDATE(), 0, 0, 0, 'BIZ_ADMIN', '?' )</v>
      </c>
    </row>
    <row r="8" spans="1:1025" ht="15" customHeight="1">
      <c r="A8" s="11" t="str">
        <f t="shared" si="0"/>
        <v>SUPERVISOR</v>
      </c>
      <c r="B8" s="7">
        <v>100004</v>
      </c>
      <c r="C8" s="7">
        <v>0</v>
      </c>
      <c r="D8" s="7">
        <v>1</v>
      </c>
      <c r="E8" s="7">
        <f t="shared" si="2"/>
        <v>100000</v>
      </c>
      <c r="F8" s="7">
        <f t="shared" si="3"/>
        <v>100000</v>
      </c>
      <c r="G8" s="7" t="s">
        <v>34</v>
      </c>
      <c r="H8" s="7">
        <v>0</v>
      </c>
      <c r="I8" s="2">
        <v>0</v>
      </c>
      <c r="J8" s="2">
        <v>0</v>
      </c>
      <c r="K8" s="144" t="s">
        <v>569</v>
      </c>
      <c r="L8" s="11" t="s">
        <v>37</v>
      </c>
      <c r="M8" s="11" t="str">
        <f t="shared" si="1"/>
        <v>INSERT INTO T_ROLE VALUES(100004, 0, 1, 100000, 100000, GETDATE(), 0, 0, 0, 'SUPERVISOR', '?' )</v>
      </c>
    </row>
    <row r="9" spans="1:1025" ht="15" customHeight="1">
      <c r="A9" s="11" t="str">
        <f t="shared" si="0"/>
        <v>USER</v>
      </c>
      <c r="B9" s="7">
        <v>100005</v>
      </c>
      <c r="C9" s="7">
        <v>0</v>
      </c>
      <c r="D9" s="7">
        <v>1</v>
      </c>
      <c r="E9" s="7">
        <f t="shared" si="2"/>
        <v>100000</v>
      </c>
      <c r="F9" s="7">
        <f t="shared" si="3"/>
        <v>100000</v>
      </c>
      <c r="G9" s="7" t="s">
        <v>34</v>
      </c>
      <c r="H9" s="7">
        <v>0</v>
      </c>
      <c r="I9" s="2">
        <v>0</v>
      </c>
      <c r="J9" s="2">
        <v>0</v>
      </c>
      <c r="K9" s="144" t="s">
        <v>570</v>
      </c>
      <c r="L9" s="11" t="s">
        <v>37</v>
      </c>
      <c r="M9" s="11" t="str">
        <f t="shared" si="1"/>
        <v>INSERT INTO T_ROLE VALUES(100005, 0, 1, 100000, 100000, GETDATE(), 0, 0, 0, 'USER', '?' )</v>
      </c>
    </row>
    <row r="10" spans="1:1025" ht="15" customHeight="1">
      <c r="A10" s="11" t="str">
        <f t="shared" si="0"/>
        <v>TEST</v>
      </c>
      <c r="B10" s="7">
        <v>100006</v>
      </c>
      <c r="C10" s="7">
        <v>0</v>
      </c>
      <c r="D10" s="7">
        <v>1</v>
      </c>
      <c r="E10" s="7">
        <f t="shared" si="2"/>
        <v>100000</v>
      </c>
      <c r="F10" s="7">
        <f t="shared" si="3"/>
        <v>100000</v>
      </c>
      <c r="G10" s="7" t="s">
        <v>34</v>
      </c>
      <c r="H10" s="7">
        <v>0</v>
      </c>
      <c r="I10" s="2">
        <v>0</v>
      </c>
      <c r="J10" s="2">
        <v>0</v>
      </c>
      <c r="K10" s="144" t="s">
        <v>652</v>
      </c>
      <c r="L10" s="11" t="s">
        <v>37</v>
      </c>
      <c r="M10" s="11" t="str">
        <f t="shared" si="1"/>
        <v>INSERT INTO T_ROLE VALUES(100006, 0, 1, 100000, 100000, GETDATE(), 0, 0, 0, 'TEST', '?' )</v>
      </c>
    </row>
    <row r="11" spans="1:1025" ht="15" customHeight="1">
      <c r="A11" s="11" t="str">
        <f t="shared" ref="A11" si="4">K11</f>
        <v>REF_DATA_RO</v>
      </c>
      <c r="B11" s="7">
        <v>100006</v>
      </c>
      <c r="C11" s="7">
        <v>0</v>
      </c>
      <c r="D11" s="7">
        <v>1</v>
      </c>
      <c r="E11" s="7">
        <f t="shared" si="2"/>
        <v>100000</v>
      </c>
      <c r="F11" s="7">
        <f t="shared" si="3"/>
        <v>100000</v>
      </c>
      <c r="G11" s="7" t="s">
        <v>34</v>
      </c>
      <c r="H11" s="7">
        <v>0</v>
      </c>
      <c r="I11" s="132">
        <v>0</v>
      </c>
      <c r="J11" s="132">
        <v>0</v>
      </c>
      <c r="K11" s="144" t="s">
        <v>655</v>
      </c>
      <c r="M11" s="11" t="str">
        <f t="shared" si="1"/>
        <v>INSERT INTO T_ROLE VALUES(100006, 0, 1, 100000, 100000, GETDATE(), 0, 0, 0, 'REF_DATA_RO', '' )</v>
      </c>
    </row>
    <row r="12" spans="1:1025" s="131" customFormat="1" ht="15" customHeight="1">
      <c r="A12" s="11" t="str">
        <f t="shared" si="0"/>
        <v>REF_DATA_RW</v>
      </c>
      <c r="B12" s="7">
        <v>100008</v>
      </c>
      <c r="C12" s="146">
        <v>0</v>
      </c>
      <c r="D12" s="146">
        <v>1</v>
      </c>
      <c r="E12" s="146">
        <f t="shared" si="2"/>
        <v>100000</v>
      </c>
      <c r="F12" s="146">
        <f t="shared" si="3"/>
        <v>100000</v>
      </c>
      <c r="G12" s="146" t="s">
        <v>34</v>
      </c>
      <c r="H12" s="146">
        <v>0</v>
      </c>
      <c r="I12" s="147">
        <v>0</v>
      </c>
      <c r="J12" s="147">
        <v>0</v>
      </c>
      <c r="K12" s="145" t="s">
        <v>656</v>
      </c>
      <c r="L12" s="145" t="s">
        <v>37</v>
      </c>
      <c r="M12" s="11" t="str">
        <f t="shared" si="1"/>
        <v>INSERT INTO T_ROLE VALUES(100008, 0, 1, 100000, 100000, GETDATE(), 0, 0, 0, 'REF_DATA_RW', '?' )</v>
      </c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45"/>
      <c r="EC12" s="145"/>
      <c r="ED12" s="145"/>
      <c r="EE12" s="145"/>
      <c r="EF12" s="145"/>
      <c r="EG12" s="145"/>
      <c r="EH12" s="145"/>
      <c r="EI12" s="145"/>
      <c r="EJ12" s="145"/>
      <c r="EK12" s="145"/>
      <c r="EL12" s="145"/>
      <c r="EM12" s="145"/>
      <c r="EN12" s="145"/>
      <c r="EO12" s="145"/>
      <c r="EP12" s="145"/>
      <c r="EQ12" s="145"/>
      <c r="ER12" s="145"/>
      <c r="ES12" s="145"/>
      <c r="ET12" s="145"/>
      <c r="EU12" s="145"/>
      <c r="EV12" s="145"/>
      <c r="EW12" s="145"/>
      <c r="EX12" s="145"/>
      <c r="EY12" s="145"/>
      <c r="EZ12" s="145"/>
      <c r="FA12" s="145"/>
      <c r="FB12" s="145"/>
      <c r="FC12" s="145"/>
      <c r="FD12" s="145"/>
      <c r="FE12" s="145"/>
      <c r="FF12" s="145"/>
      <c r="FG12" s="145"/>
      <c r="FH12" s="145"/>
      <c r="FI12" s="145"/>
      <c r="FJ12" s="145"/>
      <c r="FK12" s="145"/>
      <c r="FL12" s="145"/>
      <c r="FM12" s="145"/>
      <c r="FN12" s="145"/>
      <c r="FO12" s="145"/>
      <c r="FP12" s="145"/>
      <c r="FQ12" s="145"/>
      <c r="FR12" s="145"/>
      <c r="FS12" s="145"/>
      <c r="FT12" s="145"/>
      <c r="FU12" s="145"/>
      <c r="FV12" s="145"/>
      <c r="FW12" s="145"/>
      <c r="FX12" s="145"/>
      <c r="FY12" s="145"/>
      <c r="FZ12" s="145"/>
      <c r="GA12" s="145"/>
      <c r="GB12" s="145"/>
      <c r="GC12" s="145"/>
      <c r="GD12" s="145"/>
      <c r="GE12" s="145"/>
      <c r="GF12" s="145"/>
      <c r="GG12" s="145"/>
      <c r="GH12" s="145"/>
      <c r="GI12" s="145"/>
      <c r="GJ12" s="145"/>
      <c r="GK12" s="145"/>
      <c r="GL12" s="145"/>
      <c r="GM12" s="145"/>
      <c r="GN12" s="145"/>
      <c r="GO12" s="145"/>
      <c r="GP12" s="145"/>
      <c r="GQ12" s="145"/>
      <c r="GR12" s="145"/>
      <c r="GS12" s="145"/>
      <c r="GT12" s="145"/>
      <c r="GU12" s="145"/>
      <c r="GV12" s="145"/>
      <c r="GW12" s="145"/>
      <c r="GX12" s="145"/>
      <c r="GY12" s="145"/>
      <c r="GZ12" s="145"/>
      <c r="HA12" s="145"/>
      <c r="HB12" s="145"/>
      <c r="HC12" s="145"/>
      <c r="HD12" s="145"/>
      <c r="HE12" s="145"/>
      <c r="HF12" s="145"/>
      <c r="HG12" s="145"/>
      <c r="HH12" s="145"/>
      <c r="HI12" s="145"/>
      <c r="HJ12" s="145"/>
      <c r="HK12" s="145"/>
      <c r="HL12" s="145"/>
      <c r="HM12" s="145"/>
      <c r="HN12" s="145"/>
      <c r="HO12" s="145"/>
      <c r="HP12" s="145"/>
      <c r="HQ12" s="145"/>
      <c r="HR12" s="145"/>
      <c r="HS12" s="145"/>
      <c r="HT12" s="145"/>
      <c r="HU12" s="145"/>
      <c r="HV12" s="145"/>
      <c r="HW12" s="145"/>
      <c r="HX12" s="145"/>
      <c r="HY12" s="145"/>
      <c r="HZ12" s="145"/>
      <c r="IA12" s="145"/>
      <c r="IB12" s="145"/>
      <c r="IC12" s="145"/>
      <c r="ID12" s="145"/>
      <c r="IE12" s="145"/>
      <c r="IF12" s="145"/>
      <c r="IG12" s="145"/>
      <c r="IH12" s="145"/>
      <c r="II12" s="145"/>
      <c r="IJ12" s="145"/>
      <c r="IK12" s="145"/>
      <c r="IL12" s="145"/>
      <c r="IM12" s="145"/>
      <c r="IN12" s="145"/>
      <c r="IO12" s="145"/>
      <c r="IP12" s="145"/>
      <c r="IQ12" s="145"/>
      <c r="IR12" s="145"/>
      <c r="IS12" s="145"/>
      <c r="IT12" s="145"/>
      <c r="IU12" s="145"/>
      <c r="IV12" s="145"/>
      <c r="IW12" s="145"/>
      <c r="IX12" s="145"/>
      <c r="IY12" s="145"/>
      <c r="IZ12" s="145"/>
      <c r="JA12" s="145"/>
      <c r="JB12" s="145"/>
      <c r="JC12" s="145"/>
      <c r="JD12" s="145"/>
      <c r="JE12" s="145"/>
      <c r="JF12" s="145"/>
      <c r="JG12" s="145"/>
      <c r="JH12" s="145"/>
      <c r="JI12" s="145"/>
      <c r="JJ12" s="145"/>
      <c r="JK12" s="145"/>
      <c r="JL12" s="145"/>
      <c r="JM12" s="145"/>
      <c r="JN12" s="145"/>
      <c r="JO12" s="145"/>
      <c r="JP12" s="145"/>
      <c r="JQ12" s="145"/>
      <c r="JR12" s="145"/>
      <c r="JS12" s="145"/>
      <c r="JT12" s="145"/>
      <c r="JU12" s="145"/>
      <c r="JV12" s="145"/>
      <c r="JW12" s="145"/>
      <c r="JX12" s="145"/>
      <c r="JY12" s="145"/>
      <c r="JZ12" s="145"/>
      <c r="KA12" s="145"/>
      <c r="KB12" s="145"/>
      <c r="KC12" s="145"/>
      <c r="KD12" s="145"/>
      <c r="KE12" s="145"/>
      <c r="KF12" s="145"/>
      <c r="KG12" s="145"/>
      <c r="KH12" s="145"/>
      <c r="KI12" s="145"/>
      <c r="KJ12" s="145"/>
      <c r="KK12" s="145"/>
      <c r="KL12" s="145"/>
      <c r="KM12" s="145"/>
      <c r="KN12" s="145"/>
      <c r="KO12" s="145"/>
      <c r="KP12" s="145"/>
      <c r="KQ12" s="145"/>
      <c r="KR12" s="145"/>
      <c r="KS12" s="145"/>
      <c r="KT12" s="145"/>
      <c r="KU12" s="145"/>
      <c r="KV12" s="145"/>
      <c r="KW12" s="145"/>
      <c r="KX12" s="145"/>
      <c r="KY12" s="145"/>
      <c r="KZ12" s="145"/>
      <c r="LA12" s="145"/>
      <c r="LB12" s="145"/>
      <c r="LC12" s="145"/>
      <c r="LD12" s="145"/>
      <c r="LE12" s="145"/>
      <c r="LF12" s="145"/>
      <c r="LG12" s="145"/>
      <c r="LH12" s="145"/>
      <c r="LI12" s="145"/>
      <c r="LJ12" s="145"/>
      <c r="LK12" s="145"/>
      <c r="LL12" s="145"/>
      <c r="LM12" s="145"/>
      <c r="LN12" s="145"/>
      <c r="LO12" s="145"/>
      <c r="LP12" s="145"/>
      <c r="LQ12" s="145"/>
      <c r="LR12" s="145"/>
      <c r="LS12" s="145"/>
      <c r="LT12" s="145"/>
      <c r="LU12" s="145"/>
      <c r="LV12" s="145"/>
      <c r="LW12" s="145"/>
      <c r="LX12" s="145"/>
      <c r="LY12" s="145"/>
      <c r="LZ12" s="145"/>
      <c r="MA12" s="145"/>
      <c r="MB12" s="145"/>
      <c r="MC12" s="145"/>
      <c r="MD12" s="145"/>
      <c r="ME12" s="145"/>
      <c r="MF12" s="145"/>
      <c r="MG12" s="145"/>
      <c r="MH12" s="145"/>
      <c r="MI12" s="145"/>
      <c r="MJ12" s="145"/>
      <c r="MK12" s="145"/>
      <c r="ML12" s="145"/>
      <c r="MM12" s="145"/>
      <c r="MN12" s="145"/>
      <c r="MO12" s="145"/>
      <c r="MP12" s="145"/>
      <c r="MQ12" s="145"/>
      <c r="MR12" s="145"/>
      <c r="MS12" s="145"/>
      <c r="MT12" s="145"/>
      <c r="MU12" s="145"/>
      <c r="MV12" s="145"/>
      <c r="MW12" s="145"/>
      <c r="MX12" s="145"/>
      <c r="MY12" s="145"/>
      <c r="MZ12" s="145"/>
      <c r="NA12" s="145"/>
      <c r="NB12" s="145"/>
      <c r="NC12" s="145"/>
      <c r="ND12" s="145"/>
      <c r="NE12" s="145"/>
      <c r="NF12" s="145"/>
      <c r="NG12" s="145"/>
      <c r="NH12" s="145"/>
      <c r="NI12" s="145"/>
      <c r="NJ12" s="145"/>
      <c r="NK12" s="145"/>
      <c r="NL12" s="145"/>
      <c r="NM12" s="145"/>
      <c r="NN12" s="145"/>
      <c r="NO12" s="145"/>
      <c r="NP12" s="145"/>
      <c r="NQ12" s="145"/>
      <c r="NR12" s="145"/>
      <c r="NS12" s="145"/>
      <c r="NT12" s="145"/>
      <c r="NU12" s="145"/>
      <c r="NV12" s="145"/>
      <c r="NW12" s="145"/>
      <c r="NX12" s="145"/>
      <c r="NY12" s="145"/>
      <c r="NZ12" s="145"/>
      <c r="OA12" s="145"/>
      <c r="OB12" s="145"/>
      <c r="OC12" s="145"/>
      <c r="OD12" s="145"/>
      <c r="OE12" s="145"/>
      <c r="OF12" s="145"/>
      <c r="OG12" s="145"/>
      <c r="OH12" s="145"/>
      <c r="OI12" s="145"/>
      <c r="OJ12" s="145"/>
      <c r="OK12" s="145"/>
      <c r="OL12" s="145"/>
      <c r="OM12" s="145"/>
      <c r="ON12" s="145"/>
      <c r="OO12" s="145"/>
      <c r="OP12" s="145"/>
      <c r="OQ12" s="145"/>
      <c r="OR12" s="145"/>
      <c r="OS12" s="145"/>
      <c r="OT12" s="145"/>
      <c r="OU12" s="145"/>
      <c r="OV12" s="145"/>
      <c r="OW12" s="145"/>
      <c r="OX12" s="145"/>
      <c r="OY12" s="145"/>
      <c r="OZ12" s="145"/>
      <c r="PA12" s="145"/>
      <c r="PB12" s="145"/>
      <c r="PC12" s="145"/>
      <c r="PD12" s="145"/>
      <c r="PE12" s="145"/>
      <c r="PF12" s="145"/>
      <c r="PG12" s="145"/>
      <c r="PH12" s="145"/>
      <c r="PI12" s="145"/>
      <c r="PJ12" s="145"/>
      <c r="PK12" s="145"/>
      <c r="PL12" s="145"/>
      <c r="PM12" s="145"/>
      <c r="PN12" s="145"/>
      <c r="PO12" s="145"/>
      <c r="PP12" s="145"/>
      <c r="PQ12" s="145"/>
      <c r="PR12" s="145"/>
      <c r="PS12" s="145"/>
      <c r="PT12" s="145"/>
      <c r="PU12" s="145"/>
      <c r="PV12" s="145"/>
      <c r="PW12" s="145"/>
      <c r="PX12" s="145"/>
      <c r="PY12" s="145"/>
      <c r="PZ12" s="145"/>
      <c r="QA12" s="145"/>
      <c r="QB12" s="145"/>
      <c r="QC12" s="145"/>
      <c r="QD12" s="145"/>
      <c r="QE12" s="145"/>
      <c r="QF12" s="145"/>
      <c r="QG12" s="145"/>
      <c r="QH12" s="145"/>
      <c r="QI12" s="145"/>
      <c r="QJ12" s="145"/>
      <c r="QK12" s="145"/>
      <c r="QL12" s="145"/>
      <c r="QM12" s="145"/>
      <c r="QN12" s="145"/>
      <c r="QO12" s="145"/>
      <c r="QP12" s="145"/>
      <c r="QQ12" s="145"/>
      <c r="QR12" s="145"/>
      <c r="QS12" s="145"/>
      <c r="QT12" s="145"/>
      <c r="QU12" s="145"/>
      <c r="QV12" s="145"/>
      <c r="QW12" s="145"/>
      <c r="QX12" s="145"/>
      <c r="QY12" s="145"/>
      <c r="QZ12" s="145"/>
      <c r="RA12" s="145"/>
      <c r="RB12" s="145"/>
      <c r="RC12" s="145"/>
      <c r="RD12" s="145"/>
      <c r="RE12" s="145"/>
      <c r="RF12" s="145"/>
      <c r="RG12" s="145"/>
      <c r="RH12" s="145"/>
      <c r="RI12" s="145"/>
      <c r="RJ12" s="145"/>
      <c r="RK12" s="145"/>
      <c r="RL12" s="145"/>
      <c r="RM12" s="145"/>
      <c r="RN12" s="145"/>
      <c r="RO12" s="145"/>
      <c r="RP12" s="145"/>
      <c r="RQ12" s="145"/>
      <c r="RR12" s="145"/>
      <c r="RS12" s="145"/>
      <c r="RT12" s="145"/>
      <c r="RU12" s="145"/>
      <c r="RV12" s="145"/>
      <c r="RW12" s="145"/>
      <c r="RX12" s="145"/>
      <c r="RY12" s="145"/>
      <c r="RZ12" s="145"/>
      <c r="SA12" s="145"/>
      <c r="SB12" s="145"/>
      <c r="SC12" s="145"/>
      <c r="SD12" s="145"/>
      <c r="SE12" s="145"/>
      <c r="SF12" s="145"/>
      <c r="SG12" s="145"/>
      <c r="SH12" s="145"/>
      <c r="SI12" s="145"/>
      <c r="SJ12" s="145"/>
      <c r="SK12" s="145"/>
      <c r="SL12" s="145"/>
      <c r="SM12" s="145"/>
      <c r="SN12" s="145"/>
      <c r="SO12" s="145"/>
      <c r="SP12" s="145"/>
      <c r="SQ12" s="145"/>
      <c r="SR12" s="145"/>
      <c r="SS12" s="145"/>
      <c r="ST12" s="145"/>
      <c r="SU12" s="145"/>
      <c r="SV12" s="145"/>
      <c r="SW12" s="145"/>
      <c r="SX12" s="145"/>
      <c r="SY12" s="145"/>
      <c r="SZ12" s="145"/>
      <c r="TA12" s="145"/>
      <c r="TB12" s="145"/>
      <c r="TC12" s="145"/>
      <c r="TD12" s="145"/>
      <c r="TE12" s="145"/>
      <c r="TF12" s="145"/>
      <c r="TG12" s="145"/>
      <c r="TH12" s="145"/>
      <c r="TI12" s="145"/>
      <c r="TJ12" s="145"/>
      <c r="TK12" s="145"/>
      <c r="TL12" s="145"/>
      <c r="TM12" s="145"/>
      <c r="TN12" s="145"/>
      <c r="TO12" s="145"/>
      <c r="TP12" s="145"/>
      <c r="TQ12" s="145"/>
      <c r="TR12" s="145"/>
      <c r="TS12" s="145"/>
      <c r="TT12" s="145"/>
      <c r="TU12" s="145"/>
      <c r="TV12" s="145"/>
      <c r="TW12" s="145"/>
      <c r="TX12" s="145"/>
      <c r="TY12" s="145"/>
      <c r="TZ12" s="145"/>
      <c r="UA12" s="145"/>
      <c r="UB12" s="145"/>
      <c r="UC12" s="145"/>
      <c r="UD12" s="145"/>
      <c r="UE12" s="145"/>
      <c r="UF12" s="145"/>
      <c r="UG12" s="145"/>
      <c r="UH12" s="145"/>
      <c r="UI12" s="145"/>
      <c r="UJ12" s="145"/>
      <c r="UK12" s="145"/>
      <c r="UL12" s="145"/>
      <c r="UM12" s="145"/>
      <c r="UN12" s="145"/>
      <c r="UO12" s="145"/>
      <c r="UP12" s="145"/>
      <c r="UQ12" s="145"/>
      <c r="UR12" s="145"/>
      <c r="US12" s="145"/>
      <c r="UT12" s="145"/>
      <c r="UU12" s="145"/>
      <c r="UV12" s="145"/>
      <c r="UW12" s="145"/>
      <c r="UX12" s="145"/>
      <c r="UY12" s="145"/>
      <c r="UZ12" s="145"/>
      <c r="VA12" s="145"/>
      <c r="VB12" s="145"/>
      <c r="VC12" s="145"/>
      <c r="VD12" s="145"/>
      <c r="VE12" s="145"/>
      <c r="VF12" s="145"/>
      <c r="VG12" s="145"/>
      <c r="VH12" s="145"/>
      <c r="VI12" s="145"/>
      <c r="VJ12" s="145"/>
      <c r="VK12" s="145"/>
      <c r="VL12" s="145"/>
      <c r="VM12" s="145"/>
      <c r="VN12" s="145"/>
      <c r="VO12" s="145"/>
      <c r="VP12" s="145"/>
      <c r="VQ12" s="145"/>
      <c r="VR12" s="145"/>
      <c r="VS12" s="145"/>
      <c r="VT12" s="145"/>
      <c r="VU12" s="145"/>
      <c r="VV12" s="145"/>
      <c r="VW12" s="145"/>
      <c r="VX12" s="145"/>
      <c r="VY12" s="145"/>
      <c r="VZ12" s="145"/>
      <c r="WA12" s="145"/>
      <c r="WB12" s="145"/>
      <c r="WC12" s="145"/>
      <c r="WD12" s="145"/>
      <c r="WE12" s="145"/>
      <c r="WF12" s="145"/>
      <c r="WG12" s="145"/>
      <c r="WH12" s="145"/>
      <c r="WI12" s="145"/>
      <c r="WJ12" s="145"/>
      <c r="WK12" s="145"/>
      <c r="WL12" s="145"/>
      <c r="WM12" s="145"/>
      <c r="WN12" s="145"/>
      <c r="WO12" s="145"/>
      <c r="WP12" s="145"/>
      <c r="WQ12" s="145"/>
      <c r="WR12" s="145"/>
      <c r="WS12" s="145"/>
      <c r="WT12" s="145"/>
      <c r="WU12" s="145"/>
      <c r="WV12" s="145"/>
      <c r="WW12" s="145"/>
      <c r="WX12" s="145"/>
      <c r="WY12" s="145"/>
      <c r="WZ12" s="145"/>
      <c r="XA12" s="145"/>
      <c r="XB12" s="145"/>
      <c r="XC12" s="145"/>
      <c r="XD12" s="145"/>
      <c r="XE12" s="145"/>
      <c r="XF12" s="145"/>
      <c r="XG12" s="145"/>
      <c r="XH12" s="145"/>
      <c r="XI12" s="145"/>
      <c r="XJ12" s="145"/>
      <c r="XK12" s="145"/>
      <c r="XL12" s="145"/>
      <c r="XM12" s="145"/>
      <c r="XN12" s="145"/>
      <c r="XO12" s="145"/>
      <c r="XP12" s="145"/>
      <c r="XQ12" s="145"/>
      <c r="XR12" s="145"/>
      <c r="XS12" s="145"/>
      <c r="XT12" s="145"/>
      <c r="XU12" s="145"/>
      <c r="XV12" s="145"/>
      <c r="XW12" s="145"/>
      <c r="XX12" s="145"/>
      <c r="XY12" s="145"/>
      <c r="XZ12" s="145"/>
      <c r="YA12" s="145"/>
      <c r="YB12" s="145"/>
      <c r="YC12" s="145"/>
      <c r="YD12" s="145"/>
      <c r="YE12" s="145"/>
      <c r="YF12" s="145"/>
      <c r="YG12" s="145"/>
      <c r="YH12" s="145"/>
      <c r="YI12" s="145"/>
      <c r="YJ12" s="145"/>
      <c r="YK12" s="145"/>
      <c r="YL12" s="145"/>
      <c r="YM12" s="145"/>
      <c r="YN12" s="145"/>
      <c r="YO12" s="145"/>
      <c r="YP12" s="145"/>
      <c r="YQ12" s="145"/>
      <c r="YR12" s="145"/>
      <c r="YS12" s="145"/>
      <c r="YT12" s="145"/>
      <c r="YU12" s="145"/>
      <c r="YV12" s="145"/>
      <c r="YW12" s="145"/>
      <c r="YX12" s="145"/>
      <c r="YY12" s="145"/>
      <c r="YZ12" s="145"/>
      <c r="ZA12" s="145"/>
      <c r="ZB12" s="145"/>
      <c r="ZC12" s="145"/>
      <c r="ZD12" s="145"/>
      <c r="ZE12" s="145"/>
      <c r="ZF12" s="145"/>
      <c r="ZG12" s="145"/>
      <c r="ZH12" s="145"/>
      <c r="ZI12" s="145"/>
      <c r="ZJ12" s="145"/>
      <c r="ZK12" s="145"/>
      <c r="ZL12" s="145"/>
      <c r="ZM12" s="145"/>
      <c r="ZN12" s="145"/>
      <c r="ZO12" s="145"/>
      <c r="ZP12" s="145"/>
      <c r="ZQ12" s="145"/>
      <c r="ZR12" s="145"/>
      <c r="ZS12" s="145"/>
      <c r="ZT12" s="145"/>
      <c r="ZU12" s="145"/>
      <c r="ZV12" s="145"/>
      <c r="ZW12" s="145"/>
      <c r="ZX12" s="145"/>
      <c r="ZY12" s="145"/>
      <c r="ZZ12" s="145"/>
      <c r="AAA12" s="145"/>
      <c r="AAB12" s="145"/>
      <c r="AAC12" s="145"/>
      <c r="AAD12" s="145"/>
      <c r="AAE12" s="145"/>
      <c r="AAF12" s="145"/>
      <c r="AAG12" s="145"/>
      <c r="AAH12" s="145"/>
      <c r="AAI12" s="145"/>
      <c r="AAJ12" s="145"/>
      <c r="AAK12" s="145"/>
      <c r="AAL12" s="145"/>
      <c r="AAM12" s="145"/>
      <c r="AAN12" s="145"/>
      <c r="AAO12" s="145"/>
      <c r="AAP12" s="145"/>
      <c r="AAQ12" s="145"/>
      <c r="AAR12" s="145"/>
      <c r="AAS12" s="145"/>
      <c r="AAT12" s="145"/>
      <c r="AAU12" s="145"/>
      <c r="AAV12" s="145"/>
      <c r="AAW12" s="145"/>
      <c r="AAX12" s="145"/>
      <c r="AAY12" s="145"/>
      <c r="AAZ12" s="145"/>
      <c r="ABA12" s="145"/>
      <c r="ABB12" s="145"/>
      <c r="ABC12" s="145"/>
      <c r="ABD12" s="145"/>
      <c r="ABE12" s="145"/>
      <c r="ABF12" s="145"/>
      <c r="ABG12" s="145"/>
      <c r="ABH12" s="145"/>
      <c r="ABI12" s="145"/>
      <c r="ABJ12" s="145"/>
      <c r="ABK12" s="145"/>
      <c r="ABL12" s="145"/>
      <c r="ABM12" s="145"/>
      <c r="ABN12" s="145"/>
      <c r="ABO12" s="145"/>
      <c r="ABP12" s="145"/>
      <c r="ABQ12" s="145"/>
      <c r="ABR12" s="145"/>
      <c r="ABS12" s="145"/>
      <c r="ABT12" s="145"/>
      <c r="ABU12" s="145"/>
      <c r="ABV12" s="145"/>
      <c r="ABW12" s="145"/>
      <c r="ABX12" s="145"/>
      <c r="ABY12" s="145"/>
      <c r="ABZ12" s="145"/>
      <c r="ACA12" s="145"/>
      <c r="ACB12" s="145"/>
      <c r="ACC12" s="145"/>
      <c r="ACD12" s="145"/>
      <c r="ACE12" s="145"/>
      <c r="ACF12" s="145"/>
      <c r="ACG12" s="145"/>
      <c r="ACH12" s="145"/>
      <c r="ACI12" s="145"/>
      <c r="ACJ12" s="145"/>
      <c r="ACK12" s="145"/>
      <c r="ACL12" s="145"/>
      <c r="ACM12" s="145"/>
      <c r="ACN12" s="145"/>
      <c r="ACO12" s="145"/>
      <c r="ACP12" s="145"/>
      <c r="ACQ12" s="145"/>
      <c r="ACR12" s="145"/>
      <c r="ACS12" s="145"/>
      <c r="ACT12" s="145"/>
      <c r="ACU12" s="145"/>
      <c r="ACV12" s="145"/>
      <c r="ACW12" s="145"/>
      <c r="ACX12" s="145"/>
      <c r="ACY12" s="145"/>
      <c r="ACZ12" s="145"/>
      <c r="ADA12" s="145"/>
      <c r="ADB12" s="145"/>
      <c r="ADC12" s="145"/>
      <c r="ADD12" s="145"/>
      <c r="ADE12" s="145"/>
      <c r="ADF12" s="145"/>
      <c r="ADG12" s="145"/>
      <c r="ADH12" s="145"/>
      <c r="ADI12" s="145"/>
      <c r="ADJ12" s="145"/>
      <c r="ADK12" s="145"/>
      <c r="ADL12" s="145"/>
      <c r="ADM12" s="145"/>
      <c r="ADN12" s="145"/>
      <c r="ADO12" s="145"/>
      <c r="ADP12" s="145"/>
      <c r="ADQ12" s="145"/>
      <c r="ADR12" s="145"/>
      <c r="ADS12" s="145"/>
      <c r="ADT12" s="145"/>
      <c r="ADU12" s="145"/>
      <c r="ADV12" s="145"/>
      <c r="ADW12" s="145"/>
      <c r="ADX12" s="145"/>
      <c r="ADY12" s="145"/>
      <c r="ADZ12" s="145"/>
      <c r="AEA12" s="145"/>
      <c r="AEB12" s="145"/>
      <c r="AEC12" s="145"/>
      <c r="AED12" s="145"/>
      <c r="AEE12" s="145"/>
      <c r="AEF12" s="145"/>
      <c r="AEG12" s="145"/>
      <c r="AEH12" s="145"/>
      <c r="AEI12" s="145"/>
      <c r="AEJ12" s="145"/>
      <c r="AEK12" s="145"/>
      <c r="AEL12" s="145"/>
      <c r="AEM12" s="145"/>
      <c r="AEN12" s="145"/>
      <c r="AEO12" s="145"/>
      <c r="AEP12" s="145"/>
      <c r="AEQ12" s="145"/>
      <c r="AER12" s="145"/>
      <c r="AES12" s="145"/>
      <c r="AET12" s="145"/>
      <c r="AEU12" s="145"/>
      <c r="AEV12" s="145"/>
      <c r="AEW12" s="145"/>
      <c r="AEX12" s="145"/>
      <c r="AEY12" s="145"/>
      <c r="AEZ12" s="145"/>
      <c r="AFA12" s="145"/>
      <c r="AFB12" s="145"/>
      <c r="AFC12" s="145"/>
      <c r="AFD12" s="145"/>
      <c r="AFE12" s="145"/>
      <c r="AFF12" s="145"/>
      <c r="AFG12" s="145"/>
      <c r="AFH12" s="145"/>
      <c r="AFI12" s="145"/>
      <c r="AFJ12" s="145"/>
      <c r="AFK12" s="145"/>
      <c r="AFL12" s="145"/>
      <c r="AFM12" s="145"/>
      <c r="AFN12" s="145"/>
      <c r="AFO12" s="145"/>
      <c r="AFP12" s="145"/>
      <c r="AFQ12" s="145"/>
      <c r="AFR12" s="145"/>
      <c r="AFS12" s="145"/>
      <c r="AFT12" s="145"/>
      <c r="AFU12" s="145"/>
      <c r="AFV12" s="145"/>
      <c r="AFW12" s="145"/>
      <c r="AFX12" s="145"/>
      <c r="AFY12" s="145"/>
      <c r="AFZ12" s="145"/>
      <c r="AGA12" s="145"/>
      <c r="AGB12" s="145"/>
      <c r="AGC12" s="145"/>
      <c r="AGD12" s="145"/>
      <c r="AGE12" s="145"/>
      <c r="AGF12" s="145"/>
      <c r="AGG12" s="145"/>
      <c r="AGH12" s="145"/>
      <c r="AGI12" s="145"/>
      <c r="AGJ12" s="145"/>
      <c r="AGK12" s="145"/>
      <c r="AGL12" s="145"/>
      <c r="AGM12" s="145"/>
      <c r="AGN12" s="145"/>
      <c r="AGO12" s="145"/>
      <c r="AGP12" s="145"/>
      <c r="AGQ12" s="145"/>
      <c r="AGR12" s="145"/>
      <c r="AGS12" s="145"/>
      <c r="AGT12" s="145"/>
      <c r="AGU12" s="145"/>
      <c r="AGV12" s="145"/>
      <c r="AGW12" s="145"/>
      <c r="AGX12" s="145"/>
      <c r="AGY12" s="145"/>
      <c r="AGZ12" s="145"/>
      <c r="AHA12" s="145"/>
      <c r="AHB12" s="145"/>
      <c r="AHC12" s="145"/>
      <c r="AHD12" s="145"/>
      <c r="AHE12" s="145"/>
      <c r="AHF12" s="145"/>
      <c r="AHG12" s="145"/>
      <c r="AHH12" s="145"/>
      <c r="AHI12" s="145"/>
      <c r="AHJ12" s="145"/>
      <c r="AHK12" s="145"/>
      <c r="AHL12" s="145"/>
      <c r="AHM12" s="145"/>
      <c r="AHN12" s="145"/>
      <c r="AHO12" s="145"/>
      <c r="AHP12" s="145"/>
      <c r="AHQ12" s="145"/>
      <c r="AHR12" s="145"/>
      <c r="AHS12" s="145"/>
      <c r="AHT12" s="145"/>
      <c r="AHU12" s="145"/>
      <c r="AHV12" s="145"/>
      <c r="AHW12" s="145"/>
      <c r="AHX12" s="145"/>
      <c r="AHY12" s="145"/>
      <c r="AHZ12" s="145"/>
      <c r="AIA12" s="145"/>
      <c r="AIB12" s="145"/>
      <c r="AIC12" s="145"/>
      <c r="AID12" s="145"/>
      <c r="AIE12" s="145"/>
      <c r="AIF12" s="145"/>
      <c r="AIG12" s="145"/>
      <c r="AIH12" s="145"/>
      <c r="AII12" s="145"/>
      <c r="AIJ12" s="145"/>
      <c r="AIK12" s="145"/>
      <c r="AIL12" s="145"/>
      <c r="AIM12" s="145"/>
      <c r="AIN12" s="145"/>
      <c r="AIO12" s="145"/>
      <c r="AIP12" s="145"/>
      <c r="AIQ12" s="145"/>
      <c r="AIR12" s="145"/>
      <c r="AIS12" s="145"/>
      <c r="AIT12" s="145"/>
      <c r="AIU12" s="145"/>
      <c r="AIV12" s="145"/>
      <c r="AIW12" s="145"/>
      <c r="AIX12" s="145"/>
      <c r="AIY12" s="145"/>
      <c r="AIZ12" s="145"/>
      <c r="AJA12" s="145"/>
      <c r="AJB12" s="145"/>
      <c r="AJC12" s="145"/>
      <c r="AJD12" s="145"/>
      <c r="AJE12" s="145"/>
      <c r="AJF12" s="145"/>
      <c r="AJG12" s="145"/>
      <c r="AJH12" s="145"/>
      <c r="AJI12" s="145"/>
      <c r="AJJ12" s="145"/>
      <c r="AJK12" s="145"/>
      <c r="AJL12" s="145"/>
      <c r="AJM12" s="145"/>
      <c r="AJN12" s="145"/>
      <c r="AJO12" s="145"/>
      <c r="AJP12" s="145"/>
      <c r="AJQ12" s="145"/>
      <c r="AJR12" s="145"/>
      <c r="AJS12" s="145"/>
      <c r="AJT12" s="145"/>
      <c r="AJU12" s="145"/>
      <c r="AJV12" s="145"/>
      <c r="AJW12" s="145"/>
      <c r="AJX12" s="145"/>
      <c r="AJY12" s="145"/>
      <c r="AJZ12" s="145"/>
      <c r="AKA12" s="145"/>
      <c r="AKB12" s="145"/>
      <c r="AKC12" s="145"/>
      <c r="AKD12" s="145"/>
      <c r="AKE12" s="145"/>
      <c r="AKF12" s="145"/>
      <c r="AKG12" s="145"/>
      <c r="AKH12" s="145"/>
      <c r="AKI12" s="145"/>
      <c r="AKJ12" s="145"/>
      <c r="AKK12" s="145"/>
      <c r="AKL12" s="145"/>
      <c r="AKM12" s="145"/>
      <c r="AKN12" s="145"/>
      <c r="AKO12" s="145"/>
      <c r="AKP12" s="145"/>
      <c r="AKQ12" s="145"/>
      <c r="AKR12" s="145"/>
      <c r="AKS12" s="145"/>
      <c r="AKT12" s="145"/>
      <c r="AKU12" s="145"/>
      <c r="AKV12" s="145"/>
      <c r="AKW12" s="145"/>
      <c r="AKX12" s="145"/>
      <c r="AKY12" s="145"/>
      <c r="AKZ12" s="145"/>
      <c r="ALA12" s="145"/>
      <c r="ALB12" s="145"/>
      <c r="ALC12" s="145"/>
      <c r="ALD12" s="145"/>
      <c r="ALE12" s="145"/>
      <c r="ALF12" s="145"/>
      <c r="ALG12" s="145"/>
      <c r="ALH12" s="145"/>
      <c r="ALI12" s="145"/>
      <c r="ALJ12" s="145"/>
      <c r="ALK12" s="145"/>
      <c r="ALL12" s="145"/>
      <c r="ALM12" s="145"/>
      <c r="ALN12" s="145"/>
      <c r="ALO12" s="145"/>
      <c r="ALP12" s="145"/>
      <c r="ALQ12" s="145"/>
      <c r="ALR12" s="145"/>
      <c r="ALS12" s="145"/>
      <c r="ALT12" s="145"/>
      <c r="ALU12" s="145"/>
      <c r="ALV12" s="145"/>
      <c r="ALW12" s="145"/>
      <c r="ALX12" s="145"/>
      <c r="ALY12" s="145"/>
      <c r="ALZ12" s="145"/>
      <c r="AMA12" s="145"/>
      <c r="AMB12" s="145"/>
      <c r="AMC12" s="145"/>
      <c r="AMD12" s="145"/>
      <c r="AME12" s="145"/>
      <c r="AMF12" s="145"/>
      <c r="AMG12" s="145"/>
      <c r="AMH12" s="145"/>
      <c r="AMI12" s="145"/>
      <c r="AMJ12" s="145"/>
      <c r="AMK12" s="145"/>
    </row>
    <row r="13" spans="1:1025" ht="15" customHeight="1">
      <c r="A13" s="11" t="str">
        <f t="shared" si="0"/>
        <v>REF_DATA_APPROVE</v>
      </c>
      <c r="B13" s="7">
        <v>100009</v>
      </c>
      <c r="C13" s="7">
        <v>0</v>
      </c>
      <c r="D13" s="7">
        <v>1</v>
      </c>
      <c r="E13" s="7">
        <f t="shared" si="2"/>
        <v>100000</v>
      </c>
      <c r="F13" s="7">
        <f t="shared" si="3"/>
        <v>100000</v>
      </c>
      <c r="G13" s="7" t="s">
        <v>34</v>
      </c>
      <c r="H13" s="7">
        <v>0</v>
      </c>
      <c r="I13" s="2">
        <v>0</v>
      </c>
      <c r="J13" s="2">
        <v>0</v>
      </c>
      <c r="K13" s="11" t="s">
        <v>657</v>
      </c>
      <c r="L13" s="11" t="s">
        <v>37</v>
      </c>
      <c r="M13" s="11" t="str">
        <f t="shared" si="1"/>
        <v>INSERT INTO T_ROLE VALUES(100009, 0, 1, 100000, 100000, GETDATE(), 0, 0, 0, 'REF_DATA_APPROVE', '?' )</v>
      </c>
    </row>
    <row r="14" spans="1:1025" ht="15" customHeight="1">
      <c r="A14" s="11" t="str">
        <f t="shared" si="0"/>
        <v>REF_DATA_REJECT</v>
      </c>
      <c r="B14" s="7">
        <v>100010</v>
      </c>
      <c r="C14" s="7">
        <v>0</v>
      </c>
      <c r="D14" s="7">
        <v>1</v>
      </c>
      <c r="E14" s="7">
        <f t="shared" si="2"/>
        <v>100000</v>
      </c>
      <c r="F14" s="7">
        <f t="shared" si="3"/>
        <v>100000</v>
      </c>
      <c r="G14" s="7" t="s">
        <v>34</v>
      </c>
      <c r="H14" s="7">
        <v>0</v>
      </c>
      <c r="I14" s="2">
        <v>0</v>
      </c>
      <c r="J14" s="2">
        <v>0</v>
      </c>
      <c r="K14" s="11" t="s">
        <v>658</v>
      </c>
      <c r="L14" s="11" t="s">
        <v>37</v>
      </c>
      <c r="M14" s="11" t="str">
        <f t="shared" si="1"/>
        <v>INSERT INTO T_ROLE VALUES(100010, 0, 1, 100000, 100000, GETDATE(), 0, 0, 0, 'REF_DATA_REJECT', '?' )</v>
      </c>
    </row>
    <row r="15" spans="1:1025">
      <c r="A15" s="11" t="str">
        <f t="shared" si="0"/>
        <v>SYS_USER</v>
      </c>
      <c r="B15" s="7">
        <v>110000</v>
      </c>
      <c r="C15" s="7">
        <v>0</v>
      </c>
      <c r="D15" s="7">
        <v>1</v>
      </c>
      <c r="E15" s="7">
        <f t="shared" si="2"/>
        <v>100000</v>
      </c>
      <c r="F15" s="7">
        <f t="shared" si="3"/>
        <v>100000</v>
      </c>
      <c r="G15" s="7" t="s">
        <v>34</v>
      </c>
      <c r="H15" s="7">
        <v>0</v>
      </c>
      <c r="I15" s="132">
        <v>0</v>
      </c>
      <c r="J15" s="132">
        <v>0</v>
      </c>
      <c r="K15" s="11" t="s">
        <v>166</v>
      </c>
      <c r="L15" s="11" t="s">
        <v>37</v>
      </c>
      <c r="M15" s="11" t="str">
        <f t="shared" si="1"/>
        <v>INSERT INTO T_ROLE VALUES(110000, 0, 1, 100000, 100000, GETDATE(), 0, 0, 0, 'SYS_USER', '?' )</v>
      </c>
    </row>
    <row r="16" spans="1:1025">
      <c r="A16" s="11" t="str">
        <f t="shared" si="0"/>
        <v>READ_ONLY</v>
      </c>
      <c r="B16" s="7">
        <v>110001</v>
      </c>
      <c r="C16" s="7">
        <v>0</v>
      </c>
      <c r="D16" s="7">
        <v>1</v>
      </c>
      <c r="E16" s="7">
        <f t="shared" si="2"/>
        <v>100000</v>
      </c>
      <c r="F16" s="7">
        <f t="shared" si="3"/>
        <v>100000</v>
      </c>
      <c r="G16" s="7" t="s">
        <v>34</v>
      </c>
      <c r="H16" s="7">
        <v>0</v>
      </c>
      <c r="I16" s="132">
        <v>0</v>
      </c>
      <c r="J16" s="132">
        <v>0</v>
      </c>
      <c r="K16" s="11" t="s">
        <v>167</v>
      </c>
      <c r="L16" s="11" t="s">
        <v>37</v>
      </c>
      <c r="M16" s="11" t="str">
        <f t="shared" si="1"/>
        <v>INSERT INTO T_ROLE VALUES(110001, 0, 1, 100000, 100000, GETDATE(), 0, 0, 0, 'READ_ONLY', '?' )</v>
      </c>
    </row>
    <row r="17" spans="1:13">
      <c r="A17" s="11" t="str">
        <f t="shared" si="0"/>
        <v>REF_READ_ONLY</v>
      </c>
      <c r="B17" s="7">
        <v>110002</v>
      </c>
      <c r="C17" s="7">
        <v>0</v>
      </c>
      <c r="D17" s="7">
        <v>1</v>
      </c>
      <c r="E17" s="7">
        <f t="shared" si="2"/>
        <v>100000</v>
      </c>
      <c r="F17" s="7">
        <f t="shared" si="3"/>
        <v>100000</v>
      </c>
      <c r="G17" s="7" t="s">
        <v>34</v>
      </c>
      <c r="H17" s="7">
        <v>0</v>
      </c>
      <c r="I17" s="132">
        <v>0</v>
      </c>
      <c r="J17" s="132">
        <v>0</v>
      </c>
      <c r="K17" s="11" t="s">
        <v>168</v>
      </c>
      <c r="M17" s="11" t="str">
        <f t="shared" si="1"/>
        <v>INSERT INTO T_ROLE VALUES(110002, 0, 1, 100000, 100000, GETDATE(), 0, 0, 0, 'REF_READ_ONLY', '' )</v>
      </c>
    </row>
    <row r="18" spans="1:13">
      <c r="A18" s="11" t="str">
        <f t="shared" si="0"/>
        <v>REF_MODIFY</v>
      </c>
      <c r="B18" s="7">
        <v>110003</v>
      </c>
      <c r="C18" s="7">
        <v>0</v>
      </c>
      <c r="D18" s="7">
        <v>1</v>
      </c>
      <c r="E18" s="7">
        <f t="shared" si="2"/>
        <v>100000</v>
      </c>
      <c r="F18" s="7">
        <f t="shared" si="3"/>
        <v>100000</v>
      </c>
      <c r="G18" s="7" t="s">
        <v>34</v>
      </c>
      <c r="H18" s="7">
        <v>0</v>
      </c>
      <c r="I18" s="2">
        <v>0</v>
      </c>
      <c r="J18" s="2">
        <v>0</v>
      </c>
      <c r="K18" s="11" t="s">
        <v>169</v>
      </c>
      <c r="L18" s="11" t="s">
        <v>37</v>
      </c>
      <c r="M18" s="11" t="str">
        <f t="shared" si="1"/>
        <v>INSERT INTO T_ROLE VALUES(110003, 0, 1, 100000, 100000, GETDATE(), 0, 0, 0, 'REF_MODIFY', '?' )</v>
      </c>
    </row>
    <row r="19" spans="1:13">
      <c r="A19" s="11" t="str">
        <f t="shared" si="0"/>
        <v>REF_APPROVE</v>
      </c>
      <c r="B19" s="7">
        <v>110004</v>
      </c>
      <c r="C19" s="7">
        <v>0</v>
      </c>
      <c r="D19" s="7">
        <v>1</v>
      </c>
      <c r="E19" s="7">
        <f t="shared" si="2"/>
        <v>100000</v>
      </c>
      <c r="F19" s="7">
        <f t="shared" si="3"/>
        <v>100000</v>
      </c>
      <c r="G19" s="7" t="s">
        <v>34</v>
      </c>
      <c r="H19" s="7">
        <v>0</v>
      </c>
      <c r="I19" s="2">
        <v>0</v>
      </c>
      <c r="J19" s="2">
        <v>0</v>
      </c>
      <c r="K19" s="11" t="s">
        <v>170</v>
      </c>
      <c r="L19" s="11" t="s">
        <v>37</v>
      </c>
      <c r="M19" s="11" t="str">
        <f t="shared" si="1"/>
        <v>INSERT INTO T_ROLE VALUES(110004, 0, 1, 100000, 100000, GETDATE(), 0, 0, 0, 'REF_APPROVE', '?' )</v>
      </c>
    </row>
    <row r="20" spans="1:13">
      <c r="A20" s="11" t="str">
        <f t="shared" si="0"/>
        <v>PMT_READ_ONLY</v>
      </c>
      <c r="B20" s="7">
        <v>110005</v>
      </c>
      <c r="C20" s="7">
        <v>0</v>
      </c>
      <c r="D20" s="7">
        <v>1</v>
      </c>
      <c r="E20" s="7">
        <f t="shared" si="2"/>
        <v>100000</v>
      </c>
      <c r="F20" s="7">
        <f t="shared" si="3"/>
        <v>100000</v>
      </c>
      <c r="G20" s="7" t="s">
        <v>34</v>
      </c>
      <c r="H20" s="7">
        <v>0</v>
      </c>
      <c r="I20" s="2">
        <v>0</v>
      </c>
      <c r="J20" s="2">
        <v>0</v>
      </c>
      <c r="K20" s="11" t="s">
        <v>659</v>
      </c>
      <c r="L20" s="11" t="s">
        <v>37</v>
      </c>
      <c r="M20" s="11" t="str">
        <f t="shared" si="1"/>
        <v>INSERT INTO T_ROLE VALUES(110005, 0, 1, 100000, 100000, GETDATE(), 0, 0, 0, 'PMT_READ_ONLY', '?' )</v>
      </c>
    </row>
    <row r="21" spans="1:13">
      <c r="A21" s="11" t="str">
        <f t="shared" si="0"/>
        <v>PMT_MODIFY</v>
      </c>
      <c r="B21" s="7">
        <v>110006</v>
      </c>
      <c r="C21" s="7">
        <v>0</v>
      </c>
      <c r="D21" s="7">
        <v>1</v>
      </c>
      <c r="E21" s="7">
        <f t="shared" si="2"/>
        <v>100000</v>
      </c>
      <c r="F21" s="7">
        <f t="shared" si="3"/>
        <v>100000</v>
      </c>
      <c r="G21" s="7" t="s">
        <v>34</v>
      </c>
      <c r="H21" s="7">
        <v>0</v>
      </c>
      <c r="I21" s="2">
        <v>0</v>
      </c>
      <c r="J21" s="2">
        <v>0</v>
      </c>
      <c r="K21" s="11" t="s">
        <v>171</v>
      </c>
      <c r="L21" s="11" t="s">
        <v>37</v>
      </c>
      <c r="M21" s="11" t="str">
        <f t="shared" si="1"/>
        <v>INSERT INTO T_ROLE VALUES(110006, 0, 1, 100000, 100000, GETDATE(), 0, 0, 0, 'PMT_MODIFY', '?' )</v>
      </c>
    </row>
    <row r="22" spans="1:13">
      <c r="A22" s="11" t="str">
        <f t="shared" si="0"/>
        <v>PMT_APPROVE</v>
      </c>
      <c r="B22" s="7">
        <v>110007</v>
      </c>
      <c r="C22" s="7">
        <v>0</v>
      </c>
      <c r="D22" s="7">
        <v>1</v>
      </c>
      <c r="E22" s="7">
        <f t="shared" si="2"/>
        <v>100000</v>
      </c>
      <c r="F22" s="7">
        <f t="shared" si="3"/>
        <v>100000</v>
      </c>
      <c r="G22" s="7" t="s">
        <v>34</v>
      </c>
      <c r="H22" s="7">
        <v>0</v>
      </c>
      <c r="I22" s="2">
        <v>0</v>
      </c>
      <c r="J22" s="2">
        <v>0</v>
      </c>
      <c r="K22" s="11" t="s">
        <v>172</v>
      </c>
      <c r="L22" s="11" t="s">
        <v>37</v>
      </c>
      <c r="M22" s="11" t="str">
        <f t="shared" si="1"/>
        <v>INSERT INTO T_ROLE VALUES(110007, 0, 1, 100000, 100000, GETDATE(), 0, 0, 0, 'PMT_APPROVE', '?' )</v>
      </c>
    </row>
    <row r="23" spans="1:13">
      <c r="A23" s="11" t="str">
        <f t="shared" si="0"/>
        <v>PMT_AUTHORIZE</v>
      </c>
      <c r="B23" s="7">
        <v>110008</v>
      </c>
      <c r="C23" s="7">
        <v>0</v>
      </c>
      <c r="D23" s="7">
        <v>1</v>
      </c>
      <c r="E23" s="7">
        <f t="shared" si="2"/>
        <v>100000</v>
      </c>
      <c r="F23" s="7">
        <f t="shared" si="3"/>
        <v>100000</v>
      </c>
      <c r="G23" s="7" t="s">
        <v>34</v>
      </c>
      <c r="H23" s="7">
        <v>0</v>
      </c>
      <c r="I23" s="132">
        <v>0</v>
      </c>
      <c r="J23" s="132">
        <v>0</v>
      </c>
      <c r="K23" s="11" t="s">
        <v>173</v>
      </c>
      <c r="L23" s="11" t="s">
        <v>37</v>
      </c>
      <c r="M23" s="11" t="str">
        <f t="shared" si="1"/>
        <v>INSERT INTO T_ROLE VALUES(110008, 0, 1, 100000, 100000, GETDATE(), 0, 0, 0, 'PMT_AUTHORIZE', '?' )</v>
      </c>
    </row>
    <row r="24" spans="1:13">
      <c r="A24" s="11" t="str">
        <f t="shared" si="0"/>
        <v>SA_TECH</v>
      </c>
      <c r="B24" s="7">
        <v>110009</v>
      </c>
      <c r="C24" s="7">
        <v>0</v>
      </c>
      <c r="D24" s="7">
        <v>1</v>
      </c>
      <c r="E24" s="7">
        <f t="shared" si="2"/>
        <v>100000</v>
      </c>
      <c r="F24" s="7">
        <f t="shared" si="3"/>
        <v>100000</v>
      </c>
      <c r="G24" s="7" t="s">
        <v>34</v>
      </c>
      <c r="H24" s="7">
        <v>0</v>
      </c>
      <c r="I24" s="2">
        <v>0</v>
      </c>
      <c r="J24" s="2">
        <v>0</v>
      </c>
      <c r="K24" s="11" t="s">
        <v>660</v>
      </c>
      <c r="L24" s="11" t="s">
        <v>37</v>
      </c>
      <c r="M24" s="11" t="str">
        <f t="shared" si="1"/>
        <v>INSERT INTO T_ROLE VALUES(110009, 0, 1, 100000, 100000, GETDATE(), 0, 0, 0, 'SA_TECH', '?' )</v>
      </c>
    </row>
    <row r="25" spans="1:13">
      <c r="A25" s="11" t="str">
        <f t="shared" si="0"/>
        <v>SA_BIZ</v>
      </c>
      <c r="B25" s="7">
        <v>110010</v>
      </c>
      <c r="C25" s="7">
        <v>0</v>
      </c>
      <c r="D25" s="7">
        <v>1</v>
      </c>
      <c r="E25" s="7">
        <f t="shared" si="2"/>
        <v>100000</v>
      </c>
      <c r="F25" s="7">
        <f t="shared" si="3"/>
        <v>100000</v>
      </c>
      <c r="G25" s="7" t="s">
        <v>34</v>
      </c>
      <c r="H25" s="7">
        <v>0</v>
      </c>
      <c r="I25" s="2">
        <v>0</v>
      </c>
      <c r="J25" s="2">
        <v>0</v>
      </c>
      <c r="K25" s="11" t="s">
        <v>661</v>
      </c>
      <c r="L25" s="11" t="s">
        <v>37</v>
      </c>
      <c r="M25" s="11" t="str">
        <f t="shared" si="1"/>
        <v>INSERT INTO T_ROLE VALUES(110010, 0, 1, 100000, 100000, GETDATE(), 0, 0, 0, 'SA_BIZ', '?' )</v>
      </c>
    </row>
    <row r="26" spans="1:13">
      <c r="A26" s="11" t="str">
        <f t="shared" si="0"/>
        <v>OFAC_READ_ONLY</v>
      </c>
      <c r="B26" s="11">
        <v>110011</v>
      </c>
      <c r="C26" s="7">
        <v>0</v>
      </c>
      <c r="D26" s="7">
        <v>1</v>
      </c>
      <c r="E26" s="7">
        <f t="shared" si="2"/>
        <v>100000</v>
      </c>
      <c r="F26" s="7">
        <f t="shared" si="3"/>
        <v>100000</v>
      </c>
      <c r="G26" s="7" t="s">
        <v>34</v>
      </c>
      <c r="H26" s="7">
        <v>0</v>
      </c>
      <c r="I26" s="132">
        <v>0</v>
      </c>
      <c r="J26" s="132">
        <v>0</v>
      </c>
      <c r="K26" s="11" t="s">
        <v>662</v>
      </c>
      <c r="L26" s="11" t="s">
        <v>37</v>
      </c>
      <c r="M26" s="11" t="str">
        <f t="shared" ref="M26:M51" si="5">"INSERT INTO "&amp;$B$2&amp;" VALUES("&amp;B26&amp;", "&amp;C26&amp;", "&amp;D26&amp;", "&amp;E26&amp;", "&amp;F26&amp;", "&amp;G26&amp;", "&amp;H26&amp;", "&amp;I26&amp;", "&amp;J26&amp;", '"&amp;K26&amp;"', '"&amp;L26&amp;"' )"</f>
        <v>INSERT INTO T_ROLE VALUES(110011, 0, 1, 100000, 100000, GETDATE(), 0, 0, 0, 'OFAC_READ_ONLY', '?' )</v>
      </c>
    </row>
    <row r="27" spans="1:13">
      <c r="A27" s="11" t="str">
        <f t="shared" si="0"/>
        <v>KYC_INITIATE</v>
      </c>
      <c r="B27" s="11">
        <v>110012</v>
      </c>
      <c r="C27" s="7">
        <v>0</v>
      </c>
      <c r="D27" s="7">
        <v>1</v>
      </c>
      <c r="E27" s="7">
        <f t="shared" si="2"/>
        <v>100000</v>
      </c>
      <c r="F27" s="7">
        <f t="shared" si="3"/>
        <v>100000</v>
      </c>
      <c r="G27" s="7" t="s">
        <v>34</v>
      </c>
      <c r="H27" s="7">
        <v>0</v>
      </c>
      <c r="I27" s="132">
        <v>0</v>
      </c>
      <c r="J27" s="132">
        <v>0</v>
      </c>
      <c r="K27" s="11" t="s">
        <v>663</v>
      </c>
      <c r="L27" s="11" t="s">
        <v>37</v>
      </c>
      <c r="M27" s="11" t="str">
        <f t="shared" si="5"/>
        <v>INSERT INTO T_ROLE VALUES(110012, 0, 1, 100000, 100000, GETDATE(), 0, 0, 0, 'KYC_INITIATE', '?' )</v>
      </c>
    </row>
    <row r="28" spans="1:13">
      <c r="A28" s="11" t="str">
        <f t="shared" si="0"/>
        <v>KYC_APPROVE</v>
      </c>
      <c r="B28" s="11">
        <v>110013</v>
      </c>
      <c r="C28" s="7">
        <v>0</v>
      </c>
      <c r="D28" s="7">
        <v>1</v>
      </c>
      <c r="E28" s="7">
        <f t="shared" si="2"/>
        <v>100000</v>
      </c>
      <c r="F28" s="7">
        <f t="shared" si="3"/>
        <v>100000</v>
      </c>
      <c r="G28" s="7" t="s">
        <v>34</v>
      </c>
      <c r="H28" s="7">
        <v>0</v>
      </c>
      <c r="I28" s="132">
        <v>0</v>
      </c>
      <c r="J28" s="132">
        <v>0</v>
      </c>
      <c r="K28" s="11" t="s">
        <v>664</v>
      </c>
      <c r="L28" s="11" t="s">
        <v>37</v>
      </c>
      <c r="M28" s="11" t="str">
        <f t="shared" si="5"/>
        <v>INSERT INTO T_ROLE VALUES(110013, 0, 1, 100000, 100000, GETDATE(), 0, 0, 0, 'KYC_APPROVE', '?' )</v>
      </c>
    </row>
    <row r="29" spans="1:13">
      <c r="A29" s="11" t="str">
        <f t="shared" si="0"/>
        <v>SWIFT_INITIATE</v>
      </c>
      <c r="B29" s="11">
        <v>110014</v>
      </c>
      <c r="C29" s="7">
        <v>0</v>
      </c>
      <c r="D29" s="7">
        <v>1</v>
      </c>
      <c r="E29" s="7">
        <f t="shared" si="2"/>
        <v>100000</v>
      </c>
      <c r="F29" s="7">
        <f t="shared" si="3"/>
        <v>100000</v>
      </c>
      <c r="G29" s="7" t="s">
        <v>34</v>
      </c>
      <c r="H29" s="7">
        <v>0</v>
      </c>
      <c r="I29" s="132">
        <v>0</v>
      </c>
      <c r="J29" s="132">
        <v>0</v>
      </c>
      <c r="K29" s="11" t="s">
        <v>665</v>
      </c>
      <c r="L29" s="11" t="s">
        <v>37</v>
      </c>
      <c r="M29" s="11" t="str">
        <f t="shared" si="5"/>
        <v>INSERT INTO T_ROLE VALUES(110014, 0, 1, 100000, 100000, GETDATE(), 0, 0, 0, 'SWIFT_INITIATE', '?' )</v>
      </c>
    </row>
    <row r="30" spans="1:13">
      <c r="A30" s="11" t="str">
        <f t="shared" si="0"/>
        <v>SWIFT_APPROVE</v>
      </c>
      <c r="B30" s="11">
        <v>110015</v>
      </c>
      <c r="C30" s="7">
        <v>0</v>
      </c>
      <c r="D30" s="7">
        <v>1</v>
      </c>
      <c r="E30" s="7">
        <f t="shared" si="2"/>
        <v>100000</v>
      </c>
      <c r="F30" s="7">
        <f t="shared" si="3"/>
        <v>100000</v>
      </c>
      <c r="G30" s="7" t="s">
        <v>34</v>
      </c>
      <c r="H30" s="7">
        <v>0</v>
      </c>
      <c r="I30" s="132">
        <v>0</v>
      </c>
      <c r="J30" s="132">
        <v>0</v>
      </c>
      <c r="K30" s="11" t="s">
        <v>666</v>
      </c>
      <c r="L30" s="11" t="s">
        <v>37</v>
      </c>
      <c r="M30" s="11" t="str">
        <f t="shared" si="5"/>
        <v>INSERT INTO T_ROLE VALUES(110015, 0, 1, 100000, 100000, GETDATE(), 0, 0, 0, 'SWIFT_APPROVE', '?' )</v>
      </c>
    </row>
    <row r="31" spans="1:13">
      <c r="A31" s="11" t="str">
        <f t="shared" si="0"/>
        <v>REMITTANCE_INITIATE</v>
      </c>
      <c r="B31" s="11">
        <v>110016</v>
      </c>
      <c r="C31" s="7">
        <v>0</v>
      </c>
      <c r="D31" s="7">
        <v>1</v>
      </c>
      <c r="E31" s="7">
        <f t="shared" si="2"/>
        <v>100000</v>
      </c>
      <c r="F31" s="7">
        <f t="shared" si="3"/>
        <v>100000</v>
      </c>
      <c r="G31" s="7" t="s">
        <v>34</v>
      </c>
      <c r="H31" s="7">
        <v>0</v>
      </c>
      <c r="I31" s="132">
        <v>0</v>
      </c>
      <c r="J31" s="132">
        <v>0</v>
      </c>
      <c r="K31" s="11" t="s">
        <v>667</v>
      </c>
      <c r="L31" s="11" t="s">
        <v>37</v>
      </c>
      <c r="M31" s="11" t="str">
        <f t="shared" si="5"/>
        <v>INSERT INTO T_ROLE VALUES(110016, 0, 1, 100000, 100000, GETDATE(), 0, 0, 0, 'REMITTANCE_INITIATE', '?' )</v>
      </c>
    </row>
    <row r="32" spans="1:13">
      <c r="A32" s="11" t="str">
        <f t="shared" si="0"/>
        <v>REMITTANCE_APPROVE</v>
      </c>
      <c r="B32" s="11">
        <v>110017</v>
      </c>
      <c r="C32" s="7">
        <v>0</v>
      </c>
      <c r="D32" s="7">
        <v>1</v>
      </c>
      <c r="E32" s="7">
        <f t="shared" si="2"/>
        <v>100000</v>
      </c>
      <c r="F32" s="7">
        <f t="shared" si="3"/>
        <v>100000</v>
      </c>
      <c r="G32" s="7" t="s">
        <v>34</v>
      </c>
      <c r="H32" s="7">
        <v>0</v>
      </c>
      <c r="I32" s="132">
        <v>0</v>
      </c>
      <c r="J32" s="132">
        <v>0</v>
      </c>
      <c r="K32" s="11" t="s">
        <v>668</v>
      </c>
      <c r="L32" s="11" t="s">
        <v>37</v>
      </c>
      <c r="M32" s="11" t="str">
        <f t="shared" si="5"/>
        <v>INSERT INTO T_ROLE VALUES(110017, 0, 1, 100000, 100000, GETDATE(), 0, 0, 0, 'REMITTANCE_APPROVE', '?' )</v>
      </c>
    </row>
    <row r="33" spans="1:13">
      <c r="A33" s="11" t="str">
        <f t="shared" si="0"/>
        <v>KYC_AUTHORIZE</v>
      </c>
      <c r="B33" s="11">
        <v>110018</v>
      </c>
      <c r="C33" s="7">
        <v>0</v>
      </c>
      <c r="D33" s="7">
        <v>1</v>
      </c>
      <c r="E33" s="7">
        <f t="shared" si="2"/>
        <v>100000</v>
      </c>
      <c r="F33" s="7">
        <f t="shared" si="3"/>
        <v>100000</v>
      </c>
      <c r="G33" s="7" t="s">
        <v>34</v>
      </c>
      <c r="H33" s="7">
        <v>0</v>
      </c>
      <c r="I33" s="132">
        <v>0</v>
      </c>
      <c r="J33" s="132">
        <v>0</v>
      </c>
      <c r="K33" s="11" t="s">
        <v>669</v>
      </c>
      <c r="L33" s="11" t="s">
        <v>37</v>
      </c>
      <c r="M33" s="11" t="str">
        <f t="shared" si="5"/>
        <v>INSERT INTO T_ROLE VALUES(110018, 0, 1, 100000, 100000, GETDATE(), 0, 0, 0, 'KYC_AUTHORIZE', '?' )</v>
      </c>
    </row>
    <row r="34" spans="1:13">
      <c r="A34" s="11" t="str">
        <f t="shared" si="0"/>
        <v>SWIFT_AUTHORIZE</v>
      </c>
      <c r="B34" s="11">
        <v>110019</v>
      </c>
      <c r="C34" s="7">
        <v>0</v>
      </c>
      <c r="D34" s="7">
        <v>1</v>
      </c>
      <c r="E34" s="7">
        <f t="shared" si="2"/>
        <v>100000</v>
      </c>
      <c r="F34" s="7">
        <f t="shared" si="3"/>
        <v>100000</v>
      </c>
      <c r="G34" s="7" t="s">
        <v>34</v>
      </c>
      <c r="H34" s="7">
        <v>0</v>
      </c>
      <c r="I34" s="132">
        <v>0</v>
      </c>
      <c r="J34" s="132">
        <v>0</v>
      </c>
      <c r="K34" s="11" t="s">
        <v>670</v>
      </c>
      <c r="L34" s="11" t="s">
        <v>37</v>
      </c>
      <c r="M34" s="11" t="str">
        <f t="shared" si="5"/>
        <v>INSERT INTO T_ROLE VALUES(110019, 0, 1, 100000, 100000, GETDATE(), 0, 0, 0, 'SWIFT_AUTHORIZE', '?' )</v>
      </c>
    </row>
    <row r="35" spans="1:13">
      <c r="A35" s="11" t="str">
        <f t="shared" si="0"/>
        <v>NOSTRO_INITIATE</v>
      </c>
      <c r="B35" s="11">
        <v>110020</v>
      </c>
      <c r="C35" s="7">
        <v>0</v>
      </c>
      <c r="D35" s="7">
        <v>1</v>
      </c>
      <c r="E35" s="7">
        <f t="shared" si="2"/>
        <v>100000</v>
      </c>
      <c r="F35" s="7">
        <f t="shared" si="3"/>
        <v>100000</v>
      </c>
      <c r="G35" s="7" t="s">
        <v>34</v>
      </c>
      <c r="H35" s="7">
        <v>0</v>
      </c>
      <c r="I35" s="132">
        <v>0</v>
      </c>
      <c r="J35" s="132">
        <v>0</v>
      </c>
      <c r="K35" s="11" t="s">
        <v>671</v>
      </c>
      <c r="L35" s="11" t="s">
        <v>37</v>
      </c>
      <c r="M35" s="11" t="str">
        <f t="shared" si="5"/>
        <v>INSERT INTO T_ROLE VALUES(110020, 0, 1, 100000, 100000, GETDATE(), 0, 0, 0, 'NOSTRO_INITIATE', '?' )</v>
      </c>
    </row>
    <row r="36" spans="1:13">
      <c r="A36" s="11" t="str">
        <f t="shared" si="0"/>
        <v>NOSTRO_APPROVE</v>
      </c>
      <c r="B36" s="11">
        <v>110021</v>
      </c>
      <c r="C36" s="7">
        <v>0</v>
      </c>
      <c r="D36" s="7">
        <v>1</v>
      </c>
      <c r="E36" s="7">
        <f t="shared" si="2"/>
        <v>100000</v>
      </c>
      <c r="F36" s="7">
        <f t="shared" si="3"/>
        <v>100000</v>
      </c>
      <c r="G36" s="7" t="s">
        <v>34</v>
      </c>
      <c r="H36" s="7">
        <v>0</v>
      </c>
      <c r="I36" s="132">
        <v>0</v>
      </c>
      <c r="J36" s="132">
        <v>0</v>
      </c>
      <c r="K36" s="11" t="s">
        <v>672</v>
      </c>
      <c r="L36" s="11" t="s">
        <v>37</v>
      </c>
      <c r="M36" s="11" t="str">
        <f t="shared" si="5"/>
        <v>INSERT INTO T_ROLE VALUES(110021, 0, 1, 100000, 100000, GETDATE(), 0, 0, 0, 'NOSTRO_APPROVE', '?' )</v>
      </c>
    </row>
    <row r="37" spans="1:13">
      <c r="A37" s="11" t="str">
        <f t="shared" si="0"/>
        <v>NOSTRO_AUTHORIZE</v>
      </c>
      <c r="B37" s="11">
        <v>110022</v>
      </c>
      <c r="C37" s="7">
        <v>0</v>
      </c>
      <c r="D37" s="7">
        <v>1</v>
      </c>
      <c r="E37" s="7">
        <f t="shared" si="2"/>
        <v>100000</v>
      </c>
      <c r="F37" s="7">
        <f t="shared" si="3"/>
        <v>100000</v>
      </c>
      <c r="G37" s="7" t="s">
        <v>34</v>
      </c>
      <c r="H37" s="7">
        <v>0</v>
      </c>
      <c r="I37" s="132">
        <v>0</v>
      </c>
      <c r="J37" s="132">
        <v>0</v>
      </c>
      <c r="K37" s="11" t="s">
        <v>673</v>
      </c>
      <c r="L37" s="11" t="s">
        <v>37</v>
      </c>
      <c r="M37" s="11" t="str">
        <f t="shared" si="5"/>
        <v>INSERT INTO T_ROLE VALUES(110022, 0, 1, 100000, 100000, GETDATE(), 0, 0, 0, 'NOSTRO_AUTHORIZE', '?' )</v>
      </c>
    </row>
    <row r="38" spans="1:13">
      <c r="A38" s="11" t="str">
        <f t="shared" si="0"/>
        <v>NOSTRO_ADMIN</v>
      </c>
      <c r="B38" s="11">
        <v>110023</v>
      </c>
      <c r="C38" s="7">
        <v>0</v>
      </c>
      <c r="D38" s="7">
        <v>1</v>
      </c>
      <c r="E38" s="7">
        <f t="shared" si="2"/>
        <v>100000</v>
      </c>
      <c r="F38" s="7">
        <f t="shared" si="3"/>
        <v>100000</v>
      </c>
      <c r="G38" s="7" t="s">
        <v>34</v>
      </c>
      <c r="H38" s="7">
        <v>0</v>
      </c>
      <c r="I38" s="132">
        <v>0</v>
      </c>
      <c r="J38" s="132">
        <v>0</v>
      </c>
      <c r="K38" s="11" t="s">
        <v>674</v>
      </c>
      <c r="L38" s="11" t="s">
        <v>37</v>
      </c>
      <c r="M38" s="11" t="str">
        <f t="shared" si="5"/>
        <v>INSERT INTO T_ROLE VALUES(110023, 0, 1, 100000, 100000, GETDATE(), 0, 0, 0, 'NOSTRO_ADMIN', '?' )</v>
      </c>
    </row>
    <row r="39" spans="1:13">
      <c r="A39" s="11" t="str">
        <f t="shared" si="0"/>
        <v>TREASURY_ADMIN</v>
      </c>
      <c r="B39" s="11">
        <v>110024</v>
      </c>
      <c r="C39" s="7">
        <v>0</v>
      </c>
      <c r="D39" s="7">
        <v>1</v>
      </c>
      <c r="E39" s="7">
        <f t="shared" si="2"/>
        <v>100000</v>
      </c>
      <c r="F39" s="7">
        <f t="shared" si="3"/>
        <v>100000</v>
      </c>
      <c r="G39" s="7" t="s">
        <v>34</v>
      </c>
      <c r="H39" s="7">
        <v>0</v>
      </c>
      <c r="I39" s="132">
        <v>0</v>
      </c>
      <c r="J39" s="132">
        <v>0</v>
      </c>
      <c r="K39" s="11" t="s">
        <v>675</v>
      </c>
      <c r="L39" s="11" t="s">
        <v>37</v>
      </c>
      <c r="M39" s="11" t="str">
        <f t="shared" si="5"/>
        <v>INSERT INTO T_ROLE VALUES(110024, 0, 1, 100000, 100000, GETDATE(), 0, 0, 0, 'TREASURY_ADMIN', '?' )</v>
      </c>
    </row>
    <row r="40" spans="1:13">
      <c r="A40" s="11" t="str">
        <f t="shared" si="0"/>
        <v>SOURCE_OFFICER</v>
      </c>
      <c r="B40" s="11">
        <v>110025</v>
      </c>
      <c r="C40" s="7">
        <v>0</v>
      </c>
      <c r="D40" s="7">
        <v>1</v>
      </c>
      <c r="E40" s="7">
        <f t="shared" si="2"/>
        <v>100000</v>
      </c>
      <c r="F40" s="7">
        <f t="shared" si="3"/>
        <v>100000</v>
      </c>
      <c r="G40" s="7" t="s">
        <v>34</v>
      </c>
      <c r="H40" s="7">
        <v>0</v>
      </c>
      <c r="I40" s="132">
        <v>0</v>
      </c>
      <c r="J40" s="132">
        <v>0</v>
      </c>
      <c r="K40" s="11" t="s">
        <v>556</v>
      </c>
      <c r="L40" s="11" t="s">
        <v>37</v>
      </c>
      <c r="M40" s="11" t="str">
        <f t="shared" si="5"/>
        <v>INSERT INTO T_ROLE VALUES(110025, 0, 1, 100000, 100000, GETDATE(), 0, 0, 0, 'SOURCE_OFFICER', '?' )</v>
      </c>
    </row>
    <row r="41" spans="1:13">
      <c r="A41" s="11" t="str">
        <f t="shared" si="0"/>
        <v>BRANCH_MANAGER</v>
      </c>
      <c r="B41" s="11">
        <v>110026</v>
      </c>
      <c r="C41" s="7">
        <v>0</v>
      </c>
      <c r="D41" s="7">
        <v>1</v>
      </c>
      <c r="E41" s="7">
        <f t="shared" si="2"/>
        <v>100000</v>
      </c>
      <c r="F41" s="7">
        <f t="shared" si="3"/>
        <v>100000</v>
      </c>
      <c r="G41" s="7" t="s">
        <v>34</v>
      </c>
      <c r="H41" s="7">
        <v>0</v>
      </c>
      <c r="I41" s="132">
        <v>0</v>
      </c>
      <c r="J41" s="132">
        <v>0</v>
      </c>
      <c r="K41" s="11" t="s">
        <v>557</v>
      </c>
      <c r="L41" s="11" t="s">
        <v>37</v>
      </c>
      <c r="M41" s="11" t="str">
        <f t="shared" si="5"/>
        <v>INSERT INTO T_ROLE VALUES(110026, 0, 1, 100000, 100000, GETDATE(), 0, 0, 0, 'BRANCH_MANAGER', '?' )</v>
      </c>
    </row>
    <row r="42" spans="1:13">
      <c r="A42" s="11" t="str">
        <f t="shared" si="0"/>
        <v>BRANCH_OPERATION_MANAGER</v>
      </c>
      <c r="B42" s="11">
        <v>110027</v>
      </c>
      <c r="C42" s="7">
        <v>0</v>
      </c>
      <c r="D42" s="7">
        <v>1</v>
      </c>
      <c r="E42" s="7">
        <f t="shared" si="2"/>
        <v>100000</v>
      </c>
      <c r="F42" s="7">
        <f t="shared" si="3"/>
        <v>100000</v>
      </c>
      <c r="G42" s="7" t="s">
        <v>34</v>
      </c>
      <c r="H42" s="7">
        <v>0</v>
      </c>
      <c r="I42" s="132">
        <v>0</v>
      </c>
      <c r="J42" s="132">
        <v>0</v>
      </c>
      <c r="K42" s="11" t="s">
        <v>558</v>
      </c>
      <c r="L42" s="11" t="s">
        <v>37</v>
      </c>
      <c r="M42" s="11" t="str">
        <f t="shared" si="5"/>
        <v>INSERT INTO T_ROLE VALUES(110027, 0, 1, 100000, 100000, GETDATE(), 0, 0, 0, 'BRANCH_OPERATION_MANAGER', '?' )</v>
      </c>
    </row>
    <row r="43" spans="1:13">
      <c r="A43" s="11" t="str">
        <f t="shared" si="0"/>
        <v>POLICE_PORTFOLIO_COORDINATOR</v>
      </c>
      <c r="B43" s="11">
        <v>110028</v>
      </c>
      <c r="C43" s="7">
        <v>0</v>
      </c>
      <c r="D43" s="7">
        <v>1</v>
      </c>
      <c r="E43" s="7">
        <f t="shared" si="2"/>
        <v>100000</v>
      </c>
      <c r="F43" s="7">
        <f t="shared" si="3"/>
        <v>100000</v>
      </c>
      <c r="G43" s="7" t="s">
        <v>34</v>
      </c>
      <c r="H43" s="7">
        <v>0</v>
      </c>
      <c r="I43" s="132">
        <v>0</v>
      </c>
      <c r="J43" s="132">
        <v>0</v>
      </c>
      <c r="K43" s="11" t="s">
        <v>681</v>
      </c>
      <c r="L43" s="11" t="s">
        <v>37</v>
      </c>
      <c r="M43" s="11" t="str">
        <f t="shared" si="5"/>
        <v>INSERT INTO T_ROLE VALUES(110028, 0, 1, 100000, 100000, GETDATE(), 0, 0, 0, 'POLICE_PORTFOLIO_COORDINATOR', '?' )</v>
      </c>
    </row>
    <row r="44" spans="1:13">
      <c r="A44" s="11" t="str">
        <f t="shared" si="0"/>
        <v>MIS</v>
      </c>
      <c r="B44" s="11">
        <v>110029</v>
      </c>
      <c r="C44" s="7">
        <v>0</v>
      </c>
      <c r="D44" s="7">
        <v>1</v>
      </c>
      <c r="E44" s="7">
        <f t="shared" si="2"/>
        <v>100000</v>
      </c>
      <c r="F44" s="7">
        <f t="shared" si="3"/>
        <v>100000</v>
      </c>
      <c r="G44" s="7" t="s">
        <v>34</v>
      </c>
      <c r="H44" s="7">
        <v>0</v>
      </c>
      <c r="I44" s="132">
        <v>0</v>
      </c>
      <c r="J44" s="132">
        <v>0</v>
      </c>
      <c r="K44" s="11" t="s">
        <v>545</v>
      </c>
      <c r="L44" s="11" t="s">
        <v>37</v>
      </c>
      <c r="M44" s="11" t="str">
        <f t="shared" si="5"/>
        <v>INSERT INTO T_ROLE VALUES(110029, 0, 1, 100000, 100000, GETDATE(), 0, 0, 0, 'MIS', '?' )</v>
      </c>
    </row>
    <row r="45" spans="1:13">
      <c r="A45" s="11" t="str">
        <f t="shared" si="0"/>
        <v>RISK_MANAGER</v>
      </c>
      <c r="B45" s="11">
        <v>110030</v>
      </c>
      <c r="C45" s="7">
        <v>0</v>
      </c>
      <c r="D45" s="7">
        <v>1</v>
      </c>
      <c r="E45" s="7">
        <f t="shared" si="2"/>
        <v>100000</v>
      </c>
      <c r="F45" s="7">
        <f t="shared" si="3"/>
        <v>100000</v>
      </c>
      <c r="G45" s="7" t="s">
        <v>34</v>
      </c>
      <c r="H45" s="7">
        <v>0</v>
      </c>
      <c r="I45" s="132">
        <v>0</v>
      </c>
      <c r="J45" s="132">
        <v>0</v>
      </c>
      <c r="K45" s="11" t="s">
        <v>559</v>
      </c>
      <c r="L45" s="11" t="s">
        <v>37</v>
      </c>
      <c r="M45" s="11" t="str">
        <f t="shared" si="5"/>
        <v>INSERT INTO T_ROLE VALUES(110030, 0, 1, 100000, 100000, GETDATE(), 0, 0, 0, 'RISK_MANAGER', '?' )</v>
      </c>
    </row>
    <row r="46" spans="1:13">
      <c r="A46" s="11" t="str">
        <f t="shared" si="0"/>
        <v>UNIT_HEAD</v>
      </c>
      <c r="B46" s="11">
        <v>110031</v>
      </c>
      <c r="C46" s="7">
        <v>0</v>
      </c>
      <c r="D46" s="7">
        <v>1</v>
      </c>
      <c r="E46" s="7">
        <f t="shared" si="2"/>
        <v>100000</v>
      </c>
      <c r="F46" s="7">
        <f t="shared" si="3"/>
        <v>100000</v>
      </c>
      <c r="G46" s="7" t="s">
        <v>34</v>
      </c>
      <c r="H46" s="7">
        <v>0</v>
      </c>
      <c r="I46" s="132">
        <v>0</v>
      </c>
      <c r="J46" s="132">
        <v>0</v>
      </c>
      <c r="K46" s="11" t="s">
        <v>560</v>
      </c>
      <c r="L46" s="11" t="s">
        <v>37</v>
      </c>
      <c r="M46" s="11" t="str">
        <f t="shared" si="5"/>
        <v>INSERT INTO T_ROLE VALUES(110031, 0, 1, 100000, 100000, GETDATE(), 0, 0, 0, 'UNIT_HEAD', '?' )</v>
      </c>
    </row>
    <row r="47" spans="1:13">
      <c r="A47" s="11" t="str">
        <f t="shared" si="0"/>
        <v>HO_CRM</v>
      </c>
      <c r="B47" s="11">
        <v>110032</v>
      </c>
      <c r="C47" s="7">
        <v>0</v>
      </c>
      <c r="D47" s="7">
        <v>1</v>
      </c>
      <c r="E47" s="7">
        <f t="shared" si="2"/>
        <v>100000</v>
      </c>
      <c r="F47" s="7">
        <f t="shared" si="3"/>
        <v>100000</v>
      </c>
      <c r="G47" s="7" t="s">
        <v>34</v>
      </c>
      <c r="H47" s="7">
        <v>0</v>
      </c>
      <c r="I47" s="132">
        <v>0</v>
      </c>
      <c r="J47" s="132">
        <v>0</v>
      </c>
      <c r="K47" s="11" t="s">
        <v>561</v>
      </c>
      <c r="L47" s="11" t="s">
        <v>37</v>
      </c>
      <c r="M47" s="11" t="str">
        <f t="shared" si="5"/>
        <v>INSERT INTO T_ROLE VALUES(110032, 0, 1, 100000, 100000, GETDATE(), 0, 0, 0, 'HO_CRM', '?' )</v>
      </c>
    </row>
    <row r="48" spans="1:13">
      <c r="A48" s="11" t="str">
        <f t="shared" si="0"/>
        <v>CHIEF_BUSINESS_OFFICER</v>
      </c>
      <c r="B48" s="11">
        <v>110033</v>
      </c>
      <c r="C48" s="7">
        <v>0</v>
      </c>
      <c r="D48" s="7">
        <v>1</v>
      </c>
      <c r="E48" s="7">
        <f t="shared" si="2"/>
        <v>100000</v>
      </c>
      <c r="F48" s="7">
        <f t="shared" si="3"/>
        <v>100000</v>
      </c>
      <c r="G48" s="7" t="s">
        <v>34</v>
      </c>
      <c r="H48" s="7">
        <v>0</v>
      </c>
      <c r="I48" s="132">
        <v>0</v>
      </c>
      <c r="J48" s="132">
        <v>0</v>
      </c>
      <c r="K48" s="11" t="s">
        <v>562</v>
      </c>
      <c r="L48" s="11" t="s">
        <v>37</v>
      </c>
      <c r="M48" s="11" t="str">
        <f t="shared" si="5"/>
        <v>INSERT INTO T_ROLE VALUES(110033, 0, 1, 100000, 100000, GETDATE(), 0, 0, 0, 'CHIEF_BUSINESS_OFFICER', '?' )</v>
      </c>
    </row>
    <row r="49" spans="1:13">
      <c r="A49" s="11" t="str">
        <f t="shared" si="0"/>
        <v>MANAGING_DIRECTOR</v>
      </c>
      <c r="B49" s="11">
        <v>110034</v>
      </c>
      <c r="C49" s="7">
        <v>0</v>
      </c>
      <c r="D49" s="7">
        <v>1</v>
      </c>
      <c r="E49" s="7">
        <f t="shared" si="2"/>
        <v>100000</v>
      </c>
      <c r="F49" s="7">
        <f t="shared" si="3"/>
        <v>100000</v>
      </c>
      <c r="G49" s="7" t="s">
        <v>34</v>
      </c>
      <c r="H49" s="7">
        <v>0</v>
      </c>
      <c r="I49" s="132">
        <v>0</v>
      </c>
      <c r="J49" s="132">
        <v>0</v>
      </c>
      <c r="K49" s="11" t="s">
        <v>563</v>
      </c>
      <c r="L49" s="11" t="s">
        <v>37</v>
      </c>
      <c r="M49" s="11" t="str">
        <f t="shared" si="5"/>
        <v>INSERT INTO T_ROLE VALUES(110034, 0, 1, 100000, 100000, GETDATE(), 0, 0, 0, 'MANAGING_DIRECTOR', '?' )</v>
      </c>
    </row>
    <row r="50" spans="1:13">
      <c r="A50" s="11" t="str">
        <f t="shared" si="0"/>
        <v>CEO</v>
      </c>
      <c r="B50" s="11">
        <v>110035</v>
      </c>
      <c r="C50" s="7">
        <v>0</v>
      </c>
      <c r="D50" s="7">
        <v>1</v>
      </c>
      <c r="E50" s="7">
        <f t="shared" si="2"/>
        <v>100000</v>
      </c>
      <c r="F50" s="7">
        <f t="shared" si="3"/>
        <v>100000</v>
      </c>
      <c r="G50" s="7" t="s">
        <v>34</v>
      </c>
      <c r="H50" s="7">
        <v>0</v>
      </c>
      <c r="I50" s="132">
        <v>0</v>
      </c>
      <c r="J50" s="132">
        <v>0</v>
      </c>
      <c r="K50" s="11" t="s">
        <v>564</v>
      </c>
      <c r="L50" s="11" t="s">
        <v>37</v>
      </c>
      <c r="M50" s="11" t="str">
        <f t="shared" si="5"/>
        <v>INSERT INTO T_ROLE VALUES(110035, 0, 1, 100000, 100000, GETDATE(), 0, 0, 0, 'CEO', '?' )</v>
      </c>
    </row>
    <row r="51" spans="1:13">
      <c r="A51" s="11" t="str">
        <f t="shared" si="0"/>
        <v>FIELD_OFFICER</v>
      </c>
      <c r="B51" s="11">
        <v>110036</v>
      </c>
      <c r="C51" s="7">
        <v>0</v>
      </c>
      <c r="D51" s="7">
        <v>1</v>
      </c>
      <c r="E51" s="7">
        <f t="shared" si="2"/>
        <v>100000</v>
      </c>
      <c r="F51" s="7">
        <f t="shared" si="3"/>
        <v>100000</v>
      </c>
      <c r="G51" s="7" t="s">
        <v>34</v>
      </c>
      <c r="H51" s="7">
        <v>0</v>
      </c>
      <c r="I51" s="132">
        <v>0</v>
      </c>
      <c r="J51" s="132">
        <v>0</v>
      </c>
      <c r="K51" s="11" t="s">
        <v>565</v>
      </c>
      <c r="L51" s="11" t="s">
        <v>37</v>
      </c>
      <c r="M51" s="11" t="str">
        <f t="shared" si="5"/>
        <v>INSERT INTO T_ROLE VALUES(110036, 0, 1, 100000, 100000, GETDATE(), 0, 0, 0, 'FIELD_OFFICER', '?' )</v>
      </c>
    </row>
    <row r="52" spans="1:13">
      <c r="A52" s="11" t="str">
        <f t="shared" si="0"/>
        <v>CREDIT_ANALYST</v>
      </c>
      <c r="B52" s="11">
        <f>B51+1</f>
        <v>110037</v>
      </c>
      <c r="C52" s="7">
        <v>0</v>
      </c>
      <c r="D52" s="7">
        <v>1</v>
      </c>
      <c r="E52" s="7">
        <f t="shared" si="2"/>
        <v>100000</v>
      </c>
      <c r="F52" s="7">
        <f t="shared" si="3"/>
        <v>100000</v>
      </c>
      <c r="G52" s="7" t="s">
        <v>34</v>
      </c>
      <c r="H52" s="7">
        <v>0</v>
      </c>
      <c r="I52" s="132">
        <v>0</v>
      </c>
      <c r="J52" s="132">
        <v>0</v>
      </c>
      <c r="K52" s="11" t="s">
        <v>680</v>
      </c>
      <c r="L52" s="11" t="s">
        <v>37</v>
      </c>
      <c r="M52" s="11" t="str">
        <f t="shared" ref="M52" si="6">"INSERT INTO "&amp;$B$2&amp;" VALUES("&amp;B52&amp;", "&amp;C52&amp;", "&amp;D52&amp;", "&amp;E52&amp;", "&amp;F52&amp;", "&amp;G52&amp;", "&amp;H52&amp;", "&amp;I52&amp;", "&amp;J52&amp;", '"&amp;K52&amp;"', '"&amp;L52&amp;"' )"</f>
        <v>INSERT INTO T_ROLE VALUES(110037, 0, 1, 100000, 100000, GETDATE(), 0, 0, 0, 'CREDIT_ANALYST', '?' )</v>
      </c>
    </row>
    <row r="53" spans="1:13">
      <c r="A53" s="11" t="str">
        <f t="shared" ref="A53:A54" si="7">K53</f>
        <v>CAD</v>
      </c>
      <c r="B53" s="11">
        <f>B52+1</f>
        <v>110038</v>
      </c>
      <c r="C53" s="7">
        <v>0</v>
      </c>
      <c r="D53" s="7">
        <v>1</v>
      </c>
      <c r="E53" s="7">
        <f t="shared" si="2"/>
        <v>100000</v>
      </c>
      <c r="F53" s="7">
        <f t="shared" si="3"/>
        <v>100000</v>
      </c>
      <c r="G53" s="7" t="s">
        <v>34</v>
      </c>
      <c r="H53" s="7">
        <v>0</v>
      </c>
      <c r="I53" s="132">
        <v>0</v>
      </c>
      <c r="J53" s="132">
        <v>0</v>
      </c>
      <c r="K53" s="11" t="s">
        <v>691</v>
      </c>
      <c r="L53" s="11" t="s">
        <v>37</v>
      </c>
      <c r="M53" s="11" t="str">
        <f t="shared" ref="M53:M54" si="8">"INSERT INTO "&amp;$B$2&amp;" VALUES("&amp;B53&amp;", "&amp;C53&amp;", "&amp;D53&amp;", "&amp;E53&amp;", "&amp;F53&amp;", "&amp;G53&amp;", "&amp;H53&amp;", "&amp;I53&amp;", "&amp;J53&amp;", '"&amp;K53&amp;"', '"&amp;L53&amp;"' )"</f>
        <v>INSERT INTO T_ROLE VALUES(110038, 0, 1, 100000, 100000, GETDATE(), 0, 0, 0, 'CAD', '?' )</v>
      </c>
    </row>
    <row r="54" spans="1:13">
      <c r="A54" s="11" t="str">
        <f t="shared" si="7"/>
        <v>CIB</v>
      </c>
      <c r="B54" s="11">
        <f>B53+1</f>
        <v>110039</v>
      </c>
      <c r="C54" s="7">
        <v>0</v>
      </c>
      <c r="D54" s="7">
        <v>1</v>
      </c>
      <c r="E54" s="7">
        <f t="shared" si="2"/>
        <v>100000</v>
      </c>
      <c r="F54" s="7">
        <f t="shared" si="3"/>
        <v>100000</v>
      </c>
      <c r="G54" s="7" t="s">
        <v>34</v>
      </c>
      <c r="H54" s="7">
        <v>0</v>
      </c>
      <c r="I54" s="132">
        <v>0</v>
      </c>
      <c r="J54" s="132">
        <v>0</v>
      </c>
      <c r="K54" s="11" t="s">
        <v>692</v>
      </c>
      <c r="L54" s="11" t="s">
        <v>37</v>
      </c>
      <c r="M54" s="11" t="str">
        <f t="shared" si="8"/>
        <v>INSERT INTO T_ROLE VALUES(110039, 0, 1, 100000, 100000, GETDATE(), 0, 0, 0, 'CIB', '?' )</v>
      </c>
    </row>
  </sheetData>
  <pageMargins left="0.7" right="0.7" top="0.75" bottom="0.75" header="0.51180555555555496" footer="0.51180555555555496"/>
  <pageSetup firstPageNumber="0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topLeftCell="A16" workbookViewId="0">
      <selection activeCell="B29" sqref="B29"/>
    </sheetView>
  </sheetViews>
  <sheetFormatPr defaultColWidth="8.85546875" defaultRowHeight="12.75"/>
  <cols>
    <col min="1" max="1" width="15.140625" style="11" bestFit="1" customWidth="1"/>
    <col min="2" max="2" width="15.85546875" style="11" bestFit="1" customWidth="1"/>
    <col min="3" max="3" width="9.28515625" style="11" bestFit="1" customWidth="1"/>
    <col min="4" max="4" width="8" style="11" bestFit="1" customWidth="1"/>
    <col min="5" max="5" width="9.5703125" style="11" bestFit="1" customWidth="1"/>
    <col min="6" max="6" width="14.7109375" style="11" bestFit="1" customWidth="1"/>
    <col min="7" max="7" width="8.85546875" style="11" bestFit="1" customWidth="1"/>
    <col min="8" max="8" width="11" style="11" bestFit="1" customWidth="1"/>
    <col min="9" max="9" width="10.7109375" style="11" bestFit="1" customWidth="1"/>
    <col min="10" max="10" width="11.85546875" style="11" bestFit="1" customWidth="1"/>
    <col min="11" max="11" width="17.5703125" style="11" bestFit="1" customWidth="1"/>
    <col min="12" max="12" width="17.5703125" style="11" customWidth="1"/>
    <col min="13" max="13" width="15.7109375" style="11" bestFit="1" customWidth="1"/>
    <col min="14" max="14" width="18.7109375" style="11" bestFit="1" customWidth="1"/>
    <col min="15" max="15" width="96.140625" style="11" bestFit="1" customWidth="1"/>
    <col min="16" max="16384" width="8.85546875" style="11"/>
  </cols>
  <sheetData>
    <row r="2" spans="1:15" ht="15" customHeight="1">
      <c r="B2" s="11" t="s">
        <v>159</v>
      </c>
    </row>
    <row r="3" spans="1:15" ht="15" customHeight="1">
      <c r="B3" s="11" t="s">
        <v>128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11" t="s">
        <v>28</v>
      </c>
      <c r="J3" s="11" t="s">
        <v>30</v>
      </c>
      <c r="K3" s="11" t="s">
        <v>174</v>
      </c>
      <c r="L3" s="11" t="s">
        <v>458</v>
      </c>
      <c r="M3" s="11" t="s">
        <v>408</v>
      </c>
      <c r="N3" s="11" t="s">
        <v>33</v>
      </c>
      <c r="O3" s="29" t="str">
        <f>"DELETE " &amp;$B$2&amp; " WHERE id_group_key &gt;= 110000"</f>
        <v>DELETE T_GROUP WHERE id_group_key &gt;= 110000</v>
      </c>
    </row>
    <row r="4" spans="1:15" ht="15" customHeight="1">
      <c r="A4" s="11" t="str">
        <f>K4</f>
        <v>SYSTEM</v>
      </c>
      <c r="B4" s="7">
        <v>110000</v>
      </c>
      <c r="C4" s="7">
        <v>0</v>
      </c>
      <c r="D4" s="7">
        <v>1</v>
      </c>
      <c r="E4" s="7">
        <f>ID_ENV_KEY</f>
        <v>100000</v>
      </c>
      <c r="F4" s="7">
        <f>ID_USER_MOD_KEY</f>
        <v>100000</v>
      </c>
      <c r="G4" s="7" t="s">
        <v>34</v>
      </c>
      <c r="H4" s="7">
        <v>0</v>
      </c>
      <c r="I4" s="7">
        <v>0</v>
      </c>
      <c r="J4" s="7">
        <v>0</v>
      </c>
      <c r="K4" s="11" t="s">
        <v>175</v>
      </c>
      <c r="L4" s="105" t="s">
        <v>459</v>
      </c>
      <c r="M4" s="2">
        <f>VLOOKUP(L4,[5]T_TYPE_VALUE!A:C,3,0)</f>
        <v>100002</v>
      </c>
      <c r="N4" s="11" t="s">
        <v>37</v>
      </c>
      <c r="O4" s="11" t="str">
        <f>"INSERT INTO "&amp;$B$2&amp;" VALUES("&amp;B4&amp;", "&amp;C4&amp;", "&amp;D4&amp;", "&amp;E4&amp;", "&amp;F4&amp;", "&amp;G4&amp;", "&amp;H4&amp;", "&amp;I4&amp;", "&amp;J4&amp;", '"&amp;K4&amp;"', "&amp;M4&amp;",'"&amp;N4&amp;"' )"</f>
        <v>INSERT INTO T_GROUP VALUES(110000, 0, 1, 100000, 100000, GETDATE(), 0, 0, 0, 'SYSTEM', 100002,'?' )</v>
      </c>
    </row>
    <row r="5" spans="1:15" ht="15" customHeight="1">
      <c r="B5" s="7"/>
      <c r="C5" s="7"/>
      <c r="D5" s="7"/>
      <c r="E5" s="7"/>
      <c r="F5" s="7"/>
      <c r="G5" s="7"/>
      <c r="H5" s="7"/>
      <c r="I5" s="7"/>
      <c r="J5" s="7"/>
    </row>
    <row r="6" spans="1:15" ht="15" customHeight="1">
      <c r="A6" s="11" t="str">
        <f t="shared" ref="A6:A15" si="0">K6</f>
        <v>READ_ONLY</v>
      </c>
      <c r="B6" s="7">
        <f>B4+1</f>
        <v>110001</v>
      </c>
      <c r="C6" s="7">
        <v>0</v>
      </c>
      <c r="D6" s="7">
        <v>1</v>
      </c>
      <c r="E6" s="7">
        <f t="shared" ref="E6:E27" si="1">ID_ENV_KEY</f>
        <v>100000</v>
      </c>
      <c r="F6" s="7">
        <f t="shared" ref="F6:F27" si="2">ID_USER_MOD_KEY</f>
        <v>100000</v>
      </c>
      <c r="G6" s="7" t="s">
        <v>34</v>
      </c>
      <c r="H6" s="7">
        <v>0</v>
      </c>
      <c r="I6" s="7">
        <v>0</v>
      </c>
      <c r="J6" s="7">
        <v>0</v>
      </c>
      <c r="K6" s="11" t="s">
        <v>167</v>
      </c>
      <c r="L6" s="105" t="s">
        <v>460</v>
      </c>
      <c r="M6" s="2">
        <f>VLOOKUP(L6,[5]T_TYPE_VALUE!A:C,3,0)</f>
        <v>100003</v>
      </c>
      <c r="N6" s="11" t="s">
        <v>37</v>
      </c>
      <c r="O6" s="11" t="str">
        <f>"INSERT INTO "&amp;$B$2&amp;" VALUES("&amp;B6&amp;", "&amp;C6&amp;", "&amp;D6&amp;", "&amp;E6&amp;", "&amp;F6&amp;", "&amp;G6&amp;", "&amp;H6&amp;", "&amp;I6&amp;", "&amp;J6&amp;", '"&amp;K6&amp;"', "&amp;M6&amp;",'"&amp;N6&amp;"' )"</f>
        <v>INSERT INTO T_GROUP VALUES(110001, 0, 1, 100000, 100000, GETDATE(), 0, 0, 0, 'READ_ONLY', 100003,'?' )</v>
      </c>
    </row>
    <row r="7" spans="1:15" ht="15" customHeight="1">
      <c r="A7" s="11" t="str">
        <f t="shared" si="0"/>
        <v>REF_VIEWER</v>
      </c>
      <c r="B7" s="7">
        <f t="shared" ref="B7:B14" si="3">B6+1</f>
        <v>110002</v>
      </c>
      <c r="C7" s="7">
        <v>0</v>
      </c>
      <c r="D7" s="7">
        <v>1</v>
      </c>
      <c r="E7" s="7">
        <f t="shared" si="1"/>
        <v>100000</v>
      </c>
      <c r="F7" s="7">
        <f t="shared" si="2"/>
        <v>100000</v>
      </c>
      <c r="G7" s="7" t="s">
        <v>34</v>
      </c>
      <c r="H7" s="7">
        <v>0</v>
      </c>
      <c r="I7" s="7">
        <v>0</v>
      </c>
      <c r="J7" s="7">
        <v>0</v>
      </c>
      <c r="K7" s="11" t="s">
        <v>176</v>
      </c>
      <c r="L7" s="105" t="s">
        <v>460</v>
      </c>
      <c r="M7" s="2">
        <f>VLOOKUP(L7,[5]T_TYPE_VALUE!A:C,3,0)</f>
        <v>100003</v>
      </c>
      <c r="N7" s="11" t="s">
        <v>37</v>
      </c>
      <c r="O7" s="11" t="str">
        <f t="shared" ref="O7:O26" si="4">"INSERT INTO "&amp;$B$2&amp;" VALUES("&amp;B7&amp;", "&amp;C7&amp;", "&amp;D7&amp;", "&amp;E7&amp;", "&amp;F7&amp;", "&amp;G7&amp;", "&amp;H7&amp;", "&amp;I7&amp;", "&amp;J7&amp;", '"&amp;K7&amp;"', "&amp;M7&amp;",'"&amp;N7&amp;"' )"</f>
        <v>INSERT INTO T_GROUP VALUES(110002, 0, 1, 100000, 100000, GETDATE(), 0, 0, 0, 'REF_VIEWER', 100003,'?' )</v>
      </c>
    </row>
    <row r="8" spans="1:15" ht="15" customHeight="1">
      <c r="A8" s="11" t="str">
        <f t="shared" si="0"/>
        <v>REF_INITIATOR</v>
      </c>
      <c r="B8" s="7">
        <f t="shared" si="3"/>
        <v>110003</v>
      </c>
      <c r="C8" s="7">
        <v>0</v>
      </c>
      <c r="D8" s="7">
        <v>1</v>
      </c>
      <c r="E8" s="7">
        <f t="shared" si="1"/>
        <v>100000</v>
      </c>
      <c r="F8" s="7">
        <f t="shared" si="2"/>
        <v>100000</v>
      </c>
      <c r="G8" s="7" t="s">
        <v>34</v>
      </c>
      <c r="H8" s="7">
        <v>0</v>
      </c>
      <c r="I8" s="7">
        <v>0</v>
      </c>
      <c r="J8" s="7">
        <v>0</v>
      </c>
      <c r="K8" s="11" t="s">
        <v>177</v>
      </c>
      <c r="L8" s="105" t="s">
        <v>460</v>
      </c>
      <c r="M8" s="2">
        <f>VLOOKUP(L8,[5]T_TYPE_VALUE!A:C,3,0)</f>
        <v>100003</v>
      </c>
      <c r="N8" s="11" t="s">
        <v>37</v>
      </c>
      <c r="O8" s="11" t="str">
        <f t="shared" si="4"/>
        <v>INSERT INTO T_GROUP VALUES(110003, 0, 1, 100000, 100000, GETDATE(), 0, 0, 0, 'REF_INITIATOR', 100003,'?' )</v>
      </c>
    </row>
    <row r="9" spans="1:15" ht="15" customHeight="1">
      <c r="A9" s="11" t="str">
        <f t="shared" si="0"/>
        <v>REF_APPROVER</v>
      </c>
      <c r="B9" s="7">
        <f t="shared" si="3"/>
        <v>110004</v>
      </c>
      <c r="C9" s="7">
        <v>0</v>
      </c>
      <c r="D9" s="7">
        <v>1</v>
      </c>
      <c r="E9" s="7">
        <f t="shared" si="1"/>
        <v>100000</v>
      </c>
      <c r="F9" s="7">
        <f t="shared" si="2"/>
        <v>100000</v>
      </c>
      <c r="G9" s="7" t="s">
        <v>34</v>
      </c>
      <c r="H9" s="7">
        <v>0</v>
      </c>
      <c r="I9" s="7">
        <v>0</v>
      </c>
      <c r="J9" s="7">
        <v>0</v>
      </c>
      <c r="K9" s="11" t="s">
        <v>178</v>
      </c>
      <c r="L9" s="105" t="s">
        <v>460</v>
      </c>
      <c r="M9" s="2">
        <f>VLOOKUP(L9,[5]T_TYPE_VALUE!A:C,3,0)</f>
        <v>100003</v>
      </c>
      <c r="N9" s="11" t="s">
        <v>37</v>
      </c>
      <c r="O9" s="11" t="str">
        <f t="shared" si="4"/>
        <v>INSERT INTO T_GROUP VALUES(110004, 0, 1, 100000, 100000, GETDATE(), 0, 0, 0, 'REF_APPROVER', 100003,'?' )</v>
      </c>
    </row>
    <row r="10" spans="1:15" ht="15" customHeight="1">
      <c r="A10" s="11" t="str">
        <f t="shared" si="0"/>
        <v>PMT_VIEWER</v>
      </c>
      <c r="B10" s="7">
        <f t="shared" si="3"/>
        <v>110005</v>
      </c>
      <c r="C10" s="7">
        <v>0</v>
      </c>
      <c r="D10" s="7">
        <v>1</v>
      </c>
      <c r="E10" s="7">
        <f t="shared" si="1"/>
        <v>100000</v>
      </c>
      <c r="F10" s="7">
        <f t="shared" si="2"/>
        <v>100000</v>
      </c>
      <c r="G10" s="7" t="s">
        <v>34</v>
      </c>
      <c r="H10" s="7">
        <v>0</v>
      </c>
      <c r="I10" s="7">
        <v>0</v>
      </c>
      <c r="J10" s="7">
        <v>0</v>
      </c>
      <c r="K10" s="11" t="s">
        <v>179</v>
      </c>
      <c r="L10" s="105" t="s">
        <v>460</v>
      </c>
      <c r="M10" s="2">
        <f>VLOOKUP(L10,[5]T_TYPE_VALUE!A:C,3,0)</f>
        <v>100003</v>
      </c>
      <c r="N10" s="11" t="s">
        <v>37</v>
      </c>
      <c r="O10" s="11" t="str">
        <f t="shared" si="4"/>
        <v>INSERT INTO T_GROUP VALUES(110005, 0, 1, 100000, 100000, GETDATE(), 0, 0, 0, 'PMT_VIEWER', 100003,'?' )</v>
      </c>
    </row>
    <row r="11" spans="1:15" ht="15" customHeight="1">
      <c r="A11" s="11" t="str">
        <f t="shared" si="0"/>
        <v>PMT_INITIATOR</v>
      </c>
      <c r="B11" s="7">
        <f t="shared" si="3"/>
        <v>110006</v>
      </c>
      <c r="C11" s="7">
        <v>0</v>
      </c>
      <c r="D11" s="7">
        <v>1</v>
      </c>
      <c r="E11" s="7">
        <f t="shared" si="1"/>
        <v>100000</v>
      </c>
      <c r="F11" s="7">
        <f t="shared" si="2"/>
        <v>100000</v>
      </c>
      <c r="G11" s="7" t="s">
        <v>34</v>
      </c>
      <c r="H11" s="7">
        <v>0</v>
      </c>
      <c r="I11" s="7">
        <v>0</v>
      </c>
      <c r="J11" s="7">
        <v>0</v>
      </c>
      <c r="K11" s="11" t="s">
        <v>180</v>
      </c>
      <c r="L11" s="105" t="s">
        <v>460</v>
      </c>
      <c r="M11" s="2">
        <f>VLOOKUP(L11,[5]T_TYPE_VALUE!A:C,3,0)</f>
        <v>100003</v>
      </c>
      <c r="N11" s="11" t="s">
        <v>37</v>
      </c>
      <c r="O11" s="11" t="str">
        <f t="shared" si="4"/>
        <v>INSERT INTO T_GROUP VALUES(110006, 0, 1, 100000, 100000, GETDATE(), 0, 0, 0, 'PMT_INITIATOR', 100003,'?' )</v>
      </c>
    </row>
    <row r="12" spans="1:15" ht="15" customHeight="1">
      <c r="A12" s="11" t="str">
        <f t="shared" si="0"/>
        <v>PMT_APPROVER</v>
      </c>
      <c r="B12" s="7">
        <f t="shared" si="3"/>
        <v>110007</v>
      </c>
      <c r="C12" s="7">
        <v>0</v>
      </c>
      <c r="D12" s="7">
        <v>1</v>
      </c>
      <c r="E12" s="7">
        <f t="shared" si="1"/>
        <v>100000</v>
      </c>
      <c r="F12" s="7">
        <f t="shared" si="2"/>
        <v>100000</v>
      </c>
      <c r="G12" s="7" t="s">
        <v>34</v>
      </c>
      <c r="H12" s="7">
        <v>0</v>
      </c>
      <c r="I12" s="7">
        <v>0</v>
      </c>
      <c r="J12" s="7">
        <v>0</v>
      </c>
      <c r="K12" s="11" t="s">
        <v>181</v>
      </c>
      <c r="L12" s="105" t="s">
        <v>460</v>
      </c>
      <c r="M12" s="2">
        <f>VLOOKUP(L12,[5]T_TYPE_VALUE!A:C,3,0)</f>
        <v>100003</v>
      </c>
      <c r="N12" s="11" t="s">
        <v>37</v>
      </c>
      <c r="O12" s="11" t="str">
        <f t="shared" si="4"/>
        <v>INSERT INTO T_GROUP VALUES(110007, 0, 1, 100000, 100000, GETDATE(), 0, 0, 0, 'PMT_APPROVER', 100003,'?' )</v>
      </c>
    </row>
    <row r="13" spans="1:15" ht="15" customHeight="1">
      <c r="A13" s="11" t="str">
        <f t="shared" si="0"/>
        <v>PMT_AUTHORIZER</v>
      </c>
      <c r="B13" s="7">
        <f t="shared" si="3"/>
        <v>110008</v>
      </c>
      <c r="C13" s="7">
        <v>0</v>
      </c>
      <c r="D13" s="7">
        <v>1</v>
      </c>
      <c r="E13" s="7">
        <f t="shared" si="1"/>
        <v>100000</v>
      </c>
      <c r="F13" s="7">
        <f t="shared" si="2"/>
        <v>100000</v>
      </c>
      <c r="G13" s="7" t="s">
        <v>34</v>
      </c>
      <c r="H13" s="7">
        <v>0</v>
      </c>
      <c r="I13" s="7">
        <v>0</v>
      </c>
      <c r="J13" s="7">
        <v>0</v>
      </c>
      <c r="K13" s="11" t="s">
        <v>182</v>
      </c>
      <c r="L13" s="105" t="s">
        <v>460</v>
      </c>
      <c r="M13" s="2">
        <f>VLOOKUP(L13,[5]T_TYPE_VALUE!A:C,3,0)</f>
        <v>100003</v>
      </c>
      <c r="N13" s="11" t="s">
        <v>37</v>
      </c>
      <c r="O13" s="11" t="str">
        <f t="shared" si="4"/>
        <v>INSERT INTO T_GROUP VALUES(110008, 0, 1, 100000, 100000, GETDATE(), 0, 0, 0, 'PMT_AUTHORIZER', 100003,'?' )</v>
      </c>
    </row>
    <row r="14" spans="1:15" ht="15" customHeight="1">
      <c r="A14" s="11" t="str">
        <f t="shared" si="0"/>
        <v>TECH_SA</v>
      </c>
      <c r="B14" s="7">
        <f t="shared" si="3"/>
        <v>110009</v>
      </c>
      <c r="C14" s="7">
        <v>0</v>
      </c>
      <c r="D14" s="7">
        <v>1</v>
      </c>
      <c r="E14" s="7">
        <f t="shared" si="1"/>
        <v>100000</v>
      </c>
      <c r="F14" s="7">
        <f t="shared" si="2"/>
        <v>100000</v>
      </c>
      <c r="G14" s="7" t="s">
        <v>34</v>
      </c>
      <c r="H14" s="7">
        <v>0</v>
      </c>
      <c r="I14" s="7">
        <v>0</v>
      </c>
      <c r="J14" s="7">
        <v>0</v>
      </c>
      <c r="K14" s="11" t="s">
        <v>183</v>
      </c>
      <c r="L14" s="105" t="s">
        <v>460</v>
      </c>
      <c r="M14" s="2">
        <f>VLOOKUP(L14,[5]T_TYPE_VALUE!A:C,3,0)</f>
        <v>100003</v>
      </c>
      <c r="N14" s="11" t="s">
        <v>37</v>
      </c>
      <c r="O14" s="11" t="str">
        <f t="shared" si="4"/>
        <v>INSERT INTO T_GROUP VALUES(110009, 0, 1, 100000, 100000, GETDATE(), 0, 0, 0, 'TECH_SA', 100003,'?' )</v>
      </c>
    </row>
    <row r="15" spans="1:15" ht="15" customHeight="1">
      <c r="A15" s="11" t="str">
        <f t="shared" si="0"/>
        <v>BIZ_SA</v>
      </c>
      <c r="B15" s="7">
        <f>B14+1</f>
        <v>110010</v>
      </c>
      <c r="C15" s="7">
        <v>0</v>
      </c>
      <c r="D15" s="7">
        <v>1</v>
      </c>
      <c r="E15" s="7">
        <f t="shared" si="1"/>
        <v>100000</v>
      </c>
      <c r="F15" s="7">
        <f t="shared" si="2"/>
        <v>100000</v>
      </c>
      <c r="G15" s="7" t="s">
        <v>34</v>
      </c>
      <c r="H15" s="7">
        <v>0</v>
      </c>
      <c r="I15" s="7">
        <v>0</v>
      </c>
      <c r="J15" s="7">
        <v>0</v>
      </c>
      <c r="K15" s="11" t="s">
        <v>184</v>
      </c>
      <c r="L15" s="105" t="s">
        <v>460</v>
      </c>
      <c r="M15" s="2">
        <f>VLOOKUP(L15,[5]T_TYPE_VALUE!A:C,3,0)</f>
        <v>100003</v>
      </c>
      <c r="N15" s="11" t="s">
        <v>37</v>
      </c>
      <c r="O15" s="11" t="str">
        <f t="shared" si="4"/>
        <v>INSERT INTO T_GROUP VALUES(110010, 0, 1, 100000, 100000, GETDATE(), 0, 0, 0, 'BIZ_SA', 100003,'?' )</v>
      </c>
    </row>
    <row r="16" spans="1:15" ht="15">
      <c r="A16" s="11" t="str">
        <f>K16</f>
        <v>OFAC_ACCESS</v>
      </c>
      <c r="B16" s="13">
        <f>B15+1</f>
        <v>110011</v>
      </c>
      <c r="C16" s="7">
        <v>0</v>
      </c>
      <c r="D16" s="7">
        <v>1</v>
      </c>
      <c r="E16" s="7">
        <f t="shared" si="1"/>
        <v>100000</v>
      </c>
      <c r="F16" s="7">
        <f t="shared" si="2"/>
        <v>100000</v>
      </c>
      <c r="G16" s="7" t="s">
        <v>34</v>
      </c>
      <c r="H16" s="7">
        <v>0</v>
      </c>
      <c r="I16" s="7">
        <v>0</v>
      </c>
      <c r="J16" s="7">
        <v>0</v>
      </c>
      <c r="K16" s="11" t="s">
        <v>457</v>
      </c>
      <c r="L16" s="105" t="s">
        <v>460</v>
      </c>
      <c r="M16" s="2">
        <f>VLOOKUP(L16,[5]T_TYPE_VALUE!A:C,3,0)</f>
        <v>100003</v>
      </c>
      <c r="N16" s="11" t="s">
        <v>462</v>
      </c>
      <c r="O16" s="11" t="str">
        <f>"INSERT INTO "&amp;$B$2&amp;" VALUES("&amp;B16&amp;", "&amp;C16&amp;", "&amp;D16&amp;", "&amp;E16&amp;", "&amp;F16&amp;", "&amp;G16&amp;", "&amp;H16&amp;", "&amp;I16&amp;", "&amp;J16&amp;", '"&amp;K16&amp;"', "&amp;M16&amp;",'"&amp;N16&amp;"' )"</f>
        <v>INSERT INTO T_GROUP VALUES(110011, 0, 1, 100000, 100000, GETDATE(), 0, 0, 0, 'OFAC_ACCESS', 100003,'access to OFAC Screen' )</v>
      </c>
    </row>
    <row r="17" spans="1:15" ht="15">
      <c r="A17" s="11" t="str">
        <f>K17</f>
        <v>BAMLCO</v>
      </c>
      <c r="B17" s="13">
        <f>B16+1</f>
        <v>110012</v>
      </c>
      <c r="C17" s="7">
        <v>0</v>
      </c>
      <c r="D17" s="7">
        <v>1</v>
      </c>
      <c r="E17" s="7">
        <f t="shared" si="1"/>
        <v>100000</v>
      </c>
      <c r="F17" s="7">
        <f t="shared" si="2"/>
        <v>100000</v>
      </c>
      <c r="G17" s="7" t="s">
        <v>34</v>
      </c>
      <c r="H17" s="7">
        <v>0</v>
      </c>
      <c r="I17" s="7">
        <v>0</v>
      </c>
      <c r="J17" s="7">
        <v>0</v>
      </c>
      <c r="K17" s="11" t="s">
        <v>464</v>
      </c>
      <c r="L17" s="105" t="s">
        <v>460</v>
      </c>
      <c r="M17" s="2">
        <f>VLOOKUP(L17,[5]T_TYPE_VALUE!A:C,3,0)</f>
        <v>100003</v>
      </c>
      <c r="N17" s="11" t="s">
        <v>466</v>
      </c>
      <c r="O17" s="11" t="str">
        <f>"INSERT INTO "&amp;$B$2&amp;" VALUES("&amp;B17&amp;", "&amp;C17&amp;", "&amp;D17&amp;", "&amp;E17&amp;", "&amp;F17&amp;", "&amp;G17&amp;", "&amp;H17&amp;", "&amp;I17&amp;", "&amp;J17&amp;", '"&amp;K17&amp;"', "&amp;M17&amp;",'"&amp;N17&amp;"' )"</f>
        <v>INSERT INTO T_GROUP VALUES(110012, 0, 1, 100000, 100000, GETDATE(), 0, 0, 0, 'BAMLCO', 100003,'Access to kyc' )</v>
      </c>
    </row>
    <row r="18" spans="1:15" ht="15">
      <c r="A18" s="11" t="str">
        <f>K18</f>
        <v>CAMLCO</v>
      </c>
      <c r="B18" s="13">
        <f>B17+1</f>
        <v>110013</v>
      </c>
      <c r="C18" s="7">
        <v>0</v>
      </c>
      <c r="D18" s="7">
        <v>1</v>
      </c>
      <c r="E18" s="7">
        <f t="shared" si="1"/>
        <v>100000</v>
      </c>
      <c r="F18" s="7">
        <f t="shared" si="2"/>
        <v>100000</v>
      </c>
      <c r="G18" s="7" t="s">
        <v>34</v>
      </c>
      <c r="H18" s="7">
        <v>0</v>
      </c>
      <c r="I18" s="7">
        <v>0</v>
      </c>
      <c r="J18" s="7">
        <v>0</v>
      </c>
      <c r="K18" s="11" t="s">
        <v>465</v>
      </c>
      <c r="L18" s="105" t="s">
        <v>460</v>
      </c>
      <c r="M18" s="2">
        <f>VLOOKUP(L18,[5]T_TYPE_VALUE!A:C,3,0)</f>
        <v>100003</v>
      </c>
      <c r="N18" s="11" t="s">
        <v>466</v>
      </c>
      <c r="O18" s="11" t="str">
        <f>"INSERT INTO "&amp;$B$2&amp;" VALUES("&amp;B18&amp;", "&amp;C18&amp;", "&amp;D18&amp;", "&amp;E18&amp;", "&amp;F18&amp;", "&amp;G18&amp;", "&amp;H18&amp;", "&amp;I18&amp;", "&amp;J18&amp;", '"&amp;K18&amp;"', "&amp;M18&amp;",'"&amp;N18&amp;"' )"</f>
        <v>INSERT INTO T_GROUP VALUES(110013, 0, 1, 100000, 100000, GETDATE(), 0, 0, 0, 'CAMLCO', 100003,'Access to kyc' )</v>
      </c>
    </row>
    <row r="19" spans="1:15" ht="15">
      <c r="B19" s="13"/>
      <c r="C19" s="7"/>
      <c r="D19" s="7"/>
      <c r="E19" s="7"/>
      <c r="F19" s="7"/>
      <c r="G19" s="7"/>
      <c r="H19" s="7"/>
      <c r="I19" s="7"/>
      <c r="J19" s="7"/>
      <c r="L19" s="105"/>
      <c r="M19" s="2"/>
    </row>
    <row r="21" spans="1:15" ht="15" customHeight="1">
      <c r="A21" s="11" t="str">
        <f>K21</f>
        <v>ICBI</v>
      </c>
      <c r="B21" s="7">
        <f>B18+1</f>
        <v>110014</v>
      </c>
      <c r="C21" s="7">
        <v>0</v>
      </c>
      <c r="D21" s="7">
        <v>1</v>
      </c>
      <c r="E21" s="7">
        <f t="shared" si="1"/>
        <v>100000</v>
      </c>
      <c r="F21" s="7">
        <f t="shared" si="2"/>
        <v>100000</v>
      </c>
      <c r="G21" s="7" t="s">
        <v>34</v>
      </c>
      <c r="H21" s="7">
        <v>0</v>
      </c>
      <c r="I21" s="7">
        <v>0</v>
      </c>
      <c r="J21" s="7">
        <v>0</v>
      </c>
      <c r="K21" s="11" t="s">
        <v>385</v>
      </c>
      <c r="L21" s="105" t="s">
        <v>461</v>
      </c>
      <c r="M21" s="2">
        <f>VLOOKUP(L21,[5]T_TYPE_VALUE!A:C,3,0)</f>
        <v>100004</v>
      </c>
      <c r="N21" s="11" t="s">
        <v>387</v>
      </c>
      <c r="O21" s="11" t="str">
        <f t="shared" si="4"/>
        <v>INSERT INTO T_GROUP VALUES(110014, 0, 1, 100000, 100000, GETDATE(), 0, 0, 0, 'ICBI', 100004,'External' )</v>
      </c>
    </row>
    <row r="22" spans="1:15" ht="15" customHeight="1">
      <c r="A22" s="11" t="str">
        <f>K22</f>
        <v>BANK_ASIA</v>
      </c>
      <c r="B22" s="7">
        <f>B21+1</f>
        <v>110015</v>
      </c>
      <c r="C22" s="7">
        <v>0</v>
      </c>
      <c r="D22" s="7">
        <v>1</v>
      </c>
      <c r="E22" s="7">
        <f t="shared" si="1"/>
        <v>100000</v>
      </c>
      <c r="F22" s="7">
        <f t="shared" si="2"/>
        <v>100000</v>
      </c>
      <c r="G22" s="7" t="s">
        <v>34</v>
      </c>
      <c r="H22" s="7">
        <v>0</v>
      </c>
      <c r="I22" s="7">
        <v>0</v>
      </c>
      <c r="J22" s="7">
        <v>0</v>
      </c>
      <c r="K22" s="11" t="s">
        <v>386</v>
      </c>
      <c r="L22" s="105" t="s">
        <v>461</v>
      </c>
      <c r="M22" s="2">
        <f>VLOOKUP(L22,[5]T_TYPE_VALUE!A:C,3,0)</f>
        <v>100004</v>
      </c>
      <c r="N22" s="11" t="s">
        <v>387</v>
      </c>
      <c r="O22" s="11" t="str">
        <f t="shared" si="4"/>
        <v>INSERT INTO T_GROUP VALUES(110015, 0, 1, 100000, 100000, GETDATE(), 0, 0, 0, 'BANK_ASIA', 100004,'External' )</v>
      </c>
    </row>
    <row r="23" spans="1:15" ht="15" customHeight="1">
      <c r="A23" s="11" t="str">
        <f>K23</f>
        <v>TRUST_BANK</v>
      </c>
      <c r="B23" s="7">
        <f>B22+1</f>
        <v>110016</v>
      </c>
      <c r="C23" s="7">
        <v>0</v>
      </c>
      <c r="D23" s="7">
        <v>1</v>
      </c>
      <c r="E23" s="7">
        <f t="shared" si="1"/>
        <v>100000</v>
      </c>
      <c r="F23" s="7">
        <f t="shared" si="2"/>
        <v>100000</v>
      </c>
      <c r="G23" s="7" t="s">
        <v>34</v>
      </c>
      <c r="H23" s="7">
        <v>0</v>
      </c>
      <c r="I23" s="7">
        <v>0</v>
      </c>
      <c r="J23" s="7">
        <v>0</v>
      </c>
      <c r="K23" s="11" t="s">
        <v>388</v>
      </c>
      <c r="L23" s="105" t="s">
        <v>461</v>
      </c>
      <c r="M23" s="2">
        <f>VLOOKUP(L23,[5]T_TYPE_VALUE!A:C,3,0)</f>
        <v>100004</v>
      </c>
      <c r="N23" s="11" t="s">
        <v>387</v>
      </c>
      <c r="O23" s="11" t="str">
        <f t="shared" si="4"/>
        <v>INSERT INTO T_GROUP VALUES(110016, 0, 1, 100000, 100000, GETDATE(), 0, 0, 0, 'TRUST_BANK', 100004,'External' )</v>
      </c>
    </row>
    <row r="24" spans="1:15" ht="15">
      <c r="A24" s="11" t="str">
        <f>K24</f>
        <v>DHAKA_BANK</v>
      </c>
      <c r="B24" s="7">
        <f>B23+1</f>
        <v>110017</v>
      </c>
      <c r="C24" s="7">
        <v>0</v>
      </c>
      <c r="D24" s="7">
        <v>1</v>
      </c>
      <c r="E24" s="7">
        <f t="shared" si="1"/>
        <v>100000</v>
      </c>
      <c r="F24" s="7">
        <f t="shared" si="2"/>
        <v>100000</v>
      </c>
      <c r="G24" s="7" t="s">
        <v>34</v>
      </c>
      <c r="H24" s="7">
        <v>0</v>
      </c>
      <c r="I24" s="7">
        <v>0</v>
      </c>
      <c r="J24" s="7">
        <v>0</v>
      </c>
      <c r="K24" s="11" t="s">
        <v>450</v>
      </c>
      <c r="L24" s="105" t="s">
        <v>461</v>
      </c>
      <c r="M24" s="2">
        <f>VLOOKUP(L24,[5]T_TYPE_VALUE!A:C,3,0)</f>
        <v>100004</v>
      </c>
      <c r="N24" s="11" t="s">
        <v>387</v>
      </c>
      <c r="O24" s="11" t="str">
        <f t="shared" si="4"/>
        <v>INSERT INTO T_GROUP VALUES(110017, 0, 1, 100000, 100000, GETDATE(), 0, 0, 0, 'DHAKA_BANK', 100004,'External' )</v>
      </c>
    </row>
    <row r="26" spans="1:15" ht="15">
      <c r="A26" s="11" t="str">
        <f>K26</f>
        <v>ALARAFAH_BANK</v>
      </c>
      <c r="B26" s="13">
        <f>B18+1</f>
        <v>110014</v>
      </c>
      <c r="C26" s="7">
        <v>0</v>
      </c>
      <c r="D26" s="7">
        <v>1</v>
      </c>
      <c r="E26" s="7">
        <f t="shared" si="1"/>
        <v>100000</v>
      </c>
      <c r="F26" s="7">
        <f t="shared" si="2"/>
        <v>100000</v>
      </c>
      <c r="G26" s="7" t="s">
        <v>34</v>
      </c>
      <c r="H26" s="7">
        <v>0</v>
      </c>
      <c r="I26" s="7">
        <v>0</v>
      </c>
      <c r="J26" s="7">
        <v>0</v>
      </c>
      <c r="K26" s="11" t="s">
        <v>468</v>
      </c>
      <c r="L26" s="105" t="s">
        <v>461</v>
      </c>
      <c r="M26" s="2">
        <f>VLOOKUP(L26,[5]T_TYPE_VALUE!A:C,3,0)</f>
        <v>100004</v>
      </c>
      <c r="N26" s="11" t="s">
        <v>387</v>
      </c>
      <c r="O26" s="11" t="str">
        <f t="shared" si="4"/>
        <v>INSERT INTO T_GROUP VALUES(110014, 0, 1, 100000, 100000, GETDATE(), 0, 0, 0, 'ALARAFAH_BANK', 100004,'External' )</v>
      </c>
    </row>
    <row r="27" spans="1:15" ht="15">
      <c r="A27" s="11" t="str">
        <f>K27</f>
        <v>TREASURY</v>
      </c>
      <c r="B27" s="13">
        <f>B19+1</f>
        <v>1</v>
      </c>
      <c r="C27" s="7">
        <v>0</v>
      </c>
      <c r="D27" s="7">
        <v>1</v>
      </c>
      <c r="E27" s="7">
        <f t="shared" si="1"/>
        <v>100000</v>
      </c>
      <c r="F27" s="7">
        <f t="shared" si="2"/>
        <v>100000</v>
      </c>
      <c r="G27" s="7" t="s">
        <v>34</v>
      </c>
      <c r="H27" s="7">
        <v>0</v>
      </c>
      <c r="I27" s="7">
        <v>0</v>
      </c>
      <c r="J27" s="7">
        <v>0</v>
      </c>
      <c r="K27" s="11" t="s">
        <v>503</v>
      </c>
      <c r="L27" s="105" t="s">
        <v>460</v>
      </c>
      <c r="M27" s="132">
        <f>VLOOKUP(L27,[5]T_TYPE_VALUE!A:C,3,0)</f>
        <v>100003</v>
      </c>
      <c r="N27" s="11" t="s">
        <v>504</v>
      </c>
      <c r="O27" s="11" t="str">
        <f t="shared" ref="O27" si="5">"INSERT INTO "&amp;$B$2&amp;" VALUES("&amp;B27&amp;", "&amp;C27&amp;", "&amp;D27&amp;", "&amp;E27&amp;", "&amp;F27&amp;", "&amp;G27&amp;", "&amp;H27&amp;", "&amp;I27&amp;", "&amp;J27&amp;", '"&amp;K27&amp;"', "&amp;M27&amp;",'"&amp;N27&amp;"' )"</f>
        <v>INSERT INTO T_GROUP VALUES(1, 0, 1, 100000, 100000, GETDATE(), 0, 0, 0, 'TREASURY', 100003,'Access Treasury' )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"/>
  <sheetViews>
    <sheetView topLeftCell="S1" workbookViewId="0">
      <selection activeCell="W17" sqref="W17"/>
    </sheetView>
  </sheetViews>
  <sheetFormatPr defaultColWidth="8.85546875" defaultRowHeight="15"/>
  <cols>
    <col min="1" max="1" width="16.140625" bestFit="1" customWidth="1"/>
    <col min="10" max="10" width="11.7109375" bestFit="1" customWidth="1"/>
    <col min="11" max="12" width="11.7109375" customWidth="1"/>
    <col min="13" max="13" width="8.85546875" bestFit="1" customWidth="1"/>
    <col min="14" max="14" width="18.7109375" bestFit="1" customWidth="1"/>
    <col min="15" max="15" width="15.28515625" bestFit="1" customWidth="1"/>
    <col min="18" max="18" width="11.28515625" bestFit="1" customWidth="1"/>
    <col min="19" max="19" width="15" bestFit="1" customWidth="1"/>
    <col min="20" max="20" width="10.85546875" bestFit="1" customWidth="1"/>
    <col min="21" max="21" width="16.140625" bestFit="1" customWidth="1"/>
    <col min="24" max="24" width="120.7109375" bestFit="1" customWidth="1"/>
  </cols>
  <sheetData>
    <row r="2" spans="1:24" ht="15" customHeight="1">
      <c r="B2" t="s">
        <v>15</v>
      </c>
    </row>
    <row r="3" spans="1:24" ht="15" customHeight="1">
      <c r="B3" t="s">
        <v>51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28</v>
      </c>
      <c r="J3" t="s">
        <v>30</v>
      </c>
      <c r="K3" t="s">
        <v>455</v>
      </c>
      <c r="L3" t="s">
        <v>60</v>
      </c>
      <c r="M3" s="32" t="s">
        <v>185</v>
      </c>
      <c r="N3" t="s">
        <v>19</v>
      </c>
      <c r="O3" s="17" t="s">
        <v>158</v>
      </c>
      <c r="P3" t="s">
        <v>52</v>
      </c>
      <c r="Q3" t="s">
        <v>186</v>
      </c>
      <c r="R3" t="s">
        <v>187</v>
      </c>
      <c r="S3" t="s">
        <v>154</v>
      </c>
      <c r="T3" t="s">
        <v>188</v>
      </c>
      <c r="U3" t="s">
        <v>189</v>
      </c>
      <c r="V3" t="s">
        <v>190</v>
      </c>
      <c r="W3" t="s">
        <v>456</v>
      </c>
      <c r="X3" s="29" t="str">
        <f>"DELETE " &amp;$B$2&amp; " WHERE id_user_key &gt;= 110000"</f>
        <v>DELETE T_USER WHERE id_user_key &gt;= 110000</v>
      </c>
    </row>
    <row r="4" spans="1:2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P4" s="2"/>
      <c r="V4" s="9"/>
      <c r="W4" s="9"/>
    </row>
    <row r="5" spans="1:24" ht="15" customHeight="1">
      <c r="A5" t="str">
        <f>U5</f>
        <v>naz.ahmed</v>
      </c>
      <c r="B5" s="2">
        <v>110000</v>
      </c>
      <c r="C5" s="2">
        <v>0</v>
      </c>
      <c r="D5" s="2">
        <v>1</v>
      </c>
      <c r="E5" s="2">
        <f>ID_ENV_KEY</f>
        <v>100000</v>
      </c>
      <c r="F5" s="2">
        <f>ID_USER_MOD_KEY</f>
        <v>100000</v>
      </c>
      <c r="G5" s="2" t="s">
        <v>34</v>
      </c>
      <c r="H5" s="2">
        <v>0</v>
      </c>
      <c r="I5" s="2">
        <v>0</v>
      </c>
      <c r="J5" s="2">
        <v>0</v>
      </c>
      <c r="K5" s="2" t="s">
        <v>391</v>
      </c>
      <c r="L5" s="9">
        <f>VLOOKUP(K5,[5]T_REGION!$A:$B,2,0)</f>
        <v>100002</v>
      </c>
      <c r="M5" s="2" t="s">
        <v>405</v>
      </c>
      <c r="N5" s="2">
        <f>VLOOKUP(M5, T_LEGAL_ENTITY!$A:$B,2,1)</f>
        <v>110000</v>
      </c>
      <c r="O5" t="s">
        <v>177</v>
      </c>
      <c r="P5" s="2">
        <f>VLOOKUP(O5,T_GROUP!$A:$B,2,0)</f>
        <v>110003</v>
      </c>
      <c r="Q5" t="s">
        <v>191</v>
      </c>
      <c r="R5" s="10" t="s">
        <v>192</v>
      </c>
      <c r="S5" t="s">
        <v>203</v>
      </c>
      <c r="T5" t="s">
        <v>37</v>
      </c>
      <c r="U5" t="str">
        <f>LOWER(Q5)&amp;"."&amp;LOWER(R5)</f>
        <v>naz.ahmed</v>
      </c>
      <c r="V5" s="9">
        <v>0</v>
      </c>
      <c r="W5" s="9">
        <v>1</v>
      </c>
      <c r="X5" t="str">
        <f>"INSERT INTO "&amp;$B$2&amp;" VALUES("&amp;B5&amp;", "&amp;C5&amp;", "&amp;D5&amp;", "&amp;E5&amp;", "&amp;F5&amp;", "&amp;G5&amp;", "&amp;H5&amp;", "&amp;I5&amp;", "&amp;J5&amp;","&amp;L5&amp;",  "&amp;P5&amp;","&amp;N5&amp;", '"&amp;Q5&amp;"', '"&amp;R5&amp;"', '"&amp;S5&amp;"', '"&amp;T5&amp;"', '"&amp;U5&amp;"', "&amp;V5&amp;", "&amp;W5&amp;")"</f>
        <v>INSERT INTO T_USER VALUES(110000, 0, 1, 100000, 100000, GETDATE(), 0, 0, 0,100002,  110003,110000, 'Naz', 'Ahmed', 'naz.ahmed', '?', 'naz.ahmed', 0, 1)</v>
      </c>
    </row>
    <row r="6" spans="1:24" ht="15" customHeight="1">
      <c r="A6" s="3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P6" s="2"/>
      <c r="R6" s="10"/>
      <c r="V6" s="9"/>
      <c r="W6" s="9"/>
    </row>
    <row r="7" spans="1:24">
      <c r="B7" s="2"/>
      <c r="C7" s="2"/>
      <c r="D7" s="2"/>
      <c r="E7" s="2"/>
      <c r="F7" s="2"/>
      <c r="G7" s="2"/>
      <c r="H7" s="2"/>
      <c r="I7" s="2"/>
      <c r="J7" s="2"/>
      <c r="K7" s="2"/>
      <c r="L7" s="9"/>
      <c r="N7" s="2"/>
      <c r="P7" s="2"/>
      <c r="R7" s="2"/>
      <c r="T7" s="2"/>
      <c r="V7" s="9"/>
      <c r="W7" s="9"/>
    </row>
    <row r="8" spans="1:24">
      <c r="B8" s="2"/>
    </row>
    <row r="9" spans="1:24">
      <c r="B9" s="2"/>
    </row>
  </sheetData>
  <pageMargins left="0.7" right="0.7" top="0.75" bottom="0.75" header="0.51180555555555496" footer="0.51180555555555496"/>
  <pageSetup firstPageNumber="0" orientation="portrait" horizontalDpi="4294967292" vertic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topLeftCell="L31" workbookViewId="0">
      <selection activeCell="P14" sqref="P14"/>
    </sheetView>
  </sheetViews>
  <sheetFormatPr defaultColWidth="8.85546875" defaultRowHeight="15"/>
  <cols>
    <col min="1" max="1" width="36.7109375" bestFit="1" customWidth="1"/>
    <col min="2" max="2" width="15.7109375" bestFit="1" customWidth="1"/>
    <col min="3" max="3" width="9" bestFit="1" customWidth="1"/>
    <col min="4" max="4" width="7.85546875" bestFit="1" customWidth="1"/>
    <col min="5" max="5" width="9.85546875" bestFit="1" customWidth="1"/>
    <col min="6" max="6" width="14.7109375" bestFit="1" customWidth="1"/>
    <col min="7" max="7" width="9.28515625" bestFit="1" customWidth="1"/>
    <col min="8" max="8" width="11.28515625" style="19" bestFit="1" customWidth="1"/>
    <col min="9" max="9" width="18.28515625" bestFit="1" customWidth="1"/>
    <col min="10" max="10" width="18.28515625" customWidth="1"/>
    <col min="11" max="11" width="15.42578125" bestFit="1" customWidth="1"/>
    <col min="12" max="12" width="19" bestFit="1" customWidth="1"/>
    <col min="13" max="13" width="20.85546875" bestFit="1" customWidth="1"/>
    <col min="14" max="14" width="16.28515625" bestFit="1" customWidth="1"/>
    <col min="15" max="15" width="7" bestFit="1" customWidth="1"/>
    <col min="16" max="16" width="114.28515625" bestFit="1" customWidth="1"/>
    <col min="17" max="17" width="7.140625" bestFit="1" customWidth="1"/>
  </cols>
  <sheetData>
    <row r="2" spans="1:16" ht="15" customHeight="1">
      <c r="B2" t="s">
        <v>210</v>
      </c>
    </row>
    <row r="3" spans="1:16" ht="15" customHeight="1">
      <c r="B3" t="s">
        <v>55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19" t="s">
        <v>26</v>
      </c>
      <c r="I3" t="s">
        <v>211</v>
      </c>
      <c r="J3" t="s">
        <v>409</v>
      </c>
      <c r="K3" t="s">
        <v>212</v>
      </c>
      <c r="L3" t="s">
        <v>213</v>
      </c>
      <c r="M3" t="s">
        <v>214</v>
      </c>
      <c r="N3" t="s">
        <v>215</v>
      </c>
      <c r="O3" t="s">
        <v>33</v>
      </c>
      <c r="P3" t="str">
        <f>"TRUNCATE TABLE " &amp;$B$2</f>
        <v>TRUNCATE TABLE T_GUI_CONTROL</v>
      </c>
    </row>
    <row r="4" spans="1:16" ht="15" customHeight="1">
      <c r="A4" t="str">
        <f t="shared" ref="A4:A45" si="0">K4&amp;"."&amp;L4&amp;"."&amp;M4</f>
        <v>frmCorp.btnPanel.btnSave</v>
      </c>
      <c r="B4">
        <v>110000</v>
      </c>
      <c r="C4" s="2">
        <v>0</v>
      </c>
      <c r="D4" s="2">
        <v>1</v>
      </c>
      <c r="E4" s="2">
        <f t="shared" ref="E4:E45" si="1">ID_ENV_KEY</f>
        <v>100000</v>
      </c>
      <c r="F4" s="2">
        <v>0</v>
      </c>
      <c r="G4" s="2" t="s">
        <v>34</v>
      </c>
      <c r="H4" s="19">
        <v>0</v>
      </c>
      <c r="I4" s="10">
        <v>-2147483648</v>
      </c>
      <c r="J4" s="10">
        <v>-2147483648</v>
      </c>
      <c r="K4" t="s">
        <v>216</v>
      </c>
      <c r="L4" t="s">
        <v>217</v>
      </c>
      <c r="M4" t="s">
        <v>218</v>
      </c>
      <c r="N4" t="s">
        <v>37</v>
      </c>
      <c r="O4" t="s">
        <v>37</v>
      </c>
      <c r="P4" t="str">
        <f>"INSERT INTO "&amp;$B$2&amp;" VALUES("&amp;B4&amp;", "&amp;C4&amp;", "&amp;D4&amp;", "&amp;E4&amp;", "&amp;F4&amp;", "&amp;G4&amp;", "&amp;H4&amp;", '"&amp;I4&amp;"',"&amp;J4&amp;", '"&amp;K4&amp;"', '"&amp;L4&amp;"', '"&amp;M4&amp;"', '"&amp;N4&amp;"', '"&amp;O4&amp;"')"</f>
        <v>INSERT INTO T_GUI_CONTROL VALUES(110000, 0, 1, 100000, 0, GETDATE(), 0, '-2147483648',-2147483648, 'frmCorp', 'btnPanel', 'btnSave', '?', '?')</v>
      </c>
    </row>
    <row r="5" spans="1:16" ht="15" customHeight="1">
      <c r="A5" t="str">
        <f t="shared" si="0"/>
        <v>frmCorp.btnPanel.btnCancel</v>
      </c>
      <c r="B5">
        <f t="shared" ref="B5:B45" si="2">B4+1</f>
        <v>110001</v>
      </c>
      <c r="C5" s="2">
        <v>0</v>
      </c>
      <c r="D5" s="2">
        <v>1</v>
      </c>
      <c r="E5" s="2">
        <f t="shared" si="1"/>
        <v>100000</v>
      </c>
      <c r="F5" s="2">
        <v>0</v>
      </c>
      <c r="G5" s="2" t="s">
        <v>34</v>
      </c>
      <c r="H5" s="19">
        <v>0</v>
      </c>
      <c r="I5" s="10">
        <v>-2147483648</v>
      </c>
      <c r="J5" s="10">
        <v>-2147483648</v>
      </c>
      <c r="K5" t="s">
        <v>216</v>
      </c>
      <c r="L5" t="s">
        <v>217</v>
      </c>
      <c r="M5" t="s">
        <v>219</v>
      </c>
      <c r="N5" t="s">
        <v>37</v>
      </c>
      <c r="O5" t="s">
        <v>37</v>
      </c>
      <c r="P5" t="str">
        <f t="shared" ref="P5:P51" si="3">"INSERT INTO "&amp;$B$2&amp;" VALUES("&amp;B5&amp;", "&amp;C5&amp;", "&amp;D5&amp;", "&amp;E5&amp;", "&amp;F5&amp;", "&amp;G5&amp;", "&amp;H5&amp;", '"&amp;I5&amp;"',"&amp;J5&amp;", '"&amp;K5&amp;"', '"&amp;L5&amp;"', '"&amp;M5&amp;"', '"&amp;N5&amp;"', '"&amp;O5&amp;"')"</f>
        <v>INSERT INTO T_GUI_CONTROL VALUES(110001, 0, 1, 100000, 0, GETDATE(), 0, '-2147483648',-2147483648, 'frmCorp', 'btnPanel', 'btnCancel', '?', '?')</v>
      </c>
    </row>
    <row r="6" spans="1:16" ht="15" customHeight="1">
      <c r="A6" t="str">
        <f t="shared" si="0"/>
        <v>frmCorp.btnPanel.btnSubmit</v>
      </c>
      <c r="B6">
        <f t="shared" si="2"/>
        <v>110002</v>
      </c>
      <c r="C6" s="2">
        <v>0</v>
      </c>
      <c r="D6" s="2">
        <v>1</v>
      </c>
      <c r="E6" s="2">
        <f t="shared" si="1"/>
        <v>100000</v>
      </c>
      <c r="F6" s="2">
        <v>0</v>
      </c>
      <c r="G6" s="2" t="s">
        <v>34</v>
      </c>
      <c r="H6" s="19">
        <v>0</v>
      </c>
      <c r="I6" s="10">
        <v>-2147483648</v>
      </c>
      <c r="J6" s="10">
        <v>-2147483648</v>
      </c>
      <c r="K6" t="s">
        <v>216</v>
      </c>
      <c r="L6" t="s">
        <v>217</v>
      </c>
      <c r="M6" t="s">
        <v>220</v>
      </c>
      <c r="N6" t="s">
        <v>37</v>
      </c>
      <c r="O6" t="s">
        <v>37</v>
      </c>
      <c r="P6" t="str">
        <f t="shared" si="3"/>
        <v>INSERT INTO T_GUI_CONTROL VALUES(110002, 0, 1, 100000, 0, GETDATE(), 0, '-2147483648',-2147483648, 'frmCorp', 'btnPanel', 'btnSubmit', '?', '?')</v>
      </c>
    </row>
    <row r="7" spans="1:16" ht="15" customHeight="1">
      <c r="A7" t="str">
        <f t="shared" si="0"/>
        <v>frmCorp.btnPanel.btnApprove</v>
      </c>
      <c r="B7">
        <f t="shared" si="2"/>
        <v>110003</v>
      </c>
      <c r="C7" s="2">
        <v>0</v>
      </c>
      <c r="D7" s="2">
        <v>1</v>
      </c>
      <c r="E7" s="2">
        <f t="shared" si="1"/>
        <v>100000</v>
      </c>
      <c r="F7" s="2">
        <v>0</v>
      </c>
      <c r="G7" s="2" t="s">
        <v>34</v>
      </c>
      <c r="H7" s="19">
        <v>0</v>
      </c>
      <c r="I7" s="10">
        <v>-2147483648</v>
      </c>
      <c r="J7" s="10">
        <v>-2147483648</v>
      </c>
      <c r="K7" t="s">
        <v>216</v>
      </c>
      <c r="L7" t="s">
        <v>217</v>
      </c>
      <c r="M7" t="s">
        <v>221</v>
      </c>
      <c r="N7" t="s">
        <v>37</v>
      </c>
      <c r="O7" t="s">
        <v>37</v>
      </c>
      <c r="P7" t="str">
        <f t="shared" si="3"/>
        <v>INSERT INTO T_GUI_CONTROL VALUES(110003, 0, 1, 100000, 0, GETDATE(), 0, '-2147483648',-2147483648, 'frmCorp', 'btnPanel', 'btnApprove', '?', '?')</v>
      </c>
    </row>
    <row r="8" spans="1:16" ht="15" customHeight="1">
      <c r="A8" t="str">
        <f t="shared" si="0"/>
        <v>frmCorp.btnPanel.btnReject</v>
      </c>
      <c r="B8">
        <f t="shared" si="2"/>
        <v>110004</v>
      </c>
      <c r="C8" s="2">
        <v>0</v>
      </c>
      <c r="D8" s="2">
        <v>1</v>
      </c>
      <c r="E8" s="2">
        <f t="shared" si="1"/>
        <v>100000</v>
      </c>
      <c r="F8" s="2">
        <v>0</v>
      </c>
      <c r="G8" s="2" t="s">
        <v>34</v>
      </c>
      <c r="H8" s="19">
        <v>0</v>
      </c>
      <c r="I8" s="10">
        <v>-2147483648</v>
      </c>
      <c r="J8" s="10">
        <v>-2147483648</v>
      </c>
      <c r="K8" t="s">
        <v>216</v>
      </c>
      <c r="L8" t="s">
        <v>217</v>
      </c>
      <c r="M8" t="s">
        <v>222</v>
      </c>
      <c r="N8" t="s">
        <v>37</v>
      </c>
      <c r="O8" t="s">
        <v>37</v>
      </c>
      <c r="P8" t="str">
        <f t="shared" si="3"/>
        <v>INSERT INTO T_GUI_CONTROL VALUES(110004, 0, 1, 100000, 0, GETDATE(), 0, '-2147483648',-2147483648, 'frmCorp', 'btnPanel', 'btnReject', '?', '?')</v>
      </c>
    </row>
    <row r="9" spans="1:16" ht="15" customHeight="1">
      <c r="A9" t="str">
        <f t="shared" si="0"/>
        <v>frmContact.btnPanel.btnSave</v>
      </c>
      <c r="B9">
        <f t="shared" si="2"/>
        <v>110005</v>
      </c>
      <c r="C9" s="2">
        <v>0</v>
      </c>
      <c r="D9" s="2">
        <v>1</v>
      </c>
      <c r="E9" s="2">
        <f t="shared" si="1"/>
        <v>100000</v>
      </c>
      <c r="F9" s="2">
        <v>0</v>
      </c>
      <c r="G9" s="2" t="s">
        <v>34</v>
      </c>
      <c r="H9" s="19">
        <v>0</v>
      </c>
      <c r="I9" s="10">
        <v>-2147483648</v>
      </c>
      <c r="J9" s="10">
        <v>-2147483648</v>
      </c>
      <c r="K9" t="s">
        <v>223</v>
      </c>
      <c r="L9" t="s">
        <v>217</v>
      </c>
      <c r="M9" t="s">
        <v>218</v>
      </c>
      <c r="N9" t="s">
        <v>37</v>
      </c>
      <c r="O9" t="s">
        <v>37</v>
      </c>
      <c r="P9" t="str">
        <f t="shared" si="3"/>
        <v>INSERT INTO T_GUI_CONTROL VALUES(110005, 0, 1, 100000, 0, GETDATE(), 0, '-2147483648',-2147483648, 'frmContact', 'btnPanel', 'btnSave', '?', '?')</v>
      </c>
    </row>
    <row r="10" spans="1:16" ht="15" customHeight="1">
      <c r="A10" t="str">
        <f t="shared" si="0"/>
        <v>frmContact.btnPanel.btnCancel</v>
      </c>
      <c r="B10">
        <f t="shared" si="2"/>
        <v>110006</v>
      </c>
      <c r="C10" s="2">
        <v>0</v>
      </c>
      <c r="D10" s="2">
        <v>1</v>
      </c>
      <c r="E10" s="2">
        <f t="shared" si="1"/>
        <v>100000</v>
      </c>
      <c r="F10" s="2">
        <v>0</v>
      </c>
      <c r="G10" s="2" t="s">
        <v>34</v>
      </c>
      <c r="H10" s="19">
        <v>0</v>
      </c>
      <c r="I10" s="10">
        <v>-2147483648</v>
      </c>
      <c r="J10" s="10">
        <v>-2147483648</v>
      </c>
      <c r="K10" t="s">
        <v>223</v>
      </c>
      <c r="L10" t="s">
        <v>217</v>
      </c>
      <c r="M10" t="s">
        <v>219</v>
      </c>
      <c r="N10" t="s">
        <v>37</v>
      </c>
      <c r="O10" t="s">
        <v>37</v>
      </c>
      <c r="P10" t="str">
        <f t="shared" si="3"/>
        <v>INSERT INTO T_GUI_CONTROL VALUES(110006, 0, 1, 100000, 0, GETDATE(), 0, '-2147483648',-2147483648, 'frmContact', 'btnPanel', 'btnCancel', '?', '?')</v>
      </c>
    </row>
    <row r="11" spans="1:16" ht="15" customHeight="1">
      <c r="A11" t="str">
        <f t="shared" si="0"/>
        <v>frmContact.btnPanel.btnSubmit</v>
      </c>
      <c r="B11">
        <f t="shared" si="2"/>
        <v>110007</v>
      </c>
      <c r="C11" s="2">
        <v>0</v>
      </c>
      <c r="D11" s="2">
        <v>1</v>
      </c>
      <c r="E11" s="2">
        <f t="shared" si="1"/>
        <v>100000</v>
      </c>
      <c r="F11" s="2">
        <v>0</v>
      </c>
      <c r="G11" s="2" t="s">
        <v>34</v>
      </c>
      <c r="H11" s="19">
        <v>0</v>
      </c>
      <c r="I11" s="10">
        <v>-2147483648</v>
      </c>
      <c r="J11" s="10">
        <v>-2147483648</v>
      </c>
      <c r="K11" t="s">
        <v>223</v>
      </c>
      <c r="L11" t="s">
        <v>217</v>
      </c>
      <c r="M11" t="s">
        <v>220</v>
      </c>
      <c r="N11" t="s">
        <v>37</v>
      </c>
      <c r="O11" t="s">
        <v>37</v>
      </c>
      <c r="P11" t="str">
        <f t="shared" si="3"/>
        <v>INSERT INTO T_GUI_CONTROL VALUES(110007, 0, 1, 100000, 0, GETDATE(), 0, '-2147483648',-2147483648, 'frmContact', 'btnPanel', 'btnSubmit', '?', '?')</v>
      </c>
    </row>
    <row r="12" spans="1:16" ht="15" customHeight="1">
      <c r="A12" t="str">
        <f t="shared" si="0"/>
        <v>frmContact.btnPanel.btnApprove</v>
      </c>
      <c r="B12">
        <f t="shared" si="2"/>
        <v>110008</v>
      </c>
      <c r="C12" s="2">
        <v>0</v>
      </c>
      <c r="D12" s="2">
        <v>1</v>
      </c>
      <c r="E12" s="2">
        <f t="shared" si="1"/>
        <v>100000</v>
      </c>
      <c r="F12" s="2">
        <v>0</v>
      </c>
      <c r="G12" s="2" t="s">
        <v>34</v>
      </c>
      <c r="H12" s="19">
        <v>0</v>
      </c>
      <c r="I12" s="10">
        <v>-2147483648</v>
      </c>
      <c r="J12" s="10">
        <v>-2147483648</v>
      </c>
      <c r="K12" t="s">
        <v>223</v>
      </c>
      <c r="L12" t="s">
        <v>217</v>
      </c>
      <c r="M12" t="s">
        <v>221</v>
      </c>
      <c r="N12" t="s">
        <v>37</v>
      </c>
      <c r="O12" t="s">
        <v>37</v>
      </c>
      <c r="P12" t="str">
        <f t="shared" si="3"/>
        <v>INSERT INTO T_GUI_CONTROL VALUES(110008, 0, 1, 100000, 0, GETDATE(), 0, '-2147483648',-2147483648, 'frmContact', 'btnPanel', 'btnApprove', '?', '?')</v>
      </c>
    </row>
    <row r="13" spans="1:16" ht="15" customHeight="1">
      <c r="A13" t="str">
        <f t="shared" si="0"/>
        <v>frmContact.btnPanel.btnReject</v>
      </c>
      <c r="B13">
        <f t="shared" si="2"/>
        <v>110009</v>
      </c>
      <c r="C13" s="2">
        <v>0</v>
      </c>
      <c r="D13" s="2">
        <v>1</v>
      </c>
      <c r="E13" s="2">
        <f t="shared" si="1"/>
        <v>100000</v>
      </c>
      <c r="F13" s="2">
        <v>0</v>
      </c>
      <c r="G13" s="2" t="s">
        <v>34</v>
      </c>
      <c r="H13" s="19">
        <v>0</v>
      </c>
      <c r="I13" s="10">
        <v>-2147483648</v>
      </c>
      <c r="J13" s="10">
        <v>-2147483648</v>
      </c>
      <c r="K13" t="s">
        <v>223</v>
      </c>
      <c r="L13" t="s">
        <v>217</v>
      </c>
      <c r="M13" t="s">
        <v>222</v>
      </c>
      <c r="N13" t="s">
        <v>37</v>
      </c>
      <c r="O13" t="s">
        <v>37</v>
      </c>
      <c r="P13" t="str">
        <f t="shared" si="3"/>
        <v>INSERT INTO T_GUI_CONTROL VALUES(110009, 0, 1, 100000, 0, GETDATE(), 0, '-2147483648',-2147483648, 'frmContact', 'btnPanel', 'btnReject', '?', '?')</v>
      </c>
    </row>
    <row r="14" spans="1:16" ht="15" customHeight="1">
      <c r="A14" t="str">
        <f t="shared" si="0"/>
        <v>frmValuable.btnPanel.btnSave</v>
      </c>
      <c r="B14">
        <f t="shared" si="2"/>
        <v>110010</v>
      </c>
      <c r="C14" s="2">
        <v>0</v>
      </c>
      <c r="D14" s="2">
        <v>1</v>
      </c>
      <c r="E14" s="2">
        <f t="shared" si="1"/>
        <v>100000</v>
      </c>
      <c r="F14" s="2">
        <v>0</v>
      </c>
      <c r="G14" t="s">
        <v>34</v>
      </c>
      <c r="H14" s="19">
        <v>0</v>
      </c>
      <c r="I14" s="10">
        <v>-2147483648</v>
      </c>
      <c r="J14" s="10">
        <v>-2147483648</v>
      </c>
      <c r="K14" t="s">
        <v>224</v>
      </c>
      <c r="L14" t="s">
        <v>217</v>
      </c>
      <c r="M14" t="s">
        <v>218</v>
      </c>
      <c r="N14" t="s">
        <v>37</v>
      </c>
      <c r="O14" t="s">
        <v>37</v>
      </c>
      <c r="P14" t="str">
        <f t="shared" si="3"/>
        <v>INSERT INTO T_GUI_CONTROL VALUES(110010, 0, 1, 100000, 0, GETDATE(), 0, '-2147483648',-2147483648, 'frmValuable', 'btnPanel', 'btnSave', '?', '?')</v>
      </c>
    </row>
    <row r="15" spans="1:16" ht="15" customHeight="1">
      <c r="A15" t="str">
        <f t="shared" si="0"/>
        <v>frmValuable.btnPanel.btnCancel</v>
      </c>
      <c r="B15">
        <f t="shared" si="2"/>
        <v>110011</v>
      </c>
      <c r="C15" s="2">
        <v>0</v>
      </c>
      <c r="D15" s="2">
        <v>1</v>
      </c>
      <c r="E15" s="2">
        <f t="shared" si="1"/>
        <v>100000</v>
      </c>
      <c r="F15" s="2">
        <v>0</v>
      </c>
      <c r="G15" t="s">
        <v>34</v>
      </c>
      <c r="H15" s="19">
        <v>0</v>
      </c>
      <c r="I15" s="10">
        <v>-2147483648</v>
      </c>
      <c r="J15" s="10">
        <v>-2147483648</v>
      </c>
      <c r="K15" t="s">
        <v>224</v>
      </c>
      <c r="L15" t="s">
        <v>217</v>
      </c>
      <c r="M15" t="s">
        <v>219</v>
      </c>
      <c r="N15" t="s">
        <v>37</v>
      </c>
      <c r="O15" t="s">
        <v>37</v>
      </c>
      <c r="P15" t="str">
        <f t="shared" si="3"/>
        <v>INSERT INTO T_GUI_CONTROL VALUES(110011, 0, 1, 100000, 0, GETDATE(), 0, '-2147483648',-2147483648, 'frmValuable', 'btnPanel', 'btnCancel', '?', '?')</v>
      </c>
    </row>
    <row r="16" spans="1:16" ht="15" customHeight="1">
      <c r="A16" t="str">
        <f t="shared" si="0"/>
        <v>frmValuable.btnPanel.btnSubmit</v>
      </c>
      <c r="B16">
        <f t="shared" si="2"/>
        <v>110012</v>
      </c>
      <c r="C16" s="2">
        <v>0</v>
      </c>
      <c r="D16" s="2">
        <v>1</v>
      </c>
      <c r="E16" s="2">
        <f t="shared" si="1"/>
        <v>100000</v>
      </c>
      <c r="F16" s="2">
        <v>0</v>
      </c>
      <c r="G16" t="s">
        <v>34</v>
      </c>
      <c r="H16" s="19">
        <v>0</v>
      </c>
      <c r="I16" s="10">
        <v>-2147483648</v>
      </c>
      <c r="J16" s="10">
        <v>-2147483648</v>
      </c>
      <c r="K16" t="s">
        <v>224</v>
      </c>
      <c r="L16" t="s">
        <v>217</v>
      </c>
      <c r="M16" t="s">
        <v>220</v>
      </c>
      <c r="N16" t="s">
        <v>37</v>
      </c>
      <c r="O16" t="s">
        <v>37</v>
      </c>
      <c r="P16" t="str">
        <f t="shared" si="3"/>
        <v>INSERT INTO T_GUI_CONTROL VALUES(110012, 0, 1, 100000, 0, GETDATE(), 0, '-2147483648',-2147483648, 'frmValuable', 'btnPanel', 'btnSubmit', '?', '?')</v>
      </c>
    </row>
    <row r="17" spans="1:17" ht="15" customHeight="1">
      <c r="A17" t="str">
        <f t="shared" si="0"/>
        <v>frmValuable.btnPanel.btnApprove</v>
      </c>
      <c r="B17">
        <f t="shared" si="2"/>
        <v>110013</v>
      </c>
      <c r="C17" s="2">
        <v>0</v>
      </c>
      <c r="D17" s="2">
        <v>1</v>
      </c>
      <c r="E17" s="2">
        <f t="shared" si="1"/>
        <v>100000</v>
      </c>
      <c r="F17" s="2">
        <v>0</v>
      </c>
      <c r="G17" t="s">
        <v>34</v>
      </c>
      <c r="H17" s="19">
        <v>0</v>
      </c>
      <c r="I17" s="10">
        <v>-2147483648</v>
      </c>
      <c r="J17" s="10">
        <v>-2147483648</v>
      </c>
      <c r="K17" t="s">
        <v>224</v>
      </c>
      <c r="L17" t="s">
        <v>217</v>
      </c>
      <c r="M17" t="s">
        <v>221</v>
      </c>
      <c r="N17" t="s">
        <v>37</v>
      </c>
      <c r="O17" t="s">
        <v>37</v>
      </c>
      <c r="P17" t="str">
        <f t="shared" si="3"/>
        <v>INSERT INTO T_GUI_CONTROL VALUES(110013, 0, 1, 100000, 0, GETDATE(), 0, '-2147483648',-2147483648, 'frmValuable', 'btnPanel', 'btnApprove', '?', '?')</v>
      </c>
    </row>
    <row r="18" spans="1:17" ht="15" customHeight="1">
      <c r="A18" t="str">
        <f t="shared" si="0"/>
        <v>frmValuable.btnPanel.btnReject</v>
      </c>
      <c r="B18">
        <f t="shared" si="2"/>
        <v>110014</v>
      </c>
      <c r="C18" s="2">
        <v>0</v>
      </c>
      <c r="D18" s="2">
        <v>1</v>
      </c>
      <c r="E18" s="2">
        <f t="shared" si="1"/>
        <v>100000</v>
      </c>
      <c r="F18" s="2">
        <v>0</v>
      </c>
      <c r="G18" t="s">
        <v>34</v>
      </c>
      <c r="H18" s="19">
        <v>0</v>
      </c>
      <c r="I18" s="10">
        <v>-2147483648</v>
      </c>
      <c r="J18" s="10">
        <v>-2147483648</v>
      </c>
      <c r="K18" t="s">
        <v>224</v>
      </c>
      <c r="L18" t="s">
        <v>217</v>
      </c>
      <c r="M18" t="s">
        <v>222</v>
      </c>
      <c r="N18" t="s">
        <v>37</v>
      </c>
      <c r="O18" t="s">
        <v>37</v>
      </c>
      <c r="P18" t="str">
        <f t="shared" si="3"/>
        <v>INSERT INTO T_GUI_CONTROL VALUES(110014, 0, 1, 100000, 0, GETDATE(), 0, '-2147483648',-2147483648, 'frmValuable', 'btnPanel', 'btnReject', '?', '?')</v>
      </c>
    </row>
    <row r="19" spans="1:17" ht="15" customHeight="1">
      <c r="A19" t="str">
        <f t="shared" si="0"/>
        <v>frmBankAccount.btnPanel.btnSave</v>
      </c>
      <c r="B19">
        <f t="shared" si="2"/>
        <v>110015</v>
      </c>
      <c r="C19" s="2">
        <v>0</v>
      </c>
      <c r="D19" s="2">
        <v>1</v>
      </c>
      <c r="E19" s="2">
        <f t="shared" si="1"/>
        <v>100000</v>
      </c>
      <c r="F19" s="2">
        <v>0</v>
      </c>
      <c r="G19" t="s">
        <v>34</v>
      </c>
      <c r="H19" s="19">
        <v>0</v>
      </c>
      <c r="I19" s="10">
        <v>-2147483648</v>
      </c>
      <c r="J19" s="10">
        <v>-2147483648</v>
      </c>
      <c r="K19" t="s">
        <v>225</v>
      </c>
      <c r="L19" t="s">
        <v>217</v>
      </c>
      <c r="M19" t="s">
        <v>218</v>
      </c>
      <c r="N19" t="s">
        <v>37</v>
      </c>
      <c r="O19" t="s">
        <v>37</v>
      </c>
      <c r="P19" t="str">
        <f t="shared" si="3"/>
        <v>INSERT INTO T_GUI_CONTROL VALUES(110015, 0, 1, 100000, 0, GETDATE(), 0, '-2147483648',-2147483648, 'frmBankAccount', 'btnPanel', 'btnSave', '?', '?')</v>
      </c>
    </row>
    <row r="20" spans="1:17" ht="15" customHeight="1">
      <c r="A20" t="str">
        <f t="shared" si="0"/>
        <v>frmBankAccount.btnPanel.btnCancel</v>
      </c>
      <c r="B20">
        <f t="shared" si="2"/>
        <v>110016</v>
      </c>
      <c r="C20" s="2">
        <v>0</v>
      </c>
      <c r="D20" s="2">
        <v>1</v>
      </c>
      <c r="E20" s="2">
        <f t="shared" si="1"/>
        <v>100000</v>
      </c>
      <c r="F20" s="2">
        <v>0</v>
      </c>
      <c r="G20" t="s">
        <v>34</v>
      </c>
      <c r="H20" s="19">
        <v>0</v>
      </c>
      <c r="I20" s="10">
        <v>-2147483648</v>
      </c>
      <c r="J20" s="10">
        <v>-2147483648</v>
      </c>
      <c r="K20" t="s">
        <v>225</v>
      </c>
      <c r="L20" t="s">
        <v>217</v>
      </c>
      <c r="M20" t="s">
        <v>219</v>
      </c>
      <c r="N20" t="s">
        <v>37</v>
      </c>
      <c r="O20" t="s">
        <v>37</v>
      </c>
      <c r="P20" t="str">
        <f t="shared" si="3"/>
        <v>INSERT INTO T_GUI_CONTROL VALUES(110016, 0, 1, 100000, 0, GETDATE(), 0, '-2147483648',-2147483648, 'frmBankAccount', 'btnPanel', 'btnCancel', '?', '?')</v>
      </c>
    </row>
    <row r="21" spans="1:17" ht="15" customHeight="1">
      <c r="A21" t="str">
        <f t="shared" si="0"/>
        <v>frmBankAccount.btnPanel.btnSubmit</v>
      </c>
      <c r="B21">
        <f t="shared" si="2"/>
        <v>110017</v>
      </c>
      <c r="C21" s="2">
        <v>0</v>
      </c>
      <c r="D21" s="2">
        <v>1</v>
      </c>
      <c r="E21" s="2">
        <f t="shared" si="1"/>
        <v>100000</v>
      </c>
      <c r="F21" s="2">
        <v>0</v>
      </c>
      <c r="G21" t="s">
        <v>34</v>
      </c>
      <c r="H21" s="19">
        <v>0</v>
      </c>
      <c r="I21" s="10">
        <v>-2147483648</v>
      </c>
      <c r="J21" s="10">
        <v>-2147483648</v>
      </c>
      <c r="K21" t="s">
        <v>225</v>
      </c>
      <c r="L21" t="s">
        <v>217</v>
      </c>
      <c r="M21" t="s">
        <v>220</v>
      </c>
      <c r="N21" t="s">
        <v>37</v>
      </c>
      <c r="O21" t="s">
        <v>37</v>
      </c>
      <c r="P21" t="str">
        <f t="shared" si="3"/>
        <v>INSERT INTO T_GUI_CONTROL VALUES(110017, 0, 1, 100000, 0, GETDATE(), 0, '-2147483648',-2147483648, 'frmBankAccount', 'btnPanel', 'btnSubmit', '?', '?')</v>
      </c>
    </row>
    <row r="22" spans="1:17" ht="15" customHeight="1">
      <c r="A22" t="str">
        <f t="shared" si="0"/>
        <v>frmBankAccount.btnPanel.btnApprove</v>
      </c>
      <c r="B22">
        <f t="shared" si="2"/>
        <v>110018</v>
      </c>
      <c r="C22" s="2">
        <v>0</v>
      </c>
      <c r="D22" s="2">
        <v>1</v>
      </c>
      <c r="E22" s="2">
        <f t="shared" si="1"/>
        <v>100000</v>
      </c>
      <c r="F22" s="2">
        <v>0</v>
      </c>
      <c r="G22" t="s">
        <v>34</v>
      </c>
      <c r="H22" s="19">
        <v>0</v>
      </c>
      <c r="I22" s="10">
        <v>-2147483648</v>
      </c>
      <c r="J22" s="10">
        <v>-2147483648</v>
      </c>
      <c r="K22" t="s">
        <v>225</v>
      </c>
      <c r="L22" t="s">
        <v>217</v>
      </c>
      <c r="M22" t="s">
        <v>221</v>
      </c>
      <c r="N22" t="s">
        <v>37</v>
      </c>
      <c r="O22" t="s">
        <v>37</v>
      </c>
      <c r="P22" t="str">
        <f t="shared" si="3"/>
        <v>INSERT INTO T_GUI_CONTROL VALUES(110018, 0, 1, 100000, 0, GETDATE(), 0, '-2147483648',-2147483648, 'frmBankAccount', 'btnPanel', 'btnApprove', '?', '?')</v>
      </c>
    </row>
    <row r="23" spans="1:17" ht="15" customHeight="1">
      <c r="A23" t="str">
        <f t="shared" si="0"/>
        <v>frmBankAccount.btnPanel.btnReject</v>
      </c>
      <c r="B23">
        <f t="shared" si="2"/>
        <v>110019</v>
      </c>
      <c r="C23" s="2">
        <v>0</v>
      </c>
      <c r="D23" s="2">
        <v>1</v>
      </c>
      <c r="E23" s="2">
        <f t="shared" si="1"/>
        <v>100000</v>
      </c>
      <c r="F23" s="2">
        <v>0</v>
      </c>
      <c r="G23" t="s">
        <v>34</v>
      </c>
      <c r="H23" s="19">
        <v>0</v>
      </c>
      <c r="I23" s="10">
        <v>-2147483648</v>
      </c>
      <c r="J23" s="10">
        <v>-2147483648</v>
      </c>
      <c r="K23" t="s">
        <v>225</v>
      </c>
      <c r="L23" t="s">
        <v>217</v>
      </c>
      <c r="M23" t="s">
        <v>222</v>
      </c>
      <c r="N23" t="s">
        <v>37</v>
      </c>
      <c r="O23" t="s">
        <v>37</v>
      </c>
      <c r="P23" t="str">
        <f t="shared" si="3"/>
        <v>INSERT INTO T_GUI_CONTROL VALUES(110019, 0, 1, 100000, 0, GETDATE(), 0, '-2147483648',-2147483648, 'frmBankAccount', 'btnPanel', 'btnReject', '?', '?')</v>
      </c>
    </row>
    <row r="24" spans="1:17" ht="15" customHeight="1">
      <c r="A24" t="str">
        <f t="shared" si="0"/>
        <v>frmSsi.btnPanel.btnSave</v>
      </c>
      <c r="B24">
        <f t="shared" si="2"/>
        <v>110020</v>
      </c>
      <c r="C24" s="2">
        <v>0</v>
      </c>
      <c r="D24" s="2">
        <v>1</v>
      </c>
      <c r="E24" s="2">
        <f t="shared" si="1"/>
        <v>100000</v>
      </c>
      <c r="F24" s="2">
        <v>0</v>
      </c>
      <c r="G24" t="s">
        <v>34</v>
      </c>
      <c r="H24" s="19">
        <v>0</v>
      </c>
      <c r="I24" s="10">
        <v>-2147483648</v>
      </c>
      <c r="J24" s="10">
        <v>-2147483648</v>
      </c>
      <c r="K24" t="s">
        <v>226</v>
      </c>
      <c r="L24" t="s">
        <v>217</v>
      </c>
      <c r="M24" t="s">
        <v>218</v>
      </c>
      <c r="N24" t="s">
        <v>37</v>
      </c>
      <c r="O24" t="s">
        <v>37</v>
      </c>
      <c r="P24" t="str">
        <f t="shared" si="3"/>
        <v>INSERT INTO T_GUI_CONTROL VALUES(110020, 0, 1, 100000, 0, GETDATE(), 0, '-2147483648',-2147483648, 'frmSsi', 'btnPanel', 'btnSave', '?', '?')</v>
      </c>
    </row>
    <row r="25" spans="1:17" ht="15" customHeight="1">
      <c r="A25" t="str">
        <f t="shared" si="0"/>
        <v>frmSsi.btnPanel.btnCancel</v>
      </c>
      <c r="B25">
        <f t="shared" si="2"/>
        <v>110021</v>
      </c>
      <c r="C25" s="2">
        <v>0</v>
      </c>
      <c r="D25" s="2">
        <v>1</v>
      </c>
      <c r="E25" s="2">
        <f t="shared" si="1"/>
        <v>100000</v>
      </c>
      <c r="F25" s="2">
        <v>0</v>
      </c>
      <c r="G25" t="s">
        <v>34</v>
      </c>
      <c r="H25" s="19">
        <v>0</v>
      </c>
      <c r="I25" s="10">
        <v>-2147483648</v>
      </c>
      <c r="J25" s="10">
        <v>-2147483648</v>
      </c>
      <c r="K25" t="s">
        <v>226</v>
      </c>
      <c r="L25" t="s">
        <v>217</v>
      </c>
      <c r="M25" t="s">
        <v>219</v>
      </c>
      <c r="N25" t="s">
        <v>37</v>
      </c>
      <c r="O25" t="s">
        <v>37</v>
      </c>
      <c r="P25" t="str">
        <f t="shared" si="3"/>
        <v>INSERT INTO T_GUI_CONTROL VALUES(110021, 0, 1, 100000, 0, GETDATE(), 0, '-2147483648',-2147483648, 'frmSsi', 'btnPanel', 'btnCancel', '?', '?')</v>
      </c>
    </row>
    <row r="26" spans="1:17" ht="15" customHeight="1">
      <c r="A26" t="str">
        <f t="shared" si="0"/>
        <v>frmSsi.btnPanel.btnSubmit</v>
      </c>
      <c r="B26">
        <f t="shared" si="2"/>
        <v>110022</v>
      </c>
      <c r="C26" s="2">
        <v>0</v>
      </c>
      <c r="D26" s="2">
        <v>1</v>
      </c>
      <c r="E26" s="2">
        <f t="shared" si="1"/>
        <v>100000</v>
      </c>
      <c r="F26" s="2">
        <v>0</v>
      </c>
      <c r="G26" t="s">
        <v>34</v>
      </c>
      <c r="H26" s="19">
        <v>0</v>
      </c>
      <c r="I26" s="10">
        <v>-2147483648</v>
      </c>
      <c r="J26" s="10">
        <v>-2147483648</v>
      </c>
      <c r="K26" t="s">
        <v>226</v>
      </c>
      <c r="L26" t="s">
        <v>217</v>
      </c>
      <c r="M26" t="s">
        <v>220</v>
      </c>
      <c r="N26" t="s">
        <v>37</v>
      </c>
      <c r="O26" t="s">
        <v>37</v>
      </c>
      <c r="P26" t="str">
        <f t="shared" si="3"/>
        <v>INSERT INTO T_GUI_CONTROL VALUES(110022, 0, 1, 100000, 0, GETDATE(), 0, '-2147483648',-2147483648, 'frmSsi', 'btnPanel', 'btnSubmit', '?', '?')</v>
      </c>
    </row>
    <row r="27" spans="1:17" ht="15" customHeight="1">
      <c r="A27" t="str">
        <f t="shared" si="0"/>
        <v>frmSsi.btnPanel.btnApprove</v>
      </c>
      <c r="B27">
        <f t="shared" si="2"/>
        <v>110023</v>
      </c>
      <c r="C27" s="2">
        <v>0</v>
      </c>
      <c r="D27" s="2">
        <v>1</v>
      </c>
      <c r="E27" s="2">
        <f t="shared" si="1"/>
        <v>100000</v>
      </c>
      <c r="F27" s="2">
        <v>0</v>
      </c>
      <c r="G27" t="s">
        <v>34</v>
      </c>
      <c r="H27" s="19">
        <v>0</v>
      </c>
      <c r="I27" s="10">
        <v>-2147483648</v>
      </c>
      <c r="J27" s="10">
        <v>-2147483648</v>
      </c>
      <c r="K27" t="s">
        <v>226</v>
      </c>
      <c r="L27" t="s">
        <v>217</v>
      </c>
      <c r="M27" t="s">
        <v>221</v>
      </c>
      <c r="N27" t="s">
        <v>37</v>
      </c>
      <c r="O27" t="s">
        <v>37</v>
      </c>
      <c r="P27" t="str">
        <f t="shared" si="3"/>
        <v>INSERT INTO T_GUI_CONTROL VALUES(110023, 0, 1, 100000, 0, GETDATE(), 0, '-2147483648',-2147483648, 'frmSsi', 'btnPanel', 'btnApprove', '?', '?')</v>
      </c>
    </row>
    <row r="28" spans="1:17" ht="15" customHeight="1">
      <c r="A28" t="str">
        <f t="shared" si="0"/>
        <v>frmSsi.btnPanel.btnReject</v>
      </c>
      <c r="B28">
        <f t="shared" si="2"/>
        <v>110024</v>
      </c>
      <c r="C28" s="2">
        <v>0</v>
      </c>
      <c r="D28" s="2">
        <v>1</v>
      </c>
      <c r="E28" s="2">
        <f t="shared" si="1"/>
        <v>100000</v>
      </c>
      <c r="F28" s="2">
        <v>0</v>
      </c>
      <c r="G28" t="s">
        <v>34</v>
      </c>
      <c r="H28" s="19">
        <v>0</v>
      </c>
      <c r="I28" s="10">
        <v>-2147483648</v>
      </c>
      <c r="J28" s="10">
        <v>-2147483648</v>
      </c>
      <c r="K28" t="s">
        <v>226</v>
      </c>
      <c r="L28" t="s">
        <v>217</v>
      </c>
      <c r="M28" t="s">
        <v>222</v>
      </c>
      <c r="N28" t="s">
        <v>37</v>
      </c>
      <c r="O28" t="s">
        <v>37</v>
      </c>
      <c r="P28" t="str">
        <f t="shared" si="3"/>
        <v>INSERT INTO T_GUI_CONTROL VALUES(110024, 0, 1, 100000, 0, GETDATE(), 0, '-2147483648',-2147483648, 'frmSsi', 'btnPanel', 'btnReject', '?', '?')</v>
      </c>
    </row>
    <row r="29" spans="1:17" ht="15" customHeight="1">
      <c r="A29" s="35" t="str">
        <f t="shared" si="0"/>
        <v>frmPayment.btnPanel.btnSave</v>
      </c>
      <c r="B29">
        <f t="shared" si="2"/>
        <v>110025</v>
      </c>
      <c r="C29" s="37">
        <v>0</v>
      </c>
      <c r="D29" s="37">
        <v>1</v>
      </c>
      <c r="E29" s="2">
        <f t="shared" si="1"/>
        <v>100000</v>
      </c>
      <c r="F29" s="37">
        <v>0</v>
      </c>
      <c r="G29" s="35" t="s">
        <v>34</v>
      </c>
      <c r="H29" s="38">
        <v>0</v>
      </c>
      <c r="I29" s="39">
        <v>-2147483648</v>
      </c>
      <c r="J29" s="10">
        <v>-2147483648</v>
      </c>
      <c r="K29" s="35" t="s">
        <v>227</v>
      </c>
      <c r="L29" s="35" t="s">
        <v>217</v>
      </c>
      <c r="M29" s="36" t="s">
        <v>218</v>
      </c>
      <c r="N29" s="35" t="s">
        <v>37</v>
      </c>
      <c r="O29" s="35" t="s">
        <v>37</v>
      </c>
      <c r="P29" t="str">
        <f t="shared" si="3"/>
        <v>INSERT INTO T_GUI_CONTROL VALUES(110025, 0, 1, 100000, 0, GETDATE(), 0, '-2147483648',-2147483648, 'frmPayment', 'btnPanel', 'btnSave', '?', '?')</v>
      </c>
      <c r="Q29" s="35" t="s">
        <v>228</v>
      </c>
    </row>
    <row r="30" spans="1:17" ht="15" customHeight="1">
      <c r="A30" t="str">
        <f t="shared" si="0"/>
        <v>frmPayment.btnPanel.btnCancel</v>
      </c>
      <c r="B30">
        <f t="shared" si="2"/>
        <v>110026</v>
      </c>
      <c r="C30" s="2">
        <v>0</v>
      </c>
      <c r="D30" s="2">
        <v>1</v>
      </c>
      <c r="E30" s="2">
        <f t="shared" si="1"/>
        <v>100000</v>
      </c>
      <c r="F30" s="2">
        <v>0</v>
      </c>
      <c r="G30" t="s">
        <v>34</v>
      </c>
      <c r="H30" s="19">
        <v>0</v>
      </c>
      <c r="I30" s="10">
        <v>-2147483648</v>
      </c>
      <c r="J30" s="10">
        <v>-2147483648</v>
      </c>
      <c r="K30" t="s">
        <v>227</v>
      </c>
      <c r="L30" t="s">
        <v>217</v>
      </c>
      <c r="M30" t="s">
        <v>219</v>
      </c>
      <c r="N30" t="s">
        <v>37</v>
      </c>
      <c r="O30" t="s">
        <v>37</v>
      </c>
      <c r="P30" t="str">
        <f t="shared" si="3"/>
        <v>INSERT INTO T_GUI_CONTROL VALUES(110026, 0, 1, 100000, 0, GETDATE(), 0, '-2147483648',-2147483648, 'frmPayment', 'btnPanel', 'btnCancel', '?', '?')</v>
      </c>
    </row>
    <row r="31" spans="1:17" ht="15" customHeight="1">
      <c r="A31" t="str">
        <f t="shared" si="0"/>
        <v>frmPayment.btnPanel.btnSubmit</v>
      </c>
      <c r="B31">
        <f t="shared" si="2"/>
        <v>110027</v>
      </c>
      <c r="C31" s="2">
        <v>0</v>
      </c>
      <c r="D31" s="2">
        <v>1</v>
      </c>
      <c r="E31" s="2">
        <f t="shared" si="1"/>
        <v>100000</v>
      </c>
      <c r="F31" s="2">
        <v>0</v>
      </c>
      <c r="G31" t="s">
        <v>34</v>
      </c>
      <c r="H31" s="19">
        <v>0</v>
      </c>
      <c r="I31" s="10">
        <v>-2147483648</v>
      </c>
      <c r="J31" s="10">
        <v>-2147483648</v>
      </c>
      <c r="K31" t="s">
        <v>227</v>
      </c>
      <c r="L31" t="s">
        <v>217</v>
      </c>
      <c r="M31" t="s">
        <v>220</v>
      </c>
      <c r="N31" t="s">
        <v>37</v>
      </c>
      <c r="O31" t="s">
        <v>37</v>
      </c>
      <c r="P31" t="str">
        <f t="shared" si="3"/>
        <v>INSERT INTO T_GUI_CONTROL VALUES(110027, 0, 1, 100000, 0, GETDATE(), 0, '-2147483648',-2147483648, 'frmPayment', 'btnPanel', 'btnSubmit', '?', '?')</v>
      </c>
    </row>
    <row r="32" spans="1:17" ht="15" customHeight="1">
      <c r="A32" t="str">
        <f t="shared" si="0"/>
        <v>frmPayment.btnPanel.btnApprove</v>
      </c>
      <c r="B32">
        <f t="shared" si="2"/>
        <v>110028</v>
      </c>
      <c r="C32" s="2">
        <v>0</v>
      </c>
      <c r="D32" s="2">
        <v>1</v>
      </c>
      <c r="E32" s="2">
        <f t="shared" si="1"/>
        <v>100000</v>
      </c>
      <c r="F32" s="2">
        <v>0</v>
      </c>
      <c r="G32" t="s">
        <v>34</v>
      </c>
      <c r="H32" s="19">
        <v>0</v>
      </c>
      <c r="I32" s="10">
        <v>-2147483648</v>
      </c>
      <c r="J32" s="10">
        <v>-2147483648</v>
      </c>
      <c r="K32" t="s">
        <v>227</v>
      </c>
      <c r="L32" t="s">
        <v>217</v>
      </c>
      <c r="M32" t="s">
        <v>221</v>
      </c>
      <c r="N32" t="s">
        <v>37</v>
      </c>
      <c r="O32" t="s">
        <v>37</v>
      </c>
      <c r="P32" t="str">
        <f t="shared" si="3"/>
        <v>INSERT INTO T_GUI_CONTROL VALUES(110028, 0, 1, 100000, 0, GETDATE(), 0, '-2147483648',-2147483648, 'frmPayment', 'btnPanel', 'btnApprove', '?', '?')</v>
      </c>
    </row>
    <row r="33" spans="1:16" ht="15" customHeight="1">
      <c r="A33" t="str">
        <f t="shared" si="0"/>
        <v>frmPayment.btnPanel.btnReject</v>
      </c>
      <c r="B33">
        <f t="shared" si="2"/>
        <v>110029</v>
      </c>
      <c r="C33" s="2">
        <v>0</v>
      </c>
      <c r="D33" s="2">
        <v>1</v>
      </c>
      <c r="E33" s="2">
        <f t="shared" si="1"/>
        <v>100000</v>
      </c>
      <c r="F33" s="2">
        <v>0</v>
      </c>
      <c r="G33" t="s">
        <v>34</v>
      </c>
      <c r="H33" s="19">
        <v>0</v>
      </c>
      <c r="I33" s="10">
        <v>-2147483648</v>
      </c>
      <c r="J33" s="10">
        <v>-2147483648</v>
      </c>
      <c r="K33" t="s">
        <v>227</v>
      </c>
      <c r="L33" t="s">
        <v>217</v>
      </c>
      <c r="M33" t="s">
        <v>222</v>
      </c>
      <c r="N33" t="s">
        <v>37</v>
      </c>
      <c r="O33" t="s">
        <v>37</v>
      </c>
      <c r="P33" t="str">
        <f t="shared" si="3"/>
        <v>INSERT INTO T_GUI_CONTROL VALUES(110029, 0, 1, 100000, 0, GETDATE(), 0, '-2147483648',-2147483648, 'frmPayment', 'btnPanel', 'btnReject', '?', '?')</v>
      </c>
    </row>
    <row r="34" spans="1:16" ht="15" customHeight="1">
      <c r="A34" t="str">
        <f t="shared" si="0"/>
        <v>frmPayment.btnPanel.btnAuthorize</v>
      </c>
      <c r="B34">
        <f t="shared" si="2"/>
        <v>110030</v>
      </c>
      <c r="C34" s="2">
        <v>0</v>
      </c>
      <c r="D34" s="2">
        <v>1</v>
      </c>
      <c r="E34" s="2">
        <f t="shared" si="1"/>
        <v>100000</v>
      </c>
      <c r="F34" s="2">
        <v>0</v>
      </c>
      <c r="G34" t="s">
        <v>34</v>
      </c>
      <c r="H34" s="19">
        <v>0</v>
      </c>
      <c r="I34" s="10">
        <v>-2147483648</v>
      </c>
      <c r="J34" s="10">
        <v>-2147483648</v>
      </c>
      <c r="K34" t="s">
        <v>227</v>
      </c>
      <c r="L34" t="s">
        <v>217</v>
      </c>
      <c r="M34" t="s">
        <v>229</v>
      </c>
      <c r="N34" t="s">
        <v>37</v>
      </c>
      <c r="O34" t="s">
        <v>37</v>
      </c>
      <c r="P34" t="str">
        <f t="shared" si="3"/>
        <v>INSERT INTO T_GUI_CONTROL VALUES(110030, 0, 1, 100000, 0, GETDATE(), 0, '-2147483648',-2147483648, 'frmPayment', 'btnPanel', 'btnAuthorize', '?', '?')</v>
      </c>
    </row>
    <row r="35" spans="1:16" ht="15" customHeight="1">
      <c r="A35" t="str">
        <f t="shared" si="0"/>
        <v>frmPayment.btnPanel.btnDelete</v>
      </c>
      <c r="B35">
        <f t="shared" si="2"/>
        <v>110031</v>
      </c>
      <c r="C35" s="2">
        <v>0</v>
      </c>
      <c r="D35" s="2">
        <v>1</v>
      </c>
      <c r="E35" s="2">
        <f t="shared" si="1"/>
        <v>100000</v>
      </c>
      <c r="F35" s="2">
        <v>0</v>
      </c>
      <c r="G35" t="s">
        <v>34</v>
      </c>
      <c r="H35" s="19">
        <v>0</v>
      </c>
      <c r="I35" s="10">
        <v>-2147483648</v>
      </c>
      <c r="J35" s="10">
        <v>-2147483648</v>
      </c>
      <c r="K35" t="s">
        <v>227</v>
      </c>
      <c r="L35" t="s">
        <v>217</v>
      </c>
      <c r="M35" t="s">
        <v>230</v>
      </c>
      <c r="N35" t="s">
        <v>37</v>
      </c>
      <c r="O35" t="s">
        <v>37</v>
      </c>
      <c r="P35" t="str">
        <f t="shared" si="3"/>
        <v>INSERT INTO T_GUI_CONTROL VALUES(110031, 0, 1, 100000, 0, GETDATE(), 0, '-2147483648',-2147483648, 'frmPayment', 'btnPanel', 'btnDelete', '?', '?')</v>
      </c>
    </row>
    <row r="36" spans="1:16" ht="15" customHeight="1">
      <c r="A36" t="str">
        <f t="shared" si="0"/>
        <v>frmPaymentSsi.btnPanel.btnCancel</v>
      </c>
      <c r="B36">
        <f t="shared" si="2"/>
        <v>110032</v>
      </c>
      <c r="C36" s="2">
        <v>0</v>
      </c>
      <c r="D36" s="2">
        <v>1</v>
      </c>
      <c r="E36" s="2">
        <f t="shared" si="1"/>
        <v>100000</v>
      </c>
      <c r="F36" s="2">
        <v>0</v>
      </c>
      <c r="G36" t="s">
        <v>34</v>
      </c>
      <c r="H36" s="19">
        <v>0</v>
      </c>
      <c r="I36" s="10">
        <v>-2147483648</v>
      </c>
      <c r="J36" s="10">
        <v>-2147483648</v>
      </c>
      <c r="K36" t="s">
        <v>231</v>
      </c>
      <c r="L36" t="s">
        <v>217</v>
      </c>
      <c r="M36" t="s">
        <v>219</v>
      </c>
      <c r="N36" t="s">
        <v>37</v>
      </c>
      <c r="O36" t="s">
        <v>37</v>
      </c>
      <c r="P36" t="str">
        <f t="shared" si="3"/>
        <v>INSERT INTO T_GUI_CONTROL VALUES(110032, 0, 1, 100000, 0, GETDATE(), 0, '-2147483648',-2147483648, 'frmPaymentSsi', 'btnPanel', 'btnCancel', '?', '?')</v>
      </c>
    </row>
    <row r="37" spans="1:16" ht="15" customHeight="1">
      <c r="A37" t="str">
        <f t="shared" si="0"/>
        <v>frmPaymentSsi.btnPanel.btnSave</v>
      </c>
      <c r="B37">
        <f t="shared" si="2"/>
        <v>110033</v>
      </c>
      <c r="C37" s="2">
        <v>0</v>
      </c>
      <c r="D37" s="2">
        <v>1</v>
      </c>
      <c r="E37" s="2">
        <f t="shared" si="1"/>
        <v>100000</v>
      </c>
      <c r="F37" s="2">
        <v>0</v>
      </c>
      <c r="G37" t="s">
        <v>34</v>
      </c>
      <c r="H37" s="19">
        <v>0</v>
      </c>
      <c r="I37" s="10">
        <v>-2147483648</v>
      </c>
      <c r="J37" s="10">
        <v>-2147483648</v>
      </c>
      <c r="K37" t="s">
        <v>231</v>
      </c>
      <c r="L37" t="s">
        <v>217</v>
      </c>
      <c r="M37" t="s">
        <v>218</v>
      </c>
      <c r="N37" t="s">
        <v>37</v>
      </c>
      <c r="O37" t="s">
        <v>37</v>
      </c>
      <c r="P37" t="str">
        <f t="shared" si="3"/>
        <v>INSERT INTO T_GUI_CONTROL VALUES(110033, 0, 1, 100000, 0, GETDATE(), 0, '-2147483648',-2147483648, 'frmPaymentSsi', 'btnPanel', 'btnSave', '?', '?')</v>
      </c>
    </row>
    <row r="38" spans="1:16" ht="15" customHeight="1">
      <c r="A38" t="str">
        <f t="shared" si="0"/>
        <v>frmPaymentSsi.btnPanel.btnUpdateTemplate</v>
      </c>
      <c r="B38">
        <f t="shared" si="2"/>
        <v>110034</v>
      </c>
      <c r="C38" s="2">
        <v>0</v>
      </c>
      <c r="D38" s="2">
        <v>1</v>
      </c>
      <c r="E38" s="2">
        <f t="shared" si="1"/>
        <v>100000</v>
      </c>
      <c r="F38" s="2">
        <v>0</v>
      </c>
      <c r="G38" t="s">
        <v>34</v>
      </c>
      <c r="H38" s="19">
        <v>0</v>
      </c>
      <c r="I38" s="10">
        <v>-2147483648</v>
      </c>
      <c r="J38" s="10">
        <v>-2147483648</v>
      </c>
      <c r="K38" t="s">
        <v>231</v>
      </c>
      <c r="L38" t="s">
        <v>217</v>
      </c>
      <c r="M38" t="s">
        <v>232</v>
      </c>
      <c r="N38" t="s">
        <v>37</v>
      </c>
      <c r="O38" t="s">
        <v>37</v>
      </c>
      <c r="P38" t="str">
        <f t="shared" si="3"/>
        <v>INSERT INTO T_GUI_CONTROL VALUES(110034, 0, 1, 100000, 0, GETDATE(), 0, '-2147483648',-2147483648, 'frmPaymentSsi', 'btnPanel', 'btnUpdateTemplate', '?', '?')</v>
      </c>
    </row>
    <row r="39" spans="1:16" ht="15" customHeight="1">
      <c r="A39" t="str">
        <f t="shared" si="0"/>
        <v>frmPaymentSsi.btnPanel.btnSaveNewTemplate</v>
      </c>
      <c r="B39">
        <f t="shared" si="2"/>
        <v>110035</v>
      </c>
      <c r="C39" s="2">
        <v>0</v>
      </c>
      <c r="D39" s="2">
        <v>1</v>
      </c>
      <c r="E39" s="2">
        <f t="shared" si="1"/>
        <v>100000</v>
      </c>
      <c r="F39" s="2">
        <v>0</v>
      </c>
      <c r="G39" t="s">
        <v>34</v>
      </c>
      <c r="H39" s="19">
        <v>0</v>
      </c>
      <c r="I39" s="10">
        <v>-2147483648</v>
      </c>
      <c r="J39" s="10">
        <v>-2147483648</v>
      </c>
      <c r="K39" t="s">
        <v>231</v>
      </c>
      <c r="L39" t="s">
        <v>217</v>
      </c>
      <c r="M39" t="s">
        <v>233</v>
      </c>
      <c r="N39" t="s">
        <v>37</v>
      </c>
      <c r="O39" t="s">
        <v>37</v>
      </c>
      <c r="P39" t="str">
        <f t="shared" si="3"/>
        <v>INSERT INTO T_GUI_CONTROL VALUES(110035, 0, 1, 100000, 0, GETDATE(), 0, '-2147483648',-2147483648, 'frmPaymentSsi', 'btnPanel', 'btnSaveNewTemplate', '?', '?')</v>
      </c>
    </row>
    <row r="40" spans="1:16" ht="15" customHeight="1">
      <c r="A40" s="35" t="str">
        <f t="shared" si="0"/>
        <v>frmActualPayment.btnPanel.btnSave</v>
      </c>
      <c r="B40">
        <f t="shared" si="2"/>
        <v>110036</v>
      </c>
      <c r="C40" s="37">
        <v>0</v>
      </c>
      <c r="D40" s="37">
        <v>1</v>
      </c>
      <c r="E40" s="2">
        <f t="shared" si="1"/>
        <v>100000</v>
      </c>
      <c r="F40" s="37">
        <v>0</v>
      </c>
      <c r="G40" s="35" t="s">
        <v>34</v>
      </c>
      <c r="H40" s="38">
        <v>0</v>
      </c>
      <c r="I40" s="39">
        <v>-2147483648</v>
      </c>
      <c r="J40" s="10">
        <v>-2147483648</v>
      </c>
      <c r="K40" s="35" t="s">
        <v>234</v>
      </c>
      <c r="L40" s="35" t="s">
        <v>217</v>
      </c>
      <c r="M40" s="36" t="s">
        <v>218</v>
      </c>
      <c r="N40" s="35" t="s">
        <v>37</v>
      </c>
      <c r="O40" s="35" t="s">
        <v>37</v>
      </c>
      <c r="P40" t="str">
        <f t="shared" si="3"/>
        <v>INSERT INTO T_GUI_CONTROL VALUES(110036, 0, 1, 100000, 0, GETDATE(), 0, '-2147483648',-2147483648, 'frmActualPayment', 'btnPanel', 'btnSave', '?', '?')</v>
      </c>
    </row>
    <row r="41" spans="1:16" ht="15" customHeight="1">
      <c r="A41" t="str">
        <f t="shared" si="0"/>
        <v>frmActualPayment.btnPanel.btnCancel</v>
      </c>
      <c r="B41">
        <f t="shared" si="2"/>
        <v>110037</v>
      </c>
      <c r="C41" s="2">
        <v>0</v>
      </c>
      <c r="D41" s="2">
        <v>1</v>
      </c>
      <c r="E41" s="2">
        <f t="shared" si="1"/>
        <v>100000</v>
      </c>
      <c r="F41" s="2">
        <v>0</v>
      </c>
      <c r="G41" t="s">
        <v>34</v>
      </c>
      <c r="H41" s="19">
        <v>0</v>
      </c>
      <c r="I41" s="10">
        <v>-2147483648</v>
      </c>
      <c r="J41" s="10">
        <v>-2147483648</v>
      </c>
      <c r="K41" t="s">
        <v>234</v>
      </c>
      <c r="L41" t="s">
        <v>217</v>
      </c>
      <c r="M41" t="s">
        <v>219</v>
      </c>
      <c r="N41" t="s">
        <v>37</v>
      </c>
      <c r="O41" t="s">
        <v>37</v>
      </c>
      <c r="P41" t="str">
        <f t="shared" si="3"/>
        <v>INSERT INTO T_GUI_CONTROL VALUES(110037, 0, 1, 100000, 0, GETDATE(), 0, '-2147483648',-2147483648, 'frmActualPayment', 'btnPanel', 'btnCancel', '?', '?')</v>
      </c>
    </row>
    <row r="42" spans="1:16" ht="15" customHeight="1">
      <c r="A42" t="str">
        <f t="shared" si="0"/>
        <v>frmActualPayment.btnPanel.btnSubmit</v>
      </c>
      <c r="B42">
        <f t="shared" si="2"/>
        <v>110038</v>
      </c>
      <c r="C42" s="2">
        <v>0</v>
      </c>
      <c r="D42" s="2">
        <v>1</v>
      </c>
      <c r="E42" s="2">
        <f t="shared" si="1"/>
        <v>100000</v>
      </c>
      <c r="F42" s="2">
        <v>0</v>
      </c>
      <c r="G42" t="s">
        <v>34</v>
      </c>
      <c r="H42" s="19">
        <v>0</v>
      </c>
      <c r="I42" s="10">
        <v>-2147483648</v>
      </c>
      <c r="J42" s="10">
        <v>-2147483648</v>
      </c>
      <c r="K42" t="s">
        <v>234</v>
      </c>
      <c r="L42" t="s">
        <v>217</v>
      </c>
      <c r="M42" t="s">
        <v>220</v>
      </c>
      <c r="N42" t="s">
        <v>37</v>
      </c>
      <c r="O42" t="s">
        <v>37</v>
      </c>
      <c r="P42" t="str">
        <f t="shared" si="3"/>
        <v>INSERT INTO T_GUI_CONTROL VALUES(110038, 0, 1, 100000, 0, GETDATE(), 0, '-2147483648',-2147483648, 'frmActualPayment', 'btnPanel', 'btnSubmit', '?', '?')</v>
      </c>
    </row>
    <row r="43" spans="1:16" ht="15" customHeight="1">
      <c r="A43" t="str">
        <f t="shared" si="0"/>
        <v>frmActualPayment.btnPanel.btnApprove</v>
      </c>
      <c r="B43">
        <f t="shared" si="2"/>
        <v>110039</v>
      </c>
      <c r="C43" s="2">
        <v>0</v>
      </c>
      <c r="D43" s="2">
        <v>1</v>
      </c>
      <c r="E43" s="2">
        <f t="shared" si="1"/>
        <v>100000</v>
      </c>
      <c r="F43" s="2">
        <v>0</v>
      </c>
      <c r="G43" t="s">
        <v>34</v>
      </c>
      <c r="H43" s="19">
        <v>0</v>
      </c>
      <c r="I43" s="10">
        <v>-2147483648</v>
      </c>
      <c r="J43" s="10">
        <v>-2147483648</v>
      </c>
      <c r="K43" t="s">
        <v>234</v>
      </c>
      <c r="L43" t="s">
        <v>217</v>
      </c>
      <c r="M43" t="s">
        <v>221</v>
      </c>
      <c r="N43" t="s">
        <v>37</v>
      </c>
      <c r="O43" t="s">
        <v>37</v>
      </c>
      <c r="P43" t="str">
        <f t="shared" si="3"/>
        <v>INSERT INTO T_GUI_CONTROL VALUES(110039, 0, 1, 100000, 0, GETDATE(), 0, '-2147483648',-2147483648, 'frmActualPayment', 'btnPanel', 'btnApprove', '?', '?')</v>
      </c>
    </row>
    <row r="44" spans="1:16" ht="15" customHeight="1">
      <c r="A44" t="str">
        <f t="shared" si="0"/>
        <v>frmActualPayment.btnPanel.btnReject</v>
      </c>
      <c r="B44">
        <f t="shared" si="2"/>
        <v>110040</v>
      </c>
      <c r="C44" s="2">
        <v>0</v>
      </c>
      <c r="D44" s="2">
        <v>1</v>
      </c>
      <c r="E44" s="2">
        <f t="shared" si="1"/>
        <v>100000</v>
      </c>
      <c r="F44" s="2">
        <v>0</v>
      </c>
      <c r="G44" t="s">
        <v>34</v>
      </c>
      <c r="H44" s="19">
        <v>0</v>
      </c>
      <c r="I44" s="10">
        <v>-2147483648</v>
      </c>
      <c r="J44" s="10">
        <v>-2147483648</v>
      </c>
      <c r="K44" t="s">
        <v>234</v>
      </c>
      <c r="L44" t="s">
        <v>217</v>
      </c>
      <c r="M44" t="s">
        <v>222</v>
      </c>
      <c r="N44" t="s">
        <v>37</v>
      </c>
      <c r="O44" t="s">
        <v>37</v>
      </c>
      <c r="P44" t="str">
        <f t="shared" si="3"/>
        <v>INSERT INTO T_GUI_CONTROL VALUES(110040, 0, 1, 100000, 0, GETDATE(), 0, '-2147483648',-2147483648, 'frmActualPayment', 'btnPanel', 'btnReject', '?', '?')</v>
      </c>
    </row>
    <row r="45" spans="1:16" ht="15" customHeight="1">
      <c r="A45" t="str">
        <f t="shared" si="0"/>
        <v>frmActualPayment.btnPanel.btnDelete</v>
      </c>
      <c r="B45">
        <f t="shared" si="2"/>
        <v>110041</v>
      </c>
      <c r="C45" s="2">
        <v>0</v>
      </c>
      <c r="D45" s="2">
        <v>1</v>
      </c>
      <c r="E45" s="2">
        <f t="shared" si="1"/>
        <v>100000</v>
      </c>
      <c r="F45" s="2">
        <v>0</v>
      </c>
      <c r="G45" t="s">
        <v>34</v>
      </c>
      <c r="H45" s="19">
        <v>0</v>
      </c>
      <c r="I45" s="10">
        <v>-2147483648</v>
      </c>
      <c r="J45" s="10">
        <v>-2147483648</v>
      </c>
      <c r="K45" t="s">
        <v>234</v>
      </c>
      <c r="L45" t="s">
        <v>217</v>
      </c>
      <c r="M45" t="s">
        <v>230</v>
      </c>
      <c r="N45" t="s">
        <v>37</v>
      </c>
      <c r="O45" t="s">
        <v>37</v>
      </c>
      <c r="P45" t="str">
        <f t="shared" si="3"/>
        <v>INSERT INTO T_GUI_CONTROL VALUES(110041, 0, 1, 100000, 0, GETDATE(), 0, '-2147483648',-2147483648, 'frmActualPayment', 'btnPanel', 'btnDelete', '?', '?')</v>
      </c>
    </row>
    <row r="47" spans="1:16" ht="15" customHeight="1">
      <c r="A47" t="str">
        <f>K47&amp;"."&amp;L47&amp;"."&amp;M47</f>
        <v>frmRefLegalEntity.btnPanel.btnSave</v>
      </c>
      <c r="B47">
        <f>B45+1</f>
        <v>110042</v>
      </c>
      <c r="C47" s="2">
        <v>0</v>
      </c>
      <c r="D47" s="2">
        <v>1</v>
      </c>
      <c r="E47" s="2">
        <f>ID_ENV_KEY</f>
        <v>100000</v>
      </c>
      <c r="F47" s="2">
        <v>0</v>
      </c>
      <c r="G47" s="2" t="s">
        <v>34</v>
      </c>
      <c r="H47" s="19">
        <v>0</v>
      </c>
      <c r="I47" s="10">
        <v>-2147483648</v>
      </c>
      <c r="J47" s="10">
        <v>-2147483648</v>
      </c>
      <c r="K47" t="s">
        <v>235</v>
      </c>
      <c r="L47" t="s">
        <v>217</v>
      </c>
      <c r="M47" t="s">
        <v>218</v>
      </c>
      <c r="N47" t="s">
        <v>37</v>
      </c>
      <c r="O47" t="s">
        <v>37</v>
      </c>
      <c r="P47" t="str">
        <f t="shared" si="3"/>
        <v>INSERT INTO T_GUI_CONTROL VALUES(110042, 0, 1, 100000, 0, GETDATE(), 0, '-2147483648',-2147483648, 'frmRefLegalEntity', 'btnPanel', 'btnSave', '?', '?')</v>
      </c>
    </row>
    <row r="48" spans="1:16" ht="15" customHeight="1">
      <c r="A48" t="str">
        <f>K48&amp;"."&amp;L48&amp;"."&amp;M48</f>
        <v>frmRefLegalEntity.btnPanel.btnCancel</v>
      </c>
      <c r="B48">
        <f>B47+1</f>
        <v>110043</v>
      </c>
      <c r="C48" s="2">
        <v>0</v>
      </c>
      <c r="D48" s="2">
        <v>1</v>
      </c>
      <c r="E48" s="2">
        <f>ID_ENV_KEY</f>
        <v>100000</v>
      </c>
      <c r="F48" s="2">
        <v>0</v>
      </c>
      <c r="G48" s="2" t="s">
        <v>34</v>
      </c>
      <c r="H48" s="19">
        <v>0</v>
      </c>
      <c r="I48" s="10">
        <v>-2147483648</v>
      </c>
      <c r="J48" s="10">
        <v>-2147483648</v>
      </c>
      <c r="K48" t="s">
        <v>235</v>
      </c>
      <c r="L48" t="s">
        <v>217</v>
      </c>
      <c r="M48" t="s">
        <v>219</v>
      </c>
      <c r="N48" t="s">
        <v>37</v>
      </c>
      <c r="O48" t="s">
        <v>37</v>
      </c>
      <c r="P48" t="str">
        <f t="shared" si="3"/>
        <v>INSERT INTO T_GUI_CONTROL VALUES(110043, 0, 1, 100000, 0, GETDATE(), 0, '-2147483648',-2147483648, 'frmRefLegalEntity', 'btnPanel', 'btnCancel', '?', '?')</v>
      </c>
    </row>
    <row r="49" spans="1:16" ht="15" customHeight="1">
      <c r="A49" t="str">
        <f>K49&amp;"."&amp;L49&amp;"."&amp;M49</f>
        <v>frmRefLegalEntity.btnPanel.btnSubmit</v>
      </c>
      <c r="B49">
        <f>B48+1</f>
        <v>110044</v>
      </c>
      <c r="C49" s="2">
        <v>0</v>
      </c>
      <c r="D49" s="2">
        <v>1</v>
      </c>
      <c r="E49" s="2">
        <f>ID_ENV_KEY</f>
        <v>100000</v>
      </c>
      <c r="F49" s="2">
        <v>0</v>
      </c>
      <c r="G49" s="2" t="s">
        <v>34</v>
      </c>
      <c r="H49" s="19">
        <v>0</v>
      </c>
      <c r="I49" s="10">
        <v>-2147483648</v>
      </c>
      <c r="J49" s="10">
        <v>-2147483648</v>
      </c>
      <c r="K49" t="s">
        <v>235</v>
      </c>
      <c r="L49" t="s">
        <v>217</v>
      </c>
      <c r="M49" t="s">
        <v>220</v>
      </c>
      <c r="N49" t="s">
        <v>37</v>
      </c>
      <c r="O49" t="s">
        <v>37</v>
      </c>
      <c r="P49" t="str">
        <f t="shared" si="3"/>
        <v>INSERT INTO T_GUI_CONTROL VALUES(110044, 0, 1, 100000, 0, GETDATE(), 0, '-2147483648',-2147483648, 'frmRefLegalEntity', 'btnPanel', 'btnSubmit', '?', '?')</v>
      </c>
    </row>
    <row r="50" spans="1:16" ht="15" customHeight="1">
      <c r="A50" t="str">
        <f>K50&amp;"."&amp;L50&amp;"."&amp;M50</f>
        <v>frmRefLegalEntity.btnPanel.btnApprove</v>
      </c>
      <c r="B50">
        <f>B49+1</f>
        <v>110045</v>
      </c>
      <c r="C50" s="2">
        <v>0</v>
      </c>
      <c r="D50" s="2">
        <v>1</v>
      </c>
      <c r="E50" s="2">
        <f>ID_ENV_KEY</f>
        <v>100000</v>
      </c>
      <c r="F50" s="2">
        <v>0</v>
      </c>
      <c r="G50" s="2" t="s">
        <v>34</v>
      </c>
      <c r="H50" s="19">
        <v>0</v>
      </c>
      <c r="I50" s="10">
        <v>-2147483648</v>
      </c>
      <c r="J50" s="10">
        <v>-2147483648</v>
      </c>
      <c r="K50" t="s">
        <v>235</v>
      </c>
      <c r="L50" t="s">
        <v>217</v>
      </c>
      <c r="M50" t="s">
        <v>221</v>
      </c>
      <c r="N50" t="s">
        <v>37</v>
      </c>
      <c r="O50" t="s">
        <v>37</v>
      </c>
      <c r="P50" t="str">
        <f t="shared" si="3"/>
        <v>INSERT INTO T_GUI_CONTROL VALUES(110045, 0, 1, 100000, 0, GETDATE(), 0, '-2147483648',-2147483648, 'frmRefLegalEntity', 'btnPanel', 'btnApprove', '?', '?')</v>
      </c>
    </row>
    <row r="51" spans="1:16" ht="15" customHeight="1">
      <c r="A51" t="str">
        <f>K51&amp;"."&amp;L51&amp;"."&amp;M51</f>
        <v>frmRefLegalEntity.btnPanel.btnReject</v>
      </c>
      <c r="B51">
        <f>B50+1</f>
        <v>110046</v>
      </c>
      <c r="C51" s="2">
        <v>0</v>
      </c>
      <c r="D51" s="2">
        <v>1</v>
      </c>
      <c r="E51" s="2">
        <f>ID_ENV_KEY</f>
        <v>100000</v>
      </c>
      <c r="F51" s="2">
        <v>0</v>
      </c>
      <c r="G51" s="2" t="s">
        <v>34</v>
      </c>
      <c r="H51" s="19">
        <v>0</v>
      </c>
      <c r="I51" s="10">
        <v>-2147483648</v>
      </c>
      <c r="J51" s="10">
        <v>-2147483648</v>
      </c>
      <c r="K51" t="s">
        <v>235</v>
      </c>
      <c r="L51" t="s">
        <v>217</v>
      </c>
      <c r="M51" t="s">
        <v>222</v>
      </c>
      <c r="N51" t="s">
        <v>37</v>
      </c>
      <c r="O51" t="s">
        <v>37</v>
      </c>
      <c r="P51" t="str">
        <f t="shared" si="3"/>
        <v>INSERT INTO T_GUI_CONTROL VALUES(110046, 0, 1, 100000, 0, GETDATE(), 0, '-2147483648',-2147483648, 'frmRefLegalEntity', 'btnPanel', 'btnReject', '?', '?')</v>
      </c>
    </row>
    <row r="53" spans="1:16" ht="15" customHeight="1">
      <c r="A53" t="str">
        <f>K53&amp;"."&amp;L53&amp;"."&amp;M53</f>
        <v>frmSsi.btnPanel.btnSubmitWithTemplate</v>
      </c>
      <c r="B53">
        <f>B51+1</f>
        <v>110047</v>
      </c>
      <c r="C53" s="2">
        <v>0</v>
      </c>
      <c r="D53" s="2">
        <v>1</v>
      </c>
      <c r="E53" s="2">
        <f>ID_ENV_KEY</f>
        <v>100000</v>
      </c>
      <c r="F53" s="2">
        <v>0</v>
      </c>
      <c r="G53" t="s">
        <v>34</v>
      </c>
      <c r="H53" s="19">
        <v>0</v>
      </c>
      <c r="I53" s="10">
        <v>-2147483648</v>
      </c>
      <c r="J53" s="10">
        <v>-2147483648</v>
      </c>
      <c r="K53" t="s">
        <v>226</v>
      </c>
      <c r="L53" t="s">
        <v>217</v>
      </c>
      <c r="M53" t="s">
        <v>236</v>
      </c>
      <c r="N53" t="s">
        <v>37</v>
      </c>
      <c r="O53" t="s">
        <v>37</v>
      </c>
      <c r="P53" t="str">
        <f>"INSERT INTO "&amp;$B$2&amp;" VALUES("&amp;B53&amp;", "&amp;C53&amp;", "&amp;D53&amp;", "&amp;E53&amp;", "&amp;F53&amp;", "&amp;G53&amp;", "&amp;H53&amp;", '"&amp;I53&amp;"',"&amp;J53&amp;", '"&amp;K53&amp;"', '"&amp;L53&amp;"', '"&amp;M53&amp;"', '"&amp;N53&amp;"', '"&amp;O53&amp;"')"</f>
        <v>INSERT INTO T_GUI_CONTROL VALUES(110047, 0, 1, 100000, 0, GETDATE(), 0, '-2147483648',-2147483648, 'frmSsi', 'btnPanel', 'btnSubmitWithTemplate', '?', '?')</v>
      </c>
    </row>
    <row r="54" spans="1:16" ht="15" customHeight="1">
      <c r="A54" t="str">
        <f>K54&amp;"."&amp;L54&amp;"."&amp;M54</f>
        <v>frmSsi.btnPanel.btnApproveWithTemplate</v>
      </c>
      <c r="B54">
        <f>B53+1</f>
        <v>110048</v>
      </c>
      <c r="C54" s="2">
        <v>1</v>
      </c>
      <c r="D54" s="2">
        <v>1</v>
      </c>
      <c r="E54" s="2">
        <f>ID_ENV_KEY</f>
        <v>100000</v>
      </c>
      <c r="F54" s="2">
        <v>0</v>
      </c>
      <c r="G54" t="s">
        <v>34</v>
      </c>
      <c r="H54" s="19">
        <v>0</v>
      </c>
      <c r="I54" s="10">
        <v>-2147483647</v>
      </c>
      <c r="J54" s="10">
        <v>-2147483648</v>
      </c>
      <c r="K54" t="s">
        <v>226</v>
      </c>
      <c r="L54" t="s">
        <v>217</v>
      </c>
      <c r="M54" t="s">
        <v>237</v>
      </c>
      <c r="N54" t="s">
        <v>37</v>
      </c>
      <c r="O54" t="s">
        <v>37</v>
      </c>
      <c r="P54" t="str">
        <f>"INSERT INTO "&amp;$B$2&amp;" VALUES("&amp;B54&amp;", "&amp;C54&amp;", "&amp;D54&amp;", "&amp;E54&amp;", "&amp;F54&amp;", "&amp;G54&amp;", "&amp;H54&amp;", '"&amp;I54&amp;"',"&amp;J54&amp;", '"&amp;K54&amp;"', '"&amp;L54&amp;"', '"&amp;M54&amp;"', '"&amp;N54&amp;"', '"&amp;O54&amp;"')"</f>
        <v>INSERT INTO T_GUI_CONTROL VALUES(110048, 1, 1, 100000, 0, GETDATE(), 0, '-2147483647',-2147483648, 'frmSsi', 'btnPanel', 'btnApproveWithTemplate', '?', '?')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45"/>
  <sheetViews>
    <sheetView topLeftCell="P133" workbookViewId="0">
      <selection activeCell="S2" sqref="S2:S145"/>
    </sheetView>
  </sheetViews>
  <sheetFormatPr defaultColWidth="8.85546875" defaultRowHeight="15"/>
  <cols>
    <col min="1" max="1" width="8.85546875" style="28"/>
    <col min="2" max="2" width="24.42578125" style="28" bestFit="1" customWidth="1"/>
    <col min="3" max="3" width="9" style="28" bestFit="1" customWidth="1"/>
    <col min="4" max="4" width="7.85546875" style="28" bestFit="1" customWidth="1"/>
    <col min="5" max="5" width="9.85546875" style="28" bestFit="1" customWidth="1"/>
    <col min="6" max="6" width="14.7109375" style="28" bestFit="1" customWidth="1"/>
    <col min="7" max="7" width="9.28515625" style="28" bestFit="1" customWidth="1"/>
    <col min="8" max="8" width="11.28515625" style="28" bestFit="1" customWidth="1"/>
    <col min="9" max="9" width="14.42578125" style="28" bestFit="1" customWidth="1"/>
    <col min="10" max="10" width="10" style="28" bestFit="1" customWidth="1"/>
    <col min="11" max="11" width="40" style="28" bestFit="1" customWidth="1"/>
    <col min="12" max="12" width="15.7109375" style="28" bestFit="1" customWidth="1"/>
    <col min="13" max="13" width="29.140625" style="28" bestFit="1" customWidth="1"/>
    <col min="14" max="14" width="20.140625" style="28" bestFit="1" customWidth="1"/>
    <col min="15" max="15" width="17.42578125" style="28" bestFit="1" customWidth="1"/>
    <col min="16" max="16" width="15.28515625" style="28" bestFit="1" customWidth="1"/>
    <col min="17" max="17" width="15" style="28" bestFit="1" customWidth="1"/>
    <col min="18" max="18" width="7" style="28" bestFit="1" customWidth="1"/>
    <col min="19" max="19" width="107.140625" style="28" bestFit="1" customWidth="1"/>
    <col min="20" max="20" width="7.140625" style="28" bestFit="1" customWidth="1"/>
    <col min="21" max="1025" width="8.85546875" style="28"/>
  </cols>
  <sheetData>
    <row r="2" spans="2:19" ht="15" customHeight="1">
      <c r="B2" s="28" t="s">
        <v>238</v>
      </c>
      <c r="S2" s="28" t="str">
        <f>"TRUNCATE TABLE " &amp;$B$2</f>
        <v>TRUNCATE TABLE T_GUI_CONTROL_PERMISSION</v>
      </c>
    </row>
    <row r="3" spans="2:19" ht="15" customHeight="1">
      <c r="B3" s="28" t="s">
        <v>56</v>
      </c>
      <c r="C3" s="28" t="s">
        <v>21</v>
      </c>
      <c r="D3" s="28" t="s">
        <v>22</v>
      </c>
      <c r="E3" s="28" t="s">
        <v>23</v>
      </c>
      <c r="F3" s="28" t="s">
        <v>24</v>
      </c>
      <c r="G3" s="28" t="s">
        <v>25</v>
      </c>
      <c r="H3" s="28" t="s">
        <v>26</v>
      </c>
      <c r="I3" s="32" t="s">
        <v>239</v>
      </c>
      <c r="J3" s="28" t="s">
        <v>53</v>
      </c>
      <c r="K3" s="32" t="s">
        <v>214</v>
      </c>
      <c r="L3" s="28" t="s">
        <v>55</v>
      </c>
      <c r="M3" s="32" t="s">
        <v>27</v>
      </c>
      <c r="N3" s="28" t="s">
        <v>240</v>
      </c>
      <c r="O3" s="28" t="s">
        <v>241</v>
      </c>
      <c r="P3" s="28" t="s">
        <v>242</v>
      </c>
      <c r="Q3" s="28" t="s">
        <v>243</v>
      </c>
      <c r="R3" s="28" t="s">
        <v>33</v>
      </c>
      <c r="S3" s="28" t="str">
        <f>"TRUNCATE TABLE " &amp;$B$2&amp;"_AUDIT"</f>
        <v>TRUNCATE TABLE T_GUI_CONTROL_PERMISSION_AUDIT</v>
      </c>
    </row>
    <row r="4" spans="2:19" ht="15" customHeight="1">
      <c r="B4" s="40">
        <v>110000</v>
      </c>
      <c r="C4" s="40">
        <v>0</v>
      </c>
      <c r="D4" s="40">
        <v>1</v>
      </c>
      <c r="E4" s="40">
        <f t="shared" ref="E4:E67" si="0">ID_ENV_KEY</f>
        <v>100000</v>
      </c>
      <c r="F4" s="40">
        <v>0</v>
      </c>
      <c r="G4" s="40" t="s">
        <v>34</v>
      </c>
      <c r="H4" s="40">
        <v>0</v>
      </c>
      <c r="I4" s="41" t="s">
        <v>169</v>
      </c>
      <c r="J4" s="42">
        <f>VLOOKUP(I4,T_ROLE!A:B,2,0)</f>
        <v>110003</v>
      </c>
      <c r="K4" s="43" t="s">
        <v>244</v>
      </c>
      <c r="L4" s="44">
        <f>VLOOKUP(K4,T_GUI_CONTROL!$A:$B,2,0)</f>
        <v>110000</v>
      </c>
      <c r="M4" s="44" t="s">
        <v>245</v>
      </c>
      <c r="N4" s="44" t="e">
        <f>VLOOKUP(M4,T_FSM_STATE!$A:$B,2,0)</f>
        <v>#N/A</v>
      </c>
      <c r="O4" s="28" t="s">
        <v>246</v>
      </c>
      <c r="P4" s="28" t="s">
        <v>37</v>
      </c>
      <c r="Q4" s="28" t="s">
        <v>37</v>
      </c>
      <c r="R4" s="28" t="s">
        <v>37</v>
      </c>
      <c r="S4" s="28" t="e">
        <f t="shared" ref="S4:S35" si="1">"INSERT INTO "&amp;$B$2&amp;" VALUES("&amp;B4&amp;", "&amp;C4&amp;", "&amp;D4&amp;", "&amp;E4&amp;", "&amp;F4&amp;", "&amp;G4&amp;", "&amp;H4&amp;", "&amp;J4&amp;", "&amp;L4&amp;", "&amp;N4&amp;", '"&amp;O4&amp;"', '"&amp;P4&amp;"', '"&amp;Q4&amp;"', '"&amp;R4&amp;"')"</f>
        <v>#N/A</v>
      </c>
    </row>
    <row r="5" spans="2:19" ht="15" customHeight="1">
      <c r="B5" s="40">
        <f t="shared" ref="B5:B36" si="2">B4+1</f>
        <v>110001</v>
      </c>
      <c r="C5" s="40">
        <v>0</v>
      </c>
      <c r="D5" s="40">
        <v>1</v>
      </c>
      <c r="E5" s="40">
        <f t="shared" si="0"/>
        <v>100000</v>
      </c>
      <c r="F5" s="40">
        <v>0</v>
      </c>
      <c r="G5" s="40" t="s">
        <v>34</v>
      </c>
      <c r="H5" s="40">
        <v>0</v>
      </c>
      <c r="I5" s="41" t="s">
        <v>169</v>
      </c>
      <c r="J5" s="42">
        <f>VLOOKUP(I5,T_ROLE!A:B,2,0)</f>
        <v>110003</v>
      </c>
      <c r="K5" s="43" t="s">
        <v>244</v>
      </c>
      <c r="L5" s="44">
        <f>VLOOKUP(K5,T_GUI_CONTROL!$A:$B,2,0)</f>
        <v>110000</v>
      </c>
      <c r="M5" s="44" t="s">
        <v>247</v>
      </c>
      <c r="N5" s="44" t="e">
        <f>VLOOKUP(M5,T_FSM_STATE!$A:$B,2,0)</f>
        <v>#N/A</v>
      </c>
      <c r="O5" s="28" t="s">
        <v>246</v>
      </c>
      <c r="P5" s="28" t="s">
        <v>37</v>
      </c>
      <c r="Q5" s="28" t="s">
        <v>37</v>
      </c>
      <c r="R5" s="28" t="s">
        <v>37</v>
      </c>
      <c r="S5" s="28" t="e">
        <f t="shared" si="1"/>
        <v>#N/A</v>
      </c>
    </row>
    <row r="6" spans="2:19" ht="15" customHeight="1">
      <c r="B6" s="40">
        <f t="shared" si="2"/>
        <v>110002</v>
      </c>
      <c r="C6" s="40">
        <v>0</v>
      </c>
      <c r="D6" s="40">
        <v>1</v>
      </c>
      <c r="E6" s="40">
        <f t="shared" si="0"/>
        <v>100000</v>
      </c>
      <c r="F6" s="40">
        <v>0</v>
      </c>
      <c r="G6" s="40" t="s">
        <v>34</v>
      </c>
      <c r="H6" s="40">
        <v>0</v>
      </c>
      <c r="I6" s="41" t="s">
        <v>169</v>
      </c>
      <c r="J6" s="42">
        <f>VLOOKUP(I6,T_ROLE!A:B,2,0)</f>
        <v>110003</v>
      </c>
      <c r="K6" s="43" t="s">
        <v>244</v>
      </c>
      <c r="L6" s="44">
        <f>VLOOKUP(K6,T_GUI_CONTROL!$A:$B,2,0)</f>
        <v>110000</v>
      </c>
      <c r="M6" s="44" t="s">
        <v>248</v>
      </c>
      <c r="N6" s="44" t="e">
        <f>VLOOKUP(M6,T_FSM_STATE!$A:$B,2,0)</f>
        <v>#N/A</v>
      </c>
      <c r="O6" s="28" t="s">
        <v>246</v>
      </c>
      <c r="P6" s="28" t="s">
        <v>37</v>
      </c>
      <c r="Q6" s="28" t="s">
        <v>37</v>
      </c>
      <c r="R6" s="28" t="s">
        <v>37</v>
      </c>
      <c r="S6" s="28" t="e">
        <f t="shared" si="1"/>
        <v>#N/A</v>
      </c>
    </row>
    <row r="7" spans="2:19" ht="15" customHeight="1">
      <c r="B7" s="40">
        <f t="shared" si="2"/>
        <v>110003</v>
      </c>
      <c r="C7" s="40">
        <v>0</v>
      </c>
      <c r="D7" s="40">
        <v>1</v>
      </c>
      <c r="E7" s="40">
        <f t="shared" si="0"/>
        <v>100000</v>
      </c>
      <c r="F7" s="40">
        <v>0</v>
      </c>
      <c r="G7" s="40" t="s">
        <v>34</v>
      </c>
      <c r="H7" s="40">
        <v>0</v>
      </c>
      <c r="I7" s="41" t="s">
        <v>169</v>
      </c>
      <c r="J7" s="42">
        <f>VLOOKUP(I7,T_ROLE!A:B,2,0)</f>
        <v>110003</v>
      </c>
      <c r="K7" s="43" t="s">
        <v>244</v>
      </c>
      <c r="L7" s="44">
        <f>VLOOKUP(K7,T_GUI_CONTROL!$A:$B,2,0)</f>
        <v>110000</v>
      </c>
      <c r="M7" s="44" t="s">
        <v>249</v>
      </c>
      <c r="N7" s="44" t="e">
        <f>VLOOKUP(M7,T_FSM_STATE!$A:$B,2,0)</f>
        <v>#N/A</v>
      </c>
      <c r="O7" s="28" t="s">
        <v>246</v>
      </c>
      <c r="P7" s="28" t="s">
        <v>37</v>
      </c>
      <c r="Q7" s="28" t="s">
        <v>37</v>
      </c>
      <c r="R7" s="28" t="s">
        <v>37</v>
      </c>
      <c r="S7" s="28" t="e">
        <f t="shared" si="1"/>
        <v>#N/A</v>
      </c>
    </row>
    <row r="8" spans="2:19" ht="15" customHeight="1">
      <c r="B8" s="40">
        <f t="shared" si="2"/>
        <v>110004</v>
      </c>
      <c r="C8" s="40">
        <v>0</v>
      </c>
      <c r="D8" s="40">
        <v>1</v>
      </c>
      <c r="E8" s="40">
        <f t="shared" si="0"/>
        <v>100000</v>
      </c>
      <c r="F8" s="40">
        <v>0</v>
      </c>
      <c r="G8" s="40" t="s">
        <v>34</v>
      </c>
      <c r="H8" s="40">
        <v>0</v>
      </c>
      <c r="I8" s="41" t="s">
        <v>169</v>
      </c>
      <c r="J8" s="42">
        <f>VLOOKUP(I8,T_ROLE!A:B,2,0)</f>
        <v>110003</v>
      </c>
      <c r="K8" s="43" t="s">
        <v>244</v>
      </c>
      <c r="L8" s="44">
        <f>VLOOKUP(K8,T_GUI_CONTROL!$A:$B,2,0)</f>
        <v>110000</v>
      </c>
      <c r="M8" s="44" t="s">
        <v>250</v>
      </c>
      <c r="N8" s="44" t="e">
        <f>VLOOKUP(M8,T_FSM_STATE!$A:$B,2,0)</f>
        <v>#N/A</v>
      </c>
      <c r="O8" s="28" t="s">
        <v>246</v>
      </c>
      <c r="P8" s="28" t="s">
        <v>37</v>
      </c>
      <c r="Q8" s="28" t="s">
        <v>37</v>
      </c>
      <c r="R8" s="28" t="s">
        <v>37</v>
      </c>
      <c r="S8" s="28" t="e">
        <f t="shared" si="1"/>
        <v>#N/A</v>
      </c>
    </row>
    <row r="9" spans="2:19" ht="15" customHeight="1">
      <c r="B9" s="9">
        <f t="shared" si="2"/>
        <v>110005</v>
      </c>
      <c r="C9" s="9">
        <v>0</v>
      </c>
      <c r="D9" s="9">
        <v>1</v>
      </c>
      <c r="E9" s="40">
        <f t="shared" si="0"/>
        <v>100000</v>
      </c>
      <c r="F9" s="9">
        <v>0</v>
      </c>
      <c r="G9" s="9" t="s">
        <v>34</v>
      </c>
      <c r="H9" s="9">
        <v>0</v>
      </c>
      <c r="I9" s="41" t="s">
        <v>169</v>
      </c>
      <c r="J9" s="42">
        <f>VLOOKUP(I9,T_ROLE!A:B,2,0)</f>
        <v>110003</v>
      </c>
      <c r="K9" s="43" t="s">
        <v>251</v>
      </c>
      <c r="L9" s="44">
        <f>VLOOKUP(K9,T_GUI_CONTROL!$A:$B,2,0)</f>
        <v>110001</v>
      </c>
      <c r="M9" s="10" t="s">
        <v>245</v>
      </c>
      <c r="N9" s="44" t="e">
        <f>VLOOKUP(M9,T_FSM_STATE!$A:$B,2,0)</f>
        <v>#N/A</v>
      </c>
      <c r="O9" s="28" t="s">
        <v>246</v>
      </c>
      <c r="P9" s="28" t="s">
        <v>37</v>
      </c>
      <c r="Q9" s="28" t="s">
        <v>37</v>
      </c>
      <c r="R9" s="28" t="s">
        <v>37</v>
      </c>
      <c r="S9" s="28" t="e">
        <f t="shared" si="1"/>
        <v>#N/A</v>
      </c>
    </row>
    <row r="10" spans="2:19" ht="15" customHeight="1">
      <c r="B10" s="9">
        <f t="shared" si="2"/>
        <v>110006</v>
      </c>
      <c r="C10" s="9">
        <v>0</v>
      </c>
      <c r="D10" s="9">
        <v>1</v>
      </c>
      <c r="E10" s="40">
        <f t="shared" si="0"/>
        <v>100000</v>
      </c>
      <c r="F10" s="9">
        <v>0</v>
      </c>
      <c r="G10" s="9" t="s">
        <v>34</v>
      </c>
      <c r="H10" s="9">
        <v>0</v>
      </c>
      <c r="I10" s="41" t="s">
        <v>169</v>
      </c>
      <c r="J10" s="42">
        <f>VLOOKUP(I10,T_ROLE!A:B,2,0)</f>
        <v>110003</v>
      </c>
      <c r="K10" s="43" t="s">
        <v>251</v>
      </c>
      <c r="L10" s="44">
        <f>VLOOKUP(K10,T_GUI_CONTROL!$A:$B,2,0)</f>
        <v>110001</v>
      </c>
      <c r="M10" s="10" t="s">
        <v>247</v>
      </c>
      <c r="N10" s="44" t="e">
        <f>VLOOKUP(M10,T_FSM_STATE!$A:$B,2,0)</f>
        <v>#N/A</v>
      </c>
      <c r="O10" s="28" t="s">
        <v>246</v>
      </c>
      <c r="P10" s="28" t="s">
        <v>37</v>
      </c>
      <c r="Q10" s="28" t="s">
        <v>37</v>
      </c>
      <c r="R10" s="28" t="s">
        <v>37</v>
      </c>
      <c r="S10" s="28" t="e">
        <f t="shared" si="1"/>
        <v>#N/A</v>
      </c>
    </row>
    <row r="11" spans="2:19" ht="15" customHeight="1">
      <c r="B11" s="9">
        <f t="shared" si="2"/>
        <v>110007</v>
      </c>
      <c r="C11" s="9">
        <v>0</v>
      </c>
      <c r="D11" s="9">
        <v>1</v>
      </c>
      <c r="E11" s="40">
        <f t="shared" si="0"/>
        <v>100000</v>
      </c>
      <c r="F11" s="9">
        <v>0</v>
      </c>
      <c r="G11" s="9" t="s">
        <v>34</v>
      </c>
      <c r="H11" s="9">
        <v>0</v>
      </c>
      <c r="I11" s="41" t="s">
        <v>169</v>
      </c>
      <c r="J11" s="42">
        <f>VLOOKUP(I11,T_ROLE!A:B,2,0)</f>
        <v>110003</v>
      </c>
      <c r="K11" s="43" t="s">
        <v>251</v>
      </c>
      <c r="L11" s="44">
        <f>VLOOKUP(K11,T_GUI_CONTROL!$A:$B,2,0)</f>
        <v>110001</v>
      </c>
      <c r="M11" s="10" t="s">
        <v>248</v>
      </c>
      <c r="N11" s="44" t="e">
        <f>VLOOKUP(M11,T_FSM_STATE!$A:$B,2,0)</f>
        <v>#N/A</v>
      </c>
      <c r="O11" s="28" t="s">
        <v>246</v>
      </c>
      <c r="P11" s="28" t="s">
        <v>37</v>
      </c>
      <c r="Q11" s="28" t="s">
        <v>37</v>
      </c>
      <c r="R11" s="28" t="s">
        <v>37</v>
      </c>
      <c r="S11" s="28" t="e">
        <f t="shared" si="1"/>
        <v>#N/A</v>
      </c>
    </row>
    <row r="12" spans="2:19" ht="15" customHeight="1">
      <c r="B12" s="9">
        <f t="shared" si="2"/>
        <v>110008</v>
      </c>
      <c r="C12" s="9">
        <v>0</v>
      </c>
      <c r="D12" s="9">
        <v>1</v>
      </c>
      <c r="E12" s="40">
        <f t="shared" si="0"/>
        <v>100000</v>
      </c>
      <c r="F12" s="9">
        <v>0</v>
      </c>
      <c r="G12" s="9" t="s">
        <v>34</v>
      </c>
      <c r="H12" s="9">
        <v>0</v>
      </c>
      <c r="I12" s="41" t="s">
        <v>169</v>
      </c>
      <c r="J12" s="42">
        <f>VLOOKUP(I12,T_ROLE!A:B,2,0)</f>
        <v>110003</v>
      </c>
      <c r="K12" s="43" t="s">
        <v>251</v>
      </c>
      <c r="L12" s="44">
        <f>VLOOKUP(K12,T_GUI_CONTROL!$A:$B,2,0)</f>
        <v>110001</v>
      </c>
      <c r="M12" s="10" t="s">
        <v>249</v>
      </c>
      <c r="N12" s="44" t="e">
        <f>VLOOKUP(M12,T_FSM_STATE!$A:$B,2,0)</f>
        <v>#N/A</v>
      </c>
      <c r="O12" s="28" t="s">
        <v>246</v>
      </c>
      <c r="P12" s="28" t="s">
        <v>37</v>
      </c>
      <c r="Q12" s="28" t="s">
        <v>37</v>
      </c>
      <c r="R12" s="28" t="s">
        <v>37</v>
      </c>
      <c r="S12" s="28" t="e">
        <f t="shared" si="1"/>
        <v>#N/A</v>
      </c>
    </row>
    <row r="13" spans="2:19" ht="15" customHeight="1">
      <c r="B13" s="9">
        <f t="shared" si="2"/>
        <v>110009</v>
      </c>
      <c r="C13" s="9">
        <v>0</v>
      </c>
      <c r="D13" s="9">
        <v>1</v>
      </c>
      <c r="E13" s="40">
        <f t="shared" si="0"/>
        <v>100000</v>
      </c>
      <c r="F13" s="9">
        <v>0</v>
      </c>
      <c r="G13" s="9" t="s">
        <v>34</v>
      </c>
      <c r="H13" s="9">
        <v>0</v>
      </c>
      <c r="I13" s="41" t="s">
        <v>169</v>
      </c>
      <c r="J13" s="42">
        <f>VLOOKUP(I13,T_ROLE!A:B,2,0)</f>
        <v>110003</v>
      </c>
      <c r="K13" s="43" t="s">
        <v>251</v>
      </c>
      <c r="L13" s="44">
        <f>VLOOKUP(K13,T_GUI_CONTROL!$A:$B,2,0)</f>
        <v>110001</v>
      </c>
      <c r="M13" s="10" t="s">
        <v>250</v>
      </c>
      <c r="N13" s="44" t="e">
        <f>VLOOKUP(M13,T_FSM_STATE!$A:$B,2,0)</f>
        <v>#N/A</v>
      </c>
      <c r="O13" s="28" t="s">
        <v>246</v>
      </c>
      <c r="P13" s="28" t="s">
        <v>37</v>
      </c>
      <c r="Q13" s="28" t="s">
        <v>37</v>
      </c>
      <c r="R13" s="28" t="s">
        <v>37</v>
      </c>
      <c r="S13" s="28" t="e">
        <f t="shared" si="1"/>
        <v>#N/A</v>
      </c>
    </row>
    <row r="14" spans="2:19" ht="15" customHeight="1">
      <c r="B14" s="40">
        <f t="shared" si="2"/>
        <v>110010</v>
      </c>
      <c r="C14" s="40">
        <v>0</v>
      </c>
      <c r="D14" s="40">
        <v>1</v>
      </c>
      <c r="E14" s="40">
        <f t="shared" si="0"/>
        <v>100000</v>
      </c>
      <c r="F14" s="40">
        <v>0</v>
      </c>
      <c r="G14" s="40" t="s">
        <v>34</v>
      </c>
      <c r="H14" s="40">
        <v>0</v>
      </c>
      <c r="I14" s="41" t="s">
        <v>169</v>
      </c>
      <c r="J14" s="42">
        <f>VLOOKUP(I14,T_ROLE!A:B,2,0)</f>
        <v>110003</v>
      </c>
      <c r="K14" s="45" t="s">
        <v>252</v>
      </c>
      <c r="L14" s="44">
        <f>VLOOKUP(K14,T_GUI_CONTROL!$A:$B,2,0)</f>
        <v>110002</v>
      </c>
      <c r="M14" s="44" t="s">
        <v>245</v>
      </c>
      <c r="N14" s="44" t="e">
        <f>VLOOKUP(M14,T_FSM_STATE!$A:$B,2,0)</f>
        <v>#N/A</v>
      </c>
      <c r="O14" s="28" t="s">
        <v>246</v>
      </c>
      <c r="P14" s="28" t="s">
        <v>37</v>
      </c>
      <c r="Q14" s="28" t="s">
        <v>37</v>
      </c>
      <c r="R14" s="28" t="s">
        <v>37</v>
      </c>
      <c r="S14" s="28" t="e">
        <f t="shared" si="1"/>
        <v>#N/A</v>
      </c>
    </row>
    <row r="15" spans="2:19" ht="15" customHeight="1">
      <c r="B15" s="40">
        <f t="shared" si="2"/>
        <v>110011</v>
      </c>
      <c r="C15" s="40">
        <v>0</v>
      </c>
      <c r="D15" s="40">
        <v>1</v>
      </c>
      <c r="E15" s="40">
        <f t="shared" si="0"/>
        <v>100000</v>
      </c>
      <c r="F15" s="40">
        <v>0</v>
      </c>
      <c r="G15" s="40" t="s">
        <v>34</v>
      </c>
      <c r="H15" s="40">
        <v>0</v>
      </c>
      <c r="I15" s="41" t="s">
        <v>169</v>
      </c>
      <c r="J15" s="42">
        <f>VLOOKUP(I15,T_ROLE!A:B,2,0)</f>
        <v>110003</v>
      </c>
      <c r="K15" s="45" t="s">
        <v>252</v>
      </c>
      <c r="L15" s="44">
        <f>VLOOKUP(K15,T_GUI_CONTROL!$A:$B,2,0)</f>
        <v>110002</v>
      </c>
      <c r="M15" s="44" t="s">
        <v>247</v>
      </c>
      <c r="N15" s="44" t="e">
        <f>VLOOKUP(M15,T_FSM_STATE!$A:$B,2,0)</f>
        <v>#N/A</v>
      </c>
      <c r="O15" s="28" t="s">
        <v>246</v>
      </c>
      <c r="P15" s="28" t="s">
        <v>37</v>
      </c>
      <c r="Q15" s="28" t="s">
        <v>37</v>
      </c>
      <c r="R15" s="28" t="s">
        <v>37</v>
      </c>
      <c r="S15" s="28" t="e">
        <f t="shared" si="1"/>
        <v>#N/A</v>
      </c>
    </row>
    <row r="16" spans="2:19" ht="15" customHeight="1">
      <c r="B16" s="40">
        <f t="shared" si="2"/>
        <v>110012</v>
      </c>
      <c r="C16" s="40">
        <v>0</v>
      </c>
      <c r="D16" s="40">
        <v>1</v>
      </c>
      <c r="E16" s="40">
        <f t="shared" si="0"/>
        <v>100000</v>
      </c>
      <c r="F16" s="40">
        <v>0</v>
      </c>
      <c r="G16" s="40" t="s">
        <v>34</v>
      </c>
      <c r="H16" s="40">
        <v>0</v>
      </c>
      <c r="I16" s="41" t="s">
        <v>169</v>
      </c>
      <c r="J16" s="42">
        <f>VLOOKUP(I16,T_ROLE!A:B,2,0)</f>
        <v>110003</v>
      </c>
      <c r="K16" s="45" t="s">
        <v>252</v>
      </c>
      <c r="L16" s="44">
        <f>VLOOKUP(K16,T_GUI_CONTROL!$A:$B,2,0)</f>
        <v>110002</v>
      </c>
      <c r="M16" s="44" t="s">
        <v>248</v>
      </c>
      <c r="N16" s="44" t="e">
        <f>VLOOKUP(M16,T_FSM_STATE!$A:$B,2,0)</f>
        <v>#N/A</v>
      </c>
      <c r="O16" s="28" t="s">
        <v>246</v>
      </c>
      <c r="P16" s="28" t="s">
        <v>37</v>
      </c>
      <c r="Q16" s="28" t="s">
        <v>37</v>
      </c>
      <c r="R16" s="28" t="s">
        <v>37</v>
      </c>
      <c r="S16" s="28" t="e">
        <f t="shared" si="1"/>
        <v>#N/A</v>
      </c>
    </row>
    <row r="17" spans="2:19" ht="15" customHeight="1">
      <c r="B17" s="40">
        <f t="shared" si="2"/>
        <v>110013</v>
      </c>
      <c r="C17" s="40">
        <v>0</v>
      </c>
      <c r="D17" s="40">
        <v>1</v>
      </c>
      <c r="E17" s="40">
        <f t="shared" si="0"/>
        <v>100000</v>
      </c>
      <c r="F17" s="40">
        <v>0</v>
      </c>
      <c r="G17" s="40" t="s">
        <v>34</v>
      </c>
      <c r="H17" s="40">
        <v>0</v>
      </c>
      <c r="I17" s="41" t="s">
        <v>169</v>
      </c>
      <c r="J17" s="42">
        <f>VLOOKUP(I17,T_ROLE!A:B,2,0)</f>
        <v>110003</v>
      </c>
      <c r="K17" s="45" t="s">
        <v>252</v>
      </c>
      <c r="L17" s="44">
        <f>VLOOKUP(K17,T_GUI_CONTROL!$A:$B,2,0)</f>
        <v>110002</v>
      </c>
      <c r="M17" s="44" t="s">
        <v>249</v>
      </c>
      <c r="N17" s="44" t="e">
        <f>VLOOKUP(M17,T_FSM_STATE!$A:$B,2,0)</f>
        <v>#N/A</v>
      </c>
      <c r="O17" s="28" t="s">
        <v>246</v>
      </c>
      <c r="P17" s="28" t="s">
        <v>37</v>
      </c>
      <c r="Q17" s="28" t="s">
        <v>37</v>
      </c>
      <c r="R17" s="28" t="s">
        <v>37</v>
      </c>
      <c r="S17" s="28" t="e">
        <f t="shared" si="1"/>
        <v>#N/A</v>
      </c>
    </row>
    <row r="18" spans="2:19" ht="15" customHeight="1">
      <c r="B18" s="40">
        <f t="shared" si="2"/>
        <v>110014</v>
      </c>
      <c r="C18" s="40">
        <v>0</v>
      </c>
      <c r="D18" s="40">
        <v>1</v>
      </c>
      <c r="E18" s="40">
        <f t="shared" si="0"/>
        <v>100000</v>
      </c>
      <c r="F18" s="40">
        <v>0</v>
      </c>
      <c r="G18" s="40" t="s">
        <v>34</v>
      </c>
      <c r="H18" s="40">
        <v>0</v>
      </c>
      <c r="I18" s="41" t="s">
        <v>169</v>
      </c>
      <c r="J18" s="42">
        <f>VLOOKUP(I18,T_ROLE!A:B,2,0)</f>
        <v>110003</v>
      </c>
      <c r="K18" s="45" t="s">
        <v>252</v>
      </c>
      <c r="L18" s="44">
        <f>VLOOKUP(K18,T_GUI_CONTROL!$A:$B,2,0)</f>
        <v>110002</v>
      </c>
      <c r="M18" s="44" t="s">
        <v>250</v>
      </c>
      <c r="N18" s="44" t="e">
        <f>VLOOKUP(M18,T_FSM_STATE!$A:$B,2,0)</f>
        <v>#N/A</v>
      </c>
      <c r="O18" s="28" t="s">
        <v>246</v>
      </c>
      <c r="P18" s="28" t="s">
        <v>37</v>
      </c>
      <c r="Q18" s="28" t="s">
        <v>37</v>
      </c>
      <c r="R18" s="28" t="s">
        <v>37</v>
      </c>
      <c r="S18" s="28" t="e">
        <f t="shared" si="1"/>
        <v>#N/A</v>
      </c>
    </row>
    <row r="19" spans="2:19" ht="15" customHeight="1">
      <c r="B19" s="9">
        <f t="shared" si="2"/>
        <v>110015</v>
      </c>
      <c r="C19" s="9">
        <v>0</v>
      </c>
      <c r="D19" s="9">
        <v>1</v>
      </c>
      <c r="E19" s="40">
        <f t="shared" si="0"/>
        <v>100000</v>
      </c>
      <c r="F19" s="9">
        <v>0</v>
      </c>
      <c r="G19" s="9" t="s">
        <v>34</v>
      </c>
      <c r="H19" s="9">
        <v>0</v>
      </c>
      <c r="I19" s="46" t="s">
        <v>170</v>
      </c>
      <c r="J19" s="42">
        <f>VLOOKUP(I19,T_ROLE!A:B,2,0)</f>
        <v>110004</v>
      </c>
      <c r="K19" s="43" t="s">
        <v>253</v>
      </c>
      <c r="L19" s="44">
        <f>VLOOKUP(K19,T_GUI_CONTROL!$A:$B,2,0)</f>
        <v>110003</v>
      </c>
      <c r="M19" s="10" t="s">
        <v>254</v>
      </c>
      <c r="N19" s="44" t="e">
        <f>VLOOKUP(M19,T_FSM_STATE!$A:$B,2,0)</f>
        <v>#N/A</v>
      </c>
      <c r="O19" s="28" t="s">
        <v>246</v>
      </c>
      <c r="P19" s="28" t="s">
        <v>37</v>
      </c>
      <c r="Q19" s="28" t="s">
        <v>37</v>
      </c>
      <c r="R19" s="28" t="s">
        <v>37</v>
      </c>
      <c r="S19" s="28" t="e">
        <f t="shared" si="1"/>
        <v>#N/A</v>
      </c>
    </row>
    <row r="20" spans="2:19" ht="15" customHeight="1">
      <c r="B20" s="40">
        <f t="shared" si="2"/>
        <v>110016</v>
      </c>
      <c r="C20" s="40">
        <v>0</v>
      </c>
      <c r="D20" s="40">
        <v>1</v>
      </c>
      <c r="E20" s="40">
        <f t="shared" si="0"/>
        <v>100000</v>
      </c>
      <c r="F20" s="40">
        <v>0</v>
      </c>
      <c r="G20" s="40" t="s">
        <v>34</v>
      </c>
      <c r="H20" s="40">
        <v>0</v>
      </c>
      <c r="I20" s="46" t="s">
        <v>170</v>
      </c>
      <c r="J20" s="42">
        <f>VLOOKUP(I20,T_ROLE!A:B,2,0)</f>
        <v>110004</v>
      </c>
      <c r="K20" s="45" t="s">
        <v>255</v>
      </c>
      <c r="L20" s="44">
        <f>VLOOKUP(K20,T_GUI_CONTROL!$A:$B,2,0)</f>
        <v>110004</v>
      </c>
      <c r="M20" s="44" t="s">
        <v>254</v>
      </c>
      <c r="N20" s="44" t="e">
        <f>VLOOKUP(M20,T_FSM_STATE!$A:$B,2,0)</f>
        <v>#N/A</v>
      </c>
      <c r="O20" s="28" t="s">
        <v>246</v>
      </c>
      <c r="P20" s="28" t="s">
        <v>37</v>
      </c>
      <c r="Q20" s="28" t="s">
        <v>37</v>
      </c>
      <c r="R20" s="28" t="s">
        <v>37</v>
      </c>
      <c r="S20" s="28" t="e">
        <f t="shared" si="1"/>
        <v>#N/A</v>
      </c>
    </row>
    <row r="21" spans="2:19" s="47" customFormat="1" ht="15" customHeight="1">
      <c r="B21" s="48">
        <f t="shared" si="2"/>
        <v>110017</v>
      </c>
      <c r="C21" s="48">
        <v>0</v>
      </c>
      <c r="D21" s="48">
        <v>1</v>
      </c>
      <c r="E21" s="40">
        <f t="shared" si="0"/>
        <v>100000</v>
      </c>
      <c r="F21" s="48">
        <v>0</v>
      </c>
      <c r="G21" s="48" t="s">
        <v>34</v>
      </c>
      <c r="H21" s="48">
        <v>0</v>
      </c>
      <c r="I21" s="49" t="s">
        <v>169</v>
      </c>
      <c r="J21" s="42">
        <f>VLOOKUP(I21,T_ROLE!A:B,2,0)</f>
        <v>110003</v>
      </c>
      <c r="K21" s="50" t="s">
        <v>256</v>
      </c>
      <c r="L21" s="44">
        <f>VLOOKUP(K21,T_GUI_CONTROL!$A:$B,2,0)</f>
        <v>110005</v>
      </c>
      <c r="M21" s="51" t="s">
        <v>257</v>
      </c>
      <c r="N21" s="44" t="e">
        <f>VLOOKUP(M21,T_FSM_STATE!$A:$B,2,0)</f>
        <v>#N/A</v>
      </c>
      <c r="O21" s="47" t="s">
        <v>246</v>
      </c>
      <c r="P21" s="47" t="s">
        <v>37</v>
      </c>
      <c r="Q21" s="47" t="s">
        <v>37</v>
      </c>
      <c r="R21" s="47" t="s">
        <v>37</v>
      </c>
      <c r="S21" s="47" t="e">
        <f t="shared" si="1"/>
        <v>#N/A</v>
      </c>
    </row>
    <row r="22" spans="2:19" ht="15" customHeight="1">
      <c r="B22" s="40">
        <f t="shared" si="2"/>
        <v>110018</v>
      </c>
      <c r="C22" s="40">
        <v>0</v>
      </c>
      <c r="D22" s="40">
        <v>1</v>
      </c>
      <c r="E22" s="40">
        <f t="shared" si="0"/>
        <v>100000</v>
      </c>
      <c r="F22" s="40">
        <v>0</v>
      </c>
      <c r="G22" s="40" t="s">
        <v>34</v>
      </c>
      <c r="H22" s="40">
        <v>0</v>
      </c>
      <c r="I22" s="41" t="s">
        <v>169</v>
      </c>
      <c r="J22" s="42">
        <f>VLOOKUP(I22,T_ROLE!A:B,2,0)</f>
        <v>110003</v>
      </c>
      <c r="K22" s="43" t="s">
        <v>256</v>
      </c>
      <c r="L22" s="44">
        <f>VLOOKUP(K22,T_GUI_CONTROL!$A:$B,2,0)</f>
        <v>110005</v>
      </c>
      <c r="M22" s="44" t="s">
        <v>258</v>
      </c>
      <c r="N22" s="44" t="e">
        <f>VLOOKUP(M22,T_FSM_STATE!$A:$B,2,0)</f>
        <v>#N/A</v>
      </c>
      <c r="O22" s="28" t="s">
        <v>246</v>
      </c>
      <c r="P22" s="28" t="s">
        <v>37</v>
      </c>
      <c r="Q22" s="28" t="s">
        <v>37</v>
      </c>
      <c r="R22" s="28" t="s">
        <v>37</v>
      </c>
      <c r="S22" s="28" t="e">
        <f t="shared" si="1"/>
        <v>#N/A</v>
      </c>
    </row>
    <row r="23" spans="2:19" ht="15" customHeight="1">
      <c r="B23" s="40">
        <f t="shared" si="2"/>
        <v>110019</v>
      </c>
      <c r="C23" s="40">
        <v>0</v>
      </c>
      <c r="D23" s="40">
        <v>1</v>
      </c>
      <c r="E23" s="40">
        <f t="shared" si="0"/>
        <v>100000</v>
      </c>
      <c r="F23" s="40">
        <v>0</v>
      </c>
      <c r="G23" s="40" t="s">
        <v>34</v>
      </c>
      <c r="H23" s="40">
        <v>0</v>
      </c>
      <c r="I23" s="41" t="s">
        <v>169</v>
      </c>
      <c r="J23" s="42">
        <f>VLOOKUP(I23,T_ROLE!A:B,2,0)</f>
        <v>110003</v>
      </c>
      <c r="K23" s="43" t="s">
        <v>256</v>
      </c>
      <c r="L23" s="44">
        <f>VLOOKUP(K23,T_GUI_CONTROL!$A:$B,2,0)</f>
        <v>110005</v>
      </c>
      <c r="M23" s="44" t="s">
        <v>259</v>
      </c>
      <c r="N23" s="44" t="e">
        <f>VLOOKUP(M23,T_FSM_STATE!$A:$B,2,0)</f>
        <v>#N/A</v>
      </c>
      <c r="O23" s="28" t="s">
        <v>246</v>
      </c>
      <c r="P23" s="28" t="s">
        <v>37</v>
      </c>
      <c r="Q23" s="28" t="s">
        <v>37</v>
      </c>
      <c r="R23" s="28" t="s">
        <v>37</v>
      </c>
      <c r="S23" s="28" t="e">
        <f t="shared" si="1"/>
        <v>#N/A</v>
      </c>
    </row>
    <row r="24" spans="2:19" ht="15" customHeight="1">
      <c r="B24" s="40">
        <f t="shared" si="2"/>
        <v>110020</v>
      </c>
      <c r="C24" s="40">
        <v>0</v>
      </c>
      <c r="D24" s="40">
        <v>1</v>
      </c>
      <c r="E24" s="40">
        <f t="shared" si="0"/>
        <v>100000</v>
      </c>
      <c r="F24" s="40">
        <v>0</v>
      </c>
      <c r="G24" s="40" t="s">
        <v>34</v>
      </c>
      <c r="H24" s="40">
        <v>0</v>
      </c>
      <c r="I24" s="41" t="s">
        <v>169</v>
      </c>
      <c r="J24" s="42">
        <f>VLOOKUP(I24,T_ROLE!A:B,2,0)</f>
        <v>110003</v>
      </c>
      <c r="K24" s="43" t="s">
        <v>256</v>
      </c>
      <c r="L24" s="44">
        <f>VLOOKUP(K24,T_GUI_CONTROL!$A:$B,2,0)</f>
        <v>110005</v>
      </c>
      <c r="M24" s="44" t="s">
        <v>260</v>
      </c>
      <c r="N24" s="44" t="e">
        <f>VLOOKUP(M24,T_FSM_STATE!$A:$B,2,0)</f>
        <v>#N/A</v>
      </c>
      <c r="O24" s="28" t="s">
        <v>246</v>
      </c>
      <c r="P24" s="28" t="s">
        <v>37</v>
      </c>
      <c r="Q24" s="28" t="s">
        <v>37</v>
      </c>
      <c r="R24" s="28" t="s">
        <v>37</v>
      </c>
      <c r="S24" s="28" t="e">
        <f t="shared" si="1"/>
        <v>#N/A</v>
      </c>
    </row>
    <row r="25" spans="2:19" ht="15" customHeight="1">
      <c r="B25" s="40">
        <f t="shared" si="2"/>
        <v>110021</v>
      </c>
      <c r="C25" s="40">
        <v>0</v>
      </c>
      <c r="D25" s="40">
        <v>1</v>
      </c>
      <c r="E25" s="40">
        <f t="shared" si="0"/>
        <v>100000</v>
      </c>
      <c r="F25" s="40">
        <v>0</v>
      </c>
      <c r="G25" s="40" t="s">
        <v>34</v>
      </c>
      <c r="H25" s="40">
        <v>0</v>
      </c>
      <c r="I25" s="41" t="s">
        <v>169</v>
      </c>
      <c r="J25" s="42">
        <f>VLOOKUP(I25,T_ROLE!A:B,2,0)</f>
        <v>110003</v>
      </c>
      <c r="K25" s="43" t="s">
        <v>256</v>
      </c>
      <c r="L25" s="44">
        <f>VLOOKUP(K25,T_GUI_CONTROL!$A:$B,2,0)</f>
        <v>110005</v>
      </c>
      <c r="M25" s="44" t="s">
        <v>261</v>
      </c>
      <c r="N25" s="44" t="e">
        <f>VLOOKUP(M25,T_FSM_STATE!$A:$B,2,0)</f>
        <v>#N/A</v>
      </c>
      <c r="O25" s="28" t="s">
        <v>246</v>
      </c>
      <c r="P25" s="28" t="s">
        <v>37</v>
      </c>
      <c r="Q25" s="28" t="s">
        <v>37</v>
      </c>
      <c r="R25" s="28" t="s">
        <v>37</v>
      </c>
      <c r="S25" s="28" t="e">
        <f t="shared" si="1"/>
        <v>#N/A</v>
      </c>
    </row>
    <row r="26" spans="2:19" ht="15" customHeight="1">
      <c r="B26" s="9">
        <f t="shared" si="2"/>
        <v>110022</v>
      </c>
      <c r="C26" s="9">
        <v>0</v>
      </c>
      <c r="D26" s="9">
        <v>1</v>
      </c>
      <c r="E26" s="40">
        <f t="shared" si="0"/>
        <v>100000</v>
      </c>
      <c r="F26" s="9">
        <v>0</v>
      </c>
      <c r="G26" s="9" t="s">
        <v>34</v>
      </c>
      <c r="H26" s="9">
        <v>0</v>
      </c>
      <c r="I26" s="41" t="s">
        <v>169</v>
      </c>
      <c r="J26" s="42">
        <f>VLOOKUP(I26,T_ROLE!A:B,2,0)</f>
        <v>110003</v>
      </c>
      <c r="K26" s="43" t="s">
        <v>262</v>
      </c>
      <c r="L26" s="44">
        <f>VLOOKUP(K26,T_GUI_CONTROL!$A:$B,2,0)</f>
        <v>110006</v>
      </c>
      <c r="M26" s="10" t="s">
        <v>257</v>
      </c>
      <c r="N26" s="44" t="e">
        <f>VLOOKUP(M26,T_FSM_STATE!$A:$B,2,0)</f>
        <v>#N/A</v>
      </c>
      <c r="O26" s="28" t="s">
        <v>246</v>
      </c>
      <c r="P26" s="28" t="s">
        <v>37</v>
      </c>
      <c r="Q26" s="28" t="s">
        <v>37</v>
      </c>
      <c r="R26" s="28" t="s">
        <v>37</v>
      </c>
      <c r="S26" s="28" t="e">
        <f t="shared" si="1"/>
        <v>#N/A</v>
      </c>
    </row>
    <row r="27" spans="2:19" ht="15" customHeight="1">
      <c r="B27" s="9">
        <f t="shared" si="2"/>
        <v>110023</v>
      </c>
      <c r="C27" s="9">
        <v>0</v>
      </c>
      <c r="D27" s="9">
        <v>1</v>
      </c>
      <c r="E27" s="40">
        <f t="shared" si="0"/>
        <v>100000</v>
      </c>
      <c r="F27" s="9">
        <v>0</v>
      </c>
      <c r="G27" s="9" t="s">
        <v>34</v>
      </c>
      <c r="H27" s="9">
        <v>0</v>
      </c>
      <c r="I27" s="41" t="s">
        <v>169</v>
      </c>
      <c r="J27" s="42">
        <f>VLOOKUP(I27,T_ROLE!A:B,2,0)</f>
        <v>110003</v>
      </c>
      <c r="K27" s="43" t="s">
        <v>262</v>
      </c>
      <c r="L27" s="44">
        <f>VLOOKUP(K27,T_GUI_CONTROL!$A:$B,2,0)</f>
        <v>110006</v>
      </c>
      <c r="M27" s="10" t="s">
        <v>258</v>
      </c>
      <c r="N27" s="44" t="e">
        <f>VLOOKUP(M27,T_FSM_STATE!$A:$B,2,0)</f>
        <v>#N/A</v>
      </c>
      <c r="O27" s="28" t="s">
        <v>246</v>
      </c>
      <c r="P27" s="28" t="s">
        <v>37</v>
      </c>
      <c r="Q27" s="28" t="s">
        <v>37</v>
      </c>
      <c r="R27" s="28" t="s">
        <v>37</v>
      </c>
      <c r="S27" s="28" t="e">
        <f t="shared" si="1"/>
        <v>#N/A</v>
      </c>
    </row>
    <row r="28" spans="2:19" ht="15" customHeight="1">
      <c r="B28" s="9">
        <f t="shared" si="2"/>
        <v>110024</v>
      </c>
      <c r="C28" s="9">
        <v>0</v>
      </c>
      <c r="D28" s="9">
        <v>1</v>
      </c>
      <c r="E28" s="40">
        <f t="shared" si="0"/>
        <v>100000</v>
      </c>
      <c r="F28" s="9">
        <v>0</v>
      </c>
      <c r="G28" s="9" t="s">
        <v>34</v>
      </c>
      <c r="H28" s="9">
        <v>0</v>
      </c>
      <c r="I28" s="41" t="s">
        <v>169</v>
      </c>
      <c r="J28" s="42">
        <f>VLOOKUP(I28,T_ROLE!A:B,2,0)</f>
        <v>110003</v>
      </c>
      <c r="K28" s="43" t="s">
        <v>262</v>
      </c>
      <c r="L28" s="44">
        <f>VLOOKUP(K28,T_GUI_CONTROL!$A:$B,2,0)</f>
        <v>110006</v>
      </c>
      <c r="M28" s="10" t="s">
        <v>259</v>
      </c>
      <c r="N28" s="44" t="e">
        <f>VLOOKUP(M28,T_FSM_STATE!$A:$B,2,0)</f>
        <v>#N/A</v>
      </c>
      <c r="O28" s="28" t="s">
        <v>246</v>
      </c>
      <c r="P28" s="28" t="s">
        <v>37</v>
      </c>
      <c r="Q28" s="28" t="s">
        <v>37</v>
      </c>
      <c r="R28" s="28" t="s">
        <v>37</v>
      </c>
      <c r="S28" s="28" t="e">
        <f t="shared" si="1"/>
        <v>#N/A</v>
      </c>
    </row>
    <row r="29" spans="2:19" ht="15" customHeight="1">
      <c r="B29" s="9">
        <f t="shared" si="2"/>
        <v>110025</v>
      </c>
      <c r="C29" s="9">
        <v>0</v>
      </c>
      <c r="D29" s="9">
        <v>1</v>
      </c>
      <c r="E29" s="40">
        <f t="shared" si="0"/>
        <v>100000</v>
      </c>
      <c r="F29" s="9">
        <v>0</v>
      </c>
      <c r="G29" s="9" t="s">
        <v>34</v>
      </c>
      <c r="H29" s="9">
        <v>0</v>
      </c>
      <c r="I29" s="41" t="s">
        <v>169</v>
      </c>
      <c r="J29" s="42">
        <f>VLOOKUP(I29,T_ROLE!A:B,2,0)</f>
        <v>110003</v>
      </c>
      <c r="K29" s="43" t="s">
        <v>262</v>
      </c>
      <c r="L29" s="44">
        <f>VLOOKUP(K29,T_GUI_CONTROL!$A:$B,2,0)</f>
        <v>110006</v>
      </c>
      <c r="M29" s="10" t="s">
        <v>260</v>
      </c>
      <c r="N29" s="44" t="e">
        <f>VLOOKUP(M29,T_FSM_STATE!$A:$B,2,0)</f>
        <v>#N/A</v>
      </c>
      <c r="O29" s="28" t="s">
        <v>246</v>
      </c>
      <c r="P29" s="28" t="s">
        <v>37</v>
      </c>
      <c r="Q29" s="28" t="s">
        <v>37</v>
      </c>
      <c r="R29" s="28" t="s">
        <v>37</v>
      </c>
      <c r="S29" s="28" t="e">
        <f t="shared" si="1"/>
        <v>#N/A</v>
      </c>
    </row>
    <row r="30" spans="2:19" ht="15" customHeight="1">
      <c r="B30" s="9">
        <f t="shared" si="2"/>
        <v>110026</v>
      </c>
      <c r="C30" s="9">
        <v>0</v>
      </c>
      <c r="D30" s="9">
        <v>1</v>
      </c>
      <c r="E30" s="40">
        <f t="shared" si="0"/>
        <v>100000</v>
      </c>
      <c r="F30" s="9">
        <v>0</v>
      </c>
      <c r="G30" s="9" t="s">
        <v>34</v>
      </c>
      <c r="H30" s="9">
        <v>0</v>
      </c>
      <c r="I30" s="41" t="s">
        <v>169</v>
      </c>
      <c r="J30" s="42">
        <f>VLOOKUP(I30,T_ROLE!A:B,2,0)</f>
        <v>110003</v>
      </c>
      <c r="K30" s="43" t="s">
        <v>262</v>
      </c>
      <c r="L30" s="44">
        <f>VLOOKUP(K30,T_GUI_CONTROL!$A:$B,2,0)</f>
        <v>110006</v>
      </c>
      <c r="M30" s="10" t="s">
        <v>261</v>
      </c>
      <c r="N30" s="44" t="e">
        <f>VLOOKUP(M30,T_FSM_STATE!$A:$B,2,0)</f>
        <v>#N/A</v>
      </c>
      <c r="O30" s="28" t="s">
        <v>246</v>
      </c>
      <c r="P30" s="28" t="s">
        <v>37</v>
      </c>
      <c r="Q30" s="28" t="s">
        <v>37</v>
      </c>
      <c r="R30" s="28" t="s">
        <v>37</v>
      </c>
      <c r="S30" s="28" t="e">
        <f t="shared" si="1"/>
        <v>#N/A</v>
      </c>
    </row>
    <row r="31" spans="2:19" ht="15" customHeight="1">
      <c r="B31" s="40">
        <f t="shared" si="2"/>
        <v>110027</v>
      </c>
      <c r="C31" s="40">
        <v>0</v>
      </c>
      <c r="D31" s="40">
        <v>1</v>
      </c>
      <c r="E31" s="40">
        <f t="shared" si="0"/>
        <v>100000</v>
      </c>
      <c r="F31" s="40">
        <v>0</v>
      </c>
      <c r="G31" s="40" t="s">
        <v>34</v>
      </c>
      <c r="H31" s="40">
        <v>0</v>
      </c>
      <c r="I31" s="41" t="s">
        <v>169</v>
      </c>
      <c r="J31" s="42">
        <f>VLOOKUP(I31,T_ROLE!A:B,2,0)</f>
        <v>110003</v>
      </c>
      <c r="K31" s="45" t="s">
        <v>263</v>
      </c>
      <c r="L31" s="44">
        <f>VLOOKUP(K31,T_GUI_CONTROL!$A:$B,2,0)</f>
        <v>110007</v>
      </c>
      <c r="M31" s="44" t="s">
        <v>257</v>
      </c>
      <c r="N31" s="44" t="e">
        <f>VLOOKUP(M31,T_FSM_STATE!$A:$B,2,0)</f>
        <v>#N/A</v>
      </c>
      <c r="O31" s="28" t="s">
        <v>246</v>
      </c>
      <c r="P31" s="28" t="s">
        <v>37</v>
      </c>
      <c r="Q31" s="28" t="s">
        <v>37</v>
      </c>
      <c r="R31" s="28" t="s">
        <v>37</v>
      </c>
      <c r="S31" s="28" t="e">
        <f t="shared" si="1"/>
        <v>#N/A</v>
      </c>
    </row>
    <row r="32" spans="2:19" ht="15" customHeight="1">
      <c r="B32" s="40">
        <f t="shared" si="2"/>
        <v>110028</v>
      </c>
      <c r="C32" s="40">
        <v>0</v>
      </c>
      <c r="D32" s="40">
        <v>1</v>
      </c>
      <c r="E32" s="40">
        <f t="shared" si="0"/>
        <v>100000</v>
      </c>
      <c r="F32" s="40">
        <v>0</v>
      </c>
      <c r="G32" s="40" t="s">
        <v>34</v>
      </c>
      <c r="H32" s="40">
        <v>0</v>
      </c>
      <c r="I32" s="41" t="s">
        <v>169</v>
      </c>
      <c r="J32" s="42">
        <f>VLOOKUP(I32,T_ROLE!A:B,2,0)</f>
        <v>110003</v>
      </c>
      <c r="K32" s="45" t="s">
        <v>263</v>
      </c>
      <c r="L32" s="44">
        <f>VLOOKUP(K32,T_GUI_CONTROL!$A:$B,2,0)</f>
        <v>110007</v>
      </c>
      <c r="M32" s="44" t="s">
        <v>258</v>
      </c>
      <c r="N32" s="44" t="e">
        <f>VLOOKUP(M32,T_FSM_STATE!$A:$B,2,0)</f>
        <v>#N/A</v>
      </c>
      <c r="O32" s="28" t="s">
        <v>246</v>
      </c>
      <c r="P32" s="28" t="s">
        <v>37</v>
      </c>
      <c r="Q32" s="28" t="s">
        <v>37</v>
      </c>
      <c r="R32" s="28" t="s">
        <v>37</v>
      </c>
      <c r="S32" s="28" t="e">
        <f t="shared" si="1"/>
        <v>#N/A</v>
      </c>
    </row>
    <row r="33" spans="2:19" ht="15" customHeight="1">
      <c r="B33" s="40">
        <f t="shared" si="2"/>
        <v>110029</v>
      </c>
      <c r="C33" s="40">
        <v>0</v>
      </c>
      <c r="D33" s="40">
        <v>1</v>
      </c>
      <c r="E33" s="40">
        <f t="shared" si="0"/>
        <v>100000</v>
      </c>
      <c r="F33" s="40">
        <v>0</v>
      </c>
      <c r="G33" s="40" t="s">
        <v>34</v>
      </c>
      <c r="H33" s="40">
        <v>0</v>
      </c>
      <c r="I33" s="41" t="s">
        <v>169</v>
      </c>
      <c r="J33" s="42">
        <f>VLOOKUP(I33,T_ROLE!A:B,2,0)</f>
        <v>110003</v>
      </c>
      <c r="K33" s="45" t="s">
        <v>263</v>
      </c>
      <c r="L33" s="44">
        <f>VLOOKUP(K33,T_GUI_CONTROL!$A:$B,2,0)</f>
        <v>110007</v>
      </c>
      <c r="M33" s="44" t="s">
        <v>259</v>
      </c>
      <c r="N33" s="44" t="e">
        <f>VLOOKUP(M33,T_FSM_STATE!$A:$B,2,0)</f>
        <v>#N/A</v>
      </c>
      <c r="O33" s="28" t="s">
        <v>246</v>
      </c>
      <c r="P33" s="28" t="s">
        <v>37</v>
      </c>
      <c r="Q33" s="28" t="s">
        <v>37</v>
      </c>
      <c r="R33" s="28" t="s">
        <v>37</v>
      </c>
      <c r="S33" s="28" t="e">
        <f t="shared" si="1"/>
        <v>#N/A</v>
      </c>
    </row>
    <row r="34" spans="2:19" ht="15" customHeight="1">
      <c r="B34" s="40">
        <f t="shared" si="2"/>
        <v>110030</v>
      </c>
      <c r="C34" s="40">
        <v>0</v>
      </c>
      <c r="D34" s="40">
        <v>1</v>
      </c>
      <c r="E34" s="40">
        <f t="shared" si="0"/>
        <v>100000</v>
      </c>
      <c r="F34" s="40">
        <v>0</v>
      </c>
      <c r="G34" s="40" t="s">
        <v>34</v>
      </c>
      <c r="H34" s="40">
        <v>0</v>
      </c>
      <c r="I34" s="41" t="s">
        <v>169</v>
      </c>
      <c r="J34" s="42">
        <f>VLOOKUP(I34,T_ROLE!A:B,2,0)</f>
        <v>110003</v>
      </c>
      <c r="K34" s="45" t="s">
        <v>263</v>
      </c>
      <c r="L34" s="44">
        <f>VLOOKUP(K34,T_GUI_CONTROL!$A:$B,2,0)</f>
        <v>110007</v>
      </c>
      <c r="M34" s="44" t="s">
        <v>260</v>
      </c>
      <c r="N34" s="44" t="e">
        <f>VLOOKUP(M34,T_FSM_STATE!$A:$B,2,0)</f>
        <v>#N/A</v>
      </c>
      <c r="O34" s="28" t="s">
        <v>246</v>
      </c>
      <c r="P34" s="28" t="s">
        <v>37</v>
      </c>
      <c r="Q34" s="28" t="s">
        <v>37</v>
      </c>
      <c r="R34" s="28" t="s">
        <v>37</v>
      </c>
      <c r="S34" s="28" t="e">
        <f t="shared" si="1"/>
        <v>#N/A</v>
      </c>
    </row>
    <row r="35" spans="2:19" ht="15" customHeight="1">
      <c r="B35" s="40">
        <f t="shared" si="2"/>
        <v>110031</v>
      </c>
      <c r="C35" s="40">
        <v>0</v>
      </c>
      <c r="D35" s="40">
        <v>1</v>
      </c>
      <c r="E35" s="40">
        <f t="shared" si="0"/>
        <v>100000</v>
      </c>
      <c r="F35" s="40">
        <v>0</v>
      </c>
      <c r="G35" s="40" t="s">
        <v>34</v>
      </c>
      <c r="H35" s="40">
        <v>0</v>
      </c>
      <c r="I35" s="41" t="s">
        <v>169</v>
      </c>
      <c r="J35" s="42">
        <f>VLOOKUP(I35,T_ROLE!A:B,2,0)</f>
        <v>110003</v>
      </c>
      <c r="K35" s="45" t="s">
        <v>263</v>
      </c>
      <c r="L35" s="44">
        <f>VLOOKUP(K35,T_GUI_CONTROL!$A:$B,2,0)</f>
        <v>110007</v>
      </c>
      <c r="M35" s="44" t="s">
        <v>261</v>
      </c>
      <c r="N35" s="44" t="e">
        <f>VLOOKUP(M35,T_FSM_STATE!$A:$B,2,0)</f>
        <v>#N/A</v>
      </c>
      <c r="O35" s="28" t="s">
        <v>246</v>
      </c>
      <c r="P35" s="28" t="s">
        <v>37</v>
      </c>
      <c r="Q35" s="28" t="s">
        <v>37</v>
      </c>
      <c r="R35" s="28" t="s">
        <v>37</v>
      </c>
      <c r="S35" s="28" t="e">
        <f t="shared" si="1"/>
        <v>#N/A</v>
      </c>
    </row>
    <row r="36" spans="2:19" ht="15" customHeight="1">
      <c r="B36" s="9">
        <f t="shared" si="2"/>
        <v>110032</v>
      </c>
      <c r="C36" s="9">
        <v>0</v>
      </c>
      <c r="D36" s="9">
        <v>1</v>
      </c>
      <c r="E36" s="40">
        <f t="shared" si="0"/>
        <v>100000</v>
      </c>
      <c r="F36" s="9">
        <v>0</v>
      </c>
      <c r="G36" s="9" t="s">
        <v>34</v>
      </c>
      <c r="H36" s="9">
        <v>0</v>
      </c>
      <c r="I36" s="46" t="s">
        <v>170</v>
      </c>
      <c r="J36" s="42">
        <f>VLOOKUP(I36,T_ROLE!A:B,2,0)</f>
        <v>110004</v>
      </c>
      <c r="K36" s="43" t="s">
        <v>264</v>
      </c>
      <c r="L36" s="44">
        <f>VLOOKUP(K36,T_GUI_CONTROL!$A:$B,2,0)</f>
        <v>110008</v>
      </c>
      <c r="M36" s="10" t="s">
        <v>265</v>
      </c>
      <c r="N36" s="44" t="e">
        <f>VLOOKUP(M36,T_FSM_STATE!$A:$B,2,0)</f>
        <v>#N/A</v>
      </c>
      <c r="O36" s="28" t="s">
        <v>246</v>
      </c>
      <c r="P36" s="28" t="s">
        <v>37</v>
      </c>
      <c r="Q36" s="28" t="s">
        <v>37</v>
      </c>
      <c r="R36" s="28" t="s">
        <v>37</v>
      </c>
      <c r="S36" s="28" t="e">
        <f t="shared" ref="S36:S67" si="3">"INSERT INTO "&amp;$B$2&amp;" VALUES("&amp;B36&amp;", "&amp;C36&amp;", "&amp;D36&amp;", "&amp;E36&amp;", "&amp;F36&amp;", "&amp;G36&amp;", "&amp;H36&amp;", "&amp;J36&amp;", "&amp;L36&amp;", "&amp;N36&amp;", '"&amp;O36&amp;"', '"&amp;P36&amp;"', '"&amp;Q36&amp;"', '"&amp;R36&amp;"')"</f>
        <v>#N/A</v>
      </c>
    </row>
    <row r="37" spans="2:19" ht="15" customHeight="1">
      <c r="B37" s="40">
        <f t="shared" ref="B37:B68" si="4">B36+1</f>
        <v>110033</v>
      </c>
      <c r="C37" s="40">
        <v>0</v>
      </c>
      <c r="D37" s="40">
        <v>1</v>
      </c>
      <c r="E37" s="40">
        <f t="shared" si="0"/>
        <v>100000</v>
      </c>
      <c r="F37" s="40">
        <v>0</v>
      </c>
      <c r="G37" s="40" t="s">
        <v>34</v>
      </c>
      <c r="H37" s="40">
        <v>0</v>
      </c>
      <c r="I37" s="46" t="s">
        <v>170</v>
      </c>
      <c r="J37" s="42">
        <f>VLOOKUP(I37,T_ROLE!A:B,2,0)</f>
        <v>110004</v>
      </c>
      <c r="K37" s="45" t="s">
        <v>266</v>
      </c>
      <c r="L37" s="44">
        <f>VLOOKUP(K37,T_GUI_CONTROL!$A:$B,2,0)</f>
        <v>110009</v>
      </c>
      <c r="M37" s="44" t="s">
        <v>265</v>
      </c>
      <c r="N37" s="44" t="e">
        <f>VLOOKUP(M37,T_FSM_STATE!$A:$B,2,0)</f>
        <v>#N/A</v>
      </c>
      <c r="O37" s="28" t="s">
        <v>246</v>
      </c>
      <c r="P37" s="28" t="s">
        <v>37</v>
      </c>
      <c r="Q37" s="28" t="s">
        <v>37</v>
      </c>
      <c r="R37" s="28" t="s">
        <v>37</v>
      </c>
      <c r="S37" s="28" t="e">
        <f t="shared" si="3"/>
        <v>#N/A</v>
      </c>
    </row>
    <row r="38" spans="2:19" s="47" customFormat="1" ht="15" customHeight="1">
      <c r="B38" s="48">
        <f t="shared" si="4"/>
        <v>110034</v>
      </c>
      <c r="C38" s="48">
        <v>0</v>
      </c>
      <c r="D38" s="48">
        <v>1</v>
      </c>
      <c r="E38" s="40">
        <f t="shared" si="0"/>
        <v>100000</v>
      </c>
      <c r="F38" s="48">
        <v>0</v>
      </c>
      <c r="G38" s="48" t="s">
        <v>34</v>
      </c>
      <c r="H38" s="48">
        <v>0</v>
      </c>
      <c r="I38" s="49" t="s">
        <v>169</v>
      </c>
      <c r="J38" s="42">
        <f>VLOOKUP(I38,T_ROLE!A:B,2,0)</f>
        <v>110003</v>
      </c>
      <c r="K38" s="50" t="s">
        <v>267</v>
      </c>
      <c r="L38" s="44">
        <f>VLOOKUP(K38,T_GUI_CONTROL!$A:$B,2,0)</f>
        <v>110020</v>
      </c>
      <c r="M38" s="51" t="s">
        <v>268</v>
      </c>
      <c r="N38" s="44" t="e">
        <f>VLOOKUP(M38,T_FSM_STATE!$A:$B,2,0)</f>
        <v>#N/A</v>
      </c>
      <c r="O38" s="47" t="s">
        <v>246</v>
      </c>
      <c r="P38" s="47" t="s">
        <v>37</v>
      </c>
      <c r="Q38" s="47" t="s">
        <v>37</v>
      </c>
      <c r="R38" s="47" t="s">
        <v>37</v>
      </c>
      <c r="S38" s="47" t="e">
        <f t="shared" si="3"/>
        <v>#N/A</v>
      </c>
    </row>
    <row r="39" spans="2:19" ht="15" customHeight="1">
      <c r="B39" s="40">
        <f t="shared" si="4"/>
        <v>110035</v>
      </c>
      <c r="C39" s="40">
        <v>0</v>
      </c>
      <c r="D39" s="40">
        <v>1</v>
      </c>
      <c r="E39" s="40">
        <f t="shared" si="0"/>
        <v>100000</v>
      </c>
      <c r="F39" s="40">
        <v>0</v>
      </c>
      <c r="G39" s="40" t="s">
        <v>34</v>
      </c>
      <c r="H39" s="40">
        <v>0</v>
      </c>
      <c r="I39" s="41" t="s">
        <v>169</v>
      </c>
      <c r="J39" s="42">
        <f>VLOOKUP(I39,T_ROLE!A:B,2,0)</f>
        <v>110003</v>
      </c>
      <c r="K39" s="43" t="s">
        <v>267</v>
      </c>
      <c r="L39" s="44">
        <f>VLOOKUP(K39,T_GUI_CONTROL!$A:$B,2,0)</f>
        <v>110020</v>
      </c>
      <c r="M39" s="44" t="s">
        <v>269</v>
      </c>
      <c r="N39" s="44" t="e">
        <f>VLOOKUP(M39,T_FSM_STATE!$A:$B,2,0)</f>
        <v>#N/A</v>
      </c>
      <c r="O39" s="28" t="s">
        <v>246</v>
      </c>
      <c r="P39" s="28" t="s">
        <v>37</v>
      </c>
      <c r="Q39" s="28" t="s">
        <v>37</v>
      </c>
      <c r="R39" s="28" t="s">
        <v>37</v>
      </c>
      <c r="S39" s="28" t="e">
        <f t="shared" si="3"/>
        <v>#N/A</v>
      </c>
    </row>
    <row r="40" spans="2:19" ht="15" customHeight="1">
      <c r="B40" s="40">
        <f t="shared" si="4"/>
        <v>110036</v>
      </c>
      <c r="C40" s="40">
        <v>0</v>
      </c>
      <c r="D40" s="40">
        <v>1</v>
      </c>
      <c r="E40" s="40">
        <f t="shared" si="0"/>
        <v>100000</v>
      </c>
      <c r="F40" s="40">
        <v>0</v>
      </c>
      <c r="G40" s="40" t="s">
        <v>34</v>
      </c>
      <c r="H40" s="40">
        <v>0</v>
      </c>
      <c r="I40" s="41" t="s">
        <v>169</v>
      </c>
      <c r="J40" s="42">
        <f>VLOOKUP(I40,T_ROLE!A:B,2,0)</f>
        <v>110003</v>
      </c>
      <c r="K40" s="43" t="s">
        <v>267</v>
      </c>
      <c r="L40" s="44">
        <f>VLOOKUP(K40,T_GUI_CONTROL!$A:$B,2,0)</f>
        <v>110020</v>
      </c>
      <c r="M40" s="44" t="s">
        <v>270</v>
      </c>
      <c r="N40" s="44" t="e">
        <f>VLOOKUP(M40,T_FSM_STATE!$A:$B,2,0)</f>
        <v>#N/A</v>
      </c>
      <c r="O40" s="28" t="s">
        <v>246</v>
      </c>
      <c r="P40" s="28" t="s">
        <v>37</v>
      </c>
      <c r="Q40" s="28" t="s">
        <v>37</v>
      </c>
      <c r="R40" s="28" t="s">
        <v>37</v>
      </c>
      <c r="S40" s="28" t="e">
        <f t="shared" si="3"/>
        <v>#N/A</v>
      </c>
    </row>
    <row r="41" spans="2:19" ht="15" customHeight="1">
      <c r="B41" s="40">
        <f t="shared" si="4"/>
        <v>110037</v>
      </c>
      <c r="C41" s="40">
        <v>0</v>
      </c>
      <c r="D41" s="40">
        <v>1</v>
      </c>
      <c r="E41" s="40">
        <f t="shared" si="0"/>
        <v>100000</v>
      </c>
      <c r="F41" s="40">
        <v>0</v>
      </c>
      <c r="G41" s="40" t="s">
        <v>34</v>
      </c>
      <c r="H41" s="40">
        <v>0</v>
      </c>
      <c r="I41" s="41" t="s">
        <v>169</v>
      </c>
      <c r="J41" s="42">
        <f>VLOOKUP(I41,T_ROLE!A:B,2,0)</f>
        <v>110003</v>
      </c>
      <c r="K41" s="43" t="s">
        <v>267</v>
      </c>
      <c r="L41" s="44">
        <f>VLOOKUP(K41,T_GUI_CONTROL!$A:$B,2,0)</f>
        <v>110020</v>
      </c>
      <c r="M41" s="44" t="s">
        <v>271</v>
      </c>
      <c r="N41" s="44" t="e">
        <f>VLOOKUP(M41,T_FSM_STATE!$A:$B,2,0)</f>
        <v>#N/A</v>
      </c>
      <c r="O41" s="28" t="s">
        <v>246</v>
      </c>
      <c r="P41" s="28" t="s">
        <v>37</v>
      </c>
      <c r="Q41" s="28" t="s">
        <v>37</v>
      </c>
      <c r="R41" s="28" t="s">
        <v>37</v>
      </c>
      <c r="S41" s="28" t="e">
        <f t="shared" si="3"/>
        <v>#N/A</v>
      </c>
    </row>
    <row r="42" spans="2:19" ht="15" customHeight="1">
      <c r="B42" s="40">
        <f t="shared" si="4"/>
        <v>110038</v>
      </c>
      <c r="C42" s="40">
        <v>0</v>
      </c>
      <c r="D42" s="40">
        <v>1</v>
      </c>
      <c r="E42" s="40">
        <f t="shared" si="0"/>
        <v>100000</v>
      </c>
      <c r="F42" s="40">
        <v>0</v>
      </c>
      <c r="G42" s="40" t="s">
        <v>34</v>
      </c>
      <c r="H42" s="40">
        <v>0</v>
      </c>
      <c r="I42" s="41" t="s">
        <v>169</v>
      </c>
      <c r="J42" s="42">
        <f>VLOOKUP(I42,T_ROLE!A:B,2,0)</f>
        <v>110003</v>
      </c>
      <c r="K42" s="43" t="s">
        <v>267</v>
      </c>
      <c r="L42" s="44">
        <f>VLOOKUP(K42,T_GUI_CONTROL!$A:$B,2,0)</f>
        <v>110020</v>
      </c>
      <c r="M42" s="44" t="s">
        <v>272</v>
      </c>
      <c r="N42" s="44" t="e">
        <f>VLOOKUP(M42,T_FSM_STATE!$A:$B,2,0)</f>
        <v>#N/A</v>
      </c>
      <c r="O42" s="28" t="s">
        <v>246</v>
      </c>
      <c r="P42" s="28" t="s">
        <v>37</v>
      </c>
      <c r="Q42" s="28" t="s">
        <v>37</v>
      </c>
      <c r="R42" s="28" t="s">
        <v>37</v>
      </c>
      <c r="S42" s="28" t="e">
        <f t="shared" si="3"/>
        <v>#N/A</v>
      </c>
    </row>
    <row r="43" spans="2:19" ht="15" customHeight="1">
      <c r="B43" s="9">
        <f t="shared" si="4"/>
        <v>110039</v>
      </c>
      <c r="C43" s="9">
        <v>0</v>
      </c>
      <c r="D43" s="9">
        <v>1</v>
      </c>
      <c r="E43" s="40">
        <f t="shared" si="0"/>
        <v>100000</v>
      </c>
      <c r="F43" s="9">
        <v>0</v>
      </c>
      <c r="G43" s="9" t="s">
        <v>34</v>
      </c>
      <c r="H43" s="9">
        <v>0</v>
      </c>
      <c r="I43" s="41" t="s">
        <v>169</v>
      </c>
      <c r="J43" s="42">
        <f>VLOOKUP(I43,T_ROLE!A:B,2,0)</f>
        <v>110003</v>
      </c>
      <c r="K43" s="43" t="s">
        <v>273</v>
      </c>
      <c r="L43" s="44">
        <f>VLOOKUP(K43,T_GUI_CONTROL!$A:$B,2,0)</f>
        <v>110021</v>
      </c>
      <c r="M43" s="10" t="s">
        <v>268</v>
      </c>
      <c r="N43" s="44" t="e">
        <f>VLOOKUP(M43,T_FSM_STATE!$A:$B,2,0)</f>
        <v>#N/A</v>
      </c>
      <c r="O43" s="28" t="s">
        <v>246</v>
      </c>
      <c r="P43" s="28" t="s">
        <v>37</v>
      </c>
      <c r="Q43" s="28" t="s">
        <v>37</v>
      </c>
      <c r="R43" s="28" t="s">
        <v>37</v>
      </c>
      <c r="S43" s="28" t="e">
        <f t="shared" si="3"/>
        <v>#N/A</v>
      </c>
    </row>
    <row r="44" spans="2:19" ht="15" customHeight="1">
      <c r="B44" s="9">
        <f t="shared" si="4"/>
        <v>110040</v>
      </c>
      <c r="C44" s="9">
        <v>0</v>
      </c>
      <c r="D44" s="9">
        <v>1</v>
      </c>
      <c r="E44" s="40">
        <f t="shared" si="0"/>
        <v>100000</v>
      </c>
      <c r="F44" s="9">
        <v>0</v>
      </c>
      <c r="G44" s="9" t="s">
        <v>34</v>
      </c>
      <c r="H44" s="9">
        <v>0</v>
      </c>
      <c r="I44" s="41" t="s">
        <v>169</v>
      </c>
      <c r="J44" s="42">
        <f>VLOOKUP(I44,T_ROLE!A:B,2,0)</f>
        <v>110003</v>
      </c>
      <c r="K44" s="43" t="s">
        <v>273</v>
      </c>
      <c r="L44" s="44">
        <f>VLOOKUP(K44,T_GUI_CONTROL!$A:$B,2,0)</f>
        <v>110021</v>
      </c>
      <c r="M44" s="10" t="s">
        <v>269</v>
      </c>
      <c r="N44" s="44" t="e">
        <f>VLOOKUP(M44,T_FSM_STATE!$A:$B,2,0)</f>
        <v>#N/A</v>
      </c>
      <c r="O44" s="28" t="s">
        <v>246</v>
      </c>
      <c r="P44" s="28" t="s">
        <v>37</v>
      </c>
      <c r="Q44" s="28" t="s">
        <v>37</v>
      </c>
      <c r="R44" s="28" t="s">
        <v>37</v>
      </c>
      <c r="S44" s="28" t="e">
        <f t="shared" si="3"/>
        <v>#N/A</v>
      </c>
    </row>
    <row r="45" spans="2:19" ht="15" customHeight="1">
      <c r="B45" s="9">
        <f t="shared" si="4"/>
        <v>110041</v>
      </c>
      <c r="C45" s="9">
        <v>0</v>
      </c>
      <c r="D45" s="9">
        <v>1</v>
      </c>
      <c r="E45" s="40">
        <f t="shared" si="0"/>
        <v>100000</v>
      </c>
      <c r="F45" s="9">
        <v>0</v>
      </c>
      <c r="G45" s="9" t="s">
        <v>34</v>
      </c>
      <c r="H45" s="9">
        <v>0</v>
      </c>
      <c r="I45" s="41" t="s">
        <v>169</v>
      </c>
      <c r="J45" s="42">
        <f>VLOOKUP(I45,T_ROLE!A:B,2,0)</f>
        <v>110003</v>
      </c>
      <c r="K45" s="43" t="s">
        <v>273</v>
      </c>
      <c r="L45" s="44">
        <f>VLOOKUP(K45,T_GUI_CONTROL!$A:$B,2,0)</f>
        <v>110021</v>
      </c>
      <c r="M45" s="10" t="s">
        <v>270</v>
      </c>
      <c r="N45" s="44" t="e">
        <f>VLOOKUP(M45,T_FSM_STATE!$A:$B,2,0)</f>
        <v>#N/A</v>
      </c>
      <c r="O45" s="28" t="s">
        <v>246</v>
      </c>
      <c r="P45" s="28" t="s">
        <v>37</v>
      </c>
      <c r="Q45" s="28" t="s">
        <v>37</v>
      </c>
      <c r="R45" s="28" t="s">
        <v>37</v>
      </c>
      <c r="S45" s="28" t="e">
        <f t="shared" si="3"/>
        <v>#N/A</v>
      </c>
    </row>
    <row r="46" spans="2:19" ht="15" customHeight="1">
      <c r="B46" s="9">
        <f t="shared" si="4"/>
        <v>110042</v>
      </c>
      <c r="C46" s="9">
        <v>0</v>
      </c>
      <c r="D46" s="9">
        <v>1</v>
      </c>
      <c r="E46" s="40">
        <f t="shared" si="0"/>
        <v>100000</v>
      </c>
      <c r="F46" s="9">
        <v>0</v>
      </c>
      <c r="G46" s="9" t="s">
        <v>34</v>
      </c>
      <c r="H46" s="9">
        <v>0</v>
      </c>
      <c r="I46" s="41" t="s">
        <v>169</v>
      </c>
      <c r="J46" s="42">
        <f>VLOOKUP(I46,T_ROLE!A:B,2,0)</f>
        <v>110003</v>
      </c>
      <c r="K46" s="43" t="s">
        <v>273</v>
      </c>
      <c r="L46" s="44">
        <f>VLOOKUP(K46,T_GUI_CONTROL!$A:$B,2,0)</f>
        <v>110021</v>
      </c>
      <c r="M46" s="10" t="s">
        <v>271</v>
      </c>
      <c r="N46" s="44" t="e">
        <f>VLOOKUP(M46,T_FSM_STATE!$A:$B,2,0)</f>
        <v>#N/A</v>
      </c>
      <c r="O46" s="28" t="s">
        <v>246</v>
      </c>
      <c r="P46" s="28" t="s">
        <v>37</v>
      </c>
      <c r="Q46" s="28" t="s">
        <v>37</v>
      </c>
      <c r="R46" s="28" t="s">
        <v>37</v>
      </c>
      <c r="S46" s="28" t="e">
        <f t="shared" si="3"/>
        <v>#N/A</v>
      </c>
    </row>
    <row r="47" spans="2:19" ht="15" customHeight="1">
      <c r="B47" s="9">
        <f t="shared" si="4"/>
        <v>110043</v>
      </c>
      <c r="C47" s="9">
        <v>0</v>
      </c>
      <c r="D47" s="9">
        <v>1</v>
      </c>
      <c r="E47" s="40">
        <f t="shared" si="0"/>
        <v>100000</v>
      </c>
      <c r="F47" s="9">
        <v>0</v>
      </c>
      <c r="G47" s="9" t="s">
        <v>34</v>
      </c>
      <c r="H47" s="9">
        <v>0</v>
      </c>
      <c r="I47" s="41" t="s">
        <v>169</v>
      </c>
      <c r="J47" s="42">
        <f>VLOOKUP(I47,T_ROLE!A:B,2,0)</f>
        <v>110003</v>
      </c>
      <c r="K47" s="43" t="s">
        <v>273</v>
      </c>
      <c r="L47" s="44">
        <f>VLOOKUP(K47,T_GUI_CONTROL!$A:$B,2,0)</f>
        <v>110021</v>
      </c>
      <c r="M47" s="10" t="s">
        <v>272</v>
      </c>
      <c r="N47" s="44" t="e">
        <f>VLOOKUP(M47,T_FSM_STATE!$A:$B,2,0)</f>
        <v>#N/A</v>
      </c>
      <c r="O47" s="28" t="s">
        <v>246</v>
      </c>
      <c r="P47" s="28" t="s">
        <v>37</v>
      </c>
      <c r="Q47" s="28" t="s">
        <v>37</v>
      </c>
      <c r="R47" s="28" t="s">
        <v>37</v>
      </c>
      <c r="S47" s="28" t="e">
        <f t="shared" si="3"/>
        <v>#N/A</v>
      </c>
    </row>
    <row r="48" spans="2:19" ht="15" customHeight="1">
      <c r="B48" s="40">
        <f t="shared" si="4"/>
        <v>110044</v>
      </c>
      <c r="C48" s="40">
        <v>0</v>
      </c>
      <c r="D48" s="40">
        <v>1</v>
      </c>
      <c r="E48" s="40">
        <f t="shared" si="0"/>
        <v>100000</v>
      </c>
      <c r="F48" s="40">
        <v>0</v>
      </c>
      <c r="G48" s="40" t="s">
        <v>34</v>
      </c>
      <c r="H48" s="40">
        <v>0</v>
      </c>
      <c r="I48" s="41" t="s">
        <v>169</v>
      </c>
      <c r="J48" s="42">
        <f>VLOOKUP(I48,T_ROLE!A:B,2,0)</f>
        <v>110003</v>
      </c>
      <c r="K48" s="45" t="s">
        <v>274</v>
      </c>
      <c r="L48" s="44">
        <f>VLOOKUP(K48,T_GUI_CONTROL!$A:$B,2,0)</f>
        <v>110022</v>
      </c>
      <c r="M48" s="44" t="s">
        <v>268</v>
      </c>
      <c r="N48" s="44" t="e">
        <f>VLOOKUP(M48,T_FSM_STATE!$A:$B,2,0)</f>
        <v>#N/A</v>
      </c>
      <c r="O48" s="28" t="s">
        <v>246</v>
      </c>
      <c r="P48" s="28" t="s">
        <v>37</v>
      </c>
      <c r="Q48" s="28" t="s">
        <v>37</v>
      </c>
      <c r="R48" s="28" t="s">
        <v>37</v>
      </c>
      <c r="S48" s="28" t="e">
        <f t="shared" si="3"/>
        <v>#N/A</v>
      </c>
    </row>
    <row r="49" spans="2:19" ht="15" customHeight="1">
      <c r="B49" s="40">
        <f t="shared" si="4"/>
        <v>110045</v>
      </c>
      <c r="C49" s="40">
        <v>0</v>
      </c>
      <c r="D49" s="40">
        <v>1</v>
      </c>
      <c r="E49" s="40">
        <f t="shared" si="0"/>
        <v>100000</v>
      </c>
      <c r="F49" s="40">
        <v>0</v>
      </c>
      <c r="G49" s="40" t="s">
        <v>34</v>
      </c>
      <c r="H49" s="40">
        <v>0</v>
      </c>
      <c r="I49" s="41" t="s">
        <v>169</v>
      </c>
      <c r="J49" s="42">
        <f>VLOOKUP(I49,T_ROLE!A:B,2,0)</f>
        <v>110003</v>
      </c>
      <c r="K49" s="45" t="s">
        <v>274</v>
      </c>
      <c r="L49" s="44">
        <f>VLOOKUP(K49,T_GUI_CONTROL!$A:$B,2,0)</f>
        <v>110022</v>
      </c>
      <c r="M49" s="44" t="s">
        <v>269</v>
      </c>
      <c r="N49" s="44" t="e">
        <f>VLOOKUP(M49,T_FSM_STATE!$A:$B,2,0)</f>
        <v>#N/A</v>
      </c>
      <c r="O49" s="28" t="s">
        <v>246</v>
      </c>
      <c r="P49" s="28" t="s">
        <v>37</v>
      </c>
      <c r="Q49" s="28" t="s">
        <v>37</v>
      </c>
      <c r="R49" s="28" t="s">
        <v>37</v>
      </c>
      <c r="S49" s="28" t="e">
        <f t="shared" si="3"/>
        <v>#N/A</v>
      </c>
    </row>
    <row r="50" spans="2:19" ht="15" customHeight="1">
      <c r="B50" s="40">
        <f t="shared" si="4"/>
        <v>110046</v>
      </c>
      <c r="C50" s="40">
        <v>0</v>
      </c>
      <c r="D50" s="40">
        <v>1</v>
      </c>
      <c r="E50" s="40">
        <f t="shared" si="0"/>
        <v>100000</v>
      </c>
      <c r="F50" s="40">
        <v>0</v>
      </c>
      <c r="G50" s="40" t="s">
        <v>34</v>
      </c>
      <c r="H50" s="40">
        <v>0</v>
      </c>
      <c r="I50" s="41" t="s">
        <v>169</v>
      </c>
      <c r="J50" s="42">
        <f>VLOOKUP(I50,T_ROLE!A:B,2,0)</f>
        <v>110003</v>
      </c>
      <c r="K50" s="45" t="s">
        <v>274</v>
      </c>
      <c r="L50" s="44">
        <f>VLOOKUP(K50,T_GUI_CONTROL!$A:$B,2,0)</f>
        <v>110022</v>
      </c>
      <c r="M50" s="44" t="s">
        <v>270</v>
      </c>
      <c r="N50" s="44" t="e">
        <f>VLOOKUP(M50,T_FSM_STATE!$A:$B,2,0)</f>
        <v>#N/A</v>
      </c>
      <c r="O50" s="28" t="s">
        <v>246</v>
      </c>
      <c r="P50" s="28" t="s">
        <v>37</v>
      </c>
      <c r="Q50" s="28" t="s">
        <v>37</v>
      </c>
      <c r="R50" s="28" t="s">
        <v>37</v>
      </c>
      <c r="S50" s="28" t="e">
        <f t="shared" si="3"/>
        <v>#N/A</v>
      </c>
    </row>
    <row r="51" spans="2:19" ht="15" customHeight="1">
      <c r="B51" s="40">
        <f t="shared" si="4"/>
        <v>110047</v>
      </c>
      <c r="C51" s="40">
        <v>0</v>
      </c>
      <c r="D51" s="40">
        <v>1</v>
      </c>
      <c r="E51" s="40">
        <f t="shared" si="0"/>
        <v>100000</v>
      </c>
      <c r="F51" s="40">
        <v>0</v>
      </c>
      <c r="G51" s="40" t="s">
        <v>34</v>
      </c>
      <c r="H51" s="40">
        <v>0</v>
      </c>
      <c r="I51" s="41" t="s">
        <v>169</v>
      </c>
      <c r="J51" s="42">
        <f>VLOOKUP(I51,T_ROLE!A:B,2,0)</f>
        <v>110003</v>
      </c>
      <c r="K51" s="45" t="s">
        <v>274</v>
      </c>
      <c r="L51" s="44">
        <f>VLOOKUP(K51,T_GUI_CONTROL!$A:$B,2,0)</f>
        <v>110022</v>
      </c>
      <c r="M51" s="44" t="s">
        <v>271</v>
      </c>
      <c r="N51" s="44" t="e">
        <f>VLOOKUP(M51,T_FSM_STATE!$A:$B,2,0)</f>
        <v>#N/A</v>
      </c>
      <c r="O51" s="28" t="s">
        <v>246</v>
      </c>
      <c r="P51" s="28" t="s">
        <v>37</v>
      </c>
      <c r="Q51" s="28" t="s">
        <v>37</v>
      </c>
      <c r="R51" s="28" t="s">
        <v>37</v>
      </c>
      <c r="S51" s="28" t="e">
        <f t="shared" si="3"/>
        <v>#N/A</v>
      </c>
    </row>
    <row r="52" spans="2:19" ht="15" customHeight="1">
      <c r="B52" s="40">
        <f t="shared" si="4"/>
        <v>110048</v>
      </c>
      <c r="C52" s="40">
        <v>0</v>
      </c>
      <c r="D52" s="40">
        <v>1</v>
      </c>
      <c r="E52" s="40">
        <f t="shared" si="0"/>
        <v>100000</v>
      </c>
      <c r="F52" s="40">
        <v>0</v>
      </c>
      <c r="G52" s="40" t="s">
        <v>34</v>
      </c>
      <c r="H52" s="40">
        <v>0</v>
      </c>
      <c r="I52" s="41" t="s">
        <v>169</v>
      </c>
      <c r="J52" s="42">
        <f>VLOOKUP(I52,T_ROLE!A:B,2,0)</f>
        <v>110003</v>
      </c>
      <c r="K52" s="45" t="s">
        <v>274</v>
      </c>
      <c r="L52" s="44">
        <f>VLOOKUP(K52,T_GUI_CONTROL!$A:$B,2,0)</f>
        <v>110022</v>
      </c>
      <c r="M52" s="44" t="s">
        <v>272</v>
      </c>
      <c r="N52" s="44" t="e">
        <f>VLOOKUP(M52,T_FSM_STATE!$A:$B,2,0)</f>
        <v>#N/A</v>
      </c>
      <c r="O52" s="28" t="s">
        <v>246</v>
      </c>
      <c r="P52" s="28" t="s">
        <v>37</v>
      </c>
      <c r="Q52" s="28" t="s">
        <v>37</v>
      </c>
      <c r="R52" s="28" t="s">
        <v>37</v>
      </c>
      <c r="S52" s="28" t="e">
        <f t="shared" si="3"/>
        <v>#N/A</v>
      </c>
    </row>
    <row r="53" spans="2:19" ht="15" customHeight="1">
      <c r="B53" s="9">
        <f t="shared" si="4"/>
        <v>110049</v>
      </c>
      <c r="C53" s="9">
        <v>0</v>
      </c>
      <c r="D53" s="9">
        <v>1</v>
      </c>
      <c r="E53" s="40">
        <f t="shared" si="0"/>
        <v>100000</v>
      </c>
      <c r="F53" s="9">
        <v>0</v>
      </c>
      <c r="G53" s="9" t="s">
        <v>34</v>
      </c>
      <c r="H53" s="9">
        <v>0</v>
      </c>
      <c r="I53" s="46" t="s">
        <v>170</v>
      </c>
      <c r="J53" s="42">
        <f>VLOOKUP(I53,T_ROLE!A:B,2,0)</f>
        <v>110004</v>
      </c>
      <c r="K53" s="43" t="s">
        <v>275</v>
      </c>
      <c r="L53" s="44">
        <f>VLOOKUP(K53,T_GUI_CONTROL!$A:$B,2,0)</f>
        <v>110023</v>
      </c>
      <c r="M53" s="10" t="s">
        <v>276</v>
      </c>
      <c r="N53" s="44" t="e">
        <f>VLOOKUP(M53,T_FSM_STATE!$A:$B,2,0)</f>
        <v>#N/A</v>
      </c>
      <c r="O53" s="28" t="s">
        <v>246</v>
      </c>
      <c r="P53" s="28" t="s">
        <v>37</v>
      </c>
      <c r="Q53" s="28" t="s">
        <v>37</v>
      </c>
      <c r="R53" s="28" t="s">
        <v>37</v>
      </c>
      <c r="S53" s="28" t="e">
        <f t="shared" si="3"/>
        <v>#N/A</v>
      </c>
    </row>
    <row r="54" spans="2:19" ht="15" customHeight="1">
      <c r="B54" s="40">
        <f t="shared" si="4"/>
        <v>110050</v>
      </c>
      <c r="C54" s="40">
        <v>0</v>
      </c>
      <c r="D54" s="40">
        <v>1</v>
      </c>
      <c r="E54" s="40">
        <f t="shared" si="0"/>
        <v>100000</v>
      </c>
      <c r="F54" s="40">
        <v>0</v>
      </c>
      <c r="G54" s="40" t="s">
        <v>34</v>
      </c>
      <c r="H54" s="40">
        <v>0</v>
      </c>
      <c r="I54" s="46" t="s">
        <v>170</v>
      </c>
      <c r="J54" s="42">
        <f>VLOOKUP(I54,T_ROLE!A:B,2,0)</f>
        <v>110004</v>
      </c>
      <c r="K54" s="45" t="s">
        <v>277</v>
      </c>
      <c r="L54" s="44">
        <f>VLOOKUP(K54,T_GUI_CONTROL!$A:$B,2,0)</f>
        <v>110024</v>
      </c>
      <c r="M54" s="44" t="s">
        <v>276</v>
      </c>
      <c r="N54" s="44" t="e">
        <f>VLOOKUP(M54,T_FSM_STATE!$A:$B,2,0)</f>
        <v>#N/A</v>
      </c>
      <c r="O54" s="28" t="s">
        <v>246</v>
      </c>
      <c r="P54" s="28" t="s">
        <v>37</v>
      </c>
      <c r="Q54" s="28" t="s">
        <v>37</v>
      </c>
      <c r="R54" s="28" t="s">
        <v>37</v>
      </c>
      <c r="S54" s="28" t="e">
        <f t="shared" si="3"/>
        <v>#N/A</v>
      </c>
    </row>
    <row r="55" spans="2:19" s="47" customFormat="1" ht="15" customHeight="1">
      <c r="B55" s="48">
        <f t="shared" si="4"/>
        <v>110051</v>
      </c>
      <c r="C55" s="48">
        <v>0</v>
      </c>
      <c r="D55" s="48">
        <v>1</v>
      </c>
      <c r="E55" s="40">
        <f t="shared" si="0"/>
        <v>100000</v>
      </c>
      <c r="F55" s="48">
        <v>0</v>
      </c>
      <c r="G55" s="48" t="s">
        <v>34</v>
      </c>
      <c r="H55" s="48">
        <v>0</v>
      </c>
      <c r="I55" s="49" t="s">
        <v>169</v>
      </c>
      <c r="J55" s="42">
        <f>VLOOKUP(I55,T_ROLE!A:B,2,0)</f>
        <v>110003</v>
      </c>
      <c r="K55" s="50" t="s">
        <v>278</v>
      </c>
      <c r="L55" s="44">
        <f>VLOOKUP(K55,T_GUI_CONTROL!$A:$B,2,0)</f>
        <v>110010</v>
      </c>
      <c r="M55" s="51" t="s">
        <v>279</v>
      </c>
      <c r="N55" s="44" t="e">
        <f>VLOOKUP(M55,T_FSM_STATE!$A:$B,2,0)</f>
        <v>#N/A</v>
      </c>
      <c r="O55" s="47" t="s">
        <v>246</v>
      </c>
      <c r="P55" s="47" t="s">
        <v>37</v>
      </c>
      <c r="Q55" s="47" t="s">
        <v>37</v>
      </c>
      <c r="R55" s="47" t="s">
        <v>37</v>
      </c>
      <c r="S55" s="47" t="e">
        <f t="shared" si="3"/>
        <v>#N/A</v>
      </c>
    </row>
    <row r="56" spans="2:19" ht="15" customHeight="1">
      <c r="B56" s="40">
        <f t="shared" si="4"/>
        <v>110052</v>
      </c>
      <c r="C56" s="40">
        <v>0</v>
      </c>
      <c r="D56" s="40">
        <v>1</v>
      </c>
      <c r="E56" s="40">
        <f t="shared" si="0"/>
        <v>100000</v>
      </c>
      <c r="F56" s="40">
        <v>0</v>
      </c>
      <c r="G56" s="40" t="s">
        <v>34</v>
      </c>
      <c r="H56" s="40">
        <v>0</v>
      </c>
      <c r="I56" s="41" t="s">
        <v>169</v>
      </c>
      <c r="J56" s="42">
        <f>VLOOKUP(I56,T_ROLE!A:B,2,0)</f>
        <v>110003</v>
      </c>
      <c r="K56" s="43" t="s">
        <v>278</v>
      </c>
      <c r="L56" s="44">
        <f>VLOOKUP(K56,T_GUI_CONTROL!$A:$B,2,0)</f>
        <v>110010</v>
      </c>
      <c r="M56" s="44" t="s">
        <v>280</v>
      </c>
      <c r="N56" s="44" t="e">
        <f>VLOOKUP(M56,T_FSM_STATE!$A:$B,2,0)</f>
        <v>#N/A</v>
      </c>
      <c r="O56" s="28" t="s">
        <v>246</v>
      </c>
      <c r="P56" s="28" t="s">
        <v>37</v>
      </c>
      <c r="Q56" s="28" t="s">
        <v>37</v>
      </c>
      <c r="R56" s="28" t="s">
        <v>37</v>
      </c>
      <c r="S56" s="28" t="e">
        <f t="shared" si="3"/>
        <v>#N/A</v>
      </c>
    </row>
    <row r="57" spans="2:19" ht="15" customHeight="1">
      <c r="B57" s="40">
        <f t="shared" si="4"/>
        <v>110053</v>
      </c>
      <c r="C57" s="40">
        <v>0</v>
      </c>
      <c r="D57" s="40">
        <v>1</v>
      </c>
      <c r="E57" s="40">
        <f t="shared" si="0"/>
        <v>100000</v>
      </c>
      <c r="F57" s="40">
        <v>0</v>
      </c>
      <c r="G57" s="40" t="s">
        <v>34</v>
      </c>
      <c r="H57" s="40">
        <v>0</v>
      </c>
      <c r="I57" s="41" t="s">
        <v>169</v>
      </c>
      <c r="J57" s="42">
        <f>VLOOKUP(I57,T_ROLE!A:B,2,0)</f>
        <v>110003</v>
      </c>
      <c r="K57" s="43" t="s">
        <v>278</v>
      </c>
      <c r="L57" s="44">
        <f>VLOOKUP(K57,T_GUI_CONTROL!$A:$B,2,0)</f>
        <v>110010</v>
      </c>
      <c r="M57" s="44" t="s">
        <v>281</v>
      </c>
      <c r="N57" s="44" t="e">
        <f>VLOOKUP(M57,T_FSM_STATE!$A:$B,2,0)</f>
        <v>#N/A</v>
      </c>
      <c r="O57" s="28" t="s">
        <v>246</v>
      </c>
      <c r="P57" s="28" t="s">
        <v>37</v>
      </c>
      <c r="Q57" s="28" t="s">
        <v>37</v>
      </c>
      <c r="R57" s="28" t="s">
        <v>37</v>
      </c>
      <c r="S57" s="28" t="e">
        <f t="shared" si="3"/>
        <v>#N/A</v>
      </c>
    </row>
    <row r="58" spans="2:19" ht="15" customHeight="1">
      <c r="B58" s="40">
        <f t="shared" si="4"/>
        <v>110054</v>
      </c>
      <c r="C58" s="40">
        <v>0</v>
      </c>
      <c r="D58" s="40">
        <v>1</v>
      </c>
      <c r="E58" s="40">
        <f t="shared" si="0"/>
        <v>100000</v>
      </c>
      <c r="F58" s="40">
        <v>0</v>
      </c>
      <c r="G58" s="40" t="s">
        <v>34</v>
      </c>
      <c r="H58" s="40">
        <v>0</v>
      </c>
      <c r="I58" s="41" t="s">
        <v>169</v>
      </c>
      <c r="J58" s="42">
        <f>VLOOKUP(I58,T_ROLE!A:B,2,0)</f>
        <v>110003</v>
      </c>
      <c r="K58" s="43" t="s">
        <v>278</v>
      </c>
      <c r="L58" s="44">
        <f>VLOOKUP(K58,T_GUI_CONTROL!$A:$B,2,0)</f>
        <v>110010</v>
      </c>
      <c r="M58" s="44" t="s">
        <v>282</v>
      </c>
      <c r="N58" s="44" t="e">
        <f>VLOOKUP(M58,T_FSM_STATE!$A:$B,2,0)</f>
        <v>#N/A</v>
      </c>
      <c r="O58" s="28" t="s">
        <v>246</v>
      </c>
      <c r="P58" s="28" t="s">
        <v>37</v>
      </c>
      <c r="Q58" s="28" t="s">
        <v>37</v>
      </c>
      <c r="R58" s="28" t="s">
        <v>37</v>
      </c>
      <c r="S58" s="28" t="e">
        <f t="shared" si="3"/>
        <v>#N/A</v>
      </c>
    </row>
    <row r="59" spans="2:19" ht="15" customHeight="1">
      <c r="B59" s="40">
        <f t="shared" si="4"/>
        <v>110055</v>
      </c>
      <c r="C59" s="40">
        <v>0</v>
      </c>
      <c r="D59" s="40">
        <v>1</v>
      </c>
      <c r="E59" s="40">
        <f t="shared" si="0"/>
        <v>100000</v>
      </c>
      <c r="F59" s="40">
        <v>0</v>
      </c>
      <c r="G59" s="40" t="s">
        <v>34</v>
      </c>
      <c r="H59" s="40">
        <v>0</v>
      </c>
      <c r="I59" s="41" t="s">
        <v>169</v>
      </c>
      <c r="J59" s="42">
        <f>VLOOKUP(I59,T_ROLE!A:B,2,0)</f>
        <v>110003</v>
      </c>
      <c r="K59" s="43" t="s">
        <v>278</v>
      </c>
      <c r="L59" s="44">
        <f>VLOOKUP(K59,T_GUI_CONTROL!$A:$B,2,0)</f>
        <v>110010</v>
      </c>
      <c r="M59" s="44" t="s">
        <v>283</v>
      </c>
      <c r="N59" s="44" t="e">
        <f>VLOOKUP(M59,T_FSM_STATE!$A:$B,2,0)</f>
        <v>#N/A</v>
      </c>
      <c r="O59" s="28" t="s">
        <v>246</v>
      </c>
      <c r="P59" s="28" t="s">
        <v>37</v>
      </c>
      <c r="Q59" s="28" t="s">
        <v>37</v>
      </c>
      <c r="R59" s="28" t="s">
        <v>37</v>
      </c>
      <c r="S59" s="28" t="e">
        <f t="shared" si="3"/>
        <v>#N/A</v>
      </c>
    </row>
    <row r="60" spans="2:19" ht="15" customHeight="1">
      <c r="B60" s="9">
        <f t="shared" si="4"/>
        <v>110056</v>
      </c>
      <c r="C60" s="9">
        <v>0</v>
      </c>
      <c r="D60" s="9">
        <v>1</v>
      </c>
      <c r="E60" s="40">
        <f t="shared" si="0"/>
        <v>100000</v>
      </c>
      <c r="F60" s="9">
        <v>0</v>
      </c>
      <c r="G60" s="9" t="s">
        <v>34</v>
      </c>
      <c r="H60" s="9">
        <v>0</v>
      </c>
      <c r="I60" s="41" t="s">
        <v>169</v>
      </c>
      <c r="J60" s="42">
        <f>VLOOKUP(I60,T_ROLE!A:B,2,0)</f>
        <v>110003</v>
      </c>
      <c r="K60" s="43" t="s">
        <v>284</v>
      </c>
      <c r="L60" s="44">
        <f>VLOOKUP(K60,T_GUI_CONTROL!$A:$B,2,0)</f>
        <v>110011</v>
      </c>
      <c r="M60" s="10" t="s">
        <v>279</v>
      </c>
      <c r="N60" s="44" t="e">
        <f>VLOOKUP(M60,T_FSM_STATE!$A:$B,2,0)</f>
        <v>#N/A</v>
      </c>
      <c r="O60" s="28" t="s">
        <v>246</v>
      </c>
      <c r="P60" s="28" t="s">
        <v>37</v>
      </c>
      <c r="Q60" s="28" t="s">
        <v>37</v>
      </c>
      <c r="R60" s="28" t="s">
        <v>37</v>
      </c>
      <c r="S60" s="28" t="e">
        <f t="shared" si="3"/>
        <v>#N/A</v>
      </c>
    </row>
    <row r="61" spans="2:19" ht="15" customHeight="1">
      <c r="B61" s="9">
        <f t="shared" si="4"/>
        <v>110057</v>
      </c>
      <c r="C61" s="9">
        <v>0</v>
      </c>
      <c r="D61" s="9">
        <v>1</v>
      </c>
      <c r="E61" s="40">
        <f t="shared" si="0"/>
        <v>100000</v>
      </c>
      <c r="F61" s="9">
        <v>0</v>
      </c>
      <c r="G61" s="9" t="s">
        <v>34</v>
      </c>
      <c r="H61" s="9">
        <v>0</v>
      </c>
      <c r="I61" s="41" t="s">
        <v>169</v>
      </c>
      <c r="J61" s="42">
        <f>VLOOKUP(I61,T_ROLE!A:B,2,0)</f>
        <v>110003</v>
      </c>
      <c r="K61" s="43" t="s">
        <v>284</v>
      </c>
      <c r="L61" s="44">
        <f>VLOOKUP(K61,T_GUI_CONTROL!$A:$B,2,0)</f>
        <v>110011</v>
      </c>
      <c r="M61" s="10" t="s">
        <v>280</v>
      </c>
      <c r="N61" s="44" t="e">
        <f>VLOOKUP(M61,T_FSM_STATE!$A:$B,2,0)</f>
        <v>#N/A</v>
      </c>
      <c r="O61" s="28" t="s">
        <v>246</v>
      </c>
      <c r="P61" s="28" t="s">
        <v>37</v>
      </c>
      <c r="Q61" s="28" t="s">
        <v>37</v>
      </c>
      <c r="R61" s="28" t="s">
        <v>37</v>
      </c>
      <c r="S61" s="28" t="e">
        <f t="shared" si="3"/>
        <v>#N/A</v>
      </c>
    </row>
    <row r="62" spans="2:19" ht="15" customHeight="1">
      <c r="B62" s="9">
        <f t="shared" si="4"/>
        <v>110058</v>
      </c>
      <c r="C62" s="9">
        <v>0</v>
      </c>
      <c r="D62" s="9">
        <v>1</v>
      </c>
      <c r="E62" s="40">
        <f t="shared" si="0"/>
        <v>100000</v>
      </c>
      <c r="F62" s="9">
        <v>0</v>
      </c>
      <c r="G62" s="9" t="s">
        <v>34</v>
      </c>
      <c r="H62" s="9">
        <v>0</v>
      </c>
      <c r="I62" s="41" t="s">
        <v>169</v>
      </c>
      <c r="J62" s="42">
        <f>VLOOKUP(I62,T_ROLE!A:B,2,0)</f>
        <v>110003</v>
      </c>
      <c r="K62" s="43" t="s">
        <v>284</v>
      </c>
      <c r="L62" s="44">
        <f>VLOOKUP(K62,T_GUI_CONTROL!$A:$B,2,0)</f>
        <v>110011</v>
      </c>
      <c r="M62" s="10" t="s">
        <v>281</v>
      </c>
      <c r="N62" s="44" t="e">
        <f>VLOOKUP(M62,T_FSM_STATE!$A:$B,2,0)</f>
        <v>#N/A</v>
      </c>
      <c r="O62" s="28" t="s">
        <v>246</v>
      </c>
      <c r="P62" s="28" t="s">
        <v>37</v>
      </c>
      <c r="Q62" s="28" t="s">
        <v>37</v>
      </c>
      <c r="R62" s="28" t="s">
        <v>37</v>
      </c>
      <c r="S62" s="28" t="e">
        <f t="shared" si="3"/>
        <v>#N/A</v>
      </c>
    </row>
    <row r="63" spans="2:19" ht="15" customHeight="1">
      <c r="B63" s="9">
        <f t="shared" si="4"/>
        <v>110059</v>
      </c>
      <c r="C63" s="9">
        <v>0</v>
      </c>
      <c r="D63" s="9">
        <v>1</v>
      </c>
      <c r="E63" s="40">
        <f t="shared" si="0"/>
        <v>100000</v>
      </c>
      <c r="F63" s="9">
        <v>0</v>
      </c>
      <c r="G63" s="9" t="s">
        <v>34</v>
      </c>
      <c r="H63" s="9">
        <v>0</v>
      </c>
      <c r="I63" s="41" t="s">
        <v>169</v>
      </c>
      <c r="J63" s="42">
        <f>VLOOKUP(I63,T_ROLE!A:B,2,0)</f>
        <v>110003</v>
      </c>
      <c r="K63" s="43" t="s">
        <v>284</v>
      </c>
      <c r="L63" s="44">
        <f>VLOOKUP(K63,T_GUI_CONTROL!$A:$B,2,0)</f>
        <v>110011</v>
      </c>
      <c r="M63" s="10" t="s">
        <v>282</v>
      </c>
      <c r="N63" s="44" t="e">
        <f>VLOOKUP(M63,T_FSM_STATE!$A:$B,2,0)</f>
        <v>#N/A</v>
      </c>
      <c r="O63" s="28" t="s">
        <v>246</v>
      </c>
      <c r="P63" s="28" t="s">
        <v>37</v>
      </c>
      <c r="Q63" s="28" t="s">
        <v>37</v>
      </c>
      <c r="R63" s="28" t="s">
        <v>37</v>
      </c>
      <c r="S63" s="28" t="e">
        <f t="shared" si="3"/>
        <v>#N/A</v>
      </c>
    </row>
    <row r="64" spans="2:19" ht="15" customHeight="1">
      <c r="B64" s="9">
        <f t="shared" si="4"/>
        <v>110060</v>
      </c>
      <c r="C64" s="9">
        <v>0</v>
      </c>
      <c r="D64" s="9">
        <v>1</v>
      </c>
      <c r="E64" s="40">
        <f t="shared" si="0"/>
        <v>100000</v>
      </c>
      <c r="F64" s="9">
        <v>0</v>
      </c>
      <c r="G64" s="9" t="s">
        <v>34</v>
      </c>
      <c r="H64" s="9">
        <v>0</v>
      </c>
      <c r="I64" s="41" t="s">
        <v>169</v>
      </c>
      <c r="J64" s="42">
        <f>VLOOKUP(I64,T_ROLE!A:B,2,0)</f>
        <v>110003</v>
      </c>
      <c r="K64" s="43" t="s">
        <v>284</v>
      </c>
      <c r="L64" s="44">
        <f>VLOOKUP(K64,T_GUI_CONTROL!$A:$B,2,0)</f>
        <v>110011</v>
      </c>
      <c r="M64" s="10" t="s">
        <v>283</v>
      </c>
      <c r="N64" s="44" t="e">
        <f>VLOOKUP(M64,T_FSM_STATE!$A:$B,2,0)</f>
        <v>#N/A</v>
      </c>
      <c r="O64" s="28" t="s">
        <v>246</v>
      </c>
      <c r="P64" s="28" t="s">
        <v>37</v>
      </c>
      <c r="Q64" s="28" t="s">
        <v>37</v>
      </c>
      <c r="R64" s="28" t="s">
        <v>37</v>
      </c>
      <c r="S64" s="28" t="e">
        <f t="shared" si="3"/>
        <v>#N/A</v>
      </c>
    </row>
    <row r="65" spans="2:19" ht="15" customHeight="1">
      <c r="B65" s="40">
        <f t="shared" si="4"/>
        <v>110061</v>
      </c>
      <c r="C65" s="40">
        <v>0</v>
      </c>
      <c r="D65" s="40">
        <v>1</v>
      </c>
      <c r="E65" s="40">
        <f t="shared" si="0"/>
        <v>100000</v>
      </c>
      <c r="F65" s="40">
        <v>0</v>
      </c>
      <c r="G65" s="40" t="s">
        <v>34</v>
      </c>
      <c r="H65" s="40">
        <v>0</v>
      </c>
      <c r="I65" s="41" t="s">
        <v>169</v>
      </c>
      <c r="J65" s="42">
        <f>VLOOKUP(I65,T_ROLE!A:B,2,0)</f>
        <v>110003</v>
      </c>
      <c r="K65" s="45" t="s">
        <v>285</v>
      </c>
      <c r="L65" s="44">
        <f>VLOOKUP(K65,T_GUI_CONTROL!$A:$B,2,0)</f>
        <v>110012</v>
      </c>
      <c r="M65" s="44" t="s">
        <v>279</v>
      </c>
      <c r="N65" s="44" t="e">
        <f>VLOOKUP(M65,T_FSM_STATE!$A:$B,2,0)</f>
        <v>#N/A</v>
      </c>
      <c r="O65" s="28" t="s">
        <v>246</v>
      </c>
      <c r="P65" s="28" t="s">
        <v>37</v>
      </c>
      <c r="Q65" s="28" t="s">
        <v>37</v>
      </c>
      <c r="R65" s="28" t="s">
        <v>37</v>
      </c>
      <c r="S65" s="28" t="e">
        <f t="shared" si="3"/>
        <v>#N/A</v>
      </c>
    </row>
    <row r="66" spans="2:19" ht="15" customHeight="1">
      <c r="B66" s="40">
        <f t="shared" si="4"/>
        <v>110062</v>
      </c>
      <c r="C66" s="40">
        <v>0</v>
      </c>
      <c r="D66" s="40">
        <v>1</v>
      </c>
      <c r="E66" s="40">
        <f t="shared" si="0"/>
        <v>100000</v>
      </c>
      <c r="F66" s="40">
        <v>0</v>
      </c>
      <c r="G66" s="40" t="s">
        <v>34</v>
      </c>
      <c r="H66" s="40">
        <v>0</v>
      </c>
      <c r="I66" s="41" t="s">
        <v>169</v>
      </c>
      <c r="J66" s="42">
        <f>VLOOKUP(I66,T_ROLE!A:B,2,0)</f>
        <v>110003</v>
      </c>
      <c r="K66" s="45" t="s">
        <v>285</v>
      </c>
      <c r="L66" s="44">
        <f>VLOOKUP(K66,T_GUI_CONTROL!$A:$B,2,0)</f>
        <v>110012</v>
      </c>
      <c r="M66" s="44" t="s">
        <v>280</v>
      </c>
      <c r="N66" s="44" t="e">
        <f>VLOOKUP(M66,T_FSM_STATE!$A:$B,2,0)</f>
        <v>#N/A</v>
      </c>
      <c r="O66" s="28" t="s">
        <v>246</v>
      </c>
      <c r="P66" s="28" t="s">
        <v>37</v>
      </c>
      <c r="Q66" s="28" t="s">
        <v>37</v>
      </c>
      <c r="R66" s="28" t="s">
        <v>37</v>
      </c>
      <c r="S66" s="28" t="e">
        <f t="shared" si="3"/>
        <v>#N/A</v>
      </c>
    </row>
    <row r="67" spans="2:19" ht="15" customHeight="1">
      <c r="B67" s="40">
        <f t="shared" si="4"/>
        <v>110063</v>
      </c>
      <c r="C67" s="40">
        <v>0</v>
      </c>
      <c r="D67" s="40">
        <v>1</v>
      </c>
      <c r="E67" s="40">
        <f t="shared" si="0"/>
        <v>100000</v>
      </c>
      <c r="F67" s="40">
        <v>0</v>
      </c>
      <c r="G67" s="40" t="s">
        <v>34</v>
      </c>
      <c r="H67" s="40">
        <v>0</v>
      </c>
      <c r="I67" s="41" t="s">
        <v>169</v>
      </c>
      <c r="J67" s="42">
        <f>VLOOKUP(I67,T_ROLE!A:B,2,0)</f>
        <v>110003</v>
      </c>
      <c r="K67" s="45" t="s">
        <v>285</v>
      </c>
      <c r="L67" s="44">
        <f>VLOOKUP(K67,T_GUI_CONTROL!$A:$B,2,0)</f>
        <v>110012</v>
      </c>
      <c r="M67" s="44" t="s">
        <v>281</v>
      </c>
      <c r="N67" s="44" t="e">
        <f>VLOOKUP(M67,T_FSM_STATE!$A:$B,2,0)</f>
        <v>#N/A</v>
      </c>
      <c r="O67" s="28" t="s">
        <v>246</v>
      </c>
      <c r="P67" s="28" t="s">
        <v>37</v>
      </c>
      <c r="Q67" s="28" t="s">
        <v>37</v>
      </c>
      <c r="R67" s="28" t="s">
        <v>37</v>
      </c>
      <c r="S67" s="28" t="e">
        <f t="shared" si="3"/>
        <v>#N/A</v>
      </c>
    </row>
    <row r="68" spans="2:19" ht="15" customHeight="1">
      <c r="B68" s="40">
        <f t="shared" si="4"/>
        <v>110064</v>
      </c>
      <c r="C68" s="40">
        <v>0</v>
      </c>
      <c r="D68" s="40">
        <v>1</v>
      </c>
      <c r="E68" s="40">
        <f t="shared" ref="E68:E131" si="5">ID_ENV_KEY</f>
        <v>100000</v>
      </c>
      <c r="F68" s="40">
        <v>0</v>
      </c>
      <c r="G68" s="40" t="s">
        <v>34</v>
      </c>
      <c r="H68" s="40">
        <v>0</v>
      </c>
      <c r="I68" s="41" t="s">
        <v>169</v>
      </c>
      <c r="J68" s="42">
        <f>VLOOKUP(I68,T_ROLE!A:B,2,0)</f>
        <v>110003</v>
      </c>
      <c r="K68" s="45" t="s">
        <v>285</v>
      </c>
      <c r="L68" s="44">
        <f>VLOOKUP(K68,T_GUI_CONTROL!$A:$B,2,0)</f>
        <v>110012</v>
      </c>
      <c r="M68" s="44" t="s">
        <v>282</v>
      </c>
      <c r="N68" s="44" t="e">
        <f>VLOOKUP(M68,T_FSM_STATE!$A:$B,2,0)</f>
        <v>#N/A</v>
      </c>
      <c r="O68" s="28" t="s">
        <v>246</v>
      </c>
      <c r="P68" s="28" t="s">
        <v>37</v>
      </c>
      <c r="Q68" s="28" t="s">
        <v>37</v>
      </c>
      <c r="R68" s="28" t="s">
        <v>37</v>
      </c>
      <c r="S68" s="28" t="e">
        <f t="shared" ref="S68:S99" si="6">"INSERT INTO "&amp;$B$2&amp;" VALUES("&amp;B68&amp;", "&amp;C68&amp;", "&amp;D68&amp;", "&amp;E68&amp;", "&amp;F68&amp;", "&amp;G68&amp;", "&amp;H68&amp;", "&amp;J68&amp;", "&amp;L68&amp;", "&amp;N68&amp;", '"&amp;O68&amp;"', '"&amp;P68&amp;"', '"&amp;Q68&amp;"', '"&amp;R68&amp;"')"</f>
        <v>#N/A</v>
      </c>
    </row>
    <row r="69" spans="2:19" ht="15" customHeight="1">
      <c r="B69" s="40">
        <f t="shared" ref="B69:B100" si="7">B68+1</f>
        <v>110065</v>
      </c>
      <c r="C69" s="40">
        <v>0</v>
      </c>
      <c r="D69" s="40">
        <v>1</v>
      </c>
      <c r="E69" s="40">
        <f t="shared" si="5"/>
        <v>100000</v>
      </c>
      <c r="F69" s="40">
        <v>0</v>
      </c>
      <c r="G69" s="40" t="s">
        <v>34</v>
      </c>
      <c r="H69" s="40">
        <v>0</v>
      </c>
      <c r="I69" s="41" t="s">
        <v>169</v>
      </c>
      <c r="J69" s="42">
        <f>VLOOKUP(I69,T_ROLE!A:B,2,0)</f>
        <v>110003</v>
      </c>
      <c r="K69" s="45" t="s">
        <v>285</v>
      </c>
      <c r="L69" s="44">
        <f>VLOOKUP(K69,T_GUI_CONTROL!$A:$B,2,0)</f>
        <v>110012</v>
      </c>
      <c r="M69" s="44" t="s">
        <v>283</v>
      </c>
      <c r="N69" s="44" t="e">
        <f>VLOOKUP(M69,T_FSM_STATE!$A:$B,2,0)</f>
        <v>#N/A</v>
      </c>
      <c r="O69" s="28" t="s">
        <v>246</v>
      </c>
      <c r="P69" s="28" t="s">
        <v>37</v>
      </c>
      <c r="Q69" s="28" t="s">
        <v>37</v>
      </c>
      <c r="R69" s="28" t="s">
        <v>37</v>
      </c>
      <c r="S69" s="28" t="e">
        <f t="shared" si="6"/>
        <v>#N/A</v>
      </c>
    </row>
    <row r="70" spans="2:19" ht="15" customHeight="1">
      <c r="B70" s="9">
        <f t="shared" si="7"/>
        <v>110066</v>
      </c>
      <c r="C70" s="9">
        <v>0</v>
      </c>
      <c r="D70" s="9">
        <v>1</v>
      </c>
      <c r="E70" s="40">
        <f t="shared" si="5"/>
        <v>100000</v>
      </c>
      <c r="F70" s="9">
        <v>0</v>
      </c>
      <c r="G70" s="9" t="s">
        <v>34</v>
      </c>
      <c r="H70" s="9">
        <v>0</v>
      </c>
      <c r="I70" s="46" t="s">
        <v>170</v>
      </c>
      <c r="J70" s="42">
        <f>VLOOKUP(I70,T_ROLE!A:B,2,0)</f>
        <v>110004</v>
      </c>
      <c r="K70" s="43" t="s">
        <v>286</v>
      </c>
      <c r="L70" s="44">
        <f>VLOOKUP(K70,T_GUI_CONTROL!$A:$B,2,0)</f>
        <v>110013</v>
      </c>
      <c r="M70" s="10" t="s">
        <v>287</v>
      </c>
      <c r="N70" s="44" t="e">
        <f>VLOOKUP(M70,T_FSM_STATE!$A:$B,2,0)</f>
        <v>#N/A</v>
      </c>
      <c r="O70" s="28" t="s">
        <v>246</v>
      </c>
      <c r="P70" s="28" t="s">
        <v>37</v>
      </c>
      <c r="Q70" s="28" t="s">
        <v>37</v>
      </c>
      <c r="R70" s="28" t="s">
        <v>37</v>
      </c>
      <c r="S70" s="28" t="e">
        <f t="shared" si="6"/>
        <v>#N/A</v>
      </c>
    </row>
    <row r="71" spans="2:19" ht="15" customHeight="1">
      <c r="B71" s="40">
        <f t="shared" si="7"/>
        <v>110067</v>
      </c>
      <c r="C71" s="40">
        <v>0</v>
      </c>
      <c r="D71" s="40">
        <v>1</v>
      </c>
      <c r="E71" s="40">
        <f t="shared" si="5"/>
        <v>100000</v>
      </c>
      <c r="F71" s="40">
        <v>0</v>
      </c>
      <c r="G71" s="40" t="s">
        <v>34</v>
      </c>
      <c r="H71" s="40">
        <v>0</v>
      </c>
      <c r="I71" s="46" t="s">
        <v>170</v>
      </c>
      <c r="J71" s="42">
        <f>VLOOKUP(I71,T_ROLE!A:B,2,0)</f>
        <v>110004</v>
      </c>
      <c r="K71" s="45" t="s">
        <v>288</v>
      </c>
      <c r="L71" s="44">
        <f>VLOOKUP(K71,T_GUI_CONTROL!$A:$B,2,0)</f>
        <v>110014</v>
      </c>
      <c r="M71" s="44" t="s">
        <v>287</v>
      </c>
      <c r="N71" s="44" t="e">
        <f>VLOOKUP(M71,T_FSM_STATE!$A:$B,2,0)</f>
        <v>#N/A</v>
      </c>
      <c r="O71" s="28" t="s">
        <v>246</v>
      </c>
      <c r="P71" s="28" t="s">
        <v>37</v>
      </c>
      <c r="Q71" s="28" t="s">
        <v>37</v>
      </c>
      <c r="R71" s="28" t="s">
        <v>37</v>
      </c>
      <c r="S71" s="28" t="e">
        <f t="shared" si="6"/>
        <v>#N/A</v>
      </c>
    </row>
    <row r="72" spans="2:19" s="47" customFormat="1" ht="15" customHeight="1">
      <c r="B72" s="48">
        <f t="shared" si="7"/>
        <v>110068</v>
      </c>
      <c r="C72" s="48">
        <v>0</v>
      </c>
      <c r="D72" s="48">
        <v>1</v>
      </c>
      <c r="E72" s="40">
        <f t="shared" si="5"/>
        <v>100000</v>
      </c>
      <c r="F72" s="48">
        <v>0</v>
      </c>
      <c r="G72" s="48" t="s">
        <v>34</v>
      </c>
      <c r="H72" s="48">
        <v>0</v>
      </c>
      <c r="I72" s="49" t="s">
        <v>169</v>
      </c>
      <c r="J72" s="42">
        <f>VLOOKUP(I72,T_ROLE!A:B,2,0)</f>
        <v>110003</v>
      </c>
      <c r="K72" s="50" t="s">
        <v>289</v>
      </c>
      <c r="L72" s="44">
        <f>VLOOKUP(K72,T_GUI_CONTROL!$A:$B,2,0)</f>
        <v>110015</v>
      </c>
      <c r="M72" s="51" t="s">
        <v>290</v>
      </c>
      <c r="N72" s="44" t="e">
        <f>VLOOKUP(M72,T_FSM_STATE!$A:$B,2,0)</f>
        <v>#N/A</v>
      </c>
      <c r="O72" s="47" t="s">
        <v>246</v>
      </c>
      <c r="P72" s="47" t="s">
        <v>37</v>
      </c>
      <c r="Q72" s="47" t="s">
        <v>37</v>
      </c>
      <c r="R72" s="47" t="s">
        <v>37</v>
      </c>
      <c r="S72" s="47" t="e">
        <f t="shared" si="6"/>
        <v>#N/A</v>
      </c>
    </row>
    <row r="73" spans="2:19" ht="15" customHeight="1">
      <c r="B73" s="40">
        <f t="shared" si="7"/>
        <v>110069</v>
      </c>
      <c r="C73" s="40">
        <v>0</v>
      </c>
      <c r="D73" s="40">
        <v>1</v>
      </c>
      <c r="E73" s="40">
        <f t="shared" si="5"/>
        <v>100000</v>
      </c>
      <c r="F73" s="40">
        <v>0</v>
      </c>
      <c r="G73" s="40" t="s">
        <v>34</v>
      </c>
      <c r="H73" s="40">
        <v>0</v>
      </c>
      <c r="I73" s="41" t="s">
        <v>169</v>
      </c>
      <c r="J73" s="42">
        <f>VLOOKUP(I73,T_ROLE!A:B,2,0)</f>
        <v>110003</v>
      </c>
      <c r="K73" s="43" t="s">
        <v>289</v>
      </c>
      <c r="L73" s="44">
        <f>VLOOKUP(K73,T_GUI_CONTROL!$A:$B,2,0)</f>
        <v>110015</v>
      </c>
      <c r="M73" s="44" t="s">
        <v>291</v>
      </c>
      <c r="N73" s="44" t="e">
        <f>VLOOKUP(M73,T_FSM_STATE!$A:$B,2,0)</f>
        <v>#N/A</v>
      </c>
      <c r="O73" s="28" t="s">
        <v>246</v>
      </c>
      <c r="P73" s="28" t="s">
        <v>37</v>
      </c>
      <c r="Q73" s="28" t="s">
        <v>37</v>
      </c>
      <c r="R73" s="28" t="s">
        <v>37</v>
      </c>
      <c r="S73" s="28" t="e">
        <f t="shared" si="6"/>
        <v>#N/A</v>
      </c>
    </row>
    <row r="74" spans="2:19" ht="15" customHeight="1">
      <c r="B74" s="40">
        <f t="shared" si="7"/>
        <v>110070</v>
      </c>
      <c r="C74" s="40">
        <v>0</v>
      </c>
      <c r="D74" s="40">
        <v>1</v>
      </c>
      <c r="E74" s="40">
        <f t="shared" si="5"/>
        <v>100000</v>
      </c>
      <c r="F74" s="40">
        <v>0</v>
      </c>
      <c r="G74" s="40" t="s">
        <v>34</v>
      </c>
      <c r="H74" s="40">
        <v>0</v>
      </c>
      <c r="I74" s="41" t="s">
        <v>169</v>
      </c>
      <c r="J74" s="42">
        <f>VLOOKUP(I74,T_ROLE!A:B,2,0)</f>
        <v>110003</v>
      </c>
      <c r="K74" s="43" t="s">
        <v>289</v>
      </c>
      <c r="L74" s="44">
        <f>VLOOKUP(K74,T_GUI_CONTROL!$A:$B,2,0)</f>
        <v>110015</v>
      </c>
      <c r="M74" s="44" t="s">
        <v>292</v>
      </c>
      <c r="N74" s="44" t="e">
        <f>VLOOKUP(M74,T_FSM_STATE!$A:$B,2,0)</f>
        <v>#N/A</v>
      </c>
      <c r="O74" s="28" t="s">
        <v>246</v>
      </c>
      <c r="P74" s="28" t="s">
        <v>37</v>
      </c>
      <c r="Q74" s="28" t="s">
        <v>37</v>
      </c>
      <c r="R74" s="28" t="s">
        <v>37</v>
      </c>
      <c r="S74" s="28" t="e">
        <f t="shared" si="6"/>
        <v>#N/A</v>
      </c>
    </row>
    <row r="75" spans="2:19" ht="15" customHeight="1">
      <c r="B75" s="40">
        <f t="shared" si="7"/>
        <v>110071</v>
      </c>
      <c r="C75" s="40">
        <v>0</v>
      </c>
      <c r="D75" s="40">
        <v>1</v>
      </c>
      <c r="E75" s="40">
        <f t="shared" si="5"/>
        <v>100000</v>
      </c>
      <c r="F75" s="40">
        <v>0</v>
      </c>
      <c r="G75" s="40" t="s">
        <v>34</v>
      </c>
      <c r="H75" s="40">
        <v>0</v>
      </c>
      <c r="I75" s="41" t="s">
        <v>169</v>
      </c>
      <c r="J75" s="42">
        <f>VLOOKUP(I75,T_ROLE!A:B,2,0)</f>
        <v>110003</v>
      </c>
      <c r="K75" s="43" t="s">
        <v>289</v>
      </c>
      <c r="L75" s="44">
        <f>VLOOKUP(K75,T_GUI_CONTROL!$A:$B,2,0)</f>
        <v>110015</v>
      </c>
      <c r="M75" s="44" t="s">
        <v>293</v>
      </c>
      <c r="N75" s="44" t="e">
        <f>VLOOKUP(M75,T_FSM_STATE!$A:$B,2,0)</f>
        <v>#N/A</v>
      </c>
      <c r="O75" s="28" t="s">
        <v>246</v>
      </c>
      <c r="P75" s="28" t="s">
        <v>37</v>
      </c>
      <c r="Q75" s="28" t="s">
        <v>37</v>
      </c>
      <c r="R75" s="28" t="s">
        <v>37</v>
      </c>
      <c r="S75" s="28" t="e">
        <f t="shared" si="6"/>
        <v>#N/A</v>
      </c>
    </row>
    <row r="76" spans="2:19" ht="15" customHeight="1">
      <c r="B76" s="40">
        <f t="shared" si="7"/>
        <v>110072</v>
      </c>
      <c r="C76" s="40">
        <v>0</v>
      </c>
      <c r="D76" s="40">
        <v>1</v>
      </c>
      <c r="E76" s="40">
        <f t="shared" si="5"/>
        <v>100000</v>
      </c>
      <c r="F76" s="40">
        <v>0</v>
      </c>
      <c r="G76" s="40" t="s">
        <v>34</v>
      </c>
      <c r="H76" s="40">
        <v>0</v>
      </c>
      <c r="I76" s="41" t="s">
        <v>169</v>
      </c>
      <c r="J76" s="42">
        <f>VLOOKUP(I76,T_ROLE!A:B,2,0)</f>
        <v>110003</v>
      </c>
      <c r="K76" s="43" t="s">
        <v>289</v>
      </c>
      <c r="L76" s="44">
        <f>VLOOKUP(K76,T_GUI_CONTROL!$A:$B,2,0)</f>
        <v>110015</v>
      </c>
      <c r="M76" s="44" t="s">
        <v>294</v>
      </c>
      <c r="N76" s="44" t="e">
        <f>VLOOKUP(M76,T_FSM_STATE!$A:$B,2,0)</f>
        <v>#N/A</v>
      </c>
      <c r="O76" s="28" t="s">
        <v>246</v>
      </c>
      <c r="P76" s="28" t="s">
        <v>37</v>
      </c>
      <c r="Q76" s="28" t="s">
        <v>37</v>
      </c>
      <c r="R76" s="28" t="s">
        <v>37</v>
      </c>
      <c r="S76" s="28" t="e">
        <f t="shared" si="6"/>
        <v>#N/A</v>
      </c>
    </row>
    <row r="77" spans="2:19" ht="15" customHeight="1">
      <c r="B77" s="9">
        <f t="shared" si="7"/>
        <v>110073</v>
      </c>
      <c r="C77" s="9">
        <v>0</v>
      </c>
      <c r="D77" s="9">
        <v>1</v>
      </c>
      <c r="E77" s="40">
        <f t="shared" si="5"/>
        <v>100000</v>
      </c>
      <c r="F77" s="9">
        <v>0</v>
      </c>
      <c r="G77" s="9" t="s">
        <v>34</v>
      </c>
      <c r="H77" s="9">
        <v>0</v>
      </c>
      <c r="I77" s="41" t="s">
        <v>169</v>
      </c>
      <c r="J77" s="42">
        <f>VLOOKUP(I77,T_ROLE!A:B,2,0)</f>
        <v>110003</v>
      </c>
      <c r="K77" s="43" t="s">
        <v>295</v>
      </c>
      <c r="L77" s="44">
        <f>VLOOKUP(K77,T_GUI_CONTROL!$A:$B,2,0)</f>
        <v>110016</v>
      </c>
      <c r="M77" s="10" t="s">
        <v>290</v>
      </c>
      <c r="N77" s="44" t="e">
        <f>VLOOKUP(M77,T_FSM_STATE!$A:$B,2,0)</f>
        <v>#N/A</v>
      </c>
      <c r="O77" s="28" t="s">
        <v>246</v>
      </c>
      <c r="P77" s="28" t="s">
        <v>37</v>
      </c>
      <c r="Q77" s="28" t="s">
        <v>37</v>
      </c>
      <c r="R77" s="28" t="s">
        <v>37</v>
      </c>
      <c r="S77" s="28" t="e">
        <f t="shared" si="6"/>
        <v>#N/A</v>
      </c>
    </row>
    <row r="78" spans="2:19" ht="15" customHeight="1">
      <c r="B78" s="9">
        <f t="shared" si="7"/>
        <v>110074</v>
      </c>
      <c r="C78" s="9">
        <v>0</v>
      </c>
      <c r="D78" s="9">
        <v>1</v>
      </c>
      <c r="E78" s="40">
        <f t="shared" si="5"/>
        <v>100000</v>
      </c>
      <c r="F78" s="9">
        <v>0</v>
      </c>
      <c r="G78" s="9" t="s">
        <v>34</v>
      </c>
      <c r="H78" s="9">
        <v>0</v>
      </c>
      <c r="I78" s="41" t="s">
        <v>169</v>
      </c>
      <c r="J78" s="42">
        <f>VLOOKUP(I78,T_ROLE!A:B,2,0)</f>
        <v>110003</v>
      </c>
      <c r="K78" s="43" t="s">
        <v>295</v>
      </c>
      <c r="L78" s="44">
        <f>VLOOKUP(K78,T_GUI_CONTROL!$A:$B,2,0)</f>
        <v>110016</v>
      </c>
      <c r="M78" s="10" t="s">
        <v>291</v>
      </c>
      <c r="N78" s="44" t="e">
        <f>VLOOKUP(M78,T_FSM_STATE!$A:$B,2,0)</f>
        <v>#N/A</v>
      </c>
      <c r="O78" s="28" t="s">
        <v>246</v>
      </c>
      <c r="P78" s="28" t="s">
        <v>37</v>
      </c>
      <c r="Q78" s="28" t="s">
        <v>37</v>
      </c>
      <c r="R78" s="28" t="s">
        <v>37</v>
      </c>
      <c r="S78" s="28" t="e">
        <f t="shared" si="6"/>
        <v>#N/A</v>
      </c>
    </row>
    <row r="79" spans="2:19" ht="15" customHeight="1">
      <c r="B79" s="9">
        <f t="shared" si="7"/>
        <v>110075</v>
      </c>
      <c r="C79" s="9">
        <v>0</v>
      </c>
      <c r="D79" s="9">
        <v>1</v>
      </c>
      <c r="E79" s="40">
        <f t="shared" si="5"/>
        <v>100000</v>
      </c>
      <c r="F79" s="9">
        <v>0</v>
      </c>
      <c r="G79" s="9" t="s">
        <v>34</v>
      </c>
      <c r="H79" s="9">
        <v>0</v>
      </c>
      <c r="I79" s="41" t="s">
        <v>169</v>
      </c>
      <c r="J79" s="42">
        <f>VLOOKUP(I79,T_ROLE!A:B,2,0)</f>
        <v>110003</v>
      </c>
      <c r="K79" s="43" t="s">
        <v>295</v>
      </c>
      <c r="L79" s="44">
        <f>VLOOKUP(K79,T_GUI_CONTROL!$A:$B,2,0)</f>
        <v>110016</v>
      </c>
      <c r="M79" s="10" t="s">
        <v>292</v>
      </c>
      <c r="N79" s="44" t="e">
        <f>VLOOKUP(M79,T_FSM_STATE!$A:$B,2,0)</f>
        <v>#N/A</v>
      </c>
      <c r="O79" s="28" t="s">
        <v>246</v>
      </c>
      <c r="P79" s="28" t="s">
        <v>37</v>
      </c>
      <c r="Q79" s="28" t="s">
        <v>37</v>
      </c>
      <c r="R79" s="28" t="s">
        <v>37</v>
      </c>
      <c r="S79" s="28" t="e">
        <f t="shared" si="6"/>
        <v>#N/A</v>
      </c>
    </row>
    <row r="80" spans="2:19" ht="15" customHeight="1">
      <c r="B80" s="9">
        <f t="shared" si="7"/>
        <v>110076</v>
      </c>
      <c r="C80" s="9">
        <v>0</v>
      </c>
      <c r="D80" s="9">
        <v>1</v>
      </c>
      <c r="E80" s="40">
        <f t="shared" si="5"/>
        <v>100000</v>
      </c>
      <c r="F80" s="9">
        <v>0</v>
      </c>
      <c r="G80" s="9" t="s">
        <v>34</v>
      </c>
      <c r="H80" s="9">
        <v>0</v>
      </c>
      <c r="I80" s="41" t="s">
        <v>169</v>
      </c>
      <c r="J80" s="42">
        <f>VLOOKUP(I80,T_ROLE!A:B,2,0)</f>
        <v>110003</v>
      </c>
      <c r="K80" s="43" t="s">
        <v>295</v>
      </c>
      <c r="L80" s="44">
        <f>VLOOKUP(K80,T_GUI_CONTROL!$A:$B,2,0)</f>
        <v>110016</v>
      </c>
      <c r="M80" s="10" t="s">
        <v>293</v>
      </c>
      <c r="N80" s="44" t="e">
        <f>VLOOKUP(M80,T_FSM_STATE!$A:$B,2,0)</f>
        <v>#N/A</v>
      </c>
      <c r="O80" s="28" t="s">
        <v>246</v>
      </c>
      <c r="P80" s="28" t="s">
        <v>37</v>
      </c>
      <c r="Q80" s="28" t="s">
        <v>37</v>
      </c>
      <c r="R80" s="28" t="s">
        <v>37</v>
      </c>
      <c r="S80" s="28" t="e">
        <f t="shared" si="6"/>
        <v>#N/A</v>
      </c>
    </row>
    <row r="81" spans="2:20" ht="15" customHeight="1">
      <c r="B81" s="9">
        <f t="shared" si="7"/>
        <v>110077</v>
      </c>
      <c r="C81" s="9">
        <v>0</v>
      </c>
      <c r="D81" s="9">
        <v>1</v>
      </c>
      <c r="E81" s="40">
        <f t="shared" si="5"/>
        <v>100000</v>
      </c>
      <c r="F81" s="9">
        <v>0</v>
      </c>
      <c r="G81" s="9" t="s">
        <v>34</v>
      </c>
      <c r="H81" s="9">
        <v>0</v>
      </c>
      <c r="I81" s="41" t="s">
        <v>169</v>
      </c>
      <c r="J81" s="42">
        <f>VLOOKUP(I81,T_ROLE!A:B,2,0)</f>
        <v>110003</v>
      </c>
      <c r="K81" s="43" t="s">
        <v>295</v>
      </c>
      <c r="L81" s="44">
        <f>VLOOKUP(K81,T_GUI_CONTROL!$A:$B,2,0)</f>
        <v>110016</v>
      </c>
      <c r="M81" s="10" t="s">
        <v>294</v>
      </c>
      <c r="N81" s="44" t="e">
        <f>VLOOKUP(M81,T_FSM_STATE!$A:$B,2,0)</f>
        <v>#N/A</v>
      </c>
      <c r="O81" s="28" t="s">
        <v>246</v>
      </c>
      <c r="P81" s="28" t="s">
        <v>37</v>
      </c>
      <c r="Q81" s="28" t="s">
        <v>37</v>
      </c>
      <c r="R81" s="28" t="s">
        <v>37</v>
      </c>
      <c r="S81" s="28" t="e">
        <f t="shared" si="6"/>
        <v>#N/A</v>
      </c>
    </row>
    <row r="82" spans="2:20" ht="15" customHeight="1">
      <c r="B82" s="40">
        <f t="shared" si="7"/>
        <v>110078</v>
      </c>
      <c r="C82" s="40">
        <v>0</v>
      </c>
      <c r="D82" s="40">
        <v>1</v>
      </c>
      <c r="E82" s="40">
        <f t="shared" si="5"/>
        <v>100000</v>
      </c>
      <c r="F82" s="40">
        <v>0</v>
      </c>
      <c r="G82" s="40" t="s">
        <v>34</v>
      </c>
      <c r="H82" s="40">
        <v>0</v>
      </c>
      <c r="I82" s="41" t="s">
        <v>169</v>
      </c>
      <c r="J82" s="42">
        <f>VLOOKUP(I82,T_ROLE!A:B,2,0)</f>
        <v>110003</v>
      </c>
      <c r="K82" s="45" t="s">
        <v>296</v>
      </c>
      <c r="L82" s="44">
        <f>VLOOKUP(K82,T_GUI_CONTROL!$A:$B,2,0)</f>
        <v>110017</v>
      </c>
      <c r="M82" s="44" t="s">
        <v>290</v>
      </c>
      <c r="N82" s="44" t="e">
        <f>VLOOKUP(M82,T_FSM_STATE!$A:$B,2,0)</f>
        <v>#N/A</v>
      </c>
      <c r="O82" s="28" t="s">
        <v>246</v>
      </c>
      <c r="P82" s="28" t="s">
        <v>37</v>
      </c>
      <c r="Q82" s="28" t="s">
        <v>37</v>
      </c>
      <c r="R82" s="28" t="s">
        <v>37</v>
      </c>
      <c r="S82" s="28" t="e">
        <f t="shared" si="6"/>
        <v>#N/A</v>
      </c>
    </row>
    <row r="83" spans="2:20" ht="15" customHeight="1">
      <c r="B83" s="40">
        <f t="shared" si="7"/>
        <v>110079</v>
      </c>
      <c r="C83" s="40">
        <v>0</v>
      </c>
      <c r="D83" s="40">
        <v>1</v>
      </c>
      <c r="E83" s="40">
        <f t="shared" si="5"/>
        <v>100000</v>
      </c>
      <c r="F83" s="40">
        <v>0</v>
      </c>
      <c r="G83" s="40" t="s">
        <v>34</v>
      </c>
      <c r="H83" s="40">
        <v>0</v>
      </c>
      <c r="I83" s="41" t="s">
        <v>169</v>
      </c>
      <c r="J83" s="42">
        <f>VLOOKUP(I83,T_ROLE!A:B,2,0)</f>
        <v>110003</v>
      </c>
      <c r="K83" s="45" t="s">
        <v>296</v>
      </c>
      <c r="L83" s="44">
        <f>VLOOKUP(K83,T_GUI_CONTROL!$A:$B,2,0)</f>
        <v>110017</v>
      </c>
      <c r="M83" s="44" t="s">
        <v>291</v>
      </c>
      <c r="N83" s="44" t="e">
        <f>VLOOKUP(M83,T_FSM_STATE!$A:$B,2,0)</f>
        <v>#N/A</v>
      </c>
      <c r="O83" s="28" t="s">
        <v>246</v>
      </c>
      <c r="P83" s="28" t="s">
        <v>37</v>
      </c>
      <c r="Q83" s="28" t="s">
        <v>37</v>
      </c>
      <c r="R83" s="28" t="s">
        <v>37</v>
      </c>
      <c r="S83" s="28" t="e">
        <f t="shared" si="6"/>
        <v>#N/A</v>
      </c>
    </row>
    <row r="84" spans="2:20" ht="15" customHeight="1">
      <c r="B84" s="40">
        <f t="shared" si="7"/>
        <v>110080</v>
      </c>
      <c r="C84" s="40">
        <v>0</v>
      </c>
      <c r="D84" s="40">
        <v>1</v>
      </c>
      <c r="E84" s="40">
        <f t="shared" si="5"/>
        <v>100000</v>
      </c>
      <c r="F84" s="40">
        <v>0</v>
      </c>
      <c r="G84" s="40" t="s">
        <v>34</v>
      </c>
      <c r="H84" s="40">
        <v>0</v>
      </c>
      <c r="I84" s="41" t="s">
        <v>169</v>
      </c>
      <c r="J84" s="42">
        <f>VLOOKUP(I84,T_ROLE!A:B,2,0)</f>
        <v>110003</v>
      </c>
      <c r="K84" s="45" t="s">
        <v>296</v>
      </c>
      <c r="L84" s="44">
        <f>VLOOKUP(K84,T_GUI_CONTROL!$A:$B,2,0)</f>
        <v>110017</v>
      </c>
      <c r="M84" s="44" t="s">
        <v>292</v>
      </c>
      <c r="N84" s="44" t="e">
        <f>VLOOKUP(M84,T_FSM_STATE!$A:$B,2,0)</f>
        <v>#N/A</v>
      </c>
      <c r="O84" s="28" t="s">
        <v>246</v>
      </c>
      <c r="P84" s="28" t="s">
        <v>37</v>
      </c>
      <c r="Q84" s="28" t="s">
        <v>37</v>
      </c>
      <c r="R84" s="28" t="s">
        <v>37</v>
      </c>
      <c r="S84" s="28" t="e">
        <f t="shared" si="6"/>
        <v>#N/A</v>
      </c>
    </row>
    <row r="85" spans="2:20" ht="15" customHeight="1">
      <c r="B85" s="40">
        <f t="shared" si="7"/>
        <v>110081</v>
      </c>
      <c r="C85" s="40">
        <v>0</v>
      </c>
      <c r="D85" s="40">
        <v>1</v>
      </c>
      <c r="E85" s="40">
        <f t="shared" si="5"/>
        <v>100000</v>
      </c>
      <c r="F85" s="40">
        <v>0</v>
      </c>
      <c r="G85" s="40" t="s">
        <v>34</v>
      </c>
      <c r="H85" s="40">
        <v>0</v>
      </c>
      <c r="I85" s="41" t="s">
        <v>169</v>
      </c>
      <c r="J85" s="42">
        <f>VLOOKUP(I85,T_ROLE!A:B,2,0)</f>
        <v>110003</v>
      </c>
      <c r="K85" s="45" t="s">
        <v>296</v>
      </c>
      <c r="L85" s="44">
        <f>VLOOKUP(K85,T_GUI_CONTROL!$A:$B,2,0)</f>
        <v>110017</v>
      </c>
      <c r="M85" s="44" t="s">
        <v>293</v>
      </c>
      <c r="N85" s="44" t="e">
        <f>VLOOKUP(M85,T_FSM_STATE!$A:$B,2,0)</f>
        <v>#N/A</v>
      </c>
      <c r="O85" s="28" t="s">
        <v>246</v>
      </c>
      <c r="P85" s="28" t="s">
        <v>37</v>
      </c>
      <c r="Q85" s="28" t="s">
        <v>37</v>
      </c>
      <c r="R85" s="28" t="s">
        <v>37</v>
      </c>
      <c r="S85" s="28" t="e">
        <f t="shared" si="6"/>
        <v>#N/A</v>
      </c>
    </row>
    <row r="86" spans="2:20" ht="15" customHeight="1">
      <c r="B86" s="40">
        <f t="shared" si="7"/>
        <v>110082</v>
      </c>
      <c r="C86" s="40">
        <v>0</v>
      </c>
      <c r="D86" s="40">
        <v>1</v>
      </c>
      <c r="E86" s="40">
        <f t="shared" si="5"/>
        <v>100000</v>
      </c>
      <c r="F86" s="40">
        <v>0</v>
      </c>
      <c r="G86" s="40" t="s">
        <v>34</v>
      </c>
      <c r="H86" s="40">
        <v>0</v>
      </c>
      <c r="I86" s="41" t="s">
        <v>169</v>
      </c>
      <c r="J86" s="42">
        <f>VLOOKUP(I86,T_ROLE!A:B,2,0)</f>
        <v>110003</v>
      </c>
      <c r="K86" s="45" t="s">
        <v>296</v>
      </c>
      <c r="L86" s="44">
        <f>VLOOKUP(K86,T_GUI_CONTROL!$A:$B,2,0)</f>
        <v>110017</v>
      </c>
      <c r="M86" s="44" t="s">
        <v>294</v>
      </c>
      <c r="N86" s="44" t="e">
        <f>VLOOKUP(M86,T_FSM_STATE!$A:$B,2,0)</f>
        <v>#N/A</v>
      </c>
      <c r="O86" s="28" t="s">
        <v>246</v>
      </c>
      <c r="P86" s="28" t="s">
        <v>37</v>
      </c>
      <c r="Q86" s="28" t="s">
        <v>37</v>
      </c>
      <c r="R86" s="28" t="s">
        <v>37</v>
      </c>
      <c r="S86" s="28" t="e">
        <f t="shared" si="6"/>
        <v>#N/A</v>
      </c>
    </row>
    <row r="87" spans="2:20" ht="15" customHeight="1">
      <c r="B87" s="9">
        <f t="shared" si="7"/>
        <v>110083</v>
      </c>
      <c r="C87" s="9">
        <v>0</v>
      </c>
      <c r="D87" s="9">
        <v>1</v>
      </c>
      <c r="E87" s="40">
        <f t="shared" si="5"/>
        <v>100000</v>
      </c>
      <c r="F87" s="9">
        <v>0</v>
      </c>
      <c r="G87" s="9" t="s">
        <v>34</v>
      </c>
      <c r="H87" s="9">
        <v>0</v>
      </c>
      <c r="I87" s="46" t="s">
        <v>170</v>
      </c>
      <c r="J87" s="42">
        <f>VLOOKUP(I87,T_ROLE!A:B,2,0)</f>
        <v>110004</v>
      </c>
      <c r="K87" s="43" t="s">
        <v>297</v>
      </c>
      <c r="L87" s="44">
        <f>VLOOKUP(K87,T_GUI_CONTROL!$A:$B,2,0)</f>
        <v>110018</v>
      </c>
      <c r="M87" s="10" t="s">
        <v>298</v>
      </c>
      <c r="N87" s="44" t="e">
        <f>VLOOKUP(M87,T_FSM_STATE!$A:$B,2,0)</f>
        <v>#N/A</v>
      </c>
      <c r="O87" s="28" t="s">
        <v>246</v>
      </c>
      <c r="P87" s="28" t="s">
        <v>37</v>
      </c>
      <c r="Q87" s="28" t="s">
        <v>37</v>
      </c>
      <c r="R87" s="28" t="s">
        <v>37</v>
      </c>
      <c r="S87" s="28" t="e">
        <f t="shared" si="6"/>
        <v>#N/A</v>
      </c>
    </row>
    <row r="88" spans="2:20" ht="15" customHeight="1">
      <c r="B88" s="40">
        <f t="shared" si="7"/>
        <v>110084</v>
      </c>
      <c r="C88" s="40">
        <v>0</v>
      </c>
      <c r="D88" s="40">
        <v>1</v>
      </c>
      <c r="E88" s="40">
        <f t="shared" si="5"/>
        <v>100000</v>
      </c>
      <c r="F88" s="40">
        <v>0</v>
      </c>
      <c r="G88" s="40" t="s">
        <v>34</v>
      </c>
      <c r="H88" s="40">
        <v>0</v>
      </c>
      <c r="I88" s="46" t="s">
        <v>170</v>
      </c>
      <c r="J88" s="42">
        <f>VLOOKUP(I88,T_ROLE!A:B,2,0)</f>
        <v>110004</v>
      </c>
      <c r="K88" s="45" t="s">
        <v>299</v>
      </c>
      <c r="L88" s="44">
        <f>VLOOKUP(K88,T_GUI_CONTROL!$A:$B,2,0)</f>
        <v>110019</v>
      </c>
      <c r="M88" s="44" t="s">
        <v>298</v>
      </c>
      <c r="N88" s="44" t="e">
        <f>VLOOKUP(M88,T_FSM_STATE!$A:$B,2,0)</f>
        <v>#N/A</v>
      </c>
      <c r="O88" s="28" t="s">
        <v>246</v>
      </c>
      <c r="P88" s="28" t="s">
        <v>37</v>
      </c>
      <c r="Q88" s="28" t="s">
        <v>37</v>
      </c>
      <c r="R88" s="28" t="s">
        <v>37</v>
      </c>
      <c r="S88" s="28" t="e">
        <f t="shared" si="6"/>
        <v>#N/A</v>
      </c>
    </row>
    <row r="89" spans="2:20" ht="15" customHeight="1">
      <c r="B89" s="48">
        <f t="shared" si="7"/>
        <v>110085</v>
      </c>
      <c r="C89" s="48">
        <v>0</v>
      </c>
      <c r="D89" s="48">
        <v>1</v>
      </c>
      <c r="E89" s="40">
        <f t="shared" si="5"/>
        <v>100000</v>
      </c>
      <c r="F89" s="48">
        <v>0</v>
      </c>
      <c r="G89" s="48" t="s">
        <v>34</v>
      </c>
      <c r="H89" s="48">
        <v>0</v>
      </c>
      <c r="I89" s="49" t="s">
        <v>171</v>
      </c>
      <c r="J89" s="42">
        <f>VLOOKUP(I89,T_ROLE!A:B,2,0)</f>
        <v>110006</v>
      </c>
      <c r="K89" s="50" t="s">
        <v>300</v>
      </c>
      <c r="L89" s="44">
        <f>VLOOKUP(K89,T_GUI_CONTROL!$A:$B,2,0)</f>
        <v>110025</v>
      </c>
      <c r="M89" s="51" t="s">
        <v>301</v>
      </c>
      <c r="N89" s="44" t="e">
        <f>VLOOKUP(M89,T_FSM_STATE!$A:$B,2,0)</f>
        <v>#N/A</v>
      </c>
      <c r="O89" s="36" t="s">
        <v>478</v>
      </c>
      <c r="P89" s="47" t="s">
        <v>37</v>
      </c>
      <c r="Q89" s="47" t="s">
        <v>37</v>
      </c>
      <c r="R89" s="47" t="s">
        <v>37</v>
      </c>
      <c r="S89" s="47" t="e">
        <f t="shared" si="6"/>
        <v>#N/A</v>
      </c>
      <c r="T89" s="28" t="s">
        <v>228</v>
      </c>
    </row>
    <row r="90" spans="2:20" ht="15" customHeight="1">
      <c r="B90" s="40">
        <f t="shared" si="7"/>
        <v>110086</v>
      </c>
      <c r="C90" s="40">
        <v>0</v>
      </c>
      <c r="D90" s="40">
        <v>1</v>
      </c>
      <c r="E90" s="40">
        <f t="shared" si="5"/>
        <v>100000</v>
      </c>
      <c r="F90" s="40">
        <v>0</v>
      </c>
      <c r="G90" s="40" t="s">
        <v>34</v>
      </c>
      <c r="H90" s="40">
        <v>0</v>
      </c>
      <c r="I90" s="41" t="s">
        <v>171</v>
      </c>
      <c r="J90" s="42">
        <f>VLOOKUP(I90,T_ROLE!A:B,2,0)</f>
        <v>110006</v>
      </c>
      <c r="K90" s="43" t="s">
        <v>300</v>
      </c>
      <c r="L90" s="44">
        <f>VLOOKUP(K90,T_GUI_CONTROL!$A:$B,2,0)</f>
        <v>110025</v>
      </c>
      <c r="M90" s="44" t="s">
        <v>302</v>
      </c>
      <c r="N90" s="44" t="e">
        <f>VLOOKUP(M90,T_FSM_STATE!$A:$B,2,0)</f>
        <v>#N/A</v>
      </c>
      <c r="O90" s="36" t="s">
        <v>478</v>
      </c>
      <c r="P90" s="28" t="s">
        <v>37</v>
      </c>
      <c r="Q90" s="28" t="s">
        <v>37</v>
      </c>
      <c r="R90" s="28" t="s">
        <v>37</v>
      </c>
      <c r="S90" s="28" t="e">
        <f t="shared" si="6"/>
        <v>#N/A</v>
      </c>
    </row>
    <row r="91" spans="2:20" ht="15" customHeight="1">
      <c r="B91" s="40">
        <f t="shared" si="7"/>
        <v>110087</v>
      </c>
      <c r="C91" s="40">
        <v>0</v>
      </c>
      <c r="D91" s="40">
        <v>1</v>
      </c>
      <c r="E91" s="40">
        <f t="shared" si="5"/>
        <v>100000</v>
      </c>
      <c r="F91" s="40">
        <v>0</v>
      </c>
      <c r="G91" s="40" t="s">
        <v>34</v>
      </c>
      <c r="H91" s="40">
        <v>0</v>
      </c>
      <c r="I91" s="41" t="s">
        <v>171</v>
      </c>
      <c r="J91" s="42">
        <f>VLOOKUP(I91,T_ROLE!A:B,2,0)</f>
        <v>110006</v>
      </c>
      <c r="K91" s="43" t="s">
        <v>300</v>
      </c>
      <c r="L91" s="44">
        <f>VLOOKUP(K91,T_GUI_CONTROL!$A:$B,2,0)</f>
        <v>110025</v>
      </c>
      <c r="M91" s="44" t="s">
        <v>303</v>
      </c>
      <c r="N91" s="44" t="e">
        <f>VLOOKUP(M91,T_FSM_STATE!$A:$B,2,0)</f>
        <v>#N/A</v>
      </c>
      <c r="O91" s="36" t="s">
        <v>478</v>
      </c>
      <c r="P91" s="28" t="s">
        <v>37</v>
      </c>
      <c r="Q91" s="28" t="s">
        <v>37</v>
      </c>
      <c r="R91" s="28" t="s">
        <v>37</v>
      </c>
      <c r="S91" s="28" t="e">
        <f t="shared" si="6"/>
        <v>#N/A</v>
      </c>
    </row>
    <row r="92" spans="2:20" ht="15" customHeight="1">
      <c r="B92" s="40">
        <f t="shared" si="7"/>
        <v>110088</v>
      </c>
      <c r="C92" s="40">
        <v>0</v>
      </c>
      <c r="D92" s="40">
        <v>1</v>
      </c>
      <c r="E92" s="40">
        <f t="shared" si="5"/>
        <v>100000</v>
      </c>
      <c r="F92" s="40">
        <v>0</v>
      </c>
      <c r="G92" s="40" t="s">
        <v>34</v>
      </c>
      <c r="H92" s="40">
        <v>0</v>
      </c>
      <c r="I92" s="41" t="s">
        <v>171</v>
      </c>
      <c r="J92" s="42">
        <f>VLOOKUP(I92,T_ROLE!A:B,2,0)</f>
        <v>110006</v>
      </c>
      <c r="K92" s="43" t="s">
        <v>300</v>
      </c>
      <c r="L92" s="44">
        <f>VLOOKUP(K92,T_GUI_CONTROL!$A:$B,2,0)</f>
        <v>110025</v>
      </c>
      <c r="M92" s="44" t="s">
        <v>304</v>
      </c>
      <c r="N92" s="44" t="e">
        <f>VLOOKUP(M92,T_FSM_STATE!$A:$B,2,0)</f>
        <v>#N/A</v>
      </c>
      <c r="O92" s="36" t="s">
        <v>478</v>
      </c>
      <c r="P92" s="28" t="s">
        <v>37</v>
      </c>
      <c r="Q92" s="28" t="s">
        <v>37</v>
      </c>
      <c r="R92" s="28" t="s">
        <v>37</v>
      </c>
      <c r="S92" s="28" t="e">
        <f t="shared" si="6"/>
        <v>#N/A</v>
      </c>
    </row>
    <row r="93" spans="2:20" ht="15" customHeight="1">
      <c r="B93" s="9">
        <f t="shared" si="7"/>
        <v>110089</v>
      </c>
      <c r="C93" s="9">
        <v>0</v>
      </c>
      <c r="D93" s="9">
        <v>1</v>
      </c>
      <c r="E93" s="40">
        <f t="shared" si="5"/>
        <v>100000</v>
      </c>
      <c r="F93" s="9">
        <v>0</v>
      </c>
      <c r="G93" s="9" t="s">
        <v>34</v>
      </c>
      <c r="H93" s="9">
        <v>0</v>
      </c>
      <c r="I93" s="41" t="s">
        <v>171</v>
      </c>
      <c r="J93" s="42">
        <f>VLOOKUP(I93,T_ROLE!A:B,2,0)</f>
        <v>110006</v>
      </c>
      <c r="K93" s="43" t="s">
        <v>305</v>
      </c>
      <c r="L93" s="44">
        <f>VLOOKUP(K93,T_GUI_CONTROL!$A:$B,2,0)</f>
        <v>110026</v>
      </c>
      <c r="M93" s="10" t="s">
        <v>301</v>
      </c>
      <c r="N93" s="44" t="e">
        <f>VLOOKUP(M93,T_FSM_STATE!$A:$B,2,0)</f>
        <v>#N/A</v>
      </c>
      <c r="O93" s="36" t="s">
        <v>478</v>
      </c>
      <c r="P93" s="28" t="s">
        <v>37</v>
      </c>
      <c r="Q93" s="28" t="s">
        <v>37</v>
      </c>
      <c r="R93" s="28" t="s">
        <v>37</v>
      </c>
      <c r="S93" s="28" t="e">
        <f t="shared" si="6"/>
        <v>#N/A</v>
      </c>
    </row>
    <row r="94" spans="2:20" ht="15" customHeight="1">
      <c r="B94" s="9">
        <f t="shared" si="7"/>
        <v>110090</v>
      </c>
      <c r="C94" s="9">
        <v>0</v>
      </c>
      <c r="D94" s="9">
        <v>1</v>
      </c>
      <c r="E94" s="40">
        <f t="shared" si="5"/>
        <v>100000</v>
      </c>
      <c r="F94" s="9">
        <v>0</v>
      </c>
      <c r="G94" s="9" t="s">
        <v>34</v>
      </c>
      <c r="H94" s="9">
        <v>0</v>
      </c>
      <c r="I94" s="41" t="s">
        <v>171</v>
      </c>
      <c r="J94" s="42">
        <f>VLOOKUP(I94,T_ROLE!A:B,2,0)</f>
        <v>110006</v>
      </c>
      <c r="K94" s="43" t="s">
        <v>305</v>
      </c>
      <c r="L94" s="44">
        <f>VLOOKUP(K94,T_GUI_CONTROL!$A:$B,2,0)</f>
        <v>110026</v>
      </c>
      <c r="M94" s="10" t="s">
        <v>302</v>
      </c>
      <c r="N94" s="44" t="e">
        <f>VLOOKUP(M94,T_FSM_STATE!$A:$B,2,0)</f>
        <v>#N/A</v>
      </c>
      <c r="O94" s="36" t="s">
        <v>478</v>
      </c>
      <c r="P94" s="28" t="s">
        <v>37</v>
      </c>
      <c r="Q94" s="28" t="s">
        <v>37</v>
      </c>
      <c r="R94" s="28" t="s">
        <v>37</v>
      </c>
      <c r="S94" s="28" t="e">
        <f t="shared" si="6"/>
        <v>#N/A</v>
      </c>
    </row>
    <row r="95" spans="2:20" ht="15" customHeight="1">
      <c r="B95" s="9">
        <f t="shared" si="7"/>
        <v>110091</v>
      </c>
      <c r="C95" s="9">
        <v>0</v>
      </c>
      <c r="D95" s="9">
        <v>1</v>
      </c>
      <c r="E95" s="40">
        <f t="shared" si="5"/>
        <v>100000</v>
      </c>
      <c r="F95" s="9">
        <v>0</v>
      </c>
      <c r="G95" s="9" t="s">
        <v>34</v>
      </c>
      <c r="H95" s="9">
        <v>0</v>
      </c>
      <c r="I95" s="41" t="s">
        <v>171</v>
      </c>
      <c r="J95" s="42">
        <f>VLOOKUP(I95,T_ROLE!A:B,2,0)</f>
        <v>110006</v>
      </c>
      <c r="K95" s="43" t="s">
        <v>305</v>
      </c>
      <c r="L95" s="44">
        <f>VLOOKUP(K95,T_GUI_CONTROL!$A:$B,2,0)</f>
        <v>110026</v>
      </c>
      <c r="M95" s="10" t="s">
        <v>303</v>
      </c>
      <c r="N95" s="44" t="e">
        <f>VLOOKUP(M95,T_FSM_STATE!$A:$B,2,0)</f>
        <v>#N/A</v>
      </c>
      <c r="O95" s="36" t="s">
        <v>478</v>
      </c>
      <c r="P95" s="28" t="s">
        <v>37</v>
      </c>
      <c r="Q95" s="28" t="s">
        <v>37</v>
      </c>
      <c r="R95" s="28" t="s">
        <v>37</v>
      </c>
      <c r="S95" s="28" t="e">
        <f t="shared" si="6"/>
        <v>#N/A</v>
      </c>
    </row>
    <row r="96" spans="2:20" ht="15" customHeight="1">
      <c r="B96" s="9">
        <f t="shared" si="7"/>
        <v>110092</v>
      </c>
      <c r="C96" s="9">
        <v>0</v>
      </c>
      <c r="D96" s="9">
        <v>1</v>
      </c>
      <c r="E96" s="40">
        <f t="shared" si="5"/>
        <v>100000</v>
      </c>
      <c r="F96" s="9">
        <v>0</v>
      </c>
      <c r="G96" s="9" t="s">
        <v>34</v>
      </c>
      <c r="H96" s="9">
        <v>0</v>
      </c>
      <c r="I96" s="41" t="s">
        <v>171</v>
      </c>
      <c r="J96" s="42">
        <f>VLOOKUP(I96,T_ROLE!A:B,2,0)</f>
        <v>110006</v>
      </c>
      <c r="K96" s="43" t="s">
        <v>305</v>
      </c>
      <c r="L96" s="44">
        <f>VLOOKUP(K96,T_GUI_CONTROL!$A:$B,2,0)</f>
        <v>110026</v>
      </c>
      <c r="M96" s="10" t="s">
        <v>304</v>
      </c>
      <c r="N96" s="44" t="e">
        <f>VLOOKUP(M96,T_FSM_STATE!$A:$B,2,0)</f>
        <v>#N/A</v>
      </c>
      <c r="O96" s="36" t="s">
        <v>478</v>
      </c>
      <c r="P96" s="28" t="s">
        <v>37</v>
      </c>
      <c r="Q96" s="28" t="s">
        <v>37</v>
      </c>
      <c r="R96" s="28" t="s">
        <v>37</v>
      </c>
      <c r="S96" s="28" t="e">
        <f t="shared" si="6"/>
        <v>#N/A</v>
      </c>
    </row>
    <row r="97" spans="2:19" ht="15" customHeight="1">
      <c r="B97" s="9">
        <f t="shared" si="7"/>
        <v>110093</v>
      </c>
      <c r="C97" s="40">
        <v>0</v>
      </c>
      <c r="D97" s="40">
        <v>1</v>
      </c>
      <c r="E97" s="40">
        <f t="shared" si="5"/>
        <v>100000</v>
      </c>
      <c r="F97" s="40">
        <v>0</v>
      </c>
      <c r="G97" s="40" t="s">
        <v>34</v>
      </c>
      <c r="H97" s="40">
        <v>0</v>
      </c>
      <c r="I97" s="41" t="s">
        <v>171</v>
      </c>
      <c r="J97" s="42">
        <f>VLOOKUP(I97,T_ROLE!A:B,2,0)</f>
        <v>110006</v>
      </c>
      <c r="K97" s="45" t="s">
        <v>306</v>
      </c>
      <c r="L97" s="44">
        <f>VLOOKUP(K97,T_GUI_CONTROL!$A:$B,2,0)</f>
        <v>110027</v>
      </c>
      <c r="M97" s="44" t="s">
        <v>302</v>
      </c>
      <c r="N97" s="44" t="e">
        <f>VLOOKUP(M97,T_FSM_STATE!$A:$B,2,0)</f>
        <v>#N/A</v>
      </c>
      <c r="O97" s="36" t="s">
        <v>478</v>
      </c>
      <c r="P97" s="28" t="s">
        <v>37</v>
      </c>
      <c r="Q97" s="28" t="s">
        <v>37</v>
      </c>
      <c r="R97" s="28" t="s">
        <v>37</v>
      </c>
      <c r="S97" s="28" t="e">
        <f t="shared" si="6"/>
        <v>#N/A</v>
      </c>
    </row>
    <row r="98" spans="2:19" ht="15" customHeight="1">
      <c r="B98" s="40">
        <f t="shared" si="7"/>
        <v>110094</v>
      </c>
      <c r="C98" s="40">
        <v>0</v>
      </c>
      <c r="D98" s="40">
        <v>1</v>
      </c>
      <c r="E98" s="40">
        <f t="shared" si="5"/>
        <v>100000</v>
      </c>
      <c r="F98" s="40">
        <v>0</v>
      </c>
      <c r="G98" s="40" t="s">
        <v>34</v>
      </c>
      <c r="H98" s="40">
        <v>0</v>
      </c>
      <c r="I98" s="41" t="s">
        <v>171</v>
      </c>
      <c r="J98" s="42">
        <f>VLOOKUP(I98,T_ROLE!A:B,2,0)</f>
        <v>110006</v>
      </c>
      <c r="K98" s="45" t="s">
        <v>306</v>
      </c>
      <c r="L98" s="44">
        <f>VLOOKUP(K98,T_GUI_CONTROL!$A:$B,2,0)</f>
        <v>110027</v>
      </c>
      <c r="M98" s="44" t="s">
        <v>303</v>
      </c>
      <c r="N98" s="44" t="e">
        <f>VLOOKUP(M98,T_FSM_STATE!$A:$B,2,0)</f>
        <v>#N/A</v>
      </c>
      <c r="O98" s="36" t="s">
        <v>478</v>
      </c>
      <c r="P98" s="28" t="s">
        <v>37</v>
      </c>
      <c r="Q98" s="28" t="s">
        <v>37</v>
      </c>
      <c r="R98" s="28" t="s">
        <v>37</v>
      </c>
      <c r="S98" s="28" t="e">
        <f t="shared" si="6"/>
        <v>#N/A</v>
      </c>
    </row>
    <row r="99" spans="2:19" ht="15" customHeight="1">
      <c r="B99" s="40">
        <f t="shared" si="7"/>
        <v>110095</v>
      </c>
      <c r="C99" s="40">
        <v>0</v>
      </c>
      <c r="D99" s="40">
        <v>1</v>
      </c>
      <c r="E99" s="40">
        <f t="shared" si="5"/>
        <v>100000</v>
      </c>
      <c r="F99" s="40">
        <v>0</v>
      </c>
      <c r="G99" s="40" t="s">
        <v>34</v>
      </c>
      <c r="H99" s="40">
        <v>0</v>
      </c>
      <c r="I99" s="41" t="s">
        <v>171</v>
      </c>
      <c r="J99" s="42">
        <f>VLOOKUP(I99,T_ROLE!A:B,2,0)</f>
        <v>110006</v>
      </c>
      <c r="K99" s="45" t="s">
        <v>306</v>
      </c>
      <c r="L99" s="44">
        <f>VLOOKUP(K99,T_GUI_CONTROL!$A:$B,2,0)</f>
        <v>110027</v>
      </c>
      <c r="M99" s="44" t="s">
        <v>304</v>
      </c>
      <c r="N99" s="44" t="e">
        <f>VLOOKUP(M99,T_FSM_STATE!$A:$B,2,0)</f>
        <v>#N/A</v>
      </c>
      <c r="O99" s="36" t="s">
        <v>478</v>
      </c>
      <c r="P99" s="28" t="s">
        <v>37</v>
      </c>
      <c r="Q99" s="28" t="s">
        <v>37</v>
      </c>
      <c r="R99" s="28" t="s">
        <v>37</v>
      </c>
      <c r="S99" s="28" t="e">
        <f t="shared" si="6"/>
        <v>#N/A</v>
      </c>
    </row>
    <row r="100" spans="2:19" ht="15" customHeight="1">
      <c r="B100" s="9">
        <f t="shared" si="7"/>
        <v>110096</v>
      </c>
      <c r="C100" s="9">
        <v>0</v>
      </c>
      <c r="D100" s="9">
        <v>1</v>
      </c>
      <c r="E100" s="40">
        <f t="shared" si="5"/>
        <v>100000</v>
      </c>
      <c r="F100" s="9">
        <v>0</v>
      </c>
      <c r="G100" s="9" t="s">
        <v>34</v>
      </c>
      <c r="H100" s="9">
        <v>0</v>
      </c>
      <c r="I100" s="41" t="s">
        <v>171</v>
      </c>
      <c r="J100" s="42">
        <f>VLOOKUP(I100,T_ROLE!A:B,2,0)</f>
        <v>110006</v>
      </c>
      <c r="K100" s="45" t="s">
        <v>307</v>
      </c>
      <c r="L100" s="44">
        <f>VLOOKUP(K100,T_GUI_CONTROL!$A:$B,2,0)</f>
        <v>110031</v>
      </c>
      <c r="M100" s="44" t="s">
        <v>302</v>
      </c>
      <c r="N100" s="44" t="e">
        <f>VLOOKUP(M100,T_FSM_STATE!$A:$B,2,0)</f>
        <v>#N/A</v>
      </c>
      <c r="O100" s="36" t="s">
        <v>478</v>
      </c>
      <c r="P100" s="28" t="s">
        <v>37</v>
      </c>
      <c r="Q100" s="28" t="s">
        <v>37</v>
      </c>
      <c r="R100" s="28" t="s">
        <v>37</v>
      </c>
      <c r="S100" s="28" t="e">
        <f t="shared" ref="S100:S131" si="8">"INSERT INTO "&amp;$B$2&amp;" VALUES("&amp;B100&amp;", "&amp;C100&amp;", "&amp;D100&amp;", "&amp;E100&amp;", "&amp;F100&amp;", "&amp;G100&amp;", "&amp;H100&amp;", "&amp;J100&amp;", "&amp;L100&amp;", "&amp;N100&amp;", '"&amp;O100&amp;"', '"&amp;P100&amp;"', '"&amp;Q100&amp;"', '"&amp;R100&amp;"')"</f>
        <v>#N/A</v>
      </c>
    </row>
    <row r="101" spans="2:19" ht="15" customHeight="1">
      <c r="B101" s="9">
        <f t="shared" ref="B101:B132" si="9">B100+1</f>
        <v>110097</v>
      </c>
      <c r="C101" s="9">
        <v>0</v>
      </c>
      <c r="D101" s="9">
        <v>1</v>
      </c>
      <c r="E101" s="40">
        <f t="shared" si="5"/>
        <v>100000</v>
      </c>
      <c r="F101" s="9">
        <v>0</v>
      </c>
      <c r="G101" s="9" t="s">
        <v>34</v>
      </c>
      <c r="H101" s="9">
        <v>0</v>
      </c>
      <c r="I101" s="41" t="s">
        <v>171</v>
      </c>
      <c r="J101" s="42">
        <f>VLOOKUP(I101,T_ROLE!A:B,2,0)</f>
        <v>110006</v>
      </c>
      <c r="K101" s="45" t="s">
        <v>307</v>
      </c>
      <c r="L101" s="44">
        <f>VLOOKUP(K101,T_GUI_CONTROL!$A:$B,2,0)</f>
        <v>110031</v>
      </c>
      <c r="M101" s="44" t="s">
        <v>303</v>
      </c>
      <c r="N101" s="44" t="e">
        <f>VLOOKUP(M101,T_FSM_STATE!$A:$B,2,0)</f>
        <v>#N/A</v>
      </c>
      <c r="O101" s="36" t="s">
        <v>478</v>
      </c>
      <c r="P101" s="28" t="s">
        <v>37</v>
      </c>
      <c r="Q101" s="28" t="s">
        <v>37</v>
      </c>
      <c r="R101" s="28" t="s">
        <v>37</v>
      </c>
      <c r="S101" s="28" t="e">
        <f t="shared" si="8"/>
        <v>#N/A</v>
      </c>
    </row>
    <row r="102" spans="2:19" ht="15" customHeight="1">
      <c r="B102" s="9">
        <f t="shared" si="9"/>
        <v>110098</v>
      </c>
      <c r="C102" s="9">
        <v>0</v>
      </c>
      <c r="D102" s="9">
        <v>1</v>
      </c>
      <c r="E102" s="40">
        <f t="shared" si="5"/>
        <v>100000</v>
      </c>
      <c r="F102" s="9">
        <v>0</v>
      </c>
      <c r="G102" s="9" t="s">
        <v>34</v>
      </c>
      <c r="H102" s="9">
        <v>0</v>
      </c>
      <c r="I102" s="41" t="s">
        <v>171</v>
      </c>
      <c r="J102" s="42">
        <f>VLOOKUP(I102,T_ROLE!A:B,2,0)</f>
        <v>110006</v>
      </c>
      <c r="K102" s="45" t="s">
        <v>307</v>
      </c>
      <c r="L102" s="44">
        <f>VLOOKUP(K102,T_GUI_CONTROL!$A:$B,2,0)</f>
        <v>110031</v>
      </c>
      <c r="M102" s="44" t="s">
        <v>304</v>
      </c>
      <c r="N102" s="44" t="e">
        <f>VLOOKUP(M102,T_FSM_STATE!$A:$B,2,0)</f>
        <v>#N/A</v>
      </c>
      <c r="O102" s="36" t="s">
        <v>478</v>
      </c>
      <c r="P102" s="28" t="s">
        <v>37</v>
      </c>
      <c r="Q102" s="28" t="s">
        <v>37</v>
      </c>
      <c r="R102" s="28" t="s">
        <v>37</v>
      </c>
      <c r="S102" s="28" t="e">
        <f t="shared" si="8"/>
        <v>#N/A</v>
      </c>
    </row>
    <row r="103" spans="2:19" ht="15" customHeight="1">
      <c r="B103" s="40">
        <f t="shared" si="9"/>
        <v>110099</v>
      </c>
      <c r="C103" s="40">
        <v>0</v>
      </c>
      <c r="D103" s="40">
        <v>1</v>
      </c>
      <c r="E103" s="40">
        <f t="shared" si="5"/>
        <v>100000</v>
      </c>
      <c r="F103" s="40">
        <v>0</v>
      </c>
      <c r="G103" s="40" t="s">
        <v>34</v>
      </c>
      <c r="H103" s="40">
        <v>1</v>
      </c>
      <c r="I103" s="46" t="s">
        <v>172</v>
      </c>
      <c r="J103" s="42">
        <f>VLOOKUP(I103,T_ROLE!A:B,2,0)</f>
        <v>110007</v>
      </c>
      <c r="K103" s="45" t="s">
        <v>307</v>
      </c>
      <c r="L103" s="44">
        <f>VLOOKUP(K103,T_GUI_CONTROL!$A:$B,2,0)</f>
        <v>110031</v>
      </c>
      <c r="M103" s="44" t="s">
        <v>308</v>
      </c>
      <c r="N103" s="44" t="e">
        <f>VLOOKUP(M103,T_FSM_STATE!$A:$B,2,0)</f>
        <v>#N/A</v>
      </c>
      <c r="O103" s="36" t="s">
        <v>478</v>
      </c>
      <c r="P103" s="28" t="s">
        <v>37</v>
      </c>
      <c r="Q103" s="28" t="s">
        <v>37</v>
      </c>
      <c r="R103" s="28" t="s">
        <v>37</v>
      </c>
      <c r="S103" s="28" t="e">
        <f t="shared" si="8"/>
        <v>#N/A</v>
      </c>
    </row>
    <row r="104" spans="2:19" ht="15" customHeight="1">
      <c r="B104" s="40">
        <f t="shared" si="9"/>
        <v>110100</v>
      </c>
      <c r="C104" s="9">
        <v>0</v>
      </c>
      <c r="D104" s="9">
        <v>1</v>
      </c>
      <c r="E104" s="40">
        <f t="shared" si="5"/>
        <v>100000</v>
      </c>
      <c r="F104" s="9">
        <v>0</v>
      </c>
      <c r="G104" s="9" t="s">
        <v>34</v>
      </c>
      <c r="H104" s="9">
        <v>0</v>
      </c>
      <c r="I104" s="46" t="s">
        <v>172</v>
      </c>
      <c r="J104" s="42">
        <f>VLOOKUP(I104,T_ROLE!A:B,2,0)</f>
        <v>110007</v>
      </c>
      <c r="K104" s="43" t="s">
        <v>309</v>
      </c>
      <c r="L104" s="44">
        <f>VLOOKUP(K104,T_GUI_CONTROL!$A:$B,2,0)</f>
        <v>110028</v>
      </c>
      <c r="M104" s="10" t="s">
        <v>310</v>
      </c>
      <c r="N104" s="44" t="e">
        <f>VLOOKUP(M104,T_FSM_STATE!$A:$B,2,0)</f>
        <v>#N/A</v>
      </c>
      <c r="O104" s="36" t="s">
        <v>478</v>
      </c>
      <c r="P104" s="28" t="s">
        <v>37</v>
      </c>
      <c r="Q104" s="28" t="s">
        <v>37</v>
      </c>
      <c r="R104" s="28" t="s">
        <v>37</v>
      </c>
      <c r="S104" s="28" t="e">
        <f t="shared" si="8"/>
        <v>#N/A</v>
      </c>
    </row>
    <row r="105" spans="2:19" ht="15" customHeight="1">
      <c r="B105" s="40">
        <f t="shared" si="9"/>
        <v>110101</v>
      </c>
      <c r="C105" s="40">
        <v>0</v>
      </c>
      <c r="D105" s="40">
        <v>1</v>
      </c>
      <c r="E105" s="40">
        <f t="shared" si="5"/>
        <v>100000</v>
      </c>
      <c r="F105" s="40">
        <v>0</v>
      </c>
      <c r="G105" s="40" t="s">
        <v>34</v>
      </c>
      <c r="H105" s="40">
        <v>0</v>
      </c>
      <c r="I105" s="46" t="s">
        <v>172</v>
      </c>
      <c r="J105" s="42">
        <f>VLOOKUP(I105,T_ROLE!A:B,2,0)</f>
        <v>110007</v>
      </c>
      <c r="K105" s="45" t="s">
        <v>311</v>
      </c>
      <c r="L105" s="44">
        <f>VLOOKUP(K105,T_GUI_CONTROL!$A:$B,2,0)</f>
        <v>110029</v>
      </c>
      <c r="M105" s="44" t="s">
        <v>310</v>
      </c>
      <c r="N105" s="44" t="e">
        <f>VLOOKUP(M105,T_FSM_STATE!$A:$B,2,0)</f>
        <v>#N/A</v>
      </c>
      <c r="O105" s="36" t="s">
        <v>478</v>
      </c>
      <c r="P105" s="28" t="s">
        <v>37</v>
      </c>
      <c r="Q105" s="28" t="s">
        <v>37</v>
      </c>
      <c r="R105" s="28" t="s">
        <v>37</v>
      </c>
      <c r="S105" s="28" t="e">
        <f t="shared" si="8"/>
        <v>#N/A</v>
      </c>
    </row>
    <row r="106" spans="2:19" ht="15" customHeight="1">
      <c r="B106" s="40">
        <f t="shared" si="9"/>
        <v>110102</v>
      </c>
      <c r="C106" s="40">
        <v>0</v>
      </c>
      <c r="D106" s="40">
        <v>1</v>
      </c>
      <c r="E106" s="40">
        <f t="shared" si="5"/>
        <v>100000</v>
      </c>
      <c r="F106" s="40">
        <v>0</v>
      </c>
      <c r="G106" s="40" t="s">
        <v>34</v>
      </c>
      <c r="H106" s="40">
        <v>1</v>
      </c>
      <c r="I106" s="46" t="s">
        <v>172</v>
      </c>
      <c r="J106" s="42">
        <f>VLOOKUP(I106,T_ROLE!A:B,2,0)</f>
        <v>110007</v>
      </c>
      <c r="K106" s="45" t="s">
        <v>311</v>
      </c>
      <c r="L106" s="44">
        <f>VLOOKUP(K106,T_GUI_CONTROL!$A:$B,2,0)</f>
        <v>110029</v>
      </c>
      <c r="M106" s="44" t="s">
        <v>308</v>
      </c>
      <c r="N106" s="44" t="e">
        <f>VLOOKUP(M106,T_FSM_STATE!$A:$B,2,0)</f>
        <v>#N/A</v>
      </c>
      <c r="O106" s="36" t="s">
        <v>478</v>
      </c>
      <c r="P106" s="28" t="s">
        <v>37</v>
      </c>
      <c r="Q106" s="28" t="s">
        <v>37</v>
      </c>
      <c r="R106" s="28" t="s">
        <v>37</v>
      </c>
      <c r="S106" s="28" t="e">
        <f t="shared" si="8"/>
        <v>#N/A</v>
      </c>
    </row>
    <row r="107" spans="2:19" ht="15" customHeight="1">
      <c r="B107" s="40">
        <f t="shared" si="9"/>
        <v>110103</v>
      </c>
      <c r="C107" s="40">
        <v>0</v>
      </c>
      <c r="D107" s="40">
        <v>1</v>
      </c>
      <c r="E107" s="40">
        <f t="shared" si="5"/>
        <v>100000</v>
      </c>
      <c r="F107" s="40">
        <v>0</v>
      </c>
      <c r="G107" s="40" t="s">
        <v>34</v>
      </c>
      <c r="H107" s="40">
        <v>0</v>
      </c>
      <c r="I107" s="46" t="s">
        <v>173</v>
      </c>
      <c r="J107" s="42">
        <f>VLOOKUP(I107,T_ROLE!A:B,2,0)</f>
        <v>110008</v>
      </c>
      <c r="K107" s="45" t="s">
        <v>312</v>
      </c>
      <c r="L107" s="44">
        <f>VLOOKUP(K107,T_GUI_CONTROL!$A:$B,2,0)</f>
        <v>110030</v>
      </c>
      <c r="M107" s="44" t="s">
        <v>313</v>
      </c>
      <c r="N107" s="44" t="e">
        <f>VLOOKUP(M107,T_FSM_STATE!$A:$B,2,0)</f>
        <v>#N/A</v>
      </c>
      <c r="O107" s="36" t="s">
        <v>478</v>
      </c>
      <c r="P107" s="28" t="s">
        <v>37</v>
      </c>
      <c r="Q107" s="28" t="s">
        <v>37</v>
      </c>
      <c r="R107" s="28" t="s">
        <v>37</v>
      </c>
      <c r="S107" s="28" t="e">
        <f t="shared" si="8"/>
        <v>#N/A</v>
      </c>
    </row>
    <row r="108" spans="2:19" ht="15" customHeight="1">
      <c r="B108" s="40">
        <f t="shared" si="9"/>
        <v>110104</v>
      </c>
      <c r="C108" s="40">
        <v>0</v>
      </c>
      <c r="D108" s="40">
        <v>1</v>
      </c>
      <c r="E108" s="40">
        <f t="shared" si="5"/>
        <v>100000</v>
      </c>
      <c r="F108" s="40">
        <v>0</v>
      </c>
      <c r="G108" s="40" t="s">
        <v>34</v>
      </c>
      <c r="H108" s="40">
        <v>0</v>
      </c>
      <c r="I108" s="46" t="s">
        <v>173</v>
      </c>
      <c r="J108" s="42">
        <f>VLOOKUP(I108,T_ROLE!A:B,2,0)</f>
        <v>110008</v>
      </c>
      <c r="K108" s="45" t="s">
        <v>311</v>
      </c>
      <c r="L108" s="44">
        <f>VLOOKUP(K108,T_GUI_CONTROL!$A:$B,2,0)</f>
        <v>110029</v>
      </c>
      <c r="M108" s="44" t="s">
        <v>313</v>
      </c>
      <c r="N108" s="44" t="e">
        <f>VLOOKUP(M108,T_FSM_STATE!$A:$B,2,0)</f>
        <v>#N/A</v>
      </c>
      <c r="O108" s="36" t="s">
        <v>478</v>
      </c>
      <c r="P108" s="28" t="s">
        <v>37</v>
      </c>
      <c r="Q108" s="28" t="s">
        <v>37</v>
      </c>
      <c r="R108" s="28" t="s">
        <v>37</v>
      </c>
      <c r="S108" s="28" t="e">
        <f t="shared" si="8"/>
        <v>#N/A</v>
      </c>
    </row>
    <row r="109" spans="2:19" ht="15" customHeight="1">
      <c r="B109" s="48">
        <f t="shared" si="9"/>
        <v>110105</v>
      </c>
      <c r="C109" s="48">
        <v>0</v>
      </c>
      <c r="D109" s="48">
        <v>1</v>
      </c>
      <c r="E109" s="40">
        <f t="shared" si="5"/>
        <v>100000</v>
      </c>
      <c r="F109" s="48">
        <v>0</v>
      </c>
      <c r="G109" s="48" t="s">
        <v>34</v>
      </c>
      <c r="H109" s="48">
        <v>0</v>
      </c>
      <c r="I109" s="49" t="s">
        <v>171</v>
      </c>
      <c r="J109" s="42">
        <f>VLOOKUP(I109,T_ROLE!A:B,2,0)</f>
        <v>110006</v>
      </c>
      <c r="K109" s="50" t="s">
        <v>314</v>
      </c>
      <c r="L109" s="44">
        <f>VLOOKUP(K109,T_GUI_CONTROL!$A:$B,2,0)</f>
        <v>110036</v>
      </c>
      <c r="M109" s="51" t="s">
        <v>315</v>
      </c>
      <c r="N109" s="44" t="e">
        <f>VLOOKUP(M109,T_FSM_STATE!$A:$B,2,0)</f>
        <v>#N/A</v>
      </c>
      <c r="O109" s="47" t="s">
        <v>246</v>
      </c>
      <c r="P109" s="47" t="s">
        <v>37</v>
      </c>
      <c r="Q109" s="47" t="s">
        <v>37</v>
      </c>
      <c r="R109" s="47" t="s">
        <v>37</v>
      </c>
      <c r="S109" s="47" t="e">
        <f t="shared" si="8"/>
        <v>#N/A</v>
      </c>
    </row>
    <row r="110" spans="2:19" ht="15" customHeight="1">
      <c r="B110" s="40">
        <f t="shared" si="9"/>
        <v>110106</v>
      </c>
      <c r="C110" s="40">
        <v>0</v>
      </c>
      <c r="D110" s="40">
        <v>1</v>
      </c>
      <c r="E110" s="40">
        <f t="shared" si="5"/>
        <v>100000</v>
      </c>
      <c r="F110" s="40">
        <v>0</v>
      </c>
      <c r="G110" s="40" t="s">
        <v>34</v>
      </c>
      <c r="H110" s="40">
        <v>0</v>
      </c>
      <c r="I110" s="41" t="s">
        <v>171</v>
      </c>
      <c r="J110" s="42">
        <f>VLOOKUP(I110,T_ROLE!A:B,2,0)</f>
        <v>110006</v>
      </c>
      <c r="K110" s="45" t="s">
        <v>314</v>
      </c>
      <c r="L110" s="44">
        <f>VLOOKUP(K110,T_GUI_CONTROL!$A:$B,2,0)</f>
        <v>110036</v>
      </c>
      <c r="M110" s="44" t="s">
        <v>316</v>
      </c>
      <c r="N110" s="44" t="e">
        <f>VLOOKUP(M110,T_FSM_STATE!$A:$B,2,0)</f>
        <v>#N/A</v>
      </c>
      <c r="O110" s="44" t="s">
        <v>246</v>
      </c>
      <c r="P110" s="44" t="s">
        <v>37</v>
      </c>
      <c r="Q110" s="44" t="s">
        <v>37</v>
      </c>
      <c r="R110" s="44" t="s">
        <v>37</v>
      </c>
      <c r="S110" s="44" t="e">
        <f t="shared" si="8"/>
        <v>#N/A</v>
      </c>
    </row>
    <row r="111" spans="2:19" ht="15" customHeight="1">
      <c r="B111" s="40">
        <f t="shared" si="9"/>
        <v>110107</v>
      </c>
      <c r="C111" s="40">
        <v>0</v>
      </c>
      <c r="D111" s="40">
        <v>1</v>
      </c>
      <c r="E111" s="40">
        <f t="shared" si="5"/>
        <v>100000</v>
      </c>
      <c r="F111" s="40">
        <v>0</v>
      </c>
      <c r="G111" s="40" t="s">
        <v>34</v>
      </c>
      <c r="H111" s="40">
        <v>0</v>
      </c>
      <c r="I111" s="41" t="s">
        <v>171</v>
      </c>
      <c r="J111" s="42">
        <f>VLOOKUP(I111,T_ROLE!A:B,2,0)</f>
        <v>110006</v>
      </c>
      <c r="K111" s="45" t="s">
        <v>314</v>
      </c>
      <c r="L111" s="44">
        <f>VLOOKUP(K111,T_GUI_CONTROL!$A:$B,2,0)</f>
        <v>110036</v>
      </c>
      <c r="M111" s="44" t="s">
        <v>317</v>
      </c>
      <c r="N111" s="44" t="e">
        <f>VLOOKUP(M111,T_FSM_STATE!$A:$B,2,0)</f>
        <v>#N/A</v>
      </c>
      <c r="O111" s="44" t="s">
        <v>246</v>
      </c>
      <c r="P111" s="44" t="s">
        <v>37</v>
      </c>
      <c r="Q111" s="44" t="s">
        <v>37</v>
      </c>
      <c r="R111" s="44" t="s">
        <v>37</v>
      </c>
      <c r="S111" s="44" t="e">
        <f t="shared" si="8"/>
        <v>#N/A</v>
      </c>
    </row>
    <row r="112" spans="2:19" ht="15" customHeight="1">
      <c r="B112" s="40">
        <f t="shared" si="9"/>
        <v>110108</v>
      </c>
      <c r="C112" s="40">
        <v>0</v>
      </c>
      <c r="D112" s="40">
        <v>1</v>
      </c>
      <c r="E112" s="40">
        <f t="shared" si="5"/>
        <v>100000</v>
      </c>
      <c r="F112" s="40">
        <v>0</v>
      </c>
      <c r="G112" s="40" t="s">
        <v>34</v>
      </c>
      <c r="H112" s="40">
        <v>0</v>
      </c>
      <c r="I112" s="41" t="s">
        <v>171</v>
      </c>
      <c r="J112" s="42">
        <f>VLOOKUP(I112,T_ROLE!A:B,2,0)</f>
        <v>110006</v>
      </c>
      <c r="K112" s="45" t="s">
        <v>314</v>
      </c>
      <c r="L112" s="44">
        <f>VLOOKUP(K112,T_GUI_CONTROL!$A:$B,2,0)</f>
        <v>110036</v>
      </c>
      <c r="M112" s="44" t="s">
        <v>318</v>
      </c>
      <c r="N112" s="44" t="e">
        <f>VLOOKUP(M112,T_FSM_STATE!$A:$B,2,0)</f>
        <v>#N/A</v>
      </c>
      <c r="O112" s="44" t="s">
        <v>246</v>
      </c>
      <c r="P112" s="44" t="s">
        <v>37</v>
      </c>
      <c r="Q112" s="44" t="s">
        <v>37</v>
      </c>
      <c r="R112" s="44" t="s">
        <v>37</v>
      </c>
      <c r="S112" s="44" t="e">
        <f t="shared" si="8"/>
        <v>#N/A</v>
      </c>
    </row>
    <row r="113" spans="2:19" ht="15" customHeight="1">
      <c r="B113" s="9">
        <f t="shared" si="9"/>
        <v>110109</v>
      </c>
      <c r="C113" s="9">
        <v>0</v>
      </c>
      <c r="D113" s="9">
        <v>1</v>
      </c>
      <c r="E113" s="40">
        <f t="shared" si="5"/>
        <v>100000</v>
      </c>
      <c r="F113" s="9">
        <v>0</v>
      </c>
      <c r="G113" s="9" t="s">
        <v>34</v>
      </c>
      <c r="H113" s="9">
        <v>0</v>
      </c>
      <c r="I113" s="41" t="s">
        <v>171</v>
      </c>
      <c r="J113" s="42">
        <f>VLOOKUP(I113,T_ROLE!A:B,2,0)</f>
        <v>110006</v>
      </c>
      <c r="K113" s="43" t="s">
        <v>319</v>
      </c>
      <c r="L113" s="44">
        <f>VLOOKUP(K113,T_GUI_CONTROL!$A:$B,2,0)</f>
        <v>110037</v>
      </c>
      <c r="M113" s="10" t="s">
        <v>315</v>
      </c>
      <c r="N113" s="44" t="e">
        <f>VLOOKUP(M113,T_FSM_STATE!$A:$B,2,0)</f>
        <v>#N/A</v>
      </c>
      <c r="O113" s="28" t="s">
        <v>246</v>
      </c>
      <c r="P113" s="28" t="s">
        <v>37</v>
      </c>
      <c r="Q113" s="28" t="s">
        <v>37</v>
      </c>
      <c r="R113" s="28" t="s">
        <v>37</v>
      </c>
      <c r="S113" s="28" t="e">
        <f t="shared" si="8"/>
        <v>#N/A</v>
      </c>
    </row>
    <row r="114" spans="2:19" ht="15" customHeight="1">
      <c r="B114" s="9">
        <f t="shared" si="9"/>
        <v>110110</v>
      </c>
      <c r="C114" s="9">
        <v>0</v>
      </c>
      <c r="D114" s="9">
        <v>1</v>
      </c>
      <c r="E114" s="40">
        <f t="shared" si="5"/>
        <v>100000</v>
      </c>
      <c r="F114" s="9">
        <v>0</v>
      </c>
      <c r="G114" s="9" t="s">
        <v>34</v>
      </c>
      <c r="H114" s="9">
        <v>0</v>
      </c>
      <c r="I114" s="41" t="s">
        <v>171</v>
      </c>
      <c r="J114" s="42">
        <f>VLOOKUP(I114,T_ROLE!A:B,2,0)</f>
        <v>110006</v>
      </c>
      <c r="K114" s="43" t="s">
        <v>319</v>
      </c>
      <c r="L114" s="44">
        <f>VLOOKUP(K114,T_GUI_CONTROL!$A:$B,2,0)</f>
        <v>110037</v>
      </c>
      <c r="M114" s="10" t="s">
        <v>316</v>
      </c>
      <c r="N114" s="44" t="e">
        <f>VLOOKUP(M114,T_FSM_STATE!$A:$B,2,0)</f>
        <v>#N/A</v>
      </c>
      <c r="O114" s="28" t="s">
        <v>246</v>
      </c>
      <c r="P114" s="28" t="s">
        <v>37</v>
      </c>
      <c r="Q114" s="28" t="s">
        <v>37</v>
      </c>
      <c r="R114" s="28" t="s">
        <v>37</v>
      </c>
      <c r="S114" s="28" t="e">
        <f t="shared" si="8"/>
        <v>#N/A</v>
      </c>
    </row>
    <row r="115" spans="2:19" ht="15" customHeight="1">
      <c r="B115" s="9">
        <f t="shared" si="9"/>
        <v>110111</v>
      </c>
      <c r="C115" s="9">
        <v>0</v>
      </c>
      <c r="D115" s="9">
        <v>1</v>
      </c>
      <c r="E115" s="40">
        <f t="shared" si="5"/>
        <v>100000</v>
      </c>
      <c r="F115" s="9">
        <v>0</v>
      </c>
      <c r="G115" s="9" t="s">
        <v>34</v>
      </c>
      <c r="H115" s="9">
        <v>0</v>
      </c>
      <c r="I115" s="41" t="s">
        <v>171</v>
      </c>
      <c r="J115" s="42">
        <f>VLOOKUP(I115,T_ROLE!A:B,2,0)</f>
        <v>110006</v>
      </c>
      <c r="K115" s="43" t="s">
        <v>319</v>
      </c>
      <c r="L115" s="44">
        <f>VLOOKUP(K115,T_GUI_CONTROL!$A:$B,2,0)</f>
        <v>110037</v>
      </c>
      <c r="M115" s="10" t="s">
        <v>317</v>
      </c>
      <c r="N115" s="44" t="e">
        <f>VLOOKUP(M115,T_FSM_STATE!$A:$B,2,0)</f>
        <v>#N/A</v>
      </c>
      <c r="O115" s="28" t="s">
        <v>246</v>
      </c>
      <c r="P115" s="28" t="s">
        <v>37</v>
      </c>
      <c r="Q115" s="28" t="s">
        <v>37</v>
      </c>
      <c r="R115" s="28" t="s">
        <v>37</v>
      </c>
      <c r="S115" s="28" t="e">
        <f t="shared" si="8"/>
        <v>#N/A</v>
      </c>
    </row>
    <row r="116" spans="2:19" ht="15" customHeight="1">
      <c r="B116" s="9">
        <f t="shared" si="9"/>
        <v>110112</v>
      </c>
      <c r="C116" s="9">
        <v>0</v>
      </c>
      <c r="D116" s="9">
        <v>1</v>
      </c>
      <c r="E116" s="40">
        <f t="shared" si="5"/>
        <v>100000</v>
      </c>
      <c r="F116" s="9">
        <v>0</v>
      </c>
      <c r="G116" s="9" t="s">
        <v>34</v>
      </c>
      <c r="H116" s="9">
        <v>0</v>
      </c>
      <c r="I116" s="41" t="s">
        <v>171</v>
      </c>
      <c r="J116" s="42">
        <f>VLOOKUP(I116,T_ROLE!A:B,2,0)</f>
        <v>110006</v>
      </c>
      <c r="K116" s="43" t="s">
        <v>319</v>
      </c>
      <c r="L116" s="44">
        <f>VLOOKUP(K116,T_GUI_CONTROL!$A:$B,2,0)</f>
        <v>110037</v>
      </c>
      <c r="M116" s="10" t="s">
        <v>320</v>
      </c>
      <c r="N116" s="44" t="e">
        <f>VLOOKUP(M116,T_FSM_STATE!$A:$B,2,0)</f>
        <v>#N/A</v>
      </c>
      <c r="O116" s="28" t="s">
        <v>246</v>
      </c>
      <c r="P116" s="28" t="s">
        <v>37</v>
      </c>
      <c r="Q116" s="28" t="s">
        <v>37</v>
      </c>
      <c r="R116" s="28" t="s">
        <v>37</v>
      </c>
      <c r="S116" s="28" t="e">
        <f t="shared" si="8"/>
        <v>#N/A</v>
      </c>
    </row>
    <row r="117" spans="2:19" ht="15" customHeight="1">
      <c r="B117" s="9">
        <f t="shared" si="9"/>
        <v>110113</v>
      </c>
      <c r="C117" s="9">
        <v>0</v>
      </c>
      <c r="D117" s="9">
        <v>1</v>
      </c>
      <c r="E117" s="40">
        <f t="shared" si="5"/>
        <v>100000</v>
      </c>
      <c r="F117" s="9">
        <v>0</v>
      </c>
      <c r="G117" s="9" t="s">
        <v>34</v>
      </c>
      <c r="H117" s="9">
        <v>0</v>
      </c>
      <c r="I117" s="41" t="s">
        <v>171</v>
      </c>
      <c r="J117" s="42">
        <f>VLOOKUP(I117,T_ROLE!A:B,2,0)</f>
        <v>110006</v>
      </c>
      <c r="K117" s="43" t="s">
        <v>319</v>
      </c>
      <c r="L117" s="44">
        <f>VLOOKUP(K117,T_GUI_CONTROL!$A:$B,2,0)</f>
        <v>110037</v>
      </c>
      <c r="M117" s="10" t="s">
        <v>321</v>
      </c>
      <c r="N117" s="44" t="e">
        <f>VLOOKUP(M117,T_FSM_STATE!$A:$B,2,0)</f>
        <v>#N/A</v>
      </c>
      <c r="O117" s="28" t="s">
        <v>246</v>
      </c>
      <c r="P117" s="28" t="s">
        <v>37</v>
      </c>
      <c r="Q117" s="28" t="s">
        <v>37</v>
      </c>
      <c r="R117" s="28" t="s">
        <v>37</v>
      </c>
      <c r="S117" s="28" t="e">
        <f t="shared" si="8"/>
        <v>#N/A</v>
      </c>
    </row>
    <row r="118" spans="2:19" ht="15" customHeight="1">
      <c r="B118" s="9">
        <f t="shared" si="9"/>
        <v>110114</v>
      </c>
      <c r="C118" s="9">
        <v>0</v>
      </c>
      <c r="D118" s="9">
        <v>1</v>
      </c>
      <c r="E118" s="40">
        <f t="shared" si="5"/>
        <v>100000</v>
      </c>
      <c r="F118" s="9">
        <v>0</v>
      </c>
      <c r="G118" s="9" t="s">
        <v>34</v>
      </c>
      <c r="H118" s="9">
        <v>0</v>
      </c>
      <c r="I118" s="41" t="s">
        <v>171</v>
      </c>
      <c r="J118" s="42">
        <f>VLOOKUP(I118,T_ROLE!A:B,2,0)</f>
        <v>110006</v>
      </c>
      <c r="K118" s="43" t="s">
        <v>319</v>
      </c>
      <c r="L118" s="44">
        <f>VLOOKUP(K118,T_GUI_CONTROL!$A:$B,2,0)</f>
        <v>110037</v>
      </c>
      <c r="M118" s="10" t="s">
        <v>322</v>
      </c>
      <c r="N118" s="44" t="e">
        <f>VLOOKUP(M118,T_FSM_STATE!$A:$B,2,0)</f>
        <v>#N/A</v>
      </c>
      <c r="O118" s="28" t="s">
        <v>246</v>
      </c>
      <c r="P118" s="28" t="s">
        <v>37</v>
      </c>
      <c r="Q118" s="28" t="s">
        <v>37</v>
      </c>
      <c r="R118" s="28" t="s">
        <v>37</v>
      </c>
      <c r="S118" s="28" t="e">
        <f t="shared" si="8"/>
        <v>#N/A</v>
      </c>
    </row>
    <row r="119" spans="2:19" ht="15" customHeight="1">
      <c r="B119" s="9">
        <f t="shared" si="9"/>
        <v>110115</v>
      </c>
      <c r="C119" s="9">
        <v>0</v>
      </c>
      <c r="D119" s="9">
        <v>1</v>
      </c>
      <c r="E119" s="40">
        <f t="shared" si="5"/>
        <v>100000</v>
      </c>
      <c r="F119" s="9">
        <v>0</v>
      </c>
      <c r="G119" s="9" t="s">
        <v>34</v>
      </c>
      <c r="H119" s="9">
        <v>0</v>
      </c>
      <c r="I119" s="41" t="s">
        <v>171</v>
      </c>
      <c r="J119" s="42">
        <f>VLOOKUP(I119,T_ROLE!A:B,2,0)</f>
        <v>110006</v>
      </c>
      <c r="K119" s="43" t="s">
        <v>319</v>
      </c>
      <c r="L119" s="44">
        <f>VLOOKUP(K119,T_GUI_CONTROL!$A:$B,2,0)</f>
        <v>110037</v>
      </c>
      <c r="M119" s="10" t="s">
        <v>318</v>
      </c>
      <c r="N119" s="44" t="e">
        <f>VLOOKUP(M119,T_FSM_STATE!$A:$B,2,0)</f>
        <v>#N/A</v>
      </c>
      <c r="O119" s="28" t="s">
        <v>246</v>
      </c>
      <c r="P119" s="28" t="s">
        <v>37</v>
      </c>
      <c r="Q119" s="28" t="s">
        <v>37</v>
      </c>
      <c r="R119" s="28" t="s">
        <v>37</v>
      </c>
      <c r="S119" s="28" t="e">
        <f t="shared" si="8"/>
        <v>#N/A</v>
      </c>
    </row>
    <row r="120" spans="2:19" ht="15" customHeight="1">
      <c r="B120" s="40">
        <f t="shared" si="9"/>
        <v>110116</v>
      </c>
      <c r="C120" s="40">
        <v>0</v>
      </c>
      <c r="D120" s="40">
        <v>1</v>
      </c>
      <c r="E120" s="40">
        <f t="shared" si="5"/>
        <v>100000</v>
      </c>
      <c r="F120" s="40">
        <v>0</v>
      </c>
      <c r="G120" s="40" t="s">
        <v>34</v>
      </c>
      <c r="H120" s="40">
        <v>0</v>
      </c>
      <c r="I120" s="41" t="s">
        <v>171</v>
      </c>
      <c r="J120" s="42">
        <f>VLOOKUP(I120,T_ROLE!A:B,2,0)</f>
        <v>110006</v>
      </c>
      <c r="K120" s="45" t="s">
        <v>323</v>
      </c>
      <c r="L120" s="44">
        <f>VLOOKUP(K120,T_GUI_CONTROL!$A:$B,2,0)</f>
        <v>110038</v>
      </c>
      <c r="M120" s="44" t="s">
        <v>316</v>
      </c>
      <c r="N120" s="44" t="e">
        <f>VLOOKUP(M120,T_FSM_STATE!$A:$B,2,0)</f>
        <v>#N/A</v>
      </c>
      <c r="O120" s="44" t="s">
        <v>246</v>
      </c>
      <c r="P120" s="44" t="s">
        <v>37</v>
      </c>
      <c r="Q120" s="44" t="s">
        <v>37</v>
      </c>
      <c r="R120" s="44" t="s">
        <v>37</v>
      </c>
      <c r="S120" s="44" t="e">
        <f t="shared" si="8"/>
        <v>#N/A</v>
      </c>
    </row>
    <row r="121" spans="2:19" ht="15" customHeight="1">
      <c r="B121" s="40">
        <f t="shared" si="9"/>
        <v>110117</v>
      </c>
      <c r="C121" s="40">
        <v>0</v>
      </c>
      <c r="D121" s="40">
        <v>1</v>
      </c>
      <c r="E121" s="40">
        <f t="shared" si="5"/>
        <v>100000</v>
      </c>
      <c r="F121" s="40">
        <v>0</v>
      </c>
      <c r="G121" s="40" t="s">
        <v>34</v>
      </c>
      <c r="H121" s="40">
        <v>0</v>
      </c>
      <c r="I121" s="41" t="s">
        <v>171</v>
      </c>
      <c r="J121" s="42">
        <f>VLOOKUP(I121,T_ROLE!A:B,2,0)</f>
        <v>110006</v>
      </c>
      <c r="K121" s="45" t="s">
        <v>323</v>
      </c>
      <c r="L121" s="44">
        <f>VLOOKUP(K121,T_GUI_CONTROL!$A:$B,2,0)</f>
        <v>110038</v>
      </c>
      <c r="M121" s="44" t="s">
        <v>317</v>
      </c>
      <c r="N121" s="44" t="e">
        <f>VLOOKUP(M121,T_FSM_STATE!$A:$B,2,0)</f>
        <v>#N/A</v>
      </c>
      <c r="O121" s="44" t="s">
        <v>246</v>
      </c>
      <c r="P121" s="44" t="s">
        <v>37</v>
      </c>
      <c r="Q121" s="44" t="s">
        <v>37</v>
      </c>
      <c r="R121" s="44" t="s">
        <v>37</v>
      </c>
      <c r="S121" s="44" t="e">
        <f t="shared" si="8"/>
        <v>#N/A</v>
      </c>
    </row>
    <row r="122" spans="2:19" ht="15" customHeight="1">
      <c r="B122" s="40">
        <f t="shared" si="9"/>
        <v>110118</v>
      </c>
      <c r="C122" s="40">
        <v>0</v>
      </c>
      <c r="D122" s="40">
        <v>1</v>
      </c>
      <c r="E122" s="40">
        <f t="shared" si="5"/>
        <v>100000</v>
      </c>
      <c r="F122" s="40">
        <v>0</v>
      </c>
      <c r="G122" s="40" t="s">
        <v>34</v>
      </c>
      <c r="H122" s="40">
        <v>0</v>
      </c>
      <c r="I122" s="41" t="s">
        <v>171</v>
      </c>
      <c r="J122" s="42">
        <f>VLOOKUP(I122,T_ROLE!A:B,2,0)</f>
        <v>110006</v>
      </c>
      <c r="K122" s="45" t="s">
        <v>323</v>
      </c>
      <c r="L122" s="44">
        <f>VLOOKUP(K122,T_GUI_CONTROL!$A:$B,2,0)</f>
        <v>110038</v>
      </c>
      <c r="M122" s="44" t="s">
        <v>318</v>
      </c>
      <c r="N122" s="44" t="e">
        <f>VLOOKUP(M122,T_FSM_STATE!$A:$B,2,0)</f>
        <v>#N/A</v>
      </c>
      <c r="O122" s="44" t="s">
        <v>246</v>
      </c>
      <c r="P122" s="44" t="s">
        <v>37</v>
      </c>
      <c r="Q122" s="44" t="s">
        <v>37</v>
      </c>
      <c r="R122" s="44" t="s">
        <v>37</v>
      </c>
      <c r="S122" s="44" t="e">
        <f t="shared" si="8"/>
        <v>#N/A</v>
      </c>
    </row>
    <row r="123" spans="2:19" ht="15" customHeight="1">
      <c r="B123" s="9">
        <f t="shared" si="9"/>
        <v>110119</v>
      </c>
      <c r="C123" s="9">
        <v>0</v>
      </c>
      <c r="D123" s="9">
        <v>1</v>
      </c>
      <c r="E123" s="40">
        <f t="shared" si="5"/>
        <v>100000</v>
      </c>
      <c r="F123" s="9">
        <v>0</v>
      </c>
      <c r="G123" s="9" t="s">
        <v>34</v>
      </c>
      <c r="H123" s="9">
        <v>0</v>
      </c>
      <c r="I123" s="41" t="s">
        <v>171</v>
      </c>
      <c r="J123" s="42">
        <f>VLOOKUP(I123,T_ROLE!A:B,2,0)</f>
        <v>110006</v>
      </c>
      <c r="K123" s="43" t="s">
        <v>324</v>
      </c>
      <c r="L123" s="44">
        <f>VLOOKUP(K123,T_GUI_CONTROL!$A:$B,2,0)</f>
        <v>110041</v>
      </c>
      <c r="M123" s="10" t="s">
        <v>316</v>
      </c>
      <c r="N123" s="44" t="e">
        <f>VLOOKUP(M123,T_FSM_STATE!$A:$B,2,0)</f>
        <v>#N/A</v>
      </c>
      <c r="O123" s="9" t="s">
        <v>246</v>
      </c>
      <c r="P123" s="28" t="s">
        <v>37</v>
      </c>
      <c r="Q123" s="28" t="s">
        <v>37</v>
      </c>
      <c r="R123" s="28" t="s">
        <v>37</v>
      </c>
      <c r="S123" s="28" t="e">
        <f t="shared" si="8"/>
        <v>#N/A</v>
      </c>
    </row>
    <row r="124" spans="2:19" ht="15" customHeight="1">
      <c r="B124" s="9">
        <f t="shared" si="9"/>
        <v>110120</v>
      </c>
      <c r="C124" s="9">
        <v>0</v>
      </c>
      <c r="D124" s="9">
        <v>1</v>
      </c>
      <c r="E124" s="40">
        <f t="shared" si="5"/>
        <v>100000</v>
      </c>
      <c r="F124" s="9">
        <v>0</v>
      </c>
      <c r="G124" s="9" t="s">
        <v>34</v>
      </c>
      <c r="H124" s="9">
        <v>0</v>
      </c>
      <c r="I124" s="41" t="s">
        <v>171</v>
      </c>
      <c r="J124" s="42">
        <f>VLOOKUP(I124,T_ROLE!A:B,2,0)</f>
        <v>110006</v>
      </c>
      <c r="K124" s="43" t="s">
        <v>324</v>
      </c>
      <c r="L124" s="44">
        <f>VLOOKUP(K124,T_GUI_CONTROL!$A:$B,2,0)</f>
        <v>110041</v>
      </c>
      <c r="M124" s="10" t="s">
        <v>317</v>
      </c>
      <c r="N124" s="44" t="e">
        <f>VLOOKUP(M124,T_FSM_STATE!$A:$B,2,0)</f>
        <v>#N/A</v>
      </c>
      <c r="O124" s="9" t="s">
        <v>246</v>
      </c>
      <c r="P124" s="28" t="s">
        <v>37</v>
      </c>
      <c r="Q124" s="28" t="s">
        <v>37</v>
      </c>
      <c r="R124" s="28" t="s">
        <v>37</v>
      </c>
      <c r="S124" s="28" t="e">
        <f t="shared" si="8"/>
        <v>#N/A</v>
      </c>
    </row>
    <row r="125" spans="2:19" ht="15" customHeight="1">
      <c r="B125" s="9">
        <f t="shared" si="9"/>
        <v>110121</v>
      </c>
      <c r="C125" s="9">
        <v>0</v>
      </c>
      <c r="D125" s="9">
        <v>1</v>
      </c>
      <c r="E125" s="40">
        <f t="shared" si="5"/>
        <v>100000</v>
      </c>
      <c r="F125" s="9">
        <v>0</v>
      </c>
      <c r="G125" s="9" t="s">
        <v>34</v>
      </c>
      <c r="H125" s="9">
        <v>0</v>
      </c>
      <c r="I125" s="41" t="s">
        <v>171</v>
      </c>
      <c r="J125" s="42">
        <f>VLOOKUP(I125,T_ROLE!A:B,2,0)</f>
        <v>110006</v>
      </c>
      <c r="K125" s="43" t="s">
        <v>324</v>
      </c>
      <c r="L125" s="44">
        <f>VLOOKUP(K125,T_GUI_CONTROL!$A:$B,2,0)</f>
        <v>110041</v>
      </c>
      <c r="M125" s="10" t="s">
        <v>318</v>
      </c>
      <c r="N125" s="44" t="e">
        <f>VLOOKUP(M125,T_FSM_STATE!$A:$B,2,0)</f>
        <v>#N/A</v>
      </c>
      <c r="O125" s="9" t="s">
        <v>246</v>
      </c>
      <c r="P125" s="28" t="s">
        <v>37</v>
      </c>
      <c r="Q125" s="28" t="s">
        <v>37</v>
      </c>
      <c r="R125" s="28" t="s">
        <v>37</v>
      </c>
      <c r="S125" s="28" t="e">
        <f t="shared" si="8"/>
        <v>#N/A</v>
      </c>
    </row>
    <row r="126" spans="2:19" ht="15" customHeight="1">
      <c r="B126" s="9">
        <f t="shared" si="9"/>
        <v>110122</v>
      </c>
      <c r="C126" s="9">
        <v>0</v>
      </c>
      <c r="D126" s="9">
        <v>1</v>
      </c>
      <c r="E126" s="40">
        <f t="shared" si="5"/>
        <v>100000</v>
      </c>
      <c r="F126" s="9">
        <v>0</v>
      </c>
      <c r="G126" s="9" t="s">
        <v>34</v>
      </c>
      <c r="H126" s="9">
        <v>0</v>
      </c>
      <c r="I126" s="46" t="s">
        <v>172</v>
      </c>
      <c r="J126" s="42">
        <f>VLOOKUP(I126,T_ROLE!A:B,2,0)</f>
        <v>110007</v>
      </c>
      <c r="K126" s="43" t="s">
        <v>324</v>
      </c>
      <c r="L126" s="44">
        <f>VLOOKUP(K126,T_GUI_CONTROL!$A:$B,2,0)</f>
        <v>110041</v>
      </c>
      <c r="M126" s="10" t="s">
        <v>321</v>
      </c>
      <c r="N126" s="44" t="e">
        <f>VLOOKUP(M126,T_FSM_STATE!$A:$B,2,0)</f>
        <v>#N/A</v>
      </c>
      <c r="O126" s="28" t="s">
        <v>246</v>
      </c>
      <c r="P126" s="28" t="s">
        <v>37</v>
      </c>
      <c r="Q126" s="28" t="s">
        <v>37</v>
      </c>
      <c r="R126" s="28" t="s">
        <v>37</v>
      </c>
      <c r="S126" s="28" t="e">
        <f t="shared" si="8"/>
        <v>#N/A</v>
      </c>
    </row>
    <row r="127" spans="2:19" ht="15" customHeight="1">
      <c r="B127" s="40">
        <f t="shared" si="9"/>
        <v>110123</v>
      </c>
      <c r="C127" s="40">
        <v>0</v>
      </c>
      <c r="D127" s="40">
        <v>1</v>
      </c>
      <c r="E127" s="40">
        <f t="shared" si="5"/>
        <v>100000</v>
      </c>
      <c r="F127" s="40">
        <v>0</v>
      </c>
      <c r="G127" s="40" t="s">
        <v>34</v>
      </c>
      <c r="H127" s="40">
        <v>0</v>
      </c>
      <c r="I127" s="46" t="s">
        <v>172</v>
      </c>
      <c r="J127" s="42">
        <f>VLOOKUP(I127,T_ROLE!A:B,2,0)</f>
        <v>110007</v>
      </c>
      <c r="K127" s="45" t="s">
        <v>325</v>
      </c>
      <c r="L127" s="44">
        <f>VLOOKUP(K127,T_GUI_CONTROL!$A:$B,2,0)</f>
        <v>110039</v>
      </c>
      <c r="M127" s="44" t="s">
        <v>320</v>
      </c>
      <c r="N127" s="44" t="e">
        <f>VLOOKUP(M127,T_FSM_STATE!$A:$B,2,0)</f>
        <v>#N/A</v>
      </c>
      <c r="O127" s="44" t="s">
        <v>246</v>
      </c>
      <c r="P127" s="44" t="s">
        <v>37</v>
      </c>
      <c r="Q127" s="44" t="s">
        <v>37</v>
      </c>
      <c r="R127" s="44" t="s">
        <v>37</v>
      </c>
      <c r="S127" s="44" t="e">
        <f t="shared" si="8"/>
        <v>#N/A</v>
      </c>
    </row>
    <row r="128" spans="2:19" ht="15" customHeight="1">
      <c r="B128" s="9">
        <f t="shared" si="9"/>
        <v>110124</v>
      </c>
      <c r="C128" s="9">
        <v>0</v>
      </c>
      <c r="D128" s="9">
        <v>1</v>
      </c>
      <c r="E128" s="40">
        <f t="shared" si="5"/>
        <v>100000</v>
      </c>
      <c r="F128" s="9">
        <v>0</v>
      </c>
      <c r="G128" s="9" t="s">
        <v>34</v>
      </c>
      <c r="H128" s="9">
        <v>0</v>
      </c>
      <c r="I128" s="46" t="s">
        <v>172</v>
      </c>
      <c r="J128" s="42">
        <f>VLOOKUP(I128,T_ROLE!A:B,2,0)</f>
        <v>110007</v>
      </c>
      <c r="K128" s="43" t="s">
        <v>326</v>
      </c>
      <c r="L128" s="44">
        <f>VLOOKUP(K128,T_GUI_CONTROL!$A:$B,2,0)</f>
        <v>110040</v>
      </c>
      <c r="M128" s="10" t="s">
        <v>320</v>
      </c>
      <c r="N128" s="44" t="e">
        <f>VLOOKUP(M128,T_FSM_STATE!$A:$B,2,0)</f>
        <v>#N/A</v>
      </c>
      <c r="O128" s="10" t="s">
        <v>246</v>
      </c>
      <c r="P128" s="28" t="s">
        <v>37</v>
      </c>
      <c r="Q128" s="28" t="s">
        <v>37</v>
      </c>
      <c r="R128" s="28" t="s">
        <v>37</v>
      </c>
      <c r="S128" s="28" t="e">
        <f t="shared" si="8"/>
        <v>#N/A</v>
      </c>
    </row>
    <row r="129" spans="2:19" ht="15" customHeight="1">
      <c r="B129" s="9">
        <f t="shared" si="9"/>
        <v>110125</v>
      </c>
      <c r="C129" s="9">
        <v>0</v>
      </c>
      <c r="D129" s="9">
        <v>1</v>
      </c>
      <c r="E129" s="40">
        <f t="shared" si="5"/>
        <v>100000</v>
      </c>
      <c r="F129" s="9">
        <v>0</v>
      </c>
      <c r="G129" s="9" t="s">
        <v>34</v>
      </c>
      <c r="H129" s="9">
        <v>0</v>
      </c>
      <c r="I129" s="46" t="s">
        <v>172</v>
      </c>
      <c r="J129" s="42">
        <f>VLOOKUP(I129,T_ROLE!A:B,2,0)</f>
        <v>110007</v>
      </c>
      <c r="K129" s="43" t="s">
        <v>326</v>
      </c>
      <c r="L129" s="44">
        <f>VLOOKUP(K129,T_GUI_CONTROL!$A:$B,2,0)</f>
        <v>110040</v>
      </c>
      <c r="M129" s="10" t="s">
        <v>321</v>
      </c>
      <c r="N129" s="44" t="e">
        <f>VLOOKUP(M129,T_FSM_STATE!$A:$B,2,0)</f>
        <v>#N/A</v>
      </c>
      <c r="O129" s="10" t="s">
        <v>246</v>
      </c>
      <c r="P129" s="28" t="s">
        <v>37</v>
      </c>
      <c r="Q129" s="28" t="s">
        <v>37</v>
      </c>
      <c r="R129" s="28" t="s">
        <v>37</v>
      </c>
      <c r="S129" s="28" t="e">
        <f t="shared" si="8"/>
        <v>#N/A</v>
      </c>
    </row>
    <row r="130" spans="2:19" ht="15" customHeight="1">
      <c r="B130" s="40">
        <f t="shared" si="9"/>
        <v>110126</v>
      </c>
      <c r="C130" s="40">
        <v>0</v>
      </c>
      <c r="D130" s="40">
        <v>1</v>
      </c>
      <c r="E130" s="40">
        <f t="shared" si="5"/>
        <v>100000</v>
      </c>
      <c r="F130" s="40">
        <v>0</v>
      </c>
      <c r="G130" s="40" t="s">
        <v>34</v>
      </c>
      <c r="H130" s="40">
        <v>0</v>
      </c>
      <c r="I130" s="41" t="s">
        <v>171</v>
      </c>
      <c r="J130" s="42">
        <f>VLOOKUP(I130,T_ROLE!A:B,2,0)</f>
        <v>110006</v>
      </c>
      <c r="K130" s="45" t="s">
        <v>323</v>
      </c>
      <c r="L130" s="44">
        <f>VLOOKUP(K130,T_GUI_CONTROL!$A:$B,2,0)</f>
        <v>110038</v>
      </c>
      <c r="M130" s="44" t="s">
        <v>315</v>
      </c>
      <c r="N130" s="44" t="e">
        <f>VLOOKUP(M130,T_FSM_STATE!$A:$B,2,0)</f>
        <v>#N/A</v>
      </c>
      <c r="O130" s="44" t="s">
        <v>246</v>
      </c>
      <c r="P130" s="44" t="s">
        <v>37</v>
      </c>
      <c r="Q130" s="44" t="s">
        <v>37</v>
      </c>
      <c r="R130" s="44" t="s">
        <v>37</v>
      </c>
      <c r="S130" s="44" t="e">
        <f t="shared" si="8"/>
        <v>#N/A</v>
      </c>
    </row>
    <row r="131" spans="2:19" ht="15" customHeight="1">
      <c r="B131" s="48">
        <f t="shared" si="9"/>
        <v>110127</v>
      </c>
      <c r="C131" s="48">
        <v>0</v>
      </c>
      <c r="D131" s="48">
        <v>1</v>
      </c>
      <c r="E131" s="40">
        <f t="shared" si="5"/>
        <v>100000</v>
      </c>
      <c r="F131" s="48">
        <v>0</v>
      </c>
      <c r="G131" s="48" t="s">
        <v>34</v>
      </c>
      <c r="H131" s="48">
        <v>0</v>
      </c>
      <c r="I131" s="49" t="s">
        <v>171</v>
      </c>
      <c r="J131" s="42">
        <f>VLOOKUP(I131,T_ROLE!A:B,2,0)</f>
        <v>110006</v>
      </c>
      <c r="K131" s="50" t="s">
        <v>306</v>
      </c>
      <c r="L131" s="44">
        <f>VLOOKUP(K131,T_GUI_CONTROL!$A:$B,2,0)</f>
        <v>110027</v>
      </c>
      <c r="M131" s="51" t="s">
        <v>301</v>
      </c>
      <c r="N131" s="44" t="e">
        <f>VLOOKUP(M131,T_FSM_STATE!$A:$B,2,0)</f>
        <v>#N/A</v>
      </c>
      <c r="O131" s="36" t="s">
        <v>478</v>
      </c>
      <c r="P131" s="47" t="s">
        <v>37</v>
      </c>
      <c r="Q131" s="47" t="s">
        <v>37</v>
      </c>
      <c r="R131" s="47" t="s">
        <v>37</v>
      </c>
      <c r="S131" s="48" t="e">
        <f t="shared" si="8"/>
        <v>#N/A</v>
      </c>
    </row>
    <row r="132" spans="2:19" ht="15" customHeight="1">
      <c r="B132" s="52">
        <f t="shared" si="9"/>
        <v>110128</v>
      </c>
      <c r="C132" s="52">
        <v>0</v>
      </c>
      <c r="D132" s="52">
        <v>1</v>
      </c>
      <c r="E132" s="40">
        <f>ID_ENV_KEY</f>
        <v>100000</v>
      </c>
      <c r="F132" s="52">
        <v>1</v>
      </c>
      <c r="G132" s="52" t="s">
        <v>34</v>
      </c>
      <c r="H132" s="52">
        <v>1</v>
      </c>
      <c r="I132" s="41" t="s">
        <v>171</v>
      </c>
      <c r="J132" s="42">
        <f>VLOOKUP(I132,T_ROLE!A:B,2,0)</f>
        <v>110006</v>
      </c>
      <c r="K132" s="54" t="s">
        <v>324</v>
      </c>
      <c r="L132" s="44">
        <f>VLOOKUP(K132,T_GUI_CONTROL!$A:$B,2,0)</f>
        <v>110041</v>
      </c>
      <c r="M132" s="55" t="s">
        <v>322</v>
      </c>
      <c r="N132" s="44" t="e">
        <f>VLOOKUP(M132,T_FSM_STATE!$A:$B,2,0)</f>
        <v>#N/A</v>
      </c>
      <c r="O132" s="52" t="s">
        <v>246</v>
      </c>
      <c r="P132" s="53" t="s">
        <v>37</v>
      </c>
      <c r="Q132" s="53" t="s">
        <v>37</v>
      </c>
      <c r="R132" s="53" t="s">
        <v>37</v>
      </c>
      <c r="S132" s="52" t="e">
        <f>"INSERT INTO "&amp;$B$2&amp;" VALUES("&amp;B132&amp;", "&amp;C132&amp;", "&amp;D132&amp;", "&amp;E132&amp;", "&amp;F132&amp;", "&amp;G132&amp;", "&amp;H132&amp;", "&amp;J132&amp;", "&amp;L132&amp;", "&amp;N132&amp;", '"&amp;O132&amp;"', '"&amp;P132&amp;"', '"&amp;Q132&amp;"', '"&amp;R132&amp;"')"</f>
        <v>#N/A</v>
      </c>
    </row>
    <row r="134" spans="2:19" ht="15" customHeight="1">
      <c r="B134" s="40">
        <f>B132+1</f>
        <v>110129</v>
      </c>
      <c r="C134" s="40">
        <v>0</v>
      </c>
      <c r="D134" s="40">
        <v>1</v>
      </c>
      <c r="E134" s="40">
        <f>ID_ENV_KEY</f>
        <v>100000</v>
      </c>
      <c r="F134" s="40">
        <v>0</v>
      </c>
      <c r="G134" s="40" t="s">
        <v>34</v>
      </c>
      <c r="H134" s="40">
        <v>0</v>
      </c>
      <c r="I134" s="41" t="s">
        <v>169</v>
      </c>
      <c r="J134" s="42">
        <f>VLOOKUP(I134,T_ROLE!A:B,2,0)</f>
        <v>110003</v>
      </c>
      <c r="K134" s="43" t="s">
        <v>327</v>
      </c>
      <c r="L134" s="44">
        <f>VLOOKUP(K134,T_GUI_CONTROL!$A:$B,2,0)</f>
        <v>110042</v>
      </c>
      <c r="M134" s="44" t="s">
        <v>328</v>
      </c>
      <c r="N134" s="44">
        <f>VLOOKUP(M134,T_FSM_STATE!$A:$B,2,0)</f>
        <v>110060</v>
      </c>
      <c r="O134" s="28" t="s">
        <v>246</v>
      </c>
      <c r="P134" s="28" t="s">
        <v>37</v>
      </c>
      <c r="Q134" s="28" t="s">
        <v>37</v>
      </c>
      <c r="R134" s="28" t="s">
        <v>37</v>
      </c>
      <c r="S134" s="56" t="str">
        <f>"INSERT INTO "&amp;$B$2&amp;" VALUES("&amp;B134&amp;", "&amp;C134&amp;", "&amp;D134&amp;", "&amp;E134&amp;", "&amp;F134&amp;", "&amp;G134&amp;", "&amp;H134&amp;", "&amp;J134&amp;", "&amp;L134&amp;", "&amp;N134&amp;", '"&amp;O134&amp;"', '"&amp;P134&amp;"', '"&amp;Q134&amp;"', '"&amp;R134&amp;"')"</f>
        <v>INSERT INTO T_GUI_CONTROL_PERMISSION VALUES(110129, 0, 1, 100000, 0, GETDATE(), 0, 110003, 110042, 110060, 'setDisabled(false)', '?', '?', '?')</v>
      </c>
    </row>
    <row r="135" spans="2:19" ht="15" customHeight="1">
      <c r="B135" s="9">
        <f>B134+1</f>
        <v>110130</v>
      </c>
      <c r="C135" s="9">
        <v>0</v>
      </c>
      <c r="D135" s="9">
        <v>1</v>
      </c>
      <c r="E135" s="40">
        <f>ID_ENV_KEY</f>
        <v>100000</v>
      </c>
      <c r="F135" s="9">
        <v>0</v>
      </c>
      <c r="G135" s="9" t="s">
        <v>34</v>
      </c>
      <c r="H135" s="9">
        <v>0</v>
      </c>
      <c r="I135" s="41" t="s">
        <v>169</v>
      </c>
      <c r="J135" s="42">
        <f>VLOOKUP(I135,T_ROLE!A:B,2,0)</f>
        <v>110003</v>
      </c>
      <c r="K135" s="43" t="s">
        <v>329</v>
      </c>
      <c r="L135" s="44">
        <f>VLOOKUP(K135,T_GUI_CONTROL!$A:$B,2,0)</f>
        <v>110043</v>
      </c>
      <c r="M135" s="44" t="s">
        <v>328</v>
      </c>
      <c r="N135" s="44">
        <f>VLOOKUP(M135,T_FSM_STATE!$A:$B,2,0)</f>
        <v>110060</v>
      </c>
      <c r="O135" s="28" t="s">
        <v>246</v>
      </c>
      <c r="P135" s="28" t="s">
        <v>37</v>
      </c>
      <c r="Q135" s="28" t="s">
        <v>37</v>
      </c>
      <c r="R135" s="28" t="s">
        <v>37</v>
      </c>
      <c r="S135" s="56" t="str">
        <f>"INSERT INTO "&amp;$B$2&amp;" VALUES("&amp;B135&amp;", "&amp;C135&amp;", "&amp;D135&amp;", "&amp;E135&amp;", "&amp;F135&amp;", "&amp;G135&amp;", "&amp;H135&amp;", "&amp;J135&amp;", "&amp;L135&amp;", "&amp;N135&amp;", '"&amp;O135&amp;"', '"&amp;P135&amp;"', '"&amp;Q135&amp;"', '"&amp;R135&amp;"')"</f>
        <v>INSERT INTO T_GUI_CONTROL_PERMISSION VALUES(110130, 0, 1, 100000, 0, GETDATE(), 0, 110003, 110043, 110060, 'setDisabled(false)', '?', '?', '?')</v>
      </c>
    </row>
    <row r="136" spans="2:19" ht="15" customHeight="1">
      <c r="B136" s="9">
        <f>B135+1</f>
        <v>110131</v>
      </c>
      <c r="C136" s="40">
        <v>0</v>
      </c>
      <c r="D136" s="40">
        <v>1</v>
      </c>
      <c r="E136" s="40">
        <f>ID_ENV_KEY</f>
        <v>100000</v>
      </c>
      <c r="F136" s="40">
        <v>0</v>
      </c>
      <c r="G136" s="40" t="s">
        <v>34</v>
      </c>
      <c r="H136" s="40">
        <v>0</v>
      </c>
      <c r="I136" s="41" t="s">
        <v>169</v>
      </c>
      <c r="J136" s="42">
        <f>VLOOKUP(I136,T_ROLE!A:B,2,0)</f>
        <v>110003</v>
      </c>
      <c r="K136" s="45" t="s">
        <v>330</v>
      </c>
      <c r="L136" s="44">
        <f>VLOOKUP(K136,T_GUI_CONTROL!$A:$B,2,0)</f>
        <v>110044</v>
      </c>
      <c r="M136" s="44" t="s">
        <v>328</v>
      </c>
      <c r="N136" s="44">
        <f>VLOOKUP(M136,T_FSM_STATE!$A:$B,2,0)</f>
        <v>110060</v>
      </c>
      <c r="O136" s="28" t="s">
        <v>246</v>
      </c>
      <c r="P136" s="28" t="s">
        <v>37</v>
      </c>
      <c r="Q136" s="28" t="s">
        <v>37</v>
      </c>
      <c r="R136" s="28" t="s">
        <v>37</v>
      </c>
      <c r="S136" s="56" t="str">
        <f>"INSERT INTO "&amp;$B$2&amp;" VALUES("&amp;B136&amp;", "&amp;C136&amp;", "&amp;D136&amp;", "&amp;E136&amp;", "&amp;F136&amp;", "&amp;G136&amp;", "&amp;H136&amp;", "&amp;J136&amp;", "&amp;L136&amp;", "&amp;N136&amp;", '"&amp;O136&amp;"', '"&amp;P136&amp;"', '"&amp;Q136&amp;"', '"&amp;R136&amp;"')"</f>
        <v>INSERT INTO T_GUI_CONTROL_PERMISSION VALUES(110131, 0, 1, 100000, 0, GETDATE(), 0, 110003, 110044, 110060, 'setDisabled(false)', '?', '?', '?')</v>
      </c>
    </row>
    <row r="137" spans="2:19" ht="15" customHeight="1">
      <c r="B137" s="9">
        <f>B136+1</f>
        <v>110132</v>
      </c>
      <c r="C137" s="9">
        <v>0</v>
      </c>
      <c r="D137" s="9">
        <v>1</v>
      </c>
      <c r="E137" s="40">
        <f>ID_ENV_KEY</f>
        <v>100000</v>
      </c>
      <c r="F137" s="9">
        <v>0</v>
      </c>
      <c r="G137" s="9" t="s">
        <v>34</v>
      </c>
      <c r="H137" s="9">
        <v>0</v>
      </c>
      <c r="I137" s="46" t="s">
        <v>170</v>
      </c>
      <c r="J137" s="42">
        <f>VLOOKUP(I137,T_ROLE!A:B,2,0)</f>
        <v>110004</v>
      </c>
      <c r="K137" s="43" t="s">
        <v>331</v>
      </c>
      <c r="L137" s="44">
        <f>VLOOKUP(K137,T_GUI_CONTROL!$A:$B,2,0)</f>
        <v>110045</v>
      </c>
      <c r="M137" s="44" t="s">
        <v>328</v>
      </c>
      <c r="N137" s="44">
        <f>VLOOKUP(M137,T_FSM_STATE!$A:$B,2,0)</f>
        <v>110060</v>
      </c>
      <c r="O137" s="28" t="s">
        <v>246</v>
      </c>
      <c r="P137" s="28" t="s">
        <v>37</v>
      </c>
      <c r="Q137" s="28" t="s">
        <v>37</v>
      </c>
      <c r="R137" s="28" t="s">
        <v>37</v>
      </c>
      <c r="S137" s="56" t="str">
        <f>"INSERT INTO "&amp;$B$2&amp;" VALUES("&amp;B137&amp;", "&amp;C137&amp;", "&amp;D137&amp;", "&amp;E137&amp;", "&amp;F137&amp;", "&amp;G137&amp;", "&amp;H137&amp;", "&amp;J137&amp;", "&amp;L137&amp;", "&amp;N137&amp;", '"&amp;O137&amp;"', '"&amp;P137&amp;"', '"&amp;Q137&amp;"', '"&amp;R137&amp;"')"</f>
        <v>INSERT INTO T_GUI_CONTROL_PERMISSION VALUES(110132, 0, 1, 100000, 0, GETDATE(), 0, 110004, 110045, 110060, 'setDisabled(false)', '?', '?', '?')</v>
      </c>
    </row>
    <row r="138" spans="2:19" ht="15" customHeight="1">
      <c r="B138" s="9">
        <f>B137+1</f>
        <v>110133</v>
      </c>
      <c r="C138" s="40">
        <v>0</v>
      </c>
      <c r="D138" s="40">
        <v>1</v>
      </c>
      <c r="E138" s="40">
        <f>ID_ENV_KEY</f>
        <v>100000</v>
      </c>
      <c r="F138" s="40">
        <v>0</v>
      </c>
      <c r="G138" s="40" t="s">
        <v>34</v>
      </c>
      <c r="H138" s="40">
        <v>0</v>
      </c>
      <c r="I138" s="46" t="s">
        <v>170</v>
      </c>
      <c r="J138" s="42">
        <f>VLOOKUP(I138,T_ROLE!A:B,2,0)</f>
        <v>110004</v>
      </c>
      <c r="K138" s="45" t="s">
        <v>332</v>
      </c>
      <c r="L138" s="44">
        <f>VLOOKUP(K138,T_GUI_CONTROL!$A:$B,2,0)</f>
        <v>110046</v>
      </c>
      <c r="M138" s="44" t="s">
        <v>328</v>
      </c>
      <c r="N138" s="44">
        <f>VLOOKUP(M138,T_FSM_STATE!$A:$B,2,0)</f>
        <v>110060</v>
      </c>
      <c r="O138" s="28" t="s">
        <v>246</v>
      </c>
      <c r="P138" s="28" t="s">
        <v>37</v>
      </c>
      <c r="Q138" s="28" t="s">
        <v>37</v>
      </c>
      <c r="R138" s="28" t="s">
        <v>37</v>
      </c>
      <c r="S138" s="56" t="str">
        <f>"INSERT INTO "&amp;$B$2&amp;" VALUES("&amp;B138&amp;", "&amp;C138&amp;", "&amp;D138&amp;", "&amp;E138&amp;", "&amp;F138&amp;", "&amp;G138&amp;", "&amp;H138&amp;", "&amp;J138&amp;", "&amp;L138&amp;", "&amp;N138&amp;", '"&amp;O138&amp;"', '"&amp;P138&amp;"', '"&amp;Q138&amp;"', '"&amp;R138&amp;"')"</f>
        <v>INSERT INTO T_GUI_CONTROL_PERMISSION VALUES(110133, 0, 1, 100000, 0, GETDATE(), 0, 110004, 110046, 110060, 'setDisabled(false)', '?', '?', '?')</v>
      </c>
    </row>
    <row r="140" spans="2:19" ht="15" customHeight="1">
      <c r="B140" s="40">
        <f>B138+1</f>
        <v>110134</v>
      </c>
      <c r="C140" s="40">
        <v>0</v>
      </c>
      <c r="D140" s="40">
        <v>1</v>
      </c>
      <c r="E140" s="40">
        <f t="shared" ref="E140:E145" si="10">ID_ENV_KEY</f>
        <v>100000</v>
      </c>
      <c r="F140" s="40">
        <v>0</v>
      </c>
      <c r="G140" s="40" t="s">
        <v>34</v>
      </c>
      <c r="H140" s="40">
        <v>0</v>
      </c>
      <c r="I140" s="41" t="s">
        <v>169</v>
      </c>
      <c r="J140" s="42">
        <f>VLOOKUP(I140,T_ROLE!A:B,2,0)</f>
        <v>110003</v>
      </c>
      <c r="K140" s="45" t="s">
        <v>333</v>
      </c>
      <c r="L140" s="44">
        <f>VLOOKUP(K140,T_GUI_CONTROL!$A:$B,2,0)</f>
        <v>110047</v>
      </c>
      <c r="M140" s="44" t="s">
        <v>268</v>
      </c>
      <c r="N140" s="44" t="e">
        <f>VLOOKUP(M140,T_FSM_STATE!$A:$B,2,0)</f>
        <v>#N/A</v>
      </c>
      <c r="O140" s="28" t="s">
        <v>246</v>
      </c>
      <c r="P140" s="28" t="s">
        <v>37</v>
      </c>
      <c r="Q140" s="28" t="s">
        <v>37</v>
      </c>
      <c r="R140" s="28" t="s">
        <v>37</v>
      </c>
      <c r="S140" s="28" t="e">
        <f t="shared" ref="S140:S145" si="11">"INSERT INTO "&amp;$B$2&amp;" VALUES("&amp;B140&amp;", "&amp;C140&amp;", "&amp;D140&amp;", "&amp;E140&amp;", "&amp;F140&amp;", "&amp;G140&amp;", "&amp;H140&amp;", "&amp;J140&amp;", "&amp;L140&amp;", "&amp;N140&amp;", '"&amp;O140&amp;"', '"&amp;P140&amp;"', '"&amp;Q140&amp;"', '"&amp;R140&amp;"')"</f>
        <v>#N/A</v>
      </c>
    </row>
    <row r="141" spans="2:19" ht="15" customHeight="1">
      <c r="B141" s="40">
        <f>B140+1</f>
        <v>110135</v>
      </c>
      <c r="C141" s="40">
        <v>0</v>
      </c>
      <c r="D141" s="40">
        <v>1</v>
      </c>
      <c r="E141" s="40">
        <f t="shared" si="10"/>
        <v>100000</v>
      </c>
      <c r="F141" s="40">
        <v>0</v>
      </c>
      <c r="G141" s="40" t="s">
        <v>34</v>
      </c>
      <c r="H141" s="40">
        <v>0</v>
      </c>
      <c r="I141" s="41" t="s">
        <v>169</v>
      </c>
      <c r="J141" s="42">
        <f>VLOOKUP(I141,T_ROLE!A:B,2,0)</f>
        <v>110003</v>
      </c>
      <c r="K141" s="45" t="s">
        <v>333</v>
      </c>
      <c r="L141" s="44">
        <f>VLOOKUP(K141,T_GUI_CONTROL!$A:$B,2,0)</f>
        <v>110047</v>
      </c>
      <c r="M141" s="44" t="s">
        <v>269</v>
      </c>
      <c r="N141" s="44" t="e">
        <f>VLOOKUP(M141,T_FSM_STATE!$A:$B,2,0)</f>
        <v>#N/A</v>
      </c>
      <c r="O141" t="s">
        <v>246</v>
      </c>
      <c r="P141" s="28" t="s">
        <v>37</v>
      </c>
      <c r="Q141" s="28" t="s">
        <v>37</v>
      </c>
      <c r="R141" s="28" t="s">
        <v>37</v>
      </c>
      <c r="S141" s="28" t="e">
        <f t="shared" si="11"/>
        <v>#N/A</v>
      </c>
    </row>
    <row r="142" spans="2:19" ht="15" customHeight="1">
      <c r="B142" s="40">
        <f>B141+1</f>
        <v>110136</v>
      </c>
      <c r="C142" s="40">
        <v>0</v>
      </c>
      <c r="D142" s="40">
        <v>1</v>
      </c>
      <c r="E142" s="40">
        <f t="shared" si="10"/>
        <v>100000</v>
      </c>
      <c r="F142" s="40">
        <v>0</v>
      </c>
      <c r="G142" s="40" t="s">
        <v>34</v>
      </c>
      <c r="H142" s="40">
        <v>0</v>
      </c>
      <c r="I142" s="41" t="s">
        <v>169</v>
      </c>
      <c r="J142" s="42">
        <f>VLOOKUP(I142,T_ROLE!A:B,2,0)</f>
        <v>110003</v>
      </c>
      <c r="K142" s="45" t="s">
        <v>333</v>
      </c>
      <c r="L142" s="44">
        <f>VLOOKUP(K142,T_GUI_CONTROL!$A:$B,2,0)</f>
        <v>110047</v>
      </c>
      <c r="M142" s="44" t="s">
        <v>270</v>
      </c>
      <c r="N142" s="44" t="e">
        <f>VLOOKUP(M142,T_FSM_STATE!$A:$B,2,0)</f>
        <v>#N/A</v>
      </c>
      <c r="O142" s="28" t="s">
        <v>246</v>
      </c>
      <c r="P142" s="28" t="s">
        <v>37</v>
      </c>
      <c r="Q142" s="28" t="s">
        <v>37</v>
      </c>
      <c r="R142" s="28" t="s">
        <v>37</v>
      </c>
      <c r="S142" s="28" t="e">
        <f t="shared" si="11"/>
        <v>#N/A</v>
      </c>
    </row>
    <row r="143" spans="2:19" ht="15" customHeight="1">
      <c r="B143" s="40">
        <f>B142+1</f>
        <v>110137</v>
      </c>
      <c r="C143" s="40">
        <v>0</v>
      </c>
      <c r="D143" s="40">
        <v>1</v>
      </c>
      <c r="E143" s="40">
        <f t="shared" si="10"/>
        <v>100000</v>
      </c>
      <c r="F143" s="40">
        <v>0</v>
      </c>
      <c r="G143" s="40" t="s">
        <v>34</v>
      </c>
      <c r="H143" s="40">
        <v>0</v>
      </c>
      <c r="I143" s="41" t="s">
        <v>169</v>
      </c>
      <c r="J143" s="42">
        <f>VLOOKUP(I143,T_ROLE!A:B,2,0)</f>
        <v>110003</v>
      </c>
      <c r="K143" s="45" t="s">
        <v>333</v>
      </c>
      <c r="L143" s="44">
        <f>VLOOKUP(K143,T_GUI_CONTROL!$A:$B,2,0)</f>
        <v>110047</v>
      </c>
      <c r="M143" s="44" t="s">
        <v>271</v>
      </c>
      <c r="N143" s="44" t="e">
        <f>VLOOKUP(M143,T_FSM_STATE!$A:$B,2,0)</f>
        <v>#N/A</v>
      </c>
      <c r="O143" s="28" t="s">
        <v>246</v>
      </c>
      <c r="P143" s="28" t="s">
        <v>37</v>
      </c>
      <c r="Q143" s="28" t="s">
        <v>37</v>
      </c>
      <c r="R143" s="28" t="s">
        <v>37</v>
      </c>
      <c r="S143" s="28" t="e">
        <f t="shared" si="11"/>
        <v>#N/A</v>
      </c>
    </row>
    <row r="144" spans="2:19" ht="15" customHeight="1">
      <c r="B144" s="40">
        <f>B143+1</f>
        <v>110138</v>
      </c>
      <c r="C144" s="40">
        <v>0</v>
      </c>
      <c r="D144" s="40">
        <v>1</v>
      </c>
      <c r="E144" s="40">
        <f t="shared" si="10"/>
        <v>100000</v>
      </c>
      <c r="F144" s="40">
        <v>0</v>
      </c>
      <c r="G144" s="40" t="s">
        <v>34</v>
      </c>
      <c r="H144" s="40">
        <v>0</v>
      </c>
      <c r="I144" s="41" t="s">
        <v>169</v>
      </c>
      <c r="J144" s="42">
        <f>VLOOKUP(I144,T_ROLE!A:B,2,0)</f>
        <v>110003</v>
      </c>
      <c r="K144" s="45" t="s">
        <v>333</v>
      </c>
      <c r="L144" s="44">
        <f>VLOOKUP(K144,T_GUI_CONTROL!$A:$B,2,0)</f>
        <v>110047</v>
      </c>
      <c r="M144" s="44" t="s">
        <v>272</v>
      </c>
      <c r="N144" s="44" t="e">
        <f>VLOOKUP(M144,T_FSM_STATE!$A:$B,2,0)</f>
        <v>#N/A</v>
      </c>
      <c r="O144" s="28" t="s">
        <v>246</v>
      </c>
      <c r="P144" s="28" t="s">
        <v>37</v>
      </c>
      <c r="Q144" s="28" t="s">
        <v>37</v>
      </c>
      <c r="R144" s="28" t="s">
        <v>37</v>
      </c>
      <c r="S144" s="28" t="e">
        <f t="shared" si="11"/>
        <v>#N/A</v>
      </c>
    </row>
    <row r="145" spans="2:19" ht="15" customHeight="1">
      <c r="B145" s="9">
        <f>B144+1</f>
        <v>110139</v>
      </c>
      <c r="C145" s="9">
        <v>0</v>
      </c>
      <c r="D145" s="9">
        <v>1</v>
      </c>
      <c r="E145" s="40">
        <f t="shared" si="10"/>
        <v>100000</v>
      </c>
      <c r="F145" s="9">
        <v>0</v>
      </c>
      <c r="G145" s="9" t="s">
        <v>34</v>
      </c>
      <c r="H145" s="9">
        <v>0</v>
      </c>
      <c r="I145" s="46" t="s">
        <v>170</v>
      </c>
      <c r="J145" s="42">
        <f>VLOOKUP(I145,T_ROLE!A:B,2,0)</f>
        <v>110004</v>
      </c>
      <c r="K145" s="43" t="s">
        <v>334</v>
      </c>
      <c r="L145" s="44">
        <f>VLOOKUP(K145,T_GUI_CONTROL!$A:$B,2,0)</f>
        <v>110048</v>
      </c>
      <c r="M145" s="10" t="s">
        <v>276</v>
      </c>
      <c r="N145" s="44" t="e">
        <f>VLOOKUP(M145,T_FSM_STATE!$A:$B,2,0)</f>
        <v>#N/A</v>
      </c>
      <c r="O145" s="28" t="s">
        <v>246</v>
      </c>
      <c r="P145" s="28" t="s">
        <v>37</v>
      </c>
      <c r="Q145" s="28" t="s">
        <v>37</v>
      </c>
      <c r="R145" s="28" t="s">
        <v>37</v>
      </c>
      <c r="S145" s="28" t="e">
        <f t="shared" si="11"/>
        <v>#N/A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"/>
  <sheetViews>
    <sheetView workbookViewId="0">
      <selection activeCell="F12" sqref="F12"/>
    </sheetView>
  </sheetViews>
  <sheetFormatPr defaultColWidth="8.85546875" defaultRowHeight="15"/>
  <cols>
    <col min="2" max="2" width="18.85546875" style="2" bestFit="1" customWidth="1"/>
    <col min="3" max="3" width="9" bestFit="1" customWidth="1"/>
    <col min="4" max="4" width="7.85546875" bestFit="1" customWidth="1"/>
    <col min="5" max="5" width="9.85546875" bestFit="1" customWidth="1"/>
    <col min="6" max="6" width="14.7109375" bestFit="1" customWidth="1"/>
    <col min="7" max="7" width="9.28515625" bestFit="1" customWidth="1"/>
    <col min="8" max="8" width="10.7109375" bestFit="1" customWidth="1"/>
    <col min="9" max="9" width="20.42578125" bestFit="1" customWidth="1"/>
    <col min="10" max="10" width="19.7109375" bestFit="1" customWidth="1"/>
    <col min="11" max="11" width="35.85546875" bestFit="1" customWidth="1"/>
    <col min="12" max="12" width="33" bestFit="1" customWidth="1"/>
    <col min="13" max="13" width="34.140625" bestFit="1" customWidth="1"/>
    <col min="14" max="14" width="41.140625" bestFit="1" customWidth="1"/>
    <col min="15" max="15" width="207.140625" bestFit="1" customWidth="1"/>
    <col min="16" max="16" width="13.7109375" style="15" bestFit="1" customWidth="1"/>
    <col min="17" max="17" width="22.7109375" style="15" bestFit="1" customWidth="1"/>
    <col min="18" max="18" width="255.85546875" bestFit="1" customWidth="1"/>
  </cols>
  <sheetData>
    <row r="2" spans="2:18" ht="15" customHeight="1">
      <c r="B2" s="9" t="s">
        <v>103</v>
      </c>
      <c r="J2" s="58"/>
      <c r="R2" s="25" t="str">
        <f>"TRUNCATE TABLE " &amp;$B$2</f>
        <v>TRUNCATE TABLE T_EMAIL_TEMPLATE</v>
      </c>
    </row>
    <row r="3" spans="2:18" ht="15" customHeight="1">
      <c r="B3" s="9" t="s">
        <v>102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344</v>
      </c>
      <c r="I3" t="s">
        <v>345</v>
      </c>
      <c r="J3" s="58" t="s">
        <v>346</v>
      </c>
      <c r="K3" s="58" t="s">
        <v>347</v>
      </c>
      <c r="L3" s="58" t="s">
        <v>348</v>
      </c>
      <c r="M3" t="s">
        <v>349</v>
      </c>
      <c r="N3" t="s">
        <v>350</v>
      </c>
      <c r="O3" t="s">
        <v>351</v>
      </c>
      <c r="P3" s="18" t="s">
        <v>352</v>
      </c>
      <c r="Q3" s="18" t="s">
        <v>353</v>
      </c>
      <c r="R3" s="25"/>
    </row>
    <row r="4" spans="2:18" ht="15" customHeight="1">
      <c r="B4" s="9">
        <v>110000</v>
      </c>
      <c r="C4" s="2">
        <v>0</v>
      </c>
      <c r="D4" s="2">
        <v>1</v>
      </c>
      <c r="E4" s="2">
        <f t="shared" ref="E4" si="0">ID_ENV_KEY</f>
        <v>100000</v>
      </c>
      <c r="F4" s="2">
        <f t="shared" ref="F4" si="1">ID_USER_MOD_KEY</f>
        <v>100000</v>
      </c>
      <c r="G4" s="2" t="s">
        <v>34</v>
      </c>
      <c r="H4" s="2">
        <v>0</v>
      </c>
      <c r="I4" s="2" t="s">
        <v>354</v>
      </c>
      <c r="J4" s="58" t="s">
        <v>150</v>
      </c>
      <c r="K4" s="2" t="s">
        <v>404</v>
      </c>
      <c r="L4" s="2" t="s">
        <v>404</v>
      </c>
      <c r="M4" s="2" t="s">
        <v>404</v>
      </c>
      <c r="N4" t="s">
        <v>355</v>
      </c>
      <c r="O4" t="s">
        <v>356</v>
      </c>
      <c r="P4" s="59">
        <v>30</v>
      </c>
      <c r="Q4" s="59" t="s">
        <v>357</v>
      </c>
      <c r="R4" t="str">
        <f>"INSERT INTO "&amp;$B$2&amp;" VALUES("&amp;B4&amp;", "&amp;C4&amp;", "&amp;D4&amp;", "&amp;E4&amp;", "&amp;F4&amp;", "&amp;G4&amp;", "&amp;H4&amp;",'"&amp;I4&amp;"',  '"&amp;J4&amp;"','"&amp;K4&amp;"', '"&amp;L4&amp;"', '"&amp;M4&amp;"', '"&amp;N4&amp;"', '"&amp;O4&amp;"', '"&amp;P4&amp;"', '"&amp;Q4&amp;"')"</f>
        <v>INSERT INTO T_EMAIL_TEMPLATE VALUES(110000, 0, 1, 100000, 100000, GETDATE(), 0,'OFAC HIT',  'OFAC_HIT','naz.ahmed@nazdaqTechnologies.com', 'naz.ahmed@nazdaqTechnologies.com', 'naz.ahmed@nazdaqTechnologies.com', 'ATTEN: OFAC_HIT- #Date# - #Time#', 'The following Payment has received an OFAC HIT from OFAC:&lt;br/&gt;&lt;br/&gt; #paymentDetails# Email generated by nSmart.', '30', 'REPEAT')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2:Q40"/>
  <sheetViews>
    <sheetView topLeftCell="A27" workbookViewId="0">
      <selection activeCell="M43" sqref="M43"/>
    </sheetView>
  </sheetViews>
  <sheetFormatPr defaultRowHeight="15"/>
  <cols>
    <col min="2" max="2" width="20.28515625" bestFit="1" customWidth="1"/>
    <col min="3" max="3" width="20" bestFit="1" customWidth="1"/>
    <col min="5" max="5" width="11.140625" bestFit="1" customWidth="1"/>
    <col min="6" max="6" width="16.85546875" bestFit="1" customWidth="1"/>
    <col min="7" max="7" width="12.42578125" bestFit="1" customWidth="1"/>
    <col min="8" max="8" width="13.140625" bestFit="1" customWidth="1"/>
    <col min="9" max="9" width="12.28515625" bestFit="1" customWidth="1"/>
    <col min="10" max="10" width="13.42578125" bestFit="1" customWidth="1"/>
    <col min="11" max="11" width="10.28515625" bestFit="1" customWidth="1"/>
    <col min="12" max="12" width="10.28515625" customWidth="1"/>
    <col min="13" max="13" width="12" bestFit="1" customWidth="1"/>
    <col min="16" max="16" width="16.85546875" bestFit="1" customWidth="1"/>
    <col min="17" max="17" width="23.28515625" customWidth="1"/>
  </cols>
  <sheetData>
    <row r="2" spans="2:17">
      <c r="B2" t="s">
        <v>479</v>
      </c>
      <c r="C2" t="s">
        <v>487</v>
      </c>
      <c r="Q2" t="str">
        <f>"DELETE "&amp;$B$2&amp;"  WHERE id_on_spot_help_key &gt;= "&amp;$B$4</f>
        <v>DELETE T_ON_SPOT_HELP  WHERE id_on_spot_help_key &gt;= 110000</v>
      </c>
    </row>
    <row r="3" spans="2:17">
      <c r="B3" t="s">
        <v>480</v>
      </c>
      <c r="C3" t="s">
        <v>481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28</v>
      </c>
      <c r="J3" t="s">
        <v>30</v>
      </c>
      <c r="K3" t="s">
        <v>482</v>
      </c>
      <c r="L3" t="s">
        <v>501</v>
      </c>
      <c r="M3" t="s">
        <v>483</v>
      </c>
      <c r="N3" t="s">
        <v>502</v>
      </c>
      <c r="O3" t="s">
        <v>484</v>
      </c>
      <c r="P3" t="s">
        <v>485</v>
      </c>
      <c r="Q3" t="str">
        <f>"DELETE "&amp;$C$2&amp;"  WHERE id_on_spot_help_key &gt;= "&amp;$B$4</f>
        <v>DELETE T_ON_SPOT_HELP_AUDIT  WHERE id_on_spot_help_key &gt;= 110000</v>
      </c>
    </row>
    <row r="4" spans="2:17">
      <c r="B4">
        <v>110000</v>
      </c>
      <c r="C4">
        <v>0</v>
      </c>
      <c r="D4">
        <v>1</v>
      </c>
      <c r="E4">
        <v>100000</v>
      </c>
      <c r="F4">
        <v>0</v>
      </c>
      <c r="G4" s="135" t="s">
        <v>34</v>
      </c>
      <c r="H4">
        <v>0</v>
      </c>
      <c r="I4">
        <v>1</v>
      </c>
      <c r="J4">
        <v>1</v>
      </c>
      <c r="K4">
        <v>0</v>
      </c>
      <c r="M4" s="136">
        <v>110009</v>
      </c>
      <c r="N4" s="100">
        <v>27</v>
      </c>
      <c r="O4" s="137">
        <v>0</v>
      </c>
      <c r="P4" s="136" t="s">
        <v>488</v>
      </c>
      <c r="Q4" s="136" t="str">
        <f>"INSERT INTO "&amp;$B$2&amp;" VALUES ("&amp;B4&amp;", "&amp;C4&amp;", "&amp;D4&amp;", "&amp;E4&amp;", "&amp;F4&amp;", "&amp;G4&amp;", "&amp;H4&amp;", "&amp;I4&amp;", "&amp;J4&amp;", "&amp;K4&amp;", "&amp;M4&amp;", "&amp;O4&amp;", '"&amp;P4&amp;"'  )"</f>
        <v>INSERT INTO T_ON_SPOT_HELP VALUES (110000, 0, 1, 100000, 0, GETDATE(), 0, 1, 1, 0, 110009, 0, 'Mandatory ! This field specifies the number of this message in the series of messages sent for a documentary
credit, and the total number of messages in the series'  )</v>
      </c>
    </row>
    <row r="5" spans="2:17">
      <c r="B5">
        <v>110001</v>
      </c>
      <c r="C5">
        <v>0</v>
      </c>
      <c r="D5">
        <v>1</v>
      </c>
      <c r="E5">
        <v>100000</v>
      </c>
      <c r="F5">
        <v>0</v>
      </c>
      <c r="G5" s="135" t="s">
        <v>34</v>
      </c>
      <c r="H5">
        <v>0</v>
      </c>
      <c r="I5">
        <v>1</v>
      </c>
      <c r="J5">
        <v>1</v>
      </c>
      <c r="K5">
        <v>0</v>
      </c>
      <c r="M5" s="136">
        <v>110024</v>
      </c>
      <c r="N5" s="100" t="s">
        <v>411</v>
      </c>
      <c r="O5" s="137">
        <v>0</v>
      </c>
      <c r="P5" s="136" t="s">
        <v>489</v>
      </c>
      <c r="Q5" s="136" t="str">
        <f>"INSERT INTO "&amp;$B$2&amp;" VALUES ("&amp;B5&amp;", "&amp;C5&amp;", "&amp;D5&amp;", "&amp;E5&amp;", "&amp;F5&amp;", "&amp;G5&amp;", "&amp;H5&amp;", "&amp;I5&amp;", "&amp;J5&amp;", "&amp;K5&amp;", "&amp;M5&amp;", "&amp;O5&amp;", '"&amp;P5&amp;"'  )"</f>
        <v>INSERT INTO T_ON_SPOT_HELP VALUES (110001, 0, 1, 100000, 0, GETDATE(), 0, 1, 1, 0, 110024, 0, 'Mandatory ! This field specifies the type of credit. From dropdown one of the following codes must be used
(Error code(s): T60)
:'  )</v>
      </c>
    </row>
    <row r="6" spans="2:17">
      <c r="B6">
        <v>110002</v>
      </c>
      <c r="C6">
        <v>0</v>
      </c>
      <c r="D6">
        <v>1</v>
      </c>
      <c r="E6">
        <v>100000</v>
      </c>
      <c r="F6">
        <v>0</v>
      </c>
      <c r="G6" s="135" t="s">
        <v>34</v>
      </c>
      <c r="H6">
        <v>0</v>
      </c>
      <c r="I6">
        <v>1</v>
      </c>
      <c r="J6">
        <v>1</v>
      </c>
      <c r="K6">
        <v>0</v>
      </c>
      <c r="M6" s="136">
        <v>110026</v>
      </c>
      <c r="N6" s="100" t="s">
        <v>414</v>
      </c>
      <c r="O6" s="137">
        <v>0</v>
      </c>
      <c r="P6" t="s">
        <v>486</v>
      </c>
      <c r="Q6" s="136" t="str">
        <f t="shared" ref="Q6:Q40" si="0">"INSERT INTO "&amp;$B$2&amp;" VALUES ("&amp;B6&amp;", "&amp;C6&amp;", "&amp;D6&amp;", "&amp;E6&amp;", "&amp;F6&amp;", "&amp;G6&amp;", "&amp;H6&amp;", "&amp;I6&amp;", "&amp;J6&amp;", "&amp;K6&amp;", "&amp;M6&amp;", "&amp;O6&amp;", '"&amp;P6&amp;"'  )"</f>
        <v>INSERT INTO T_ON_SPOT_HELP VALUES (110002, 0, 1, 100000, 0, GETDATE(), 0, 1, 1, 0, 110026, 0, 'Aplicable rulse'  )</v>
      </c>
    </row>
    <row r="7" spans="2:17">
      <c r="B7">
        <v>110003</v>
      </c>
      <c r="C7">
        <v>0</v>
      </c>
      <c r="D7">
        <v>1</v>
      </c>
      <c r="E7">
        <v>100000</v>
      </c>
      <c r="F7">
        <v>0</v>
      </c>
      <c r="G7" s="135" t="s">
        <v>34</v>
      </c>
      <c r="H7">
        <v>0</v>
      </c>
      <c r="I7">
        <v>1</v>
      </c>
      <c r="J7">
        <v>1</v>
      </c>
      <c r="K7">
        <v>0</v>
      </c>
      <c r="M7" s="137">
        <v>110001</v>
      </c>
      <c r="N7" s="100">
        <v>20</v>
      </c>
      <c r="O7" s="137">
        <v>0</v>
      </c>
      <c r="P7" t="s">
        <v>204</v>
      </c>
      <c r="Q7" s="136" t="str">
        <f t="shared" si="0"/>
        <v>INSERT INTO T_ON_SPOT_HELP VALUES (110003, 0, 1, 100000, 0, GETDATE(), 0, 1, 1, 0, 110001, 0, 'Senders Reference'  )</v>
      </c>
    </row>
    <row r="8" spans="2:17">
      <c r="B8">
        <v>110004</v>
      </c>
      <c r="C8">
        <v>0</v>
      </c>
      <c r="D8">
        <v>1</v>
      </c>
      <c r="E8">
        <v>100000</v>
      </c>
      <c r="F8">
        <v>0</v>
      </c>
      <c r="G8" s="135" t="s">
        <v>34</v>
      </c>
      <c r="H8">
        <v>0</v>
      </c>
      <c r="I8">
        <v>1</v>
      </c>
      <c r="J8">
        <v>1</v>
      </c>
      <c r="K8">
        <v>0</v>
      </c>
      <c r="M8" s="136">
        <v>110003</v>
      </c>
      <c r="N8" s="100">
        <v>23</v>
      </c>
      <c r="O8" s="137">
        <v>0</v>
      </c>
      <c r="P8" t="s">
        <v>490</v>
      </c>
      <c r="Q8" s="136" t="str">
        <f t="shared" si="0"/>
        <v>INSERT INTO T_ON_SPOT_HELP VALUES (110004, 0, 1, 100000, 0, GETDATE(), 0, 1, 1, 0, 110003, 0, 'Reference to Pre_Advice'  )</v>
      </c>
    </row>
    <row r="9" spans="2:17">
      <c r="B9">
        <v>110005</v>
      </c>
      <c r="C9">
        <v>0</v>
      </c>
      <c r="D9">
        <v>1</v>
      </c>
      <c r="E9">
        <v>100000</v>
      </c>
      <c r="F9">
        <v>0</v>
      </c>
      <c r="G9" s="135" t="s">
        <v>34</v>
      </c>
      <c r="H9">
        <v>0</v>
      </c>
      <c r="I9">
        <v>1</v>
      </c>
      <c r="J9">
        <v>1</v>
      </c>
      <c r="K9">
        <v>0</v>
      </c>
      <c r="M9" s="136">
        <v>110011</v>
      </c>
      <c r="N9" s="100" t="s">
        <v>412</v>
      </c>
      <c r="O9" s="137">
        <v>0</v>
      </c>
      <c r="P9" t="s">
        <v>413</v>
      </c>
      <c r="Q9" s="136" t="str">
        <f t="shared" si="0"/>
        <v>INSERT INTO T_ON_SPOT_HELP VALUES (110005, 0, 1, 100000, 0, GETDATE(), 0, 1, 1, 0, 110011, 0, 'Date of Issue'  )</v>
      </c>
    </row>
    <row r="10" spans="2:17">
      <c r="B10">
        <v>110006</v>
      </c>
      <c r="C10">
        <v>0</v>
      </c>
      <c r="D10">
        <v>1</v>
      </c>
      <c r="E10">
        <v>100000</v>
      </c>
      <c r="F10">
        <v>0</v>
      </c>
      <c r="G10" s="135" t="s">
        <v>34</v>
      </c>
      <c r="H10">
        <v>0</v>
      </c>
      <c r="I10">
        <v>1</v>
      </c>
      <c r="J10">
        <v>1</v>
      </c>
      <c r="K10">
        <v>0</v>
      </c>
      <c r="M10" s="136">
        <v>110012</v>
      </c>
      <c r="N10" s="100" t="s">
        <v>415</v>
      </c>
      <c r="O10" s="137">
        <v>0</v>
      </c>
      <c r="P10" t="s">
        <v>472</v>
      </c>
      <c r="Q10" s="136" t="str">
        <f t="shared" si="0"/>
        <v>INSERT INTO T_ON_SPOT_HELP VALUES (110006, 0, 1, 100000, 0, GETDATE(), 0, 1, 1, 0, 110012, 0, 'Date and Place of Expiry'  )</v>
      </c>
    </row>
    <row r="11" spans="2:17">
      <c r="B11">
        <v>110007</v>
      </c>
      <c r="C11">
        <v>0</v>
      </c>
      <c r="D11">
        <v>1</v>
      </c>
      <c r="E11">
        <v>100000</v>
      </c>
      <c r="F11">
        <v>0</v>
      </c>
      <c r="G11" s="135" t="s">
        <v>34</v>
      </c>
      <c r="H11">
        <v>0</v>
      </c>
      <c r="I11">
        <v>1</v>
      </c>
      <c r="J11">
        <v>1</v>
      </c>
      <c r="K11">
        <v>0</v>
      </c>
      <c r="M11" s="136">
        <v>110055</v>
      </c>
      <c r="N11" s="100" t="s">
        <v>447</v>
      </c>
      <c r="O11" s="137">
        <v>0</v>
      </c>
      <c r="P11" t="s">
        <v>491</v>
      </c>
      <c r="Q11" s="136" t="str">
        <f t="shared" si="0"/>
        <v>INSERT INTO T_ON_SPOT_HELP VALUES (110007, 0, 1, 100000, 0, GETDATE(), 0, 1, 1, 0, 110055, 0, 'Applicant Bank with name &amp; address'  )</v>
      </c>
    </row>
    <row r="12" spans="2:17">
      <c r="B12">
        <v>110008</v>
      </c>
      <c r="C12">
        <v>0</v>
      </c>
      <c r="D12">
        <v>1</v>
      </c>
      <c r="E12">
        <v>100000</v>
      </c>
      <c r="F12">
        <v>0</v>
      </c>
      <c r="G12" s="135" t="s">
        <v>34</v>
      </c>
      <c r="H12">
        <v>0</v>
      </c>
      <c r="I12">
        <v>1</v>
      </c>
      <c r="J12">
        <v>1</v>
      </c>
      <c r="K12">
        <v>0</v>
      </c>
      <c r="M12" s="136">
        <v>110051</v>
      </c>
      <c r="N12" s="100">
        <v>50</v>
      </c>
      <c r="O12" s="137">
        <v>0</v>
      </c>
      <c r="P12" t="s">
        <v>416</v>
      </c>
      <c r="Q12" s="136" t="str">
        <f t="shared" si="0"/>
        <v>INSERT INTO T_ON_SPOT_HELP VALUES (110008, 0, 1, 100000, 0, GETDATE(), 0, 1, 1, 0, 110051, 0, 'Applicant'  )</v>
      </c>
    </row>
    <row r="13" spans="2:17">
      <c r="B13">
        <v>110009</v>
      </c>
      <c r="C13">
        <v>0</v>
      </c>
      <c r="D13">
        <v>1</v>
      </c>
      <c r="E13">
        <v>100000</v>
      </c>
      <c r="F13">
        <v>0</v>
      </c>
      <c r="G13" s="135" t="s">
        <v>34</v>
      </c>
      <c r="H13">
        <v>0</v>
      </c>
      <c r="I13">
        <v>1</v>
      </c>
      <c r="J13">
        <v>1</v>
      </c>
      <c r="K13">
        <v>0</v>
      </c>
      <c r="M13" s="136">
        <v>110077</v>
      </c>
      <c r="N13" s="100">
        <v>59</v>
      </c>
      <c r="O13" s="137">
        <v>0</v>
      </c>
      <c r="P13" t="s">
        <v>208</v>
      </c>
      <c r="Q13" s="136" t="str">
        <f t="shared" si="0"/>
        <v>INSERT INTO T_ON_SPOT_HELP VALUES (110009, 0, 1, 100000, 0, GETDATE(), 0, 1, 1, 0, 110077, 0, 'Benificiary Customer'  )</v>
      </c>
    </row>
    <row r="14" spans="2:17">
      <c r="B14">
        <v>110010</v>
      </c>
      <c r="C14">
        <v>0</v>
      </c>
      <c r="D14">
        <v>1</v>
      </c>
      <c r="E14">
        <v>100000</v>
      </c>
      <c r="F14">
        <v>0</v>
      </c>
      <c r="G14" s="135" t="s">
        <v>34</v>
      </c>
      <c r="H14">
        <v>0</v>
      </c>
      <c r="I14">
        <v>1</v>
      </c>
      <c r="J14">
        <v>1</v>
      </c>
      <c r="K14">
        <v>0</v>
      </c>
      <c r="M14" s="136">
        <v>110015</v>
      </c>
      <c r="N14" s="100" t="s">
        <v>417</v>
      </c>
      <c r="O14" s="137">
        <v>0</v>
      </c>
      <c r="P14" t="s">
        <v>418</v>
      </c>
      <c r="Q14" s="136" t="str">
        <f t="shared" si="0"/>
        <v>INSERT INTO T_ON_SPOT_HELP VALUES (110010, 0, 1, 100000, 0, GETDATE(), 0, 1, 1, 0, 110015, 0, 'Currency Code, Amount'  )</v>
      </c>
    </row>
    <row r="15" spans="2:17">
      <c r="B15">
        <v>110011</v>
      </c>
      <c r="C15">
        <v>0</v>
      </c>
      <c r="D15">
        <v>1</v>
      </c>
      <c r="E15">
        <v>100000</v>
      </c>
      <c r="F15">
        <v>0</v>
      </c>
      <c r="G15" s="135" t="s">
        <v>34</v>
      </c>
      <c r="H15">
        <v>0</v>
      </c>
      <c r="I15">
        <v>1</v>
      </c>
      <c r="J15">
        <v>1</v>
      </c>
      <c r="K15">
        <v>0</v>
      </c>
      <c r="M15" s="136">
        <v>110021</v>
      </c>
      <c r="N15" s="100" t="s">
        <v>419</v>
      </c>
      <c r="O15" s="137">
        <v>0</v>
      </c>
      <c r="P15" t="s">
        <v>420</v>
      </c>
      <c r="Q15" s="136" t="str">
        <f t="shared" si="0"/>
        <v>INSERT INTO T_ON_SPOT_HELP VALUES (110011, 0, 1, 100000, 0, GETDATE(), 0, 1, 1, 0, 110021, 0, 'Percentage Credit Amount Tolerance'  )</v>
      </c>
    </row>
    <row r="16" spans="2:17">
      <c r="B16">
        <v>110012</v>
      </c>
      <c r="C16">
        <v>0</v>
      </c>
      <c r="D16">
        <v>1</v>
      </c>
      <c r="E16">
        <v>100000</v>
      </c>
      <c r="F16">
        <v>0</v>
      </c>
      <c r="G16" s="135" t="s">
        <v>34</v>
      </c>
      <c r="H16">
        <v>0</v>
      </c>
      <c r="I16">
        <v>1</v>
      </c>
      <c r="J16">
        <v>1</v>
      </c>
      <c r="K16">
        <v>0</v>
      </c>
      <c r="M16" s="136">
        <v>110022</v>
      </c>
      <c r="N16" s="100" t="s">
        <v>421</v>
      </c>
      <c r="O16" s="137">
        <v>0</v>
      </c>
      <c r="P16" t="s">
        <v>473</v>
      </c>
      <c r="Q16" s="136" t="str">
        <f t="shared" si="0"/>
        <v>INSERT INTO T_ON_SPOT_HELP VALUES (110012, 0, 1, 100000, 0, GETDATE(), 0, 1, 1, 0, 110022, 0, 'Maximum Credit Amount'  )</v>
      </c>
    </row>
    <row r="17" spans="2:17">
      <c r="B17">
        <v>110013</v>
      </c>
      <c r="C17">
        <v>0</v>
      </c>
      <c r="D17">
        <v>1</v>
      </c>
      <c r="E17">
        <v>100000</v>
      </c>
      <c r="F17">
        <v>0</v>
      </c>
      <c r="G17" s="135" t="s">
        <v>34</v>
      </c>
      <c r="H17">
        <v>0</v>
      </c>
      <c r="I17">
        <v>1</v>
      </c>
      <c r="J17">
        <v>1</v>
      </c>
      <c r="K17">
        <v>0</v>
      </c>
      <c r="M17" s="136">
        <v>110023</v>
      </c>
      <c r="N17" s="100" t="s">
        <v>422</v>
      </c>
      <c r="O17" s="137">
        <v>0</v>
      </c>
      <c r="P17" t="s">
        <v>474</v>
      </c>
      <c r="Q17" s="136" t="str">
        <f t="shared" si="0"/>
        <v>INSERT INTO T_ON_SPOT_HELP VALUES (110013, 0, 1, 100000, 0, GETDATE(), 0, 1, 1, 0, 110023, 0, 'Additional Amounts Covered'  )</v>
      </c>
    </row>
    <row r="18" spans="2:17">
      <c r="B18">
        <v>110014</v>
      </c>
      <c r="C18">
        <v>0</v>
      </c>
      <c r="D18">
        <v>1</v>
      </c>
      <c r="E18">
        <v>100000</v>
      </c>
      <c r="F18">
        <v>0</v>
      </c>
      <c r="G18" s="135" t="s">
        <v>34</v>
      </c>
      <c r="H18">
        <v>0</v>
      </c>
      <c r="I18">
        <v>1</v>
      </c>
      <c r="J18">
        <v>1</v>
      </c>
      <c r="K18">
        <v>0</v>
      </c>
      <c r="M18" s="136">
        <v>110028</v>
      </c>
      <c r="N18" s="100" t="s">
        <v>448</v>
      </c>
      <c r="O18" s="137">
        <v>0</v>
      </c>
      <c r="P18" t="s">
        <v>492</v>
      </c>
      <c r="Q18" s="136" t="str">
        <f t="shared" si="0"/>
        <v>INSERT INTO T_ON_SPOT_HELP VALUES (110014, 0, 1, 100000, 0, GETDATE(), 0, 1, 1, 0, 110028, 0, 'Available with/By'  )</v>
      </c>
    </row>
    <row r="19" spans="2:17">
      <c r="B19">
        <v>110015</v>
      </c>
      <c r="C19">
        <v>0</v>
      </c>
      <c r="D19">
        <v>1</v>
      </c>
      <c r="E19">
        <v>100000</v>
      </c>
      <c r="F19">
        <v>0</v>
      </c>
      <c r="G19" s="135" t="s">
        <v>34</v>
      </c>
      <c r="H19">
        <v>0</v>
      </c>
      <c r="I19">
        <v>1</v>
      </c>
      <c r="J19">
        <v>1</v>
      </c>
      <c r="K19">
        <v>0</v>
      </c>
      <c r="M19" s="136">
        <v>110030</v>
      </c>
      <c r="N19" s="100" t="s">
        <v>423</v>
      </c>
      <c r="O19" s="137">
        <v>0</v>
      </c>
      <c r="P19" t="s">
        <v>424</v>
      </c>
      <c r="Q19" s="136" t="str">
        <f t="shared" si="0"/>
        <v>INSERT INTO T_ON_SPOT_HELP VALUES (110015, 0, 1, 100000, 0, GETDATE(), 0, 1, 1, 0, 110030, 0, 'Drafts at'  )</v>
      </c>
    </row>
    <row r="20" spans="2:17">
      <c r="B20">
        <v>110016</v>
      </c>
      <c r="C20">
        <v>0</v>
      </c>
      <c r="D20">
        <v>1</v>
      </c>
      <c r="E20">
        <v>100000</v>
      </c>
      <c r="F20">
        <v>0</v>
      </c>
      <c r="G20" s="135" t="s">
        <v>34</v>
      </c>
      <c r="H20">
        <v>0</v>
      </c>
      <c r="I20">
        <v>1</v>
      </c>
      <c r="J20">
        <v>1</v>
      </c>
      <c r="K20">
        <v>0</v>
      </c>
      <c r="M20" s="136">
        <v>110031</v>
      </c>
      <c r="N20" s="100" t="s">
        <v>449</v>
      </c>
      <c r="O20" s="137">
        <v>0</v>
      </c>
      <c r="P20" t="s">
        <v>425</v>
      </c>
      <c r="Q20" s="136" t="str">
        <f t="shared" si="0"/>
        <v>INSERT INTO T_ON_SPOT_HELP VALUES (110016, 0, 1, 100000, 0, GETDATE(), 0, 1, 1, 0, 110031, 0, 'Drawee'  )</v>
      </c>
    </row>
    <row r="21" spans="2:17">
      <c r="B21">
        <v>110017</v>
      </c>
      <c r="C21">
        <v>0</v>
      </c>
      <c r="D21">
        <v>1</v>
      </c>
      <c r="E21">
        <v>100000</v>
      </c>
      <c r="F21">
        <v>0</v>
      </c>
      <c r="G21" s="135" t="s">
        <v>34</v>
      </c>
      <c r="H21">
        <v>0</v>
      </c>
      <c r="I21">
        <v>1</v>
      </c>
      <c r="J21">
        <v>1</v>
      </c>
      <c r="K21">
        <v>0</v>
      </c>
      <c r="M21" s="136">
        <v>110033</v>
      </c>
      <c r="N21" s="100" t="s">
        <v>426</v>
      </c>
      <c r="O21" s="137">
        <v>0</v>
      </c>
      <c r="P21" t="s">
        <v>493</v>
      </c>
      <c r="Q21" s="136" t="str">
        <f t="shared" si="0"/>
        <v>INSERT INTO T_ON_SPOT_HELP VALUES (110017, 0, 1, 100000, 0, GETDATE(), 0, 1, 1, 0, 110033, 0, 'Mixed Payament Details'  )</v>
      </c>
    </row>
    <row r="22" spans="2:17">
      <c r="B22">
        <v>110018</v>
      </c>
      <c r="C22">
        <v>0</v>
      </c>
      <c r="D22">
        <v>1</v>
      </c>
      <c r="E22">
        <v>100000</v>
      </c>
      <c r="F22">
        <v>0</v>
      </c>
      <c r="G22" s="135" t="s">
        <v>34</v>
      </c>
      <c r="H22">
        <v>0</v>
      </c>
      <c r="I22">
        <v>1</v>
      </c>
      <c r="J22">
        <v>1</v>
      </c>
      <c r="K22">
        <v>0</v>
      </c>
      <c r="M22" s="136">
        <v>110034</v>
      </c>
      <c r="N22" s="100" t="s">
        <v>427</v>
      </c>
      <c r="O22" s="137">
        <v>0</v>
      </c>
      <c r="P22" t="s">
        <v>494</v>
      </c>
      <c r="Q22" s="136" t="str">
        <f t="shared" si="0"/>
        <v>INSERT INTO T_ON_SPOT_HELP VALUES (110018, 0, 1, 100000, 0, GETDATE(), 0, 1, 1, 0, 110034, 0, 'Deferred Payament Details'  )</v>
      </c>
    </row>
    <row r="23" spans="2:17">
      <c r="B23">
        <v>110019</v>
      </c>
      <c r="C23">
        <v>0</v>
      </c>
      <c r="D23">
        <v>1</v>
      </c>
      <c r="E23">
        <v>100000</v>
      </c>
      <c r="F23">
        <v>0</v>
      </c>
      <c r="G23" s="135" t="s">
        <v>34</v>
      </c>
      <c r="H23">
        <v>0</v>
      </c>
      <c r="I23">
        <v>1</v>
      </c>
      <c r="J23">
        <v>1</v>
      </c>
      <c r="K23">
        <v>0</v>
      </c>
      <c r="M23" s="136">
        <v>110035</v>
      </c>
      <c r="N23" s="100" t="s">
        <v>428</v>
      </c>
      <c r="O23" s="137">
        <v>0</v>
      </c>
      <c r="P23" t="s">
        <v>475</v>
      </c>
      <c r="Q23" s="136" t="str">
        <f t="shared" si="0"/>
        <v>INSERT INTO T_ON_SPOT_HELP VALUES (110019, 0, 1, 100000, 0, GETDATE(), 0, 1, 1, 0, 110035, 0, 'Partial Shipments'  )</v>
      </c>
    </row>
    <row r="24" spans="2:17">
      <c r="B24">
        <v>110020</v>
      </c>
      <c r="C24">
        <v>0</v>
      </c>
      <c r="D24">
        <v>1</v>
      </c>
      <c r="E24">
        <v>100000</v>
      </c>
      <c r="F24">
        <v>0</v>
      </c>
      <c r="G24" s="135" t="s">
        <v>34</v>
      </c>
      <c r="H24">
        <v>0</v>
      </c>
      <c r="I24">
        <v>1</v>
      </c>
      <c r="J24">
        <v>1</v>
      </c>
      <c r="K24">
        <v>0</v>
      </c>
      <c r="M24" s="136">
        <v>110036</v>
      </c>
      <c r="N24" s="100" t="s">
        <v>429</v>
      </c>
      <c r="O24" s="137">
        <v>0</v>
      </c>
      <c r="P24" t="s">
        <v>430</v>
      </c>
      <c r="Q24" s="136" t="str">
        <f t="shared" si="0"/>
        <v>INSERT INTO T_ON_SPOT_HELP VALUES (110020, 0, 1, 100000, 0, GETDATE(), 0, 1, 1, 0, 110036, 0, 'Transshipment'  )</v>
      </c>
    </row>
    <row r="25" spans="2:17">
      <c r="B25">
        <v>110021</v>
      </c>
      <c r="C25">
        <v>0</v>
      </c>
      <c r="D25">
        <v>1</v>
      </c>
      <c r="E25">
        <v>100000</v>
      </c>
      <c r="F25">
        <v>0</v>
      </c>
      <c r="G25" s="135" t="s">
        <v>34</v>
      </c>
      <c r="H25">
        <v>0</v>
      </c>
      <c r="I25">
        <v>1</v>
      </c>
      <c r="J25">
        <v>1</v>
      </c>
      <c r="K25">
        <v>0</v>
      </c>
      <c r="M25" s="136">
        <v>110037</v>
      </c>
      <c r="N25" s="100" t="s">
        <v>431</v>
      </c>
      <c r="O25" s="137">
        <v>0</v>
      </c>
      <c r="P25" t="s">
        <v>446</v>
      </c>
      <c r="Q25" s="136" t="str">
        <f t="shared" si="0"/>
        <v>INSERT INTO T_ON_SPOT_HELP VALUES (110021, 0, 1, 100000, 0, GETDATE(), 0, 1, 1, 0, 110037, 0, 'Place of Taking in Charge'  )</v>
      </c>
    </row>
    <row r="26" spans="2:17">
      <c r="B26">
        <v>110022</v>
      </c>
      <c r="C26">
        <v>0</v>
      </c>
      <c r="D26">
        <v>1</v>
      </c>
      <c r="E26">
        <v>100000</v>
      </c>
      <c r="F26">
        <v>0</v>
      </c>
      <c r="G26" s="135" t="s">
        <v>34</v>
      </c>
      <c r="H26">
        <v>0</v>
      </c>
      <c r="I26">
        <v>1</v>
      </c>
      <c r="J26">
        <v>1</v>
      </c>
      <c r="K26">
        <v>0</v>
      </c>
      <c r="M26" s="136">
        <v>110041</v>
      </c>
      <c r="N26" s="100" t="s">
        <v>436</v>
      </c>
      <c r="O26" s="137">
        <v>0</v>
      </c>
      <c r="P26" t="s">
        <v>495</v>
      </c>
      <c r="Q26" s="136" t="str">
        <f t="shared" si="0"/>
        <v>INSERT INTO T_ON_SPOT_HELP VALUES (110022, 0, 1, 100000, 0, GETDATE(), 0, 1, 1, 0, 110041, 0, 'Port of Loading'  )</v>
      </c>
    </row>
    <row r="27" spans="2:17">
      <c r="B27">
        <v>110023</v>
      </c>
      <c r="C27">
        <v>0</v>
      </c>
      <c r="D27">
        <v>1</v>
      </c>
      <c r="E27">
        <v>100000</v>
      </c>
      <c r="F27">
        <v>0</v>
      </c>
      <c r="G27" s="135" t="s">
        <v>34</v>
      </c>
      <c r="H27">
        <v>0</v>
      </c>
      <c r="I27">
        <v>1</v>
      </c>
      <c r="J27">
        <v>1</v>
      </c>
      <c r="K27">
        <v>0</v>
      </c>
      <c r="M27" s="136">
        <v>110042</v>
      </c>
      <c r="N27" s="100" t="s">
        <v>437</v>
      </c>
      <c r="O27" s="137">
        <v>0</v>
      </c>
      <c r="P27" t="s">
        <v>496</v>
      </c>
      <c r="Q27" s="136" t="str">
        <f t="shared" si="0"/>
        <v>INSERT INTO T_ON_SPOT_HELP VALUES (110023, 0, 1, 100000, 0, GETDATE(), 0, 1, 1, 0, 110042, 0, 'Port of Discharge'  )</v>
      </c>
    </row>
    <row r="28" spans="2:17">
      <c r="B28">
        <v>110024</v>
      </c>
      <c r="C28">
        <v>0</v>
      </c>
      <c r="D28">
        <v>1</v>
      </c>
      <c r="E28">
        <v>100000</v>
      </c>
      <c r="F28">
        <v>0</v>
      </c>
      <c r="G28" s="135" t="s">
        <v>34</v>
      </c>
      <c r="H28">
        <v>0</v>
      </c>
      <c r="I28">
        <v>1</v>
      </c>
      <c r="J28">
        <v>1</v>
      </c>
      <c r="K28">
        <v>0</v>
      </c>
      <c r="M28" s="136">
        <v>110038</v>
      </c>
      <c r="N28" s="100" t="s">
        <v>432</v>
      </c>
      <c r="O28" s="137">
        <v>0</v>
      </c>
      <c r="P28" t="s">
        <v>445</v>
      </c>
      <c r="Q28" s="136" t="str">
        <f t="shared" si="0"/>
        <v>INSERT INTO T_ON_SPOT_HELP VALUES (110024, 0, 1, 100000, 0, GETDATE(), 0, 1, 1, 0, 110038, 0, 'Place of Final Destination'  )</v>
      </c>
    </row>
    <row r="29" spans="2:17">
      <c r="B29">
        <v>110025</v>
      </c>
      <c r="C29">
        <v>0</v>
      </c>
      <c r="D29">
        <v>1</v>
      </c>
      <c r="E29">
        <v>100000</v>
      </c>
      <c r="F29">
        <v>0</v>
      </c>
      <c r="G29" s="135" t="s">
        <v>34</v>
      </c>
      <c r="H29">
        <v>0</v>
      </c>
      <c r="I29">
        <v>1</v>
      </c>
      <c r="J29">
        <v>1</v>
      </c>
      <c r="K29">
        <v>0</v>
      </c>
      <c r="M29" s="136">
        <v>110039</v>
      </c>
      <c r="N29" s="100" t="s">
        <v>433</v>
      </c>
      <c r="O29" s="137">
        <v>0</v>
      </c>
      <c r="P29" t="s">
        <v>476</v>
      </c>
      <c r="Q29" s="136" t="str">
        <f t="shared" si="0"/>
        <v>INSERT INTO T_ON_SPOT_HELP VALUES (110025, 0, 1, 100000, 0, GETDATE(), 0, 1, 1, 0, 110039, 0, 'Latest Date of Shipment'  )</v>
      </c>
    </row>
    <row r="30" spans="2:17">
      <c r="B30">
        <v>110026</v>
      </c>
      <c r="C30">
        <v>0</v>
      </c>
      <c r="D30">
        <v>1</v>
      </c>
      <c r="E30">
        <v>100000</v>
      </c>
      <c r="F30">
        <v>0</v>
      </c>
      <c r="G30" s="135" t="s">
        <v>34</v>
      </c>
      <c r="H30">
        <v>0</v>
      </c>
      <c r="I30">
        <v>1</v>
      </c>
      <c r="J30">
        <v>1</v>
      </c>
      <c r="K30">
        <v>0</v>
      </c>
      <c r="M30" s="136">
        <v>110040</v>
      </c>
      <c r="N30" s="100" t="s">
        <v>434</v>
      </c>
      <c r="O30" s="137">
        <v>0</v>
      </c>
      <c r="P30" t="s">
        <v>435</v>
      </c>
      <c r="Q30" s="136" t="str">
        <f t="shared" si="0"/>
        <v>INSERT INTO T_ON_SPOT_HELP VALUES (110026, 0, 1, 100000, 0, GETDATE(), 0, 1, 1, 0, 110040, 0, 'Shipment Period'  )</v>
      </c>
    </row>
    <row r="31" spans="2:17">
      <c r="B31">
        <v>110027</v>
      </c>
      <c r="C31">
        <v>0</v>
      </c>
      <c r="D31">
        <v>1</v>
      </c>
      <c r="E31">
        <v>100000</v>
      </c>
      <c r="F31">
        <v>0</v>
      </c>
      <c r="G31" s="135" t="s">
        <v>34</v>
      </c>
      <c r="H31">
        <v>0</v>
      </c>
      <c r="I31">
        <v>1</v>
      </c>
      <c r="J31">
        <v>1</v>
      </c>
      <c r="K31">
        <v>0</v>
      </c>
      <c r="M31" s="136">
        <v>110043</v>
      </c>
      <c r="N31" s="100" t="s">
        <v>438</v>
      </c>
      <c r="O31" s="137">
        <v>0</v>
      </c>
      <c r="P31" t="s">
        <v>497</v>
      </c>
      <c r="Q31" s="136" t="str">
        <f t="shared" si="0"/>
        <v>INSERT INTO T_ON_SPOT_HELP VALUES (110027, 0, 1, 100000, 0, GETDATE(), 0, 1, 1, 0, 110043, 0, 'Description of Goods'  )</v>
      </c>
    </row>
    <row r="32" spans="2:17">
      <c r="B32">
        <v>110028</v>
      </c>
      <c r="C32">
        <v>0</v>
      </c>
      <c r="D32">
        <v>1</v>
      </c>
      <c r="E32">
        <v>100000</v>
      </c>
      <c r="F32">
        <v>0</v>
      </c>
      <c r="G32" s="135" t="s">
        <v>34</v>
      </c>
      <c r="H32">
        <v>0</v>
      </c>
      <c r="I32">
        <v>1</v>
      </c>
      <c r="J32">
        <v>1</v>
      </c>
      <c r="K32">
        <v>0</v>
      </c>
      <c r="M32" s="136">
        <v>110045</v>
      </c>
      <c r="N32" s="100" t="s">
        <v>439</v>
      </c>
      <c r="O32" s="137">
        <v>0</v>
      </c>
      <c r="P32" t="s">
        <v>440</v>
      </c>
      <c r="Q32" s="136" t="str">
        <f t="shared" si="0"/>
        <v>INSERT INTO T_ON_SPOT_HELP VALUES (110028, 0, 1, 100000, 0, GETDATE(), 0, 1, 1, 0, 110045, 0, 'Documents Required'  )</v>
      </c>
    </row>
    <row r="33" spans="2:17">
      <c r="B33">
        <v>110029</v>
      </c>
      <c r="C33">
        <v>0</v>
      </c>
      <c r="D33">
        <v>1</v>
      </c>
      <c r="E33">
        <v>100000</v>
      </c>
      <c r="F33">
        <v>0</v>
      </c>
      <c r="G33" s="135" t="s">
        <v>34</v>
      </c>
      <c r="H33">
        <v>0</v>
      </c>
      <c r="I33">
        <v>1</v>
      </c>
      <c r="J33">
        <v>1</v>
      </c>
      <c r="K33">
        <v>0</v>
      </c>
      <c r="M33" s="136">
        <v>110047</v>
      </c>
      <c r="N33" s="100" t="s">
        <v>441</v>
      </c>
      <c r="O33" s="137">
        <v>0</v>
      </c>
      <c r="P33" t="s">
        <v>477</v>
      </c>
      <c r="Q33" s="136" t="str">
        <f t="shared" si="0"/>
        <v>INSERT INTO T_ON_SPOT_HELP VALUES (110029, 0, 1, 100000, 0, GETDATE(), 0, 1, 1, 0, 110047, 0, 'Additional Conditions'  )</v>
      </c>
    </row>
    <row r="34" spans="2:17">
      <c r="B34">
        <v>110030</v>
      </c>
      <c r="C34">
        <v>0</v>
      </c>
      <c r="D34">
        <v>1</v>
      </c>
      <c r="E34">
        <v>100000</v>
      </c>
      <c r="F34">
        <v>0</v>
      </c>
      <c r="G34" s="135" t="s">
        <v>34</v>
      </c>
      <c r="H34">
        <v>0</v>
      </c>
      <c r="I34">
        <v>1</v>
      </c>
      <c r="J34">
        <v>1</v>
      </c>
      <c r="K34">
        <v>0</v>
      </c>
      <c r="M34" s="136">
        <v>110080</v>
      </c>
      <c r="N34" s="100" t="s">
        <v>442</v>
      </c>
      <c r="O34" s="137">
        <v>0</v>
      </c>
      <c r="P34" t="s">
        <v>443</v>
      </c>
      <c r="Q34" s="136" t="str">
        <f t="shared" si="0"/>
        <v>INSERT INTO T_ON_SPOT_HELP VALUES (110030, 0, 1, 100000, 0, GETDATE(), 0, 1, 1, 0, 110080, 0, 'Charges'  )</v>
      </c>
    </row>
    <row r="35" spans="2:17">
      <c r="B35">
        <v>110031</v>
      </c>
      <c r="C35">
        <v>0</v>
      </c>
      <c r="D35">
        <v>1</v>
      </c>
      <c r="E35">
        <v>100000</v>
      </c>
      <c r="F35">
        <v>0</v>
      </c>
      <c r="G35" s="135" t="s">
        <v>34</v>
      </c>
      <c r="H35">
        <v>0</v>
      </c>
      <c r="I35">
        <v>1</v>
      </c>
      <c r="J35">
        <v>1</v>
      </c>
      <c r="K35">
        <v>0</v>
      </c>
      <c r="M35" s="136">
        <v>110049</v>
      </c>
      <c r="N35" s="100">
        <v>48</v>
      </c>
      <c r="O35" s="137">
        <v>0</v>
      </c>
      <c r="P35" t="s">
        <v>498</v>
      </c>
      <c r="Q35" s="136" t="str">
        <f t="shared" si="0"/>
        <v>INSERT INTO T_ON_SPOT_HELP VALUES (110031, 0, 1, 100000, 0, GETDATE(), 0, 1, 1, 0, 110049, 0, 'Period of Presentation'  )</v>
      </c>
    </row>
    <row r="36" spans="2:17">
      <c r="B36">
        <v>110032</v>
      </c>
      <c r="C36">
        <v>0</v>
      </c>
      <c r="D36">
        <v>1</v>
      </c>
      <c r="E36">
        <v>100000</v>
      </c>
      <c r="F36">
        <v>0</v>
      </c>
      <c r="G36" s="135" t="s">
        <v>34</v>
      </c>
      <c r="H36">
        <v>0</v>
      </c>
      <c r="I36">
        <v>1</v>
      </c>
      <c r="J36">
        <v>1</v>
      </c>
      <c r="K36">
        <v>0</v>
      </c>
      <c r="M36" s="136">
        <v>110050</v>
      </c>
      <c r="N36" s="100">
        <v>49</v>
      </c>
      <c r="O36" s="137">
        <v>0</v>
      </c>
      <c r="P36" t="s">
        <v>499</v>
      </c>
      <c r="Q36" s="136" t="str">
        <f t="shared" si="0"/>
        <v>INSERT INTO T_ON_SPOT_HELP VALUES (110032, 0, 1, 100000, 0, GETDATE(), 0, 1, 1, 0, 110050, 0, 'Confiremation Instructions'  )</v>
      </c>
    </row>
    <row r="37" spans="2:17">
      <c r="B37">
        <v>110033</v>
      </c>
      <c r="C37">
        <v>0</v>
      </c>
      <c r="D37">
        <v>1</v>
      </c>
      <c r="E37">
        <v>100000</v>
      </c>
      <c r="F37">
        <v>0</v>
      </c>
      <c r="G37" s="135" t="s">
        <v>34</v>
      </c>
      <c r="H37">
        <v>0</v>
      </c>
      <c r="I37">
        <v>1</v>
      </c>
      <c r="J37">
        <v>1</v>
      </c>
      <c r="K37">
        <v>0</v>
      </c>
      <c r="M37" s="136">
        <v>110059</v>
      </c>
      <c r="N37" s="100" t="s">
        <v>205</v>
      </c>
      <c r="O37" s="137">
        <v>0</v>
      </c>
      <c r="P37" t="s">
        <v>500</v>
      </c>
      <c r="Q37" s="136" t="str">
        <f t="shared" si="0"/>
        <v>INSERT INTO T_ON_SPOT_HELP VALUES (110033, 0, 1, 100000, 0, GETDATE(), 0, 1, 1, 0, 110059, 0, 'Senders Corresondent'  )</v>
      </c>
    </row>
    <row r="38" spans="2:17">
      <c r="B38">
        <v>110034</v>
      </c>
      <c r="C38">
        <v>0</v>
      </c>
      <c r="D38">
        <v>1</v>
      </c>
      <c r="E38">
        <v>100000</v>
      </c>
      <c r="F38">
        <v>0</v>
      </c>
      <c r="G38" s="135" t="s">
        <v>34</v>
      </c>
      <c r="H38">
        <v>0</v>
      </c>
      <c r="I38">
        <v>1</v>
      </c>
      <c r="J38">
        <v>1</v>
      </c>
      <c r="K38">
        <v>0</v>
      </c>
      <c r="M38" s="136">
        <v>110090</v>
      </c>
      <c r="N38" s="100">
        <v>78</v>
      </c>
      <c r="O38" s="137">
        <v>0</v>
      </c>
      <c r="P38" t="s">
        <v>444</v>
      </c>
      <c r="Q38" s="136" t="str">
        <f t="shared" si="0"/>
        <v>INSERT INTO T_ON_SPOT_HELP VALUES (110034, 0, 1, 100000, 0, GETDATE(), 0, 1, 1, 0, 110090, 0, 'Instructions to the Paying/Accepting/Negotiating Bank'  )</v>
      </c>
    </row>
    <row r="39" spans="2:17">
      <c r="B39">
        <v>110035</v>
      </c>
      <c r="C39">
        <v>0</v>
      </c>
      <c r="D39">
        <v>1</v>
      </c>
      <c r="E39">
        <v>100000</v>
      </c>
      <c r="F39">
        <v>0</v>
      </c>
      <c r="G39" s="135" t="s">
        <v>34</v>
      </c>
      <c r="H39">
        <v>0</v>
      </c>
      <c r="I39">
        <v>1</v>
      </c>
      <c r="J39">
        <v>1</v>
      </c>
      <c r="K39">
        <v>0</v>
      </c>
      <c r="M39" s="136">
        <v>110074</v>
      </c>
      <c r="N39" s="100" t="s">
        <v>206</v>
      </c>
      <c r="O39" s="137">
        <v>0</v>
      </c>
      <c r="P39" t="s">
        <v>207</v>
      </c>
      <c r="Q39" s="136" t="str">
        <f t="shared" si="0"/>
        <v>INSERT INTO T_ON_SPOT_HELP VALUES (110035, 0, 1, 100000, 0, GETDATE(), 0, 1, 1, 0, 110074, 0, 'Account With Institution'  )</v>
      </c>
    </row>
    <row r="40" spans="2:17">
      <c r="B40">
        <v>110036</v>
      </c>
      <c r="C40">
        <v>0</v>
      </c>
      <c r="D40">
        <v>1</v>
      </c>
      <c r="E40">
        <v>100000</v>
      </c>
      <c r="F40">
        <v>0</v>
      </c>
      <c r="G40" s="135" t="s">
        <v>34</v>
      </c>
      <c r="H40">
        <v>0</v>
      </c>
      <c r="I40">
        <v>1</v>
      </c>
      <c r="J40">
        <v>1</v>
      </c>
      <c r="K40">
        <v>0</v>
      </c>
      <c r="M40" s="137">
        <v>110083</v>
      </c>
      <c r="N40" s="100">
        <v>72</v>
      </c>
      <c r="O40" s="137">
        <v>0</v>
      </c>
      <c r="P40" t="s">
        <v>209</v>
      </c>
      <c r="Q40" s="136" t="str">
        <f t="shared" si="0"/>
        <v>INSERT INTO T_ON_SPOT_HELP VALUES (110036, 0, 1, 100000, 0, GETDATE(), 0, 1, 1, 0, 110083, 0, 'Sender to Receiver Information'  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</vt:i4>
      </vt:variant>
    </vt:vector>
  </HeadingPairs>
  <TitlesOfParts>
    <vt:vector size="27" baseType="lpstr">
      <vt:lpstr>Main</vt:lpstr>
      <vt:lpstr>T_SYSTEM_KEY</vt:lpstr>
      <vt:lpstr>T_SYSTEM</vt:lpstr>
      <vt:lpstr>T_TYPE</vt:lpstr>
      <vt:lpstr>T_TYPE_VALUE</vt:lpstr>
      <vt:lpstr>T_PREFERENCE</vt:lpstr>
      <vt:lpstr>T_GENERIC_MAP</vt:lpstr>
      <vt:lpstr>T_LEGAL_ENTITY</vt:lpstr>
      <vt:lpstr>T_SYSTEM_DATE</vt:lpstr>
      <vt:lpstr>T_SP_LOG_LEVEL</vt:lpstr>
      <vt:lpstr>T_FSM_TYPE</vt:lpstr>
      <vt:lpstr>T_FSM_STATE</vt:lpstr>
      <vt:lpstr>T_FSM_ACTION</vt:lpstr>
      <vt:lpstr>T_FSM_STATE_TRANSITION</vt:lpstr>
      <vt:lpstr>T_ROLE_STATE_MAP</vt:lpstr>
      <vt:lpstr>T_STATE_RECOMMEND_RETURN_MAP</vt:lpstr>
      <vt:lpstr>T_ROLE</vt:lpstr>
      <vt:lpstr>T_GROUP</vt:lpstr>
      <vt:lpstr>T_USER</vt:lpstr>
      <vt:lpstr>T_GUI_CONTROL</vt:lpstr>
      <vt:lpstr>T_GUI_CONTROL_PERMISSION</vt:lpstr>
      <vt:lpstr>T_EMAIL_TEMPLATE</vt:lpstr>
      <vt:lpstr>T_ON_SPOT_HELP</vt:lpstr>
      <vt:lpstr>f</vt:lpstr>
      <vt:lpstr>ID_DS_ENV_KEY</vt:lpstr>
      <vt:lpstr>ID_ENV_KEY</vt:lpstr>
      <vt:lpstr>ID_USER_MOD_KEY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 Ahmed</dc:creator>
  <cp:lastModifiedBy>Mirajul Islam</cp:lastModifiedBy>
  <cp:revision>0</cp:revision>
  <dcterms:created xsi:type="dcterms:W3CDTF">2010-03-06T17:00:51Z</dcterms:created>
  <dcterms:modified xsi:type="dcterms:W3CDTF">2020-12-23T05:14:03Z</dcterms:modified>
</cp:coreProperties>
</file>