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Sheet1!$A$8:$L$51</definedName>
  </definedNames>
  <calcPr/>
</workbook>
</file>

<file path=xl/sharedStrings.xml><?xml version="1.0" encoding="utf-8"?>
<sst xmlns="http://schemas.openxmlformats.org/spreadsheetml/2006/main" count="474" uniqueCount="181">
  <si>
    <t>COVID-19 Digital Rights Tracker</t>
  </si>
  <si>
    <t>Author: Samuel Woodhams</t>
  </si>
  <si>
    <t>Austria</t>
  </si>
  <si>
    <t>Europe</t>
  </si>
  <si>
    <t>100,000+</t>
  </si>
  <si>
    <t>State</t>
  </si>
  <si>
    <t>Austrian Red Cross</t>
  </si>
  <si>
    <t>Both</t>
  </si>
  <si>
    <t>https://apps.apple.com/at/app/apple-store/id1503717224</t>
  </si>
  <si>
    <t>https://play.google.com/store/apps/details?id=at.roteskreuz.stopcorona</t>
  </si>
  <si>
    <t>✓</t>
  </si>
  <si>
    <t>Bluetooth</t>
  </si>
  <si>
    <t>Decentralized</t>
  </si>
  <si>
    <t>Bahrain</t>
  </si>
  <si>
    <t>MENA</t>
  </si>
  <si>
    <t>Information &amp; eGovernment Authority</t>
  </si>
  <si>
    <t>https://apps.apple.com/app/id1501478858</t>
  </si>
  <si>
    <t>https://play.google.com/store/apps/details?id=bh.bahrain.corona.tracker</t>
  </si>
  <si>
    <t>X</t>
  </si>
  <si>
    <t>Bluetooth &amp; GPS</t>
  </si>
  <si>
    <t>Centralized</t>
  </si>
  <si>
    <t>Bulgaria</t>
  </si>
  <si>
    <t>10,000+</t>
  </si>
  <si>
    <t>Bulgarian Council of Ministers</t>
  </si>
  <si>
    <t>https://apps.apple.com/bg/app/virusafe/id1506362170</t>
  </si>
  <si>
    <t>https://play.google.com/store/apps/details?id=bg.government.virusafe</t>
  </si>
  <si>
    <t>GPS</t>
  </si>
  <si>
    <t>China</t>
  </si>
  <si>
    <t>Asia</t>
  </si>
  <si>
    <t>N/A</t>
  </si>
  <si>
    <t>Public-Private</t>
  </si>
  <si>
    <t>General Office of the State Council &amp; CETC</t>
  </si>
  <si>
    <t>Alipay, WeChat &amp; QQ</t>
  </si>
  <si>
    <t>Unknown</t>
  </si>
  <si>
    <t>Gov. surveillance data</t>
  </si>
  <si>
    <t>Cyprus</t>
  </si>
  <si>
    <t>100+</t>
  </si>
  <si>
    <t>Gov.of the Republic of Cyprus &amp; RiseUp</t>
  </si>
  <si>
    <t>Android</t>
  </si>
  <si>
    <t>https://play.google.com/store/apps/details?id=edu.rise.ihnilatis</t>
  </si>
  <si>
    <t>Czech Republic</t>
  </si>
  <si>
    <t>1,000,000+</t>
  </si>
  <si>
    <t>Private</t>
  </si>
  <si>
    <t>Seznam.cz, a.s</t>
  </si>
  <si>
    <t>https://apps.apple.com/cz/app/mapy-cz/id411411020?l=cs</t>
  </si>
  <si>
    <t>https://play.google.com/store/apps/details?id=cz.seznam.mapy&amp;hl=cs</t>
  </si>
  <si>
    <t>Ministry of Health of the Czech Republic</t>
  </si>
  <si>
    <t>https://play.google.com/store/apps/details?hl=en&amp;id=cz.covid19cz.erouska</t>
  </si>
  <si>
    <t>Ghana</t>
  </si>
  <si>
    <t>Ministry of C&amp;T and Ministry of Health</t>
  </si>
  <si>
    <t>Android (direct download)</t>
  </si>
  <si>
    <t>Iceland</t>
  </si>
  <si>
    <t>50,000+</t>
  </si>
  <si>
    <t>Office of the Medical Director of Health</t>
  </si>
  <si>
    <t>https://apps.apple.com/is/app/rakning-c-19/id1504655876</t>
  </si>
  <si>
    <t>https://play.google.com/store/apps/details?id=is.landlaeknir.rakning&amp;hl=en_GB</t>
  </si>
  <si>
    <t>India</t>
  </si>
  <si>
    <t>50+</t>
  </si>
  <si>
    <t>Gozo Services Tech Pvt. Ltd.</t>
  </si>
  <si>
    <t>https://play.google.com/store/apps/details?id=com.flowace.saiyam</t>
  </si>
  <si>
    <t>5,000+</t>
  </si>
  <si>
    <t>FaceTagR</t>
  </si>
  <si>
    <t>https://play.google.com/store/apps/details?id=www.facetagr.com.cobuddy</t>
  </si>
  <si>
    <t>50,000,000+</t>
  </si>
  <si>
    <t>NIC eGov Mobile Apps</t>
  </si>
  <si>
    <t>https://apps.apple.com/US/app/id1505825357?l=en</t>
  </si>
  <si>
    <t>https://play.google.com/store/apps/details?id=nic.goi.aarogyasetu</t>
  </si>
  <si>
    <t>India (Arunachal Pradesh)</t>
  </si>
  <si>
    <t>1,000+</t>
  </si>
  <si>
    <t xml:space="preserve">ATSUYA TECHNOLOGIES </t>
  </si>
  <si>
    <t>https://play.google.com/store/apps/details?id=app.igotit.covidcare</t>
  </si>
  <si>
    <t>India (Chhattisgarh)</t>
  </si>
  <si>
    <t xml:space="preserve">Asia </t>
  </si>
  <si>
    <t>Private - Public</t>
  </si>
  <si>
    <t>Chhattisgarh Infotech &amp; Gov. of Chhattisgarh</t>
  </si>
  <si>
    <t>https://play.google.com/store/apps/details?hl=en&amp;id=in.gov.chhattisgarh.cova</t>
  </si>
  <si>
    <t>India (Goa)</t>
  </si>
  <si>
    <t>Intugine Technologies &amp; Government of Goa</t>
  </si>
  <si>
    <t>https://play.google.com/store/apps/details?id=com.intutrack.covidtrack</t>
  </si>
  <si>
    <t>India (Himachal Pradesh)</t>
  </si>
  <si>
    <t>Dept. of IT, Himachal Pradesh Productivity</t>
  </si>
  <si>
    <t>https://play.google.com/store/apps/details?id=com.developmentlogics.patientgeotracker</t>
  </si>
  <si>
    <t>India (Karnataka)</t>
  </si>
  <si>
    <t>KSRSAC KGIS</t>
  </si>
  <si>
    <t>https://play.google.com/store/apps/details?id=com.ksrsac.drawshapefile</t>
  </si>
  <si>
    <t>India (Maharashta)</t>
  </si>
  <si>
    <t>Maharashta State Innovation Society</t>
  </si>
  <si>
    <t>https://play.google.com/store/apps/details?id=com.mahakavach</t>
  </si>
  <si>
    <t>India (Odisha)</t>
  </si>
  <si>
    <t>1000+</t>
  </si>
  <si>
    <t>Government of Odisha</t>
  </si>
  <si>
    <t>https://play.google.com/store/apps/details?id=odisha.gov.covid19</t>
  </si>
  <si>
    <t>Home Department, Govt. of Odisha</t>
  </si>
  <si>
    <t>https://play.google.com/store/apps/details?id=com.ocac.covidodisha</t>
  </si>
  <si>
    <t>India (Punjab)</t>
  </si>
  <si>
    <t>500,000+</t>
  </si>
  <si>
    <t>Government of Punjab</t>
  </si>
  <si>
    <t>https://play.google.com/store/apps/details?id=in.gov.punjab.cova</t>
  </si>
  <si>
    <t>India (Surat)</t>
  </si>
  <si>
    <t>Surat Municipal Corporation (SMC)</t>
  </si>
  <si>
    <t>https://play.google.com/store/apps/details?id=in.smc.covidout</t>
  </si>
  <si>
    <t>India (Tamil Nadu)</t>
  </si>
  <si>
    <t>Pixxon AI Solutions &amp; Gov. of Tamil Nadu</t>
  </si>
  <si>
    <t>https://play.google.com/store/apps/details?id=com.pixxonai.covid19</t>
  </si>
  <si>
    <t>India (Uttar Pradesh)</t>
  </si>
  <si>
    <t>India Health Action Trust &amp; Gov. of Uttar Pradesh</t>
  </si>
  <si>
    <t>https://play.google.com/store/apps/details?id=com.covid19.dgmup</t>
  </si>
  <si>
    <t>India (Uttarakhand)</t>
  </si>
  <si>
    <t>Govt of Uttarakhand (USERC)</t>
  </si>
  <si>
    <t>https://play.google.com/store/apps/details?id=com.app_release.covid19finalcourse</t>
  </si>
  <si>
    <t>Indonesia</t>
  </si>
  <si>
    <t>Ministry of Communication and IT</t>
  </si>
  <si>
    <t>https://play.google.com/store/apps/details?id=com.telkom.tracencare</t>
  </si>
  <si>
    <t>Israel</t>
  </si>
  <si>
    <t>Ministry of Health</t>
  </si>
  <si>
    <t>https://apps.apple.com/us/app/id1503224314?ls=1</t>
  </si>
  <si>
    <t>https://play.google.com/store/apps/details?id=com.hamagen</t>
  </si>
  <si>
    <t>Italy</t>
  </si>
  <si>
    <t>Softmining Srl</t>
  </si>
  <si>
    <t>https://play.google.com/store/apps/details?hl=en&amp;id=it.softmining.projects.covid19.savelifestyle</t>
  </si>
  <si>
    <t>Kyrgyzstan</t>
  </si>
  <si>
    <t>Center for Digital Technologies</t>
  </si>
  <si>
    <t>https://play.google.com/store/apps/details?hl=en&amp;id=kg.cdt.stopcovid19</t>
  </si>
  <si>
    <t>Mexico (Jalisco)</t>
  </si>
  <si>
    <t>S. America</t>
  </si>
  <si>
    <r>
      <t xml:space="preserve">5,000+ </t>
    </r>
    <r>
      <rPr>
        <b/>
      </rPr>
      <t>*</t>
    </r>
  </si>
  <si>
    <t>Government of the State of Jalisco</t>
  </si>
  <si>
    <t>https://apps.apple.com/fr/app/covid-19-jalisco/id1504356187</t>
  </si>
  <si>
    <t>https://play.google.com/store/apps/details?hl=en&amp;id=com.covid19.cgig</t>
  </si>
  <si>
    <t>North Macedonia</t>
  </si>
  <si>
    <t>Ministry of Info., Society and Administration</t>
  </si>
  <si>
    <t>https://apps.apple.com/mk/app/stopkorona!/id1506641869</t>
  </si>
  <si>
    <t>https://play.google.com/store/apps/details?id=mk.gov.koronavirus.stop</t>
  </si>
  <si>
    <t>Decentralised</t>
  </si>
  <si>
    <t>Philippines (Cebu)</t>
  </si>
  <si>
    <t>DXFORM Inc., Philippines DoH, Cebu Police</t>
  </si>
  <si>
    <t>https://apps.apple.com/US/app/id1506567245?l=en</t>
  </si>
  <si>
    <t>https://play.google.com/store/apps/details?hl=en&amp;id=com.dxform.ph</t>
  </si>
  <si>
    <t>Poland</t>
  </si>
  <si>
    <t>Ministry of Digitization</t>
  </si>
  <si>
    <t>https://apps.apple.com/pl/app/home-quarantine/id1502997499</t>
  </si>
  <si>
    <t>https://play.google.com/store/apps/details?id=pl.nask.droid.kwarantannadomowa&amp;hl=en_US</t>
  </si>
  <si>
    <t>Singapore</t>
  </si>
  <si>
    <t xml:space="preserve">State </t>
  </si>
  <si>
    <t>Government Technology Agency</t>
  </si>
  <si>
    <t>https://apps.apple.com/US/app/id1498276074?l=en</t>
  </si>
  <si>
    <t>https://play.google.com/store/apps/details?id=sg.gov.tech.bluetrace</t>
  </si>
  <si>
    <t xml:space="preserve">Bluetooth </t>
  </si>
  <si>
    <t xml:space="preserve">Centralized </t>
  </si>
  <si>
    <t>Slovak Republic</t>
  </si>
  <si>
    <t>Marek Gogoľ</t>
  </si>
  <si>
    <t>https://play.google.com/store/apps/details?id=sk.marekgogol.zostanzdravy</t>
  </si>
  <si>
    <t>South Korea</t>
  </si>
  <si>
    <t>Tina Three Co., Ltd.</t>
  </si>
  <si>
    <t>https://play.google.com/store/apps/details?id=com.tina3d.corona100m&amp;hl=en_US</t>
  </si>
  <si>
    <r>
      <t xml:space="preserve">60,000+ </t>
    </r>
    <r>
      <rPr>
        <b/>
      </rPr>
      <t>*</t>
    </r>
  </si>
  <si>
    <t>Jun-Young Lee</t>
  </si>
  <si>
    <t>https://play.google.com/store/apps/details?hl=en&amp;id=jcsla.novelcoronavirus</t>
  </si>
  <si>
    <t>Byungchul YOO</t>
  </si>
  <si>
    <t>https://apps.apple.com/US/app/id1475429652?l=en</t>
  </si>
  <si>
    <t>https://play.google.com/store/apps/details?hl=en&amp;id=com.bienciel.centeralarm</t>
  </si>
  <si>
    <t>Spain (Catalonia)</t>
  </si>
  <si>
    <t>Government of Catalonia</t>
  </si>
  <si>
    <t>https://apps.apple.com/US/app/id1502992288?l=en</t>
  </si>
  <si>
    <t>https://play.google.com/store/apps/details?id=cat.gencat.mobi.StopCovid19Cat</t>
  </si>
  <si>
    <t>Spain (Madrid)</t>
  </si>
  <si>
    <t>Ministry of Health of the Community of Madrid</t>
  </si>
  <si>
    <t>https://apps.apple.com/US/app/id1502911576?l=en</t>
  </si>
  <si>
    <t>https://play.google.com/store/apps/details?id=org.madrid.CoronaMadrid</t>
  </si>
  <si>
    <t>Turkey</t>
  </si>
  <si>
    <t>T. C. Ministry of Health</t>
  </si>
  <si>
    <t>https://apps.apple.com/US/app/id1503515316?l=en</t>
  </si>
  <si>
    <t>https://play.google.com/store/apps/details?id=tr.gov.saglik.koronaonlem</t>
  </si>
  <si>
    <t>U.S.</t>
  </si>
  <si>
    <t>N. America</t>
  </si>
  <si>
    <t>Massachusetts Institute of Technology</t>
  </si>
  <si>
    <t>https://apps.apple.com/us/app/private-kit-prototype/id1501903733</t>
  </si>
  <si>
    <t>https://play.google.com/store/apps/details?id=edu.mit.privatekit</t>
  </si>
  <si>
    <t>Piusworks LLC</t>
  </si>
  <si>
    <t>https://apps.apple.com/us/app/contact-tracing/id1504531104?ls=1</t>
  </si>
  <si>
    <t>https://play.google.com/store/apps/details?id=com.piusworks.contact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</si>
</sst>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21.0"/>
      <color theme="1"/>
      <name val="Helvetica Neue"/>
    </font>
    <font>
      <color theme="1"/>
      <name val="Arial"/>
    </font>
    <font>
      <u/>
      <sz val="10.0"/>
      <color rgb="FF0000FF"/>
      <name val="Helvetica Neue"/>
    </font>
    <font>
      <u/>
      <color rgb="FF0000FF"/>
    </font>
    <font>
      <b/>
      <color rgb="FFFFFFFF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32434"/>
        <bgColor rgb="FF23243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2" fontId="5" numFmtId="0" xfId="0" applyAlignment="1" applyFill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9" xfId="0" applyAlignment="1" applyFont="1" applyNumberFormat="1">
      <alignment shrinkToFit="0" vertical="bottom" wrapText="1"/>
    </xf>
    <xf borderId="0" fillId="2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2" numFmtId="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3" fontId="9" numFmtId="0" xfId="0" applyAlignment="1" applyFill="1" applyFont="1">
      <alignment horizontal="center" vertical="bottom"/>
    </xf>
    <xf borderId="0" fillId="0" fontId="10" numFmtId="0" xfId="0" applyAlignment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vertical="bottom"/>
    </xf>
    <xf borderId="0" fillId="3" fontId="11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0" fontId="2" numFmtId="9" xfId="0" applyAlignment="1" applyFont="1" applyNumberForma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3" fontId="2" numFmtId="0" xfId="0" applyAlignment="1" applyFont="1">
      <alignment vertical="bottom"/>
    </xf>
    <xf borderId="0" fillId="3" fontId="2" numFmtId="3" xfId="0" applyAlignment="1" applyFont="1" applyNumberFormat="1">
      <alignment vertical="bottom"/>
    </xf>
    <xf borderId="0" fillId="3" fontId="2" numFmtId="9" xfId="0" applyAlignment="1" applyFont="1" applyNumberFormat="1">
      <alignment vertical="bottom"/>
    </xf>
    <xf borderId="0" fillId="3" fontId="12" numFmtId="0" xfId="0" applyAlignment="1" applyFont="1">
      <alignment vertical="bottom"/>
    </xf>
    <xf borderId="0" fillId="3" fontId="8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523875</xdr:colOff>
      <xdr:row>1</xdr:row>
      <xdr:rowOff>47625</xdr:rowOff>
    </xdr:from>
    <xdr:ext cx="2276475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lay.google.com/store/apps/details?hl=en&amp;id=com.dxform.ph" TargetMode="External"/><Relationship Id="rId42" Type="http://schemas.openxmlformats.org/officeDocument/2006/relationships/hyperlink" Target="https://play.google.com/store/apps/details?id=pl.nask.droid.kwarantannadomowa&amp;hl=en_US" TargetMode="External"/><Relationship Id="rId41" Type="http://schemas.openxmlformats.org/officeDocument/2006/relationships/hyperlink" Target="https://apps.apple.com/pl/app/home-quarantine/id1502997499" TargetMode="External"/><Relationship Id="rId44" Type="http://schemas.openxmlformats.org/officeDocument/2006/relationships/hyperlink" Target="https://play.google.com/store/apps/details?id=sg.gov.tech.bluetrace" TargetMode="External"/><Relationship Id="rId43" Type="http://schemas.openxmlformats.org/officeDocument/2006/relationships/hyperlink" Target="https://apps.apple.com/US/app/id1498276074?l=en" TargetMode="External"/><Relationship Id="rId46" Type="http://schemas.openxmlformats.org/officeDocument/2006/relationships/hyperlink" Target="https://play.google.com/store/apps/details?id=com.tina3d.corona100m&amp;hl=en_US" TargetMode="External"/><Relationship Id="rId45" Type="http://schemas.openxmlformats.org/officeDocument/2006/relationships/hyperlink" Target="https://play.google.com/store/apps/details?id=sk.marekgogol.zostanzdravy" TargetMode="External"/><Relationship Id="rId1" Type="http://schemas.openxmlformats.org/officeDocument/2006/relationships/hyperlink" Target="https://apps.apple.com/at/app/apple-store/id1503717224" TargetMode="External"/><Relationship Id="rId2" Type="http://schemas.openxmlformats.org/officeDocument/2006/relationships/hyperlink" Target="https://play.google.com/store/apps/details?id=at.roteskreuz.stopcorona" TargetMode="External"/><Relationship Id="rId3" Type="http://schemas.openxmlformats.org/officeDocument/2006/relationships/hyperlink" Target="https://apps.apple.com/app/id1501478858" TargetMode="External"/><Relationship Id="rId4" Type="http://schemas.openxmlformats.org/officeDocument/2006/relationships/hyperlink" Target="https://play.google.com/store/apps/details?id=bh.bahrain.corona.tracker" TargetMode="External"/><Relationship Id="rId9" Type="http://schemas.openxmlformats.org/officeDocument/2006/relationships/hyperlink" Target="https://play.google.com/store/apps/details?id=cz.seznam.mapy&amp;hl=cs" TargetMode="External"/><Relationship Id="rId48" Type="http://schemas.openxmlformats.org/officeDocument/2006/relationships/hyperlink" Target="https://apps.apple.com/US/app/id1475429652?l=en" TargetMode="External"/><Relationship Id="rId47" Type="http://schemas.openxmlformats.org/officeDocument/2006/relationships/hyperlink" Target="https://play.google.com/store/apps/details?hl=en&amp;id=jcsla.novelcoronavirus" TargetMode="External"/><Relationship Id="rId49" Type="http://schemas.openxmlformats.org/officeDocument/2006/relationships/hyperlink" Target="https://play.google.com/store/apps/details?hl=en&amp;id=com.bienciel.centeralarm" TargetMode="External"/><Relationship Id="rId5" Type="http://schemas.openxmlformats.org/officeDocument/2006/relationships/hyperlink" Target="https://apps.apple.com/bg/app/virusafe/id1506362170" TargetMode="External"/><Relationship Id="rId6" Type="http://schemas.openxmlformats.org/officeDocument/2006/relationships/hyperlink" Target="https://play.google.com/store/apps/details?id=bg.government.virusafe" TargetMode="External"/><Relationship Id="rId7" Type="http://schemas.openxmlformats.org/officeDocument/2006/relationships/hyperlink" Target="https://play.google.com/store/apps/details?id=edu.rise.ihnilatis" TargetMode="External"/><Relationship Id="rId8" Type="http://schemas.openxmlformats.org/officeDocument/2006/relationships/hyperlink" Target="https://apps.apple.com/cz/app/mapy-cz/id411411020?l=cs" TargetMode="External"/><Relationship Id="rId31" Type="http://schemas.openxmlformats.org/officeDocument/2006/relationships/hyperlink" Target="https://apps.apple.com/us/app/id1503224314?ls=1" TargetMode="External"/><Relationship Id="rId30" Type="http://schemas.openxmlformats.org/officeDocument/2006/relationships/hyperlink" Target="https://play.google.com/store/apps/details?id=com.telkom.tracencare" TargetMode="External"/><Relationship Id="rId33" Type="http://schemas.openxmlformats.org/officeDocument/2006/relationships/hyperlink" Target="https://play.google.com/store/apps/details?hl=en&amp;id=it.softmining.projects.covid19.savelifestyle" TargetMode="External"/><Relationship Id="rId32" Type="http://schemas.openxmlformats.org/officeDocument/2006/relationships/hyperlink" Target="https://play.google.com/store/apps/details?id=com.hamagen" TargetMode="External"/><Relationship Id="rId35" Type="http://schemas.openxmlformats.org/officeDocument/2006/relationships/hyperlink" Target="https://apps.apple.com/fr/app/covid-19-jalisco/id1504356187" TargetMode="External"/><Relationship Id="rId34" Type="http://schemas.openxmlformats.org/officeDocument/2006/relationships/hyperlink" Target="https://play.google.com/store/apps/details?hl=en&amp;id=kg.cdt.stopcovid19" TargetMode="External"/><Relationship Id="rId37" Type="http://schemas.openxmlformats.org/officeDocument/2006/relationships/hyperlink" Target="https://apps.apple.com/mk/app/stopkorona!/id1506641869" TargetMode="External"/><Relationship Id="rId36" Type="http://schemas.openxmlformats.org/officeDocument/2006/relationships/hyperlink" Target="https://play.google.com/store/apps/details?hl=en&amp;id=com.covid19.cgig" TargetMode="External"/><Relationship Id="rId39" Type="http://schemas.openxmlformats.org/officeDocument/2006/relationships/hyperlink" Target="https://apps.apple.com/US/app/id1506567245?l=en" TargetMode="External"/><Relationship Id="rId38" Type="http://schemas.openxmlformats.org/officeDocument/2006/relationships/hyperlink" Target="https://play.google.com/store/apps/details?id=mk.gov.koronavirus.stop" TargetMode="External"/><Relationship Id="rId20" Type="http://schemas.openxmlformats.org/officeDocument/2006/relationships/hyperlink" Target="https://play.google.com/store/apps/details?id=com.developmentlogics.patientgeotracker" TargetMode="External"/><Relationship Id="rId22" Type="http://schemas.openxmlformats.org/officeDocument/2006/relationships/hyperlink" Target="https://play.google.com/store/apps/details?id=com.mahakavach" TargetMode="External"/><Relationship Id="rId21" Type="http://schemas.openxmlformats.org/officeDocument/2006/relationships/hyperlink" Target="https://play.google.com/store/apps/details?id=com.ksrsac.drawshapefile" TargetMode="External"/><Relationship Id="rId24" Type="http://schemas.openxmlformats.org/officeDocument/2006/relationships/hyperlink" Target="https://play.google.com/store/apps/details?id=com.ocac.covidodisha" TargetMode="External"/><Relationship Id="rId23" Type="http://schemas.openxmlformats.org/officeDocument/2006/relationships/hyperlink" Target="https://play.google.com/store/apps/details?id=odisha.gov.covid19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play.google.com/store/apps/details?id=in.smc.covidout" TargetMode="External"/><Relationship Id="rId25" Type="http://schemas.openxmlformats.org/officeDocument/2006/relationships/hyperlink" Target="https://play.google.com/store/apps/details?id=in.gov.punjab.cova" TargetMode="External"/><Relationship Id="rId28" Type="http://schemas.openxmlformats.org/officeDocument/2006/relationships/hyperlink" Target="https://play.google.com/store/apps/details?id=com.covid19.dgmup" TargetMode="External"/><Relationship Id="rId27" Type="http://schemas.openxmlformats.org/officeDocument/2006/relationships/hyperlink" Target="https://play.google.com/store/apps/details?id=com.pixxonai.covid19" TargetMode="External"/><Relationship Id="rId29" Type="http://schemas.openxmlformats.org/officeDocument/2006/relationships/hyperlink" Target="https://play.google.com/store/apps/details?id=com.app_release.covid19finalcourse" TargetMode="External"/><Relationship Id="rId51" Type="http://schemas.openxmlformats.org/officeDocument/2006/relationships/hyperlink" Target="https://play.google.com/store/apps/details?id=cat.gencat.mobi.StopCovid19Cat" TargetMode="External"/><Relationship Id="rId50" Type="http://schemas.openxmlformats.org/officeDocument/2006/relationships/hyperlink" Target="https://apps.apple.com/US/app/id1502992288?l=en" TargetMode="External"/><Relationship Id="rId53" Type="http://schemas.openxmlformats.org/officeDocument/2006/relationships/hyperlink" Target="https://play.google.com/store/apps/details?id=org.madrid.CoronaMadrid" TargetMode="External"/><Relationship Id="rId52" Type="http://schemas.openxmlformats.org/officeDocument/2006/relationships/hyperlink" Target="https://apps.apple.com/US/app/id1502911576?l=en" TargetMode="External"/><Relationship Id="rId11" Type="http://schemas.openxmlformats.org/officeDocument/2006/relationships/hyperlink" Target="https://apps.apple.com/is/app/rakning-c-19/id1504655876" TargetMode="External"/><Relationship Id="rId55" Type="http://schemas.openxmlformats.org/officeDocument/2006/relationships/hyperlink" Target="https://play.google.com/store/apps/details?id=tr.gov.saglik.koronaonlem" TargetMode="External"/><Relationship Id="rId10" Type="http://schemas.openxmlformats.org/officeDocument/2006/relationships/hyperlink" Target="https://play.google.com/store/apps/details?hl=en&amp;id=cz.covid19cz.erouska" TargetMode="External"/><Relationship Id="rId54" Type="http://schemas.openxmlformats.org/officeDocument/2006/relationships/hyperlink" Target="https://apps.apple.com/US/app/id1503515316?l=en" TargetMode="External"/><Relationship Id="rId13" Type="http://schemas.openxmlformats.org/officeDocument/2006/relationships/hyperlink" Target="https://play.google.com/store/apps/details?id=com.flowace.saiyam" TargetMode="External"/><Relationship Id="rId57" Type="http://schemas.openxmlformats.org/officeDocument/2006/relationships/hyperlink" Target="https://play.google.com/store/apps/details?id=edu.mit.privatekit" TargetMode="External"/><Relationship Id="rId12" Type="http://schemas.openxmlformats.org/officeDocument/2006/relationships/hyperlink" Target="https://play.google.com/store/apps/details?id=is.landlaeknir.rakning&amp;hl=en_GB" TargetMode="External"/><Relationship Id="rId56" Type="http://schemas.openxmlformats.org/officeDocument/2006/relationships/hyperlink" Target="https://apps.apple.com/us/app/private-kit-prototype/id1501903733" TargetMode="External"/><Relationship Id="rId15" Type="http://schemas.openxmlformats.org/officeDocument/2006/relationships/hyperlink" Target="https://apps.apple.com/US/app/id1505825357?l=en" TargetMode="External"/><Relationship Id="rId59" Type="http://schemas.openxmlformats.org/officeDocument/2006/relationships/hyperlink" Target="https://play.google.com/store/apps/details?id=com.piusworks.contact" TargetMode="External"/><Relationship Id="rId14" Type="http://schemas.openxmlformats.org/officeDocument/2006/relationships/hyperlink" Target="https://play.google.com/store/apps/details?id=www.facetagr.com.cobuddy" TargetMode="External"/><Relationship Id="rId58" Type="http://schemas.openxmlformats.org/officeDocument/2006/relationships/hyperlink" Target="https://apps.apple.com/us/app/contact-tracing/id1504531104?ls=1" TargetMode="External"/><Relationship Id="rId17" Type="http://schemas.openxmlformats.org/officeDocument/2006/relationships/hyperlink" Target="https://play.google.com/store/apps/details?id=app.igotit.covidcare" TargetMode="External"/><Relationship Id="rId16" Type="http://schemas.openxmlformats.org/officeDocument/2006/relationships/hyperlink" Target="https://play.google.com/store/apps/details?id=nic.goi.aarogyasetu" TargetMode="External"/><Relationship Id="rId19" Type="http://schemas.openxmlformats.org/officeDocument/2006/relationships/hyperlink" Target="https://play.google.com/store/apps/details?id=com.intutrack.covidtrack" TargetMode="External"/><Relationship Id="rId18" Type="http://schemas.openxmlformats.org/officeDocument/2006/relationships/hyperlink" Target="https://play.google.com/store/apps/details?hl=en&amp;id=in.gov.chhattisgarh.co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0.86"/>
    <col customWidth="1" min="5" max="5" width="17.0"/>
    <col customWidth="1" min="6" max="6" width="18.0"/>
    <col customWidth="1" min="7" max="9" width="16.14"/>
    <col customWidth="1" min="11" max="11" width="16.29"/>
    <col customWidth="1" min="12" max="12" width="16.71"/>
  </cols>
  <sheetData>
    <row r="2">
      <c r="A2" s="1" t="s">
        <v>0</v>
      </c>
    </row>
    <row r="3">
      <c r="A3" s="2" t="s">
        <v>1</v>
      </c>
    </row>
    <row r="4">
      <c r="A4" s="3" t="str">
        <f>HYPERLINK("https://www.top10vpn.com/news/surveillance/covid-19-digital-rights-tracker/","COVID-19 Digital Rights Tracker Report")</f>
        <v>COVID-19 Digital Rights Tracker Report</v>
      </c>
    </row>
    <row r="5">
      <c r="A5" s="4" t="str">
        <f>HYPERLINK("https://www.top10vpn.com/","Top10VPN.com")</f>
        <v>Top10VPN.com</v>
      </c>
    </row>
    <row r="8">
      <c r="A8" s="5" t="str">
        <f>IF(true,"Country ", "Header")</f>
        <v>Country </v>
      </c>
      <c r="B8" s="5" t="str">
        <f>IF(true,"Region", "Header")</f>
        <v>Region</v>
      </c>
      <c r="C8" s="5" t="str">
        <f>IF(true,"App Name ", "Header")</f>
        <v>App Name </v>
      </c>
      <c r="D8" s="6" t="str">
        <f>IF(true,"Downloads (Play store)", "Header")</f>
        <v>Downloads (Play store)</v>
      </c>
      <c r="E8" s="7" t="str">
        <f>IF(true,"State / Private ", "Header")</f>
        <v>State / Private </v>
      </c>
      <c r="F8" s="5" t="str">
        <f>IF(true,"Developer", "Header")</f>
        <v>Developer</v>
      </c>
      <c r="G8" s="6" t="str">
        <f>IF(true,"iOS / Android ", "Header")</f>
        <v>iOS / Android </v>
      </c>
      <c r="H8" s="6" t="str">
        <f>IF(true,"App Store URL", "Header")</f>
        <v>App Store URL</v>
      </c>
      <c r="I8" s="6" t="str">
        <f>IF(true,"Google Play URL", "Header")</f>
        <v>Google Play URL</v>
      </c>
      <c r="J8" s="8" t="str">
        <f>IF(true,"Privacy Policy", "Header")</f>
        <v>Privacy Policy</v>
      </c>
      <c r="K8" s="6" t="str">
        <f>IF(true,"Bluetooth / GPS", "Header")</f>
        <v>Bluetooth / GPS</v>
      </c>
      <c r="L8" s="6" t="str">
        <f>IF(true,"Centralized / Decentralized ", "Header")</f>
        <v>Centralized / Decentralized </v>
      </c>
    </row>
    <row r="9">
      <c r="A9" s="9" t="s">
        <v>2</v>
      </c>
      <c r="B9" s="10" t="s">
        <v>3</v>
      </c>
      <c r="C9" s="11" t="str">
        <f>HYPERLINK("https://play.google.com/store/apps/details?id=at.roteskreuz.stopcorona","Stopp Corona")</f>
        <v>Stopp Corona</v>
      </c>
      <c r="D9" s="10" t="s">
        <v>4</v>
      </c>
      <c r="E9" s="12" t="s">
        <v>5</v>
      </c>
      <c r="F9" s="9" t="s">
        <v>6</v>
      </c>
      <c r="G9" s="10" t="s">
        <v>7</v>
      </c>
      <c r="H9" s="13" t="s">
        <v>8</v>
      </c>
      <c r="I9" s="13" t="s">
        <v>9</v>
      </c>
      <c r="J9" s="14" t="s">
        <v>10</v>
      </c>
      <c r="K9" s="10" t="s">
        <v>11</v>
      </c>
      <c r="L9" s="10" t="s">
        <v>12</v>
      </c>
    </row>
    <row r="10">
      <c r="A10" s="9" t="s">
        <v>13</v>
      </c>
      <c r="B10" s="10" t="s">
        <v>14</v>
      </c>
      <c r="C10" s="11" t="str">
        <f>HYPERLINK("https://play.google.com/store/apps/details?id=bh.bahrain.corona.tracker","BeAware Bahrain")</f>
        <v>BeAware Bahrain</v>
      </c>
      <c r="D10" s="10" t="s">
        <v>4</v>
      </c>
      <c r="E10" s="12" t="s">
        <v>5</v>
      </c>
      <c r="F10" s="9" t="s">
        <v>15</v>
      </c>
      <c r="G10" s="10" t="s">
        <v>7</v>
      </c>
      <c r="H10" s="13" t="s">
        <v>16</v>
      </c>
      <c r="I10" s="13" t="s">
        <v>17</v>
      </c>
      <c r="J10" s="15" t="s">
        <v>18</v>
      </c>
      <c r="K10" s="9" t="s">
        <v>19</v>
      </c>
      <c r="L10" s="10" t="s">
        <v>20</v>
      </c>
    </row>
    <row r="11">
      <c r="A11" s="9" t="s">
        <v>21</v>
      </c>
      <c r="B11" s="10" t="s">
        <v>3</v>
      </c>
      <c r="C11" s="11" t="str">
        <f>HYPERLINK("https://play.google.com/store/apps/details?id=bg.government.virusafe","ViruSafe")</f>
        <v>ViruSafe</v>
      </c>
      <c r="D11" s="10" t="s">
        <v>22</v>
      </c>
      <c r="E11" s="12" t="s">
        <v>5</v>
      </c>
      <c r="F11" s="16" t="s">
        <v>23</v>
      </c>
      <c r="G11" s="10" t="s">
        <v>7</v>
      </c>
      <c r="H11" s="13" t="s">
        <v>24</v>
      </c>
      <c r="I11" s="13" t="s">
        <v>25</v>
      </c>
      <c r="J11" s="14" t="s">
        <v>10</v>
      </c>
      <c r="K11" s="10" t="s">
        <v>26</v>
      </c>
      <c r="L11" s="10" t="s">
        <v>20</v>
      </c>
    </row>
    <row r="12">
      <c r="A12" s="9" t="s">
        <v>27</v>
      </c>
      <c r="B12" s="10" t="s">
        <v>28</v>
      </c>
      <c r="C12" s="11" t="str">
        <f>HYPERLINK("https://www.bbc.co.uk/news/technology-51439401","Close Contact Detector")</f>
        <v>Close Contact Detector</v>
      </c>
      <c r="D12" s="10" t="s">
        <v>29</v>
      </c>
      <c r="E12" s="12" t="s">
        <v>30</v>
      </c>
      <c r="F12" s="9" t="s">
        <v>31</v>
      </c>
      <c r="G12" s="9" t="s">
        <v>32</v>
      </c>
      <c r="H12" s="10" t="s">
        <v>29</v>
      </c>
      <c r="I12" s="10" t="s">
        <v>29</v>
      </c>
      <c r="J12" s="17" t="s">
        <v>33</v>
      </c>
      <c r="K12" s="9" t="s">
        <v>34</v>
      </c>
      <c r="L12" s="10" t="s">
        <v>20</v>
      </c>
    </row>
    <row r="13">
      <c r="A13" s="9" t="s">
        <v>35</v>
      </c>
      <c r="B13" s="10" t="s">
        <v>3</v>
      </c>
      <c r="C13" s="11" t="str">
        <f>HYPERLINK("https://play.google.com/store/apps/details?id=edu.rise.ihnilatis","CovTracer")</f>
        <v>CovTracer</v>
      </c>
      <c r="D13" s="10" t="s">
        <v>36</v>
      </c>
      <c r="E13" s="12" t="s">
        <v>30</v>
      </c>
      <c r="F13" s="16" t="s">
        <v>37</v>
      </c>
      <c r="G13" s="10" t="s">
        <v>38</v>
      </c>
      <c r="H13" s="10" t="s">
        <v>29</v>
      </c>
      <c r="I13" s="13" t="s">
        <v>39</v>
      </c>
      <c r="J13" s="14" t="s">
        <v>10</v>
      </c>
      <c r="K13" s="9" t="s">
        <v>19</v>
      </c>
      <c r="L13" s="10" t="s">
        <v>20</v>
      </c>
    </row>
    <row r="14">
      <c r="A14" s="9" t="s">
        <v>40</v>
      </c>
      <c r="B14" s="10" t="s">
        <v>3</v>
      </c>
      <c r="C14" s="11" t="str">
        <f>HYPERLINK("https://apps.apple.com/cz/app/mapy-cz/id411411020?l=cs","Mapy.cz")</f>
        <v>Mapy.cz</v>
      </c>
      <c r="D14" s="10" t="s">
        <v>41</v>
      </c>
      <c r="E14" s="12" t="s">
        <v>42</v>
      </c>
      <c r="F14" s="16" t="s">
        <v>43</v>
      </c>
      <c r="G14" s="10" t="s">
        <v>7</v>
      </c>
      <c r="H14" s="13" t="s">
        <v>44</v>
      </c>
      <c r="I14" s="13" t="s">
        <v>45</v>
      </c>
      <c r="J14" s="14" t="s">
        <v>10</v>
      </c>
      <c r="K14" s="9" t="s">
        <v>19</v>
      </c>
      <c r="L14" s="10" t="s">
        <v>20</v>
      </c>
    </row>
    <row r="15">
      <c r="A15" s="9" t="s">
        <v>40</v>
      </c>
      <c r="B15" s="10" t="s">
        <v>3</v>
      </c>
      <c r="C15" s="11" t="str">
        <f>HYPERLINK("https://play.google.com/store/apps/details?hl=en&amp;id=cz.covid19cz.erouska","eRouška (eFacemask)")</f>
        <v>eRouška (eFacemask)</v>
      </c>
      <c r="D15" s="18" t="s">
        <v>4</v>
      </c>
      <c r="E15" s="12" t="s">
        <v>5</v>
      </c>
      <c r="F15" s="16" t="s">
        <v>46</v>
      </c>
      <c r="G15" s="10" t="s">
        <v>38</v>
      </c>
      <c r="H15" s="10" t="s">
        <v>29</v>
      </c>
      <c r="I15" s="13" t="s">
        <v>47</v>
      </c>
      <c r="J15" s="14" t="s">
        <v>10</v>
      </c>
      <c r="K15" s="10" t="s">
        <v>11</v>
      </c>
      <c r="L15" s="10" t="s">
        <v>12</v>
      </c>
    </row>
    <row r="16">
      <c r="A16" s="9" t="s">
        <v>48</v>
      </c>
      <c r="B16" s="10" t="s">
        <v>14</v>
      </c>
      <c r="C16" s="11" t="str">
        <f>HYPERLINK("https://ghcovid19.com/","GH Covid-19 Tracker App")</f>
        <v>GH Covid-19 Tracker App</v>
      </c>
      <c r="D16" s="10" t="s">
        <v>29</v>
      </c>
      <c r="E16" s="12" t="s">
        <v>5</v>
      </c>
      <c r="F16" s="16" t="s">
        <v>49</v>
      </c>
      <c r="G16" s="9" t="s">
        <v>50</v>
      </c>
      <c r="H16" s="10" t="s">
        <v>29</v>
      </c>
      <c r="I16" s="10" t="s">
        <v>29</v>
      </c>
      <c r="J16" s="15" t="s">
        <v>18</v>
      </c>
      <c r="K16" s="10" t="s">
        <v>26</v>
      </c>
      <c r="L16" s="10" t="s">
        <v>33</v>
      </c>
    </row>
    <row r="17">
      <c r="A17" s="9" t="s">
        <v>51</v>
      </c>
      <c r="B17" s="10" t="s">
        <v>3</v>
      </c>
      <c r="C17" s="19" t="str">
        <f>HYPERLINK("https://apps.apple.com/is/app/rakning-c-19/id1504655876","Rakning C-19")</f>
        <v>Rakning C-19</v>
      </c>
      <c r="D17" s="10" t="s">
        <v>52</v>
      </c>
      <c r="E17" s="12" t="s">
        <v>5</v>
      </c>
      <c r="F17" s="9" t="s">
        <v>53</v>
      </c>
      <c r="G17" s="10" t="s">
        <v>7</v>
      </c>
      <c r="H17" s="13" t="s">
        <v>54</v>
      </c>
      <c r="I17" s="13" t="s">
        <v>55</v>
      </c>
      <c r="J17" s="14" t="s">
        <v>10</v>
      </c>
      <c r="K17" s="10" t="s">
        <v>26</v>
      </c>
      <c r="L17" s="20" t="s">
        <v>12</v>
      </c>
    </row>
    <row r="18">
      <c r="A18" s="9" t="s">
        <v>56</v>
      </c>
      <c r="B18" s="10" t="s">
        <v>28</v>
      </c>
      <c r="C18" s="19" t="str">
        <f>HYPERLINK("https://play.google.com/store/apps/details?id=com.flowace.saiyam","SAIYAM - Track &amp; Trace Together")</f>
        <v>SAIYAM - Track &amp; Trace Together</v>
      </c>
      <c r="D18" s="10" t="s">
        <v>57</v>
      </c>
      <c r="E18" s="12" t="s">
        <v>42</v>
      </c>
      <c r="F18" s="9" t="s">
        <v>58</v>
      </c>
      <c r="G18" s="10" t="s">
        <v>38</v>
      </c>
      <c r="H18" s="10" t="s">
        <v>29</v>
      </c>
      <c r="I18" s="13" t="s">
        <v>59</v>
      </c>
      <c r="J18" s="14" t="s">
        <v>10</v>
      </c>
      <c r="K18" s="10" t="s">
        <v>19</v>
      </c>
      <c r="L18" s="10" t="s">
        <v>20</v>
      </c>
    </row>
    <row r="19">
      <c r="A19" s="9" t="s">
        <v>56</v>
      </c>
      <c r="B19" s="10" t="s">
        <v>28</v>
      </c>
      <c r="C19" s="19" t="str">
        <f>HYPERLINK("https://play.google.com/store/apps/details?id=www.facetagr.com.cobuddy","CoBuddy – Covid-19 Tool")</f>
        <v>CoBuddy – Covid-19 Tool</v>
      </c>
      <c r="D19" s="10" t="s">
        <v>60</v>
      </c>
      <c r="E19" s="12" t="s">
        <v>42</v>
      </c>
      <c r="F19" s="9" t="s">
        <v>61</v>
      </c>
      <c r="G19" s="10" t="s">
        <v>38</v>
      </c>
      <c r="H19" s="10" t="s">
        <v>29</v>
      </c>
      <c r="I19" s="13" t="s">
        <v>62</v>
      </c>
      <c r="J19" s="14" t="s">
        <v>10</v>
      </c>
      <c r="K19" s="10" t="s">
        <v>26</v>
      </c>
      <c r="L19" s="10" t="s">
        <v>20</v>
      </c>
    </row>
    <row r="20">
      <c r="A20" s="9" t="s">
        <v>56</v>
      </c>
      <c r="B20" s="10" t="s">
        <v>28</v>
      </c>
      <c r="C20" s="19" t="str">
        <f>HYPERLINK("https://apps.apple.com/US/app/id1505825357?l=en","Aarogya Setu")</f>
        <v>Aarogya Setu</v>
      </c>
      <c r="D20" s="10" t="s">
        <v>63</v>
      </c>
      <c r="E20" s="12" t="s">
        <v>5</v>
      </c>
      <c r="F20" s="10" t="s">
        <v>64</v>
      </c>
      <c r="G20" s="10" t="s">
        <v>7</v>
      </c>
      <c r="H20" s="13" t="s">
        <v>65</v>
      </c>
      <c r="I20" s="13" t="s">
        <v>66</v>
      </c>
      <c r="J20" s="14" t="s">
        <v>10</v>
      </c>
      <c r="K20" s="10" t="s">
        <v>19</v>
      </c>
      <c r="L20" s="10" t="s">
        <v>20</v>
      </c>
    </row>
    <row r="21">
      <c r="A21" s="9" t="s">
        <v>67</v>
      </c>
      <c r="B21" s="10" t="s">
        <v>28</v>
      </c>
      <c r="C21" s="19" t="str">
        <f>HYPERLINK("https://play.google.com/store/apps/details?id=app.igotit.covidcare","COVID CARE")</f>
        <v>COVID CARE</v>
      </c>
      <c r="D21" s="10" t="s">
        <v>68</v>
      </c>
      <c r="E21" s="12" t="s">
        <v>42</v>
      </c>
      <c r="F21" s="9" t="s">
        <v>69</v>
      </c>
      <c r="G21" s="10" t="s">
        <v>38</v>
      </c>
      <c r="H21" s="10" t="s">
        <v>29</v>
      </c>
      <c r="I21" s="13" t="s">
        <v>70</v>
      </c>
      <c r="J21" s="15" t="s">
        <v>18</v>
      </c>
      <c r="K21" s="10" t="s">
        <v>26</v>
      </c>
      <c r="L21" s="10" t="s">
        <v>33</v>
      </c>
    </row>
    <row r="22">
      <c r="A22" s="9" t="s">
        <v>71</v>
      </c>
      <c r="B22" s="10" t="s">
        <v>72</v>
      </c>
      <c r="C22" s="19" t="str">
        <f>HYPERLINK("https://play.google.com/store/apps/details?hl=en&amp;id=in.gov.chhattisgarh.cova","Kavach")</f>
        <v>Kavach</v>
      </c>
      <c r="D22" s="10" t="s">
        <v>52</v>
      </c>
      <c r="E22" s="21" t="s">
        <v>73</v>
      </c>
      <c r="F22" s="9" t="s">
        <v>74</v>
      </c>
      <c r="G22" s="10" t="s">
        <v>38</v>
      </c>
      <c r="H22" s="10" t="s">
        <v>29</v>
      </c>
      <c r="I22" s="13" t="s">
        <v>75</v>
      </c>
      <c r="J22" s="15" t="s">
        <v>18</v>
      </c>
      <c r="K22" s="10" t="s">
        <v>26</v>
      </c>
      <c r="L22" s="10" t="s">
        <v>33</v>
      </c>
    </row>
    <row r="23">
      <c r="A23" s="9" t="s">
        <v>76</v>
      </c>
      <c r="B23" s="10" t="s">
        <v>28</v>
      </c>
      <c r="C23" s="19" t="str">
        <f>HYPERLINK("https://play.google.com/store/apps/details?id=com.intutrack.covidtrack","Covid Locator")</f>
        <v>Covid Locator</v>
      </c>
      <c r="D23" s="10" t="s">
        <v>22</v>
      </c>
      <c r="E23" s="21" t="s">
        <v>73</v>
      </c>
      <c r="F23" s="9" t="s">
        <v>77</v>
      </c>
      <c r="G23" s="10" t="s">
        <v>38</v>
      </c>
      <c r="H23" s="10" t="s">
        <v>29</v>
      </c>
      <c r="I23" s="13" t="s">
        <v>78</v>
      </c>
      <c r="J23" s="15" t="s">
        <v>18</v>
      </c>
      <c r="K23" s="10" t="s">
        <v>26</v>
      </c>
      <c r="L23" s="10" t="s">
        <v>33</v>
      </c>
    </row>
    <row r="24">
      <c r="A24" s="9" t="s">
        <v>79</v>
      </c>
      <c r="B24" s="10" t="s">
        <v>28</v>
      </c>
      <c r="C24" s="19" t="str">
        <f>HYPERLINK("https://play.google.com/store/apps/details?id=com.developmentlogics.patientgeotracker","Corona Mukt Himachal")</f>
        <v>Corona Mukt Himachal</v>
      </c>
      <c r="D24" s="10" t="s">
        <v>22</v>
      </c>
      <c r="E24" s="12" t="s">
        <v>5</v>
      </c>
      <c r="F24" s="9" t="s">
        <v>80</v>
      </c>
      <c r="G24" s="10" t="s">
        <v>38</v>
      </c>
      <c r="H24" s="10" t="s">
        <v>29</v>
      </c>
      <c r="I24" s="13" t="s">
        <v>81</v>
      </c>
      <c r="J24" s="15" t="s">
        <v>18</v>
      </c>
      <c r="K24" s="10" t="s">
        <v>26</v>
      </c>
      <c r="L24" s="10" t="s">
        <v>33</v>
      </c>
    </row>
    <row r="25">
      <c r="A25" s="9" t="s">
        <v>82</v>
      </c>
      <c r="B25" s="10" t="s">
        <v>28</v>
      </c>
      <c r="C25" s="19" t="str">
        <f>HYPERLINK("https://play.google.com/store/apps/details?id=com.ksrsac.drawshapefile","Corona Watch")</f>
        <v>Corona Watch</v>
      </c>
      <c r="D25" s="10" t="s">
        <v>4</v>
      </c>
      <c r="E25" s="12" t="s">
        <v>5</v>
      </c>
      <c r="F25" s="10" t="s">
        <v>83</v>
      </c>
      <c r="G25" s="9" t="s">
        <v>38</v>
      </c>
      <c r="H25" s="10" t="s">
        <v>29</v>
      </c>
      <c r="I25" s="13" t="s">
        <v>84</v>
      </c>
      <c r="J25" s="14" t="s">
        <v>10</v>
      </c>
      <c r="K25" s="10" t="s">
        <v>26</v>
      </c>
      <c r="L25" s="10" t="s">
        <v>20</v>
      </c>
    </row>
    <row r="26">
      <c r="A26" s="9" t="s">
        <v>85</v>
      </c>
      <c r="B26" s="10" t="s">
        <v>28</v>
      </c>
      <c r="C26" s="19" t="str">
        <f>HYPERLINK("https://play.google.com/store/apps/details?id=com.mahakavach","MahaKavach")</f>
        <v>MahaKavach</v>
      </c>
      <c r="D26" s="10" t="s">
        <v>22</v>
      </c>
      <c r="E26" s="12" t="s">
        <v>5</v>
      </c>
      <c r="F26" s="9" t="s">
        <v>86</v>
      </c>
      <c r="G26" s="10" t="s">
        <v>38</v>
      </c>
      <c r="H26" s="10" t="s">
        <v>29</v>
      </c>
      <c r="I26" s="13" t="s">
        <v>87</v>
      </c>
      <c r="J26" s="14" t="s">
        <v>10</v>
      </c>
      <c r="K26" s="10" t="s">
        <v>26</v>
      </c>
      <c r="L26" s="10" t="s">
        <v>20</v>
      </c>
    </row>
    <row r="27">
      <c r="A27" s="9" t="s">
        <v>88</v>
      </c>
      <c r="B27" s="10" t="s">
        <v>28</v>
      </c>
      <c r="C27" s="19" t="str">
        <f>HYPERLINK("https://play.google.com/store/apps/details?id=odisha.gov.covid19","COVID-19 Odisha")</f>
        <v>COVID-19 Odisha</v>
      </c>
      <c r="D27" s="10" t="s">
        <v>89</v>
      </c>
      <c r="E27" s="12" t="s">
        <v>5</v>
      </c>
      <c r="F27" s="9" t="s">
        <v>90</v>
      </c>
      <c r="G27" s="10" t="s">
        <v>38</v>
      </c>
      <c r="H27" s="10" t="s">
        <v>29</v>
      </c>
      <c r="I27" s="13" t="s">
        <v>91</v>
      </c>
      <c r="J27" s="14" t="s">
        <v>10</v>
      </c>
      <c r="K27" s="9" t="s">
        <v>19</v>
      </c>
      <c r="L27" s="10" t="s">
        <v>33</v>
      </c>
    </row>
    <row r="28">
      <c r="A28" s="9" t="s">
        <v>88</v>
      </c>
      <c r="B28" s="10" t="s">
        <v>28</v>
      </c>
      <c r="C28" s="19" t="str">
        <f>HYPERLINK("https://play.google.com/store/apps/details?id=com.ocac.covidodisha","COPE Odisha")</f>
        <v>COPE Odisha</v>
      </c>
      <c r="D28" s="10" t="s">
        <v>89</v>
      </c>
      <c r="E28" s="12" t="s">
        <v>5</v>
      </c>
      <c r="F28" s="9" t="s">
        <v>92</v>
      </c>
      <c r="G28" s="10" t="s">
        <v>38</v>
      </c>
      <c r="H28" s="10" t="s">
        <v>29</v>
      </c>
      <c r="I28" s="13" t="s">
        <v>93</v>
      </c>
      <c r="J28" s="15" t="s">
        <v>18</v>
      </c>
      <c r="K28" s="10" t="s">
        <v>26</v>
      </c>
      <c r="L28" s="10" t="s">
        <v>33</v>
      </c>
    </row>
    <row r="29">
      <c r="A29" s="9" t="s">
        <v>94</v>
      </c>
      <c r="B29" s="10" t="s">
        <v>72</v>
      </c>
      <c r="C29" s="19" t="str">
        <f>HYPERLINK("https://play.google.com/store/apps/details?id=in.gov.punjab.cova","COVA Punjab")</f>
        <v>COVA Punjab</v>
      </c>
      <c r="D29" s="10" t="s">
        <v>95</v>
      </c>
      <c r="E29" s="12" t="s">
        <v>5</v>
      </c>
      <c r="F29" s="9" t="s">
        <v>96</v>
      </c>
      <c r="G29" s="10" t="s">
        <v>38</v>
      </c>
      <c r="H29" s="10"/>
      <c r="I29" s="13" t="s">
        <v>97</v>
      </c>
      <c r="J29" s="14" t="s">
        <v>10</v>
      </c>
      <c r="K29" s="9" t="s">
        <v>19</v>
      </c>
      <c r="L29" s="10" t="s">
        <v>20</v>
      </c>
    </row>
    <row r="30">
      <c r="A30" s="9" t="s">
        <v>98</v>
      </c>
      <c r="B30" s="10" t="s">
        <v>28</v>
      </c>
      <c r="C30" s="19" t="str">
        <f>HYPERLINK("https://play.google.com/store/apps/details?id=in.smc.covidout","SMC COVID-19 Tracker")</f>
        <v>SMC COVID-19 Tracker</v>
      </c>
      <c r="D30" s="10" t="s">
        <v>52</v>
      </c>
      <c r="E30" s="12" t="s">
        <v>5</v>
      </c>
      <c r="F30" s="9" t="s">
        <v>99</v>
      </c>
      <c r="G30" s="10" t="s">
        <v>38</v>
      </c>
      <c r="H30" s="10" t="s">
        <v>29</v>
      </c>
      <c r="I30" s="13" t="s">
        <v>100</v>
      </c>
      <c r="J30" s="15" t="s">
        <v>18</v>
      </c>
      <c r="K30" s="10" t="s">
        <v>26</v>
      </c>
      <c r="L30" s="10" t="s">
        <v>20</v>
      </c>
    </row>
    <row r="31">
      <c r="A31" s="9" t="s">
        <v>101</v>
      </c>
      <c r="B31" s="10" t="s">
        <v>72</v>
      </c>
      <c r="C31" s="11" t="str">
        <f>HYPERLINK("https://play.google.com/store/apps/details?id=com.pixxonai.covid19","COVID-19 Quarantine Monitor Tamil Nadu")</f>
        <v>COVID-19 Quarantine Monitor Tamil Nadu</v>
      </c>
      <c r="D31" s="10" t="s">
        <v>4</v>
      </c>
      <c r="E31" s="21" t="s">
        <v>73</v>
      </c>
      <c r="F31" s="22" t="s">
        <v>102</v>
      </c>
      <c r="G31" s="10" t="s">
        <v>38</v>
      </c>
      <c r="H31" s="10" t="s">
        <v>29</v>
      </c>
      <c r="I31" s="13" t="s">
        <v>103</v>
      </c>
      <c r="J31" s="15" t="s">
        <v>18</v>
      </c>
      <c r="K31" s="10" t="s">
        <v>26</v>
      </c>
      <c r="L31" s="10" t="s">
        <v>33</v>
      </c>
    </row>
    <row r="32">
      <c r="A32" s="9" t="s">
        <v>104</v>
      </c>
      <c r="B32" s="10" t="s">
        <v>28</v>
      </c>
      <c r="C32" s="19" t="str">
        <f>HYPERLINK("https://play.google.com/store/apps/details?id=com.covid19.dgmup","UP Self-Quarentine App")</f>
        <v>UP Self-Quarentine App</v>
      </c>
      <c r="D32" s="10" t="s">
        <v>22</v>
      </c>
      <c r="E32" s="12" t="s">
        <v>5</v>
      </c>
      <c r="F32" s="9" t="s">
        <v>105</v>
      </c>
      <c r="G32" s="10" t="s">
        <v>38</v>
      </c>
      <c r="H32" s="10" t="s">
        <v>29</v>
      </c>
      <c r="I32" s="13" t="s">
        <v>106</v>
      </c>
      <c r="J32" s="15" t="s">
        <v>18</v>
      </c>
      <c r="K32" s="10" t="s">
        <v>26</v>
      </c>
      <c r="L32" s="10" t="s">
        <v>33</v>
      </c>
    </row>
    <row r="33">
      <c r="A33" s="9" t="s">
        <v>107</v>
      </c>
      <c r="B33" s="10" t="s">
        <v>28</v>
      </c>
      <c r="C33" s="19" t="str">
        <f>HYPERLINK("https://play.google.com/store/apps/details?id=com.app_release.covid19finalcourse","Uttarakhand CV 19 Tracking System")</f>
        <v>Uttarakhand CV 19 Tracking System</v>
      </c>
      <c r="D33" s="10" t="s">
        <v>60</v>
      </c>
      <c r="E33" s="12" t="s">
        <v>5</v>
      </c>
      <c r="F33" s="9" t="s">
        <v>108</v>
      </c>
      <c r="G33" s="10" t="s">
        <v>38</v>
      </c>
      <c r="H33" s="10" t="s">
        <v>29</v>
      </c>
      <c r="I33" s="13" t="s">
        <v>109</v>
      </c>
      <c r="J33" s="14" t="s">
        <v>10</v>
      </c>
      <c r="K33" s="10" t="s">
        <v>26</v>
      </c>
      <c r="L33" s="10" t="s">
        <v>20</v>
      </c>
    </row>
    <row r="34">
      <c r="A34" s="9" t="s">
        <v>110</v>
      </c>
      <c r="B34" s="10" t="s">
        <v>28</v>
      </c>
      <c r="C34" s="11" t="str">
        <f>HYPERLINK("https://play.google.com/store/apps/details?id=com.telkom.tracencare","PeduliLindungi (Care Protect)")</f>
        <v>PeduliLindungi (Care Protect)</v>
      </c>
      <c r="D34" s="10" t="s">
        <v>4</v>
      </c>
      <c r="E34" s="12" t="s">
        <v>5</v>
      </c>
      <c r="F34" s="9" t="s">
        <v>111</v>
      </c>
      <c r="G34" s="10" t="s">
        <v>38</v>
      </c>
      <c r="H34" s="10" t="s">
        <v>29</v>
      </c>
      <c r="I34" s="13" t="s">
        <v>112</v>
      </c>
      <c r="J34" s="15" t="s">
        <v>18</v>
      </c>
      <c r="K34" s="10" t="s">
        <v>11</v>
      </c>
      <c r="L34" s="10" t="s">
        <v>12</v>
      </c>
    </row>
    <row r="35">
      <c r="A35" s="9" t="s">
        <v>113</v>
      </c>
      <c r="B35" s="10" t="s">
        <v>14</v>
      </c>
      <c r="C35" s="11" t="str">
        <f>HYPERLINK("https://apps.apple.com/us/app/id1503224314?ls=1","המגן - ""The Shield""")</f>
        <v>המגן - "The Shield"</v>
      </c>
      <c r="D35" s="10" t="s">
        <v>41</v>
      </c>
      <c r="E35" s="12" t="s">
        <v>5</v>
      </c>
      <c r="F35" s="23" t="s">
        <v>114</v>
      </c>
      <c r="G35" s="10" t="s">
        <v>7</v>
      </c>
      <c r="H35" s="13" t="s">
        <v>115</v>
      </c>
      <c r="I35" s="13" t="s">
        <v>116</v>
      </c>
      <c r="J35" s="14" t="s">
        <v>10</v>
      </c>
      <c r="K35" s="10" t="s">
        <v>26</v>
      </c>
      <c r="L35" s="10" t="s">
        <v>12</v>
      </c>
    </row>
    <row r="36">
      <c r="A36" s="9" t="s">
        <v>117</v>
      </c>
      <c r="B36" s="10" t="s">
        <v>3</v>
      </c>
      <c r="C36" s="11" t="str">
        <f>HYPERLINK("https://play.google.com/store/apps/details?hl=en&amp;id=it.softmining.projects.covid19.savelifestyle","SM_Covid19")</f>
        <v>SM_Covid19</v>
      </c>
      <c r="D36" s="10" t="s">
        <v>68</v>
      </c>
      <c r="E36" s="12" t="s">
        <v>42</v>
      </c>
      <c r="F36" s="23" t="s">
        <v>118</v>
      </c>
      <c r="G36" s="10" t="s">
        <v>38</v>
      </c>
      <c r="H36" s="10" t="s">
        <v>29</v>
      </c>
      <c r="I36" s="13" t="s">
        <v>119</v>
      </c>
      <c r="J36" s="14" t="s">
        <v>10</v>
      </c>
      <c r="K36" s="9" t="s">
        <v>19</v>
      </c>
      <c r="L36" s="10" t="s">
        <v>20</v>
      </c>
    </row>
    <row r="37">
      <c r="A37" s="9" t="s">
        <v>120</v>
      </c>
      <c r="B37" s="10" t="s">
        <v>28</v>
      </c>
      <c r="C37" s="11" t="str">
        <f>HYPERLINK("https://play.google.com/store/apps/details?hl=en&amp;id=kg.cdt.stopcovid19","Stop COVID-19 KG")</f>
        <v>Stop COVID-19 KG</v>
      </c>
      <c r="D37" s="10" t="s">
        <v>22</v>
      </c>
      <c r="E37" s="12" t="s">
        <v>5</v>
      </c>
      <c r="F37" s="23" t="s">
        <v>121</v>
      </c>
      <c r="G37" s="10" t="s">
        <v>38</v>
      </c>
      <c r="H37" s="10" t="s">
        <v>29</v>
      </c>
      <c r="I37" s="13" t="s">
        <v>122</v>
      </c>
      <c r="J37" s="14" t="s">
        <v>10</v>
      </c>
      <c r="K37" s="10" t="s">
        <v>26</v>
      </c>
      <c r="L37" s="10" t="s">
        <v>20</v>
      </c>
    </row>
    <row r="38">
      <c r="A38" s="9" t="s">
        <v>123</v>
      </c>
      <c r="B38" s="10" t="s">
        <v>124</v>
      </c>
      <c r="C38" s="11" t="str">
        <f>HYPERLINK("https://apps.apple.com/fr/app/covid-19-jalisco/id1504356187","Plan Jalisco Covid-19")</f>
        <v>Plan Jalisco Covid-19</v>
      </c>
      <c r="D38" s="9" t="s">
        <v>125</v>
      </c>
      <c r="E38" s="12" t="s">
        <v>5</v>
      </c>
      <c r="F38" s="9" t="s">
        <v>126</v>
      </c>
      <c r="G38" s="10" t="s">
        <v>7</v>
      </c>
      <c r="H38" s="13" t="s">
        <v>127</v>
      </c>
      <c r="I38" s="13" t="s">
        <v>128</v>
      </c>
      <c r="J38" s="14" t="s">
        <v>10</v>
      </c>
      <c r="K38" s="10" t="s">
        <v>26</v>
      </c>
      <c r="L38" s="10" t="s">
        <v>20</v>
      </c>
    </row>
    <row r="39">
      <c r="A39" s="9" t="s">
        <v>129</v>
      </c>
      <c r="B39" s="10" t="s">
        <v>3</v>
      </c>
      <c r="C39" s="11" t="str">
        <f>HYPERLINK("https://apps.apple.com/mk/app/stopkorona!/id1506641869","StopKorona!")</f>
        <v>StopKorona!</v>
      </c>
      <c r="D39" s="18" t="s">
        <v>22</v>
      </c>
      <c r="E39" s="12" t="s">
        <v>5</v>
      </c>
      <c r="F39" s="9" t="s">
        <v>130</v>
      </c>
      <c r="G39" s="10" t="s">
        <v>7</v>
      </c>
      <c r="H39" s="13" t="s">
        <v>131</v>
      </c>
      <c r="I39" s="13" t="s">
        <v>132</v>
      </c>
      <c r="J39" s="14" t="s">
        <v>10</v>
      </c>
      <c r="K39" s="10" t="s">
        <v>11</v>
      </c>
      <c r="L39" s="10" t="s">
        <v>133</v>
      </c>
    </row>
    <row r="40">
      <c r="A40" s="9" t="s">
        <v>134</v>
      </c>
      <c r="B40" s="10" t="s">
        <v>28</v>
      </c>
      <c r="C40" s="11" t="str">
        <f>HYPERLINK("https://apps.apple.com/US/app/id1506567245?l=en","WeTrace")</f>
        <v>WeTrace</v>
      </c>
      <c r="D40" s="10" t="s">
        <v>60</v>
      </c>
      <c r="E40" s="12" t="s">
        <v>30</v>
      </c>
      <c r="F40" s="9" t="s">
        <v>135</v>
      </c>
      <c r="G40" s="10" t="s">
        <v>7</v>
      </c>
      <c r="H40" s="13" t="s">
        <v>136</v>
      </c>
      <c r="I40" s="13" t="s">
        <v>137</v>
      </c>
      <c r="J40" s="14" t="s">
        <v>10</v>
      </c>
      <c r="K40" s="10" t="s">
        <v>11</v>
      </c>
      <c r="L40" s="10" t="s">
        <v>12</v>
      </c>
    </row>
    <row r="41">
      <c r="A41" s="9" t="s">
        <v>138</v>
      </c>
      <c r="B41" s="10" t="s">
        <v>3</v>
      </c>
      <c r="C41" s="11" t="str">
        <f>HYPERLINK("https://apps.apple.com/pl/app/home-quarantine/id1502997499","Home Quarentine (Kwarantanna domowa)")</f>
        <v>Home Quarentine (Kwarantanna domowa)</v>
      </c>
      <c r="D41" s="10" t="s">
        <v>4</v>
      </c>
      <c r="E41" s="12" t="s">
        <v>5</v>
      </c>
      <c r="F41" s="9" t="s">
        <v>139</v>
      </c>
      <c r="G41" s="10" t="s">
        <v>7</v>
      </c>
      <c r="H41" s="13" t="s">
        <v>140</v>
      </c>
      <c r="I41" s="13" t="s">
        <v>141</v>
      </c>
      <c r="J41" s="14" t="s">
        <v>10</v>
      </c>
      <c r="K41" s="10" t="s">
        <v>26</v>
      </c>
      <c r="L41" s="10" t="s">
        <v>33</v>
      </c>
    </row>
    <row r="42">
      <c r="A42" s="9" t="s">
        <v>142</v>
      </c>
      <c r="B42" s="10" t="s">
        <v>72</v>
      </c>
      <c r="C42" s="11" t="str">
        <f>HYPERLINK("https://apps.apple.com/US/app/id1498276074?l=en","TraceTogether ")</f>
        <v>TraceTogether </v>
      </c>
      <c r="D42" s="18" t="s">
        <v>95</v>
      </c>
      <c r="E42" s="18" t="s">
        <v>143</v>
      </c>
      <c r="F42" s="22" t="s">
        <v>144</v>
      </c>
      <c r="G42" s="10" t="s">
        <v>7</v>
      </c>
      <c r="H42" s="13" t="s">
        <v>145</v>
      </c>
      <c r="I42" s="13" t="s">
        <v>146</v>
      </c>
      <c r="J42" s="14" t="s">
        <v>10</v>
      </c>
      <c r="K42" s="10" t="s">
        <v>147</v>
      </c>
      <c r="L42" s="10" t="s">
        <v>148</v>
      </c>
    </row>
    <row r="43">
      <c r="A43" s="9" t="s">
        <v>149</v>
      </c>
      <c r="B43" s="10" t="s">
        <v>3</v>
      </c>
      <c r="C43" s="11" t="str">
        <f>HYPERLINK("https://play.google.com/store/apps/details?id=sk.marekgogol.zostanzdravy","Zostaň Zdravý")</f>
        <v>Zostaň Zdravý</v>
      </c>
      <c r="D43" s="18" t="s">
        <v>4</v>
      </c>
      <c r="E43" s="18" t="s">
        <v>42</v>
      </c>
      <c r="F43" s="22" t="s">
        <v>150</v>
      </c>
      <c r="G43" s="10" t="s">
        <v>38</v>
      </c>
      <c r="H43" s="10" t="s">
        <v>29</v>
      </c>
      <c r="I43" s="13" t="s">
        <v>151</v>
      </c>
      <c r="J43" s="14" t="s">
        <v>10</v>
      </c>
      <c r="K43" s="10" t="s">
        <v>26</v>
      </c>
      <c r="L43" s="10" t="s">
        <v>33</v>
      </c>
    </row>
    <row r="44">
      <c r="A44" s="9" t="s">
        <v>152</v>
      </c>
      <c r="B44" s="10" t="s">
        <v>72</v>
      </c>
      <c r="C44" s="11" t="str">
        <f>HYPERLINK("https://play.google.com/store/apps/details?id=com.tina3d.corona100m&amp;hl=en_US","코로나100m (Corona 100m)")</f>
        <v>코로나100m (Corona 100m)</v>
      </c>
      <c r="D44" s="10" t="s">
        <v>41</v>
      </c>
      <c r="E44" s="12" t="s">
        <v>42</v>
      </c>
      <c r="F44" s="10" t="s">
        <v>153</v>
      </c>
      <c r="G44" s="10" t="s">
        <v>38</v>
      </c>
      <c r="H44" s="10" t="s">
        <v>29</v>
      </c>
      <c r="I44" s="13" t="s">
        <v>154</v>
      </c>
      <c r="J44" s="17" t="s">
        <v>33</v>
      </c>
      <c r="K44" s="10" t="s">
        <v>26</v>
      </c>
      <c r="L44" s="10" t="s">
        <v>33</v>
      </c>
    </row>
    <row r="45">
      <c r="A45" s="9" t="s">
        <v>152</v>
      </c>
      <c r="B45" s="10" t="s">
        <v>72</v>
      </c>
      <c r="C45" s="11" t="str">
        <f>HYPERLINK("https://play.google.com/store/apps/details?hl=en&amp;id=jcsla.novelcoronavirus","코로나맵 (Corona Map)")</f>
        <v>코로나맵 (Corona Map)</v>
      </c>
      <c r="D45" s="9" t="s">
        <v>155</v>
      </c>
      <c r="E45" s="12" t="s">
        <v>42</v>
      </c>
      <c r="F45" s="10" t="s">
        <v>156</v>
      </c>
      <c r="G45" s="10" t="s">
        <v>38</v>
      </c>
      <c r="H45" s="10" t="s">
        <v>29</v>
      </c>
      <c r="I45" s="13" t="s">
        <v>157</v>
      </c>
      <c r="J45" s="17" t="s">
        <v>33</v>
      </c>
      <c r="K45" s="10" t="s">
        <v>26</v>
      </c>
      <c r="L45" s="10" t="s">
        <v>33</v>
      </c>
    </row>
    <row r="46">
      <c r="A46" s="9" t="s">
        <v>152</v>
      </c>
      <c r="B46" s="10" t="s">
        <v>72</v>
      </c>
      <c r="C46" s="11" t="str">
        <f>HYPERLINK("https://apps.apple.com/US/app/id1475429652?l=en","신천지위치알림 (Shincheonji Location Notification)")</f>
        <v>신천지위치알림 (Shincheonji Location Notification)</v>
      </c>
      <c r="D46" s="10" t="s">
        <v>4</v>
      </c>
      <c r="E46" s="12" t="s">
        <v>42</v>
      </c>
      <c r="F46" s="9" t="s">
        <v>158</v>
      </c>
      <c r="G46" s="10" t="s">
        <v>7</v>
      </c>
      <c r="H46" s="13" t="s">
        <v>159</v>
      </c>
      <c r="I46" s="13" t="s">
        <v>160</v>
      </c>
      <c r="J46" s="14" t="s">
        <v>10</v>
      </c>
      <c r="K46" s="10" t="s">
        <v>26</v>
      </c>
      <c r="L46" s="10" t="s">
        <v>33</v>
      </c>
    </row>
    <row r="47">
      <c r="A47" s="9" t="s">
        <v>161</v>
      </c>
      <c r="B47" s="10" t="s">
        <v>3</v>
      </c>
      <c r="C47" s="11" t="str">
        <f>HYPERLINK("https://apps.apple.com/US/app/id1502992288?l=en","STOP COVID19 CAT")</f>
        <v>STOP COVID19 CAT</v>
      </c>
      <c r="D47" s="10" t="s">
        <v>95</v>
      </c>
      <c r="E47" s="12" t="s">
        <v>5</v>
      </c>
      <c r="F47" s="9" t="s">
        <v>162</v>
      </c>
      <c r="G47" s="10" t="s">
        <v>7</v>
      </c>
      <c r="H47" s="13" t="s">
        <v>163</v>
      </c>
      <c r="I47" s="13" t="s">
        <v>164</v>
      </c>
      <c r="J47" s="14" t="s">
        <v>10</v>
      </c>
      <c r="K47" s="10" t="s">
        <v>26</v>
      </c>
      <c r="L47" s="10" t="s">
        <v>20</v>
      </c>
    </row>
    <row r="48">
      <c r="A48" s="9" t="s">
        <v>165</v>
      </c>
      <c r="B48" s="10" t="s">
        <v>3</v>
      </c>
      <c r="C48" s="11" t="str">
        <f>HYPERLINK("https://play.google.com/store/apps/details?id=org.madrid.CoronaMadrid","CoronaMadrid")</f>
        <v>CoronaMadrid</v>
      </c>
      <c r="D48" s="10" t="s">
        <v>52</v>
      </c>
      <c r="E48" s="12" t="s">
        <v>5</v>
      </c>
      <c r="F48" s="9" t="s">
        <v>166</v>
      </c>
      <c r="G48" s="10" t="s">
        <v>7</v>
      </c>
      <c r="H48" s="13" t="s">
        <v>167</v>
      </c>
      <c r="I48" s="13" t="s">
        <v>168</v>
      </c>
      <c r="J48" s="14" t="s">
        <v>10</v>
      </c>
      <c r="K48" s="10" t="s">
        <v>26</v>
      </c>
      <c r="L48" s="10" t="s">
        <v>20</v>
      </c>
    </row>
    <row r="49">
      <c r="A49" s="9" t="s">
        <v>169</v>
      </c>
      <c r="B49" s="10" t="s">
        <v>14</v>
      </c>
      <c r="C49" s="11" t="str">
        <f>HYPERLINK("https://apps.apple.com/US/app/id1503515316?l=en","Korona Önlem")</f>
        <v>Korona Önlem</v>
      </c>
      <c r="D49" s="10" t="s">
        <v>4</v>
      </c>
      <c r="E49" s="12" t="s">
        <v>5</v>
      </c>
      <c r="F49" s="9" t="s">
        <v>170</v>
      </c>
      <c r="G49" s="10" t="s">
        <v>7</v>
      </c>
      <c r="H49" s="13" t="s">
        <v>171</v>
      </c>
      <c r="I49" s="13" t="s">
        <v>172</v>
      </c>
      <c r="J49" s="14" t="s">
        <v>10</v>
      </c>
      <c r="K49" s="10" t="s">
        <v>26</v>
      </c>
      <c r="L49" s="10" t="s">
        <v>33</v>
      </c>
    </row>
    <row r="50">
      <c r="A50" s="9" t="s">
        <v>173</v>
      </c>
      <c r="B50" s="10" t="s">
        <v>174</v>
      </c>
      <c r="C50" s="11" t="str">
        <f>HYPERLINK("https://play.google.com/store/apps/details?id=edu.mit.privatekit","SafePaths")</f>
        <v>SafePaths</v>
      </c>
      <c r="D50" s="18" t="s">
        <v>22</v>
      </c>
      <c r="E50" s="12" t="s">
        <v>42</v>
      </c>
      <c r="F50" s="9" t="s">
        <v>175</v>
      </c>
      <c r="G50" s="10" t="s">
        <v>7</v>
      </c>
      <c r="H50" s="13" t="s">
        <v>176</v>
      </c>
      <c r="I50" s="13" t="s">
        <v>177</v>
      </c>
      <c r="J50" s="14" t="s">
        <v>10</v>
      </c>
      <c r="K50" s="10" t="s">
        <v>26</v>
      </c>
      <c r="L50" s="10" t="s">
        <v>12</v>
      </c>
    </row>
    <row r="51">
      <c r="A51" s="22" t="s">
        <v>173</v>
      </c>
      <c r="B51" s="24" t="s">
        <v>174</v>
      </c>
      <c r="C51" s="19" t="str">
        <f>HYPERLINK("https://play.google.com/store/apps/details?id=com.piusworks.contact","Contact Tracing")</f>
        <v>Contact Tracing</v>
      </c>
      <c r="D51" s="25" t="s">
        <v>68</v>
      </c>
      <c r="E51" s="26" t="s">
        <v>42</v>
      </c>
      <c r="F51" s="22" t="s">
        <v>178</v>
      </c>
      <c r="G51" s="24" t="s">
        <v>7</v>
      </c>
      <c r="H51" s="27" t="s">
        <v>179</v>
      </c>
      <c r="I51" s="27" t="s">
        <v>180</v>
      </c>
      <c r="J51" s="28" t="s">
        <v>10</v>
      </c>
      <c r="K51" s="22" t="s">
        <v>19</v>
      </c>
      <c r="L51" s="24" t="s">
        <v>20</v>
      </c>
    </row>
  </sheetData>
  <autoFilter ref="$A$8:$L$51"/>
  <hyperlinks>
    <hyperlink r:id="rId1" ref="H9"/>
    <hyperlink r:id="rId2" ref="I9"/>
    <hyperlink r:id="rId3" ref="H10"/>
    <hyperlink r:id="rId4" ref="I10"/>
    <hyperlink r:id="rId5" ref="H11"/>
    <hyperlink r:id="rId6" ref="I11"/>
    <hyperlink r:id="rId7" ref="I13"/>
    <hyperlink r:id="rId8" ref="H14"/>
    <hyperlink r:id="rId9" ref="I14"/>
    <hyperlink r:id="rId10" ref="I15"/>
    <hyperlink r:id="rId11" ref="H17"/>
    <hyperlink r:id="rId12" ref="I17"/>
    <hyperlink r:id="rId13" ref="I18"/>
    <hyperlink r:id="rId14" ref="I19"/>
    <hyperlink r:id="rId15" ref="H20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H35"/>
    <hyperlink r:id="rId32" ref="I35"/>
    <hyperlink r:id="rId33" ref="I36"/>
    <hyperlink r:id="rId34" ref="I37"/>
    <hyperlink r:id="rId35" ref="H38"/>
    <hyperlink r:id="rId36" ref="I38"/>
    <hyperlink r:id="rId37" ref="H39"/>
    <hyperlink r:id="rId38" ref="I39"/>
    <hyperlink r:id="rId39" ref="H40"/>
    <hyperlink r:id="rId40" ref="I40"/>
    <hyperlink r:id="rId41" ref="H41"/>
    <hyperlink r:id="rId42" ref="I41"/>
    <hyperlink r:id="rId43" ref="H42"/>
    <hyperlink r:id="rId44" ref="I42"/>
    <hyperlink r:id="rId45" ref="I43"/>
    <hyperlink r:id="rId46" ref="I44"/>
    <hyperlink r:id="rId47" ref="I45"/>
    <hyperlink r:id="rId48" ref="H46"/>
    <hyperlink r:id="rId49" ref="I46"/>
    <hyperlink r:id="rId50" ref="H47"/>
    <hyperlink r:id="rId51" ref="I47"/>
    <hyperlink r:id="rId52" ref="H48"/>
    <hyperlink r:id="rId53" ref="I48"/>
    <hyperlink r:id="rId54" ref="H49"/>
    <hyperlink r:id="rId55" ref="I49"/>
    <hyperlink r:id="rId56" ref="H50"/>
    <hyperlink r:id="rId57" ref="I50"/>
    <hyperlink r:id="rId58" ref="H51"/>
    <hyperlink r:id="rId59" ref="I51"/>
  </hyperlinks>
  <drawing r:id="rId60"/>
</worksheet>
</file>