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9525"/>
  </bookViews>
  <sheets>
    <sheet name="ORIGINAL" sheetId="1" r:id="rId1"/>
  </sheets>
  <definedNames>
    <definedName name="solver_adj" localSheetId="0" hidden="1">ORIGINAL!$B$14:$D$16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ORIGINAL!$B$18:$D$18</definedName>
    <definedName name="solver_lhs2" localSheetId="0" hidden="1">ORIGINAL!$B$20:$D$20</definedName>
    <definedName name="solver_lhs3" localSheetId="0" hidden="1">ORIGINAL!$B$23:$D$23</definedName>
    <definedName name="solver_lhs4" localSheetId="0" hidden="1">ORIGINAL!$E$14:$E$16</definedName>
    <definedName name="solver_lhs5" localSheetId="0" hidden="1">ORIGINAL!$F$17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ORIGINAL!$F$30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ORIGINAL!$B$17:$D$17</definedName>
    <definedName name="solver_rhs2" localSheetId="0" hidden="1">ORIGINAL!$B$21:$D$21</definedName>
    <definedName name="solver_rhs3" localSheetId="0" hidden="1">ORIGINAL!$B$24:$D$24</definedName>
    <definedName name="solver_rhs4" localSheetId="0" hidden="1">ORIGINAL!$E$2:$E$4</definedName>
    <definedName name="solver_rhs5" localSheetId="0" hidden="1">14000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8" i="1" l="1"/>
  <c r="D18" i="1"/>
  <c r="B18" i="1"/>
  <c r="C24" i="1" l="1"/>
  <c r="D24" i="1"/>
  <c r="B24" i="1"/>
  <c r="C23" i="1"/>
  <c r="D23" i="1"/>
  <c r="B23" i="1"/>
  <c r="C21" i="1"/>
  <c r="D21" i="1"/>
  <c r="B21" i="1"/>
  <c r="C20" i="1"/>
  <c r="D20" i="1"/>
  <c r="B20" i="1"/>
  <c r="C28" i="1"/>
  <c r="D28" i="1"/>
  <c r="B28" i="1"/>
  <c r="D27" i="1"/>
  <c r="C27" i="1"/>
  <c r="B27" i="1"/>
  <c r="E16" i="1"/>
  <c r="E15" i="1"/>
  <c r="E14" i="1"/>
  <c r="D25" i="1" l="1"/>
  <c r="B22" i="1"/>
  <c r="C25" i="1"/>
  <c r="D22" i="1"/>
  <c r="C22" i="1"/>
  <c r="B25" i="1"/>
  <c r="F17" i="1"/>
  <c r="F27" i="1"/>
  <c r="F28" i="1"/>
  <c r="F30" i="1" l="1"/>
</calcChain>
</file>

<file path=xl/sharedStrings.xml><?xml version="1.0" encoding="utf-8"?>
<sst xmlns="http://schemas.openxmlformats.org/spreadsheetml/2006/main" count="34" uniqueCount="30">
  <si>
    <t>Crude 2</t>
  </si>
  <si>
    <t>Crude 3</t>
  </si>
  <si>
    <t>Crude 1</t>
  </si>
  <si>
    <t>Octane Rating</t>
  </si>
  <si>
    <t>Iron Content</t>
  </si>
  <si>
    <t>Purcahse Price</t>
  </si>
  <si>
    <t>Monthly Max Barrels</t>
  </si>
  <si>
    <t>Crude Type</t>
  </si>
  <si>
    <t>Product</t>
  </si>
  <si>
    <t>Sales Price</t>
  </si>
  <si>
    <t>Super</t>
  </si>
  <si>
    <t>Regular</t>
  </si>
  <si>
    <t>Diesel</t>
  </si>
  <si>
    <t>Super G</t>
  </si>
  <si>
    <t>Regular G</t>
  </si>
  <si>
    <t>Max Iron Content</t>
  </si>
  <si>
    <t>Min Octane Value</t>
  </si>
  <si>
    <t>Total Barrels/Crude Type</t>
  </si>
  <si>
    <t>G.TOTAL BARRELS</t>
  </si>
  <si>
    <t>Cost By Fuel Type</t>
  </si>
  <si>
    <t>G.TOTAL COST</t>
  </si>
  <si>
    <t>Revenue By Fuel Type</t>
  </si>
  <si>
    <t>G.TOTAL REVENUE</t>
  </si>
  <si>
    <t>PROFIT</t>
  </si>
  <si>
    <t>Octane Value - LHS</t>
  </si>
  <si>
    <t>Octane Value - RHS</t>
  </si>
  <si>
    <t>Iron Content - LHS</t>
  </si>
  <si>
    <t>Iron Content - RHS</t>
  </si>
  <si>
    <t>Total Production</t>
  </si>
  <si>
    <t>Total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</si>
</sst>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Verdana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top" wrapText="1" indent="1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 indent="1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Font="1" applyBorder="1" applyAlignment="1">
      <alignment horizontal="center"/>
    </xf>
    <xf numFmtId="0" fontId="7" fillId="5" borderId="3" xfId="0" applyFont="1" applyFill="1" applyBorder="1"/>
    <xf numFmtId="0" fontId="7" fillId="5" borderId="6" xfId="0" applyFont="1" applyFill="1" applyBorder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topLeftCell="A8" workbookViewId="0">
      <selection activeCell="I15" sqref="I15"/>
    </sheetView>
  </sheetViews>
  <sheetFormatPr defaultRowHeight="15" x14ac:dyDescent="0.25"/>
  <cols>
    <col min="1" max="1" width="20.7109375" style="2" bestFit="1" customWidth="1"/>
    <col min="2" max="2" width="13.42578125" style="1" bestFit="1" customWidth="1"/>
    <col min="3" max="3" width="12.140625" style="1" bestFit="1" customWidth="1"/>
    <col min="4" max="4" width="14" style="1" bestFit="1" customWidth="1"/>
    <col min="5" max="5" width="23.28515625" style="1" bestFit="1" customWidth="1"/>
    <col min="6" max="6" width="9.85546875" style="1" bestFit="1" customWidth="1"/>
    <col min="7" max="16384" width="9.140625" style="2"/>
  </cols>
  <sheetData>
    <row r="1" spans="1:5" s="1" customFormat="1" x14ac:dyDescent="0.25">
      <c r="A1" s="11" t="s">
        <v>7</v>
      </c>
      <c r="B1" s="11" t="s">
        <v>3</v>
      </c>
      <c r="C1" s="11" t="s">
        <v>4</v>
      </c>
      <c r="D1" s="11" t="s">
        <v>5</v>
      </c>
      <c r="E1" s="11" t="s">
        <v>6</v>
      </c>
    </row>
    <row r="2" spans="1:5" x14ac:dyDescent="0.25">
      <c r="A2" s="4" t="s">
        <v>2</v>
      </c>
      <c r="B2" s="10">
        <v>12</v>
      </c>
      <c r="C2" s="10">
        <v>0.5</v>
      </c>
      <c r="D2" s="12">
        <v>45</v>
      </c>
      <c r="E2" s="10">
        <v>5000</v>
      </c>
    </row>
    <row r="3" spans="1:5" x14ac:dyDescent="0.25">
      <c r="A3" s="4" t="s">
        <v>0</v>
      </c>
      <c r="B3" s="10">
        <v>6</v>
      </c>
      <c r="C3" s="10">
        <v>2</v>
      </c>
      <c r="D3" s="12">
        <v>35</v>
      </c>
      <c r="E3" s="10">
        <v>5000</v>
      </c>
    </row>
    <row r="4" spans="1:5" x14ac:dyDescent="0.25">
      <c r="A4" s="4" t="s">
        <v>1</v>
      </c>
      <c r="B4" s="10">
        <v>8</v>
      </c>
      <c r="C4" s="10">
        <v>3</v>
      </c>
      <c r="D4" s="12">
        <v>25</v>
      </c>
      <c r="E4" s="10">
        <v>5000</v>
      </c>
    </row>
    <row r="7" spans="1:5" x14ac:dyDescent="0.25">
      <c r="A7" s="6" t="s">
        <v>8</v>
      </c>
      <c r="B7" s="6" t="s">
        <v>13</v>
      </c>
      <c r="C7" s="6" t="s">
        <v>14</v>
      </c>
      <c r="D7" s="6" t="s">
        <v>12</v>
      </c>
    </row>
    <row r="8" spans="1:5" x14ac:dyDescent="0.25">
      <c r="A8" s="7" t="s">
        <v>9</v>
      </c>
      <c r="B8" s="13">
        <v>70</v>
      </c>
      <c r="C8" s="13">
        <v>60</v>
      </c>
      <c r="D8" s="13">
        <v>50</v>
      </c>
    </row>
    <row r="9" spans="1:5" x14ac:dyDescent="0.25">
      <c r="A9" s="7" t="s">
        <v>16</v>
      </c>
      <c r="B9" s="3">
        <v>10</v>
      </c>
      <c r="C9" s="3">
        <v>8</v>
      </c>
      <c r="D9" s="3">
        <v>6</v>
      </c>
    </row>
    <row r="10" spans="1:5" x14ac:dyDescent="0.25">
      <c r="A10" s="7" t="s">
        <v>15</v>
      </c>
      <c r="B10" s="3">
        <v>1</v>
      </c>
      <c r="C10" s="3">
        <v>2</v>
      </c>
      <c r="D10" s="3">
        <v>1</v>
      </c>
    </row>
    <row r="13" spans="1:5" s="1" customFormat="1" x14ac:dyDescent="0.25">
      <c r="A13" s="5"/>
      <c r="B13" s="5" t="s">
        <v>10</v>
      </c>
      <c r="C13" s="5" t="s">
        <v>11</v>
      </c>
      <c r="D13" s="5" t="s">
        <v>12</v>
      </c>
      <c r="E13" s="9" t="s">
        <v>17</v>
      </c>
    </row>
    <row r="14" spans="1:5" x14ac:dyDescent="0.25">
      <c r="A14" s="8" t="s">
        <v>2</v>
      </c>
      <c r="B14" s="3">
        <v>2400</v>
      </c>
      <c r="C14" s="3">
        <v>800</v>
      </c>
      <c r="D14" s="3">
        <v>799.99999999999989</v>
      </c>
      <c r="E14" s="1">
        <f xml:space="preserve"> SUM(B14:D14)</f>
        <v>4000</v>
      </c>
    </row>
    <row r="15" spans="1:5" x14ac:dyDescent="0.25">
      <c r="A15" s="8" t="s">
        <v>0</v>
      </c>
      <c r="B15" s="3">
        <v>0</v>
      </c>
      <c r="C15" s="3">
        <v>0</v>
      </c>
      <c r="D15" s="3">
        <v>0</v>
      </c>
      <c r="E15" s="1">
        <f xml:space="preserve"> SUM(B15:D15)</f>
        <v>0</v>
      </c>
    </row>
    <row r="16" spans="1:5" ht="15.75" thickBot="1" x14ac:dyDescent="0.3">
      <c r="A16" s="20" t="s">
        <v>1</v>
      </c>
      <c r="B16" s="21">
        <v>599.99999999999989</v>
      </c>
      <c r="C16" s="21">
        <v>1200</v>
      </c>
      <c r="D16" s="21">
        <v>200</v>
      </c>
      <c r="E16" s="1">
        <f xml:space="preserve"> SUM(B16:D16)</f>
        <v>2000</v>
      </c>
    </row>
    <row r="17" spans="1:6" ht="18.75" x14ac:dyDescent="0.3">
      <c r="A17" s="22" t="s">
        <v>29</v>
      </c>
      <c r="B17" s="24">
        <v>3000</v>
      </c>
      <c r="C17" s="24">
        <v>2000</v>
      </c>
      <c r="D17" s="25">
        <v>1000</v>
      </c>
      <c r="E17" s="9" t="s">
        <v>18</v>
      </c>
      <c r="F17" s="16">
        <f xml:space="preserve"> SUM(E14:E16)</f>
        <v>6000</v>
      </c>
    </row>
    <row r="18" spans="1:6" ht="19.5" thickBot="1" x14ac:dyDescent="0.35">
      <c r="A18" s="23" t="s">
        <v>28</v>
      </c>
      <c r="B18" s="26">
        <f xml:space="preserve"> SUM(B14:B16)</f>
        <v>3000</v>
      </c>
      <c r="C18" s="26">
        <f t="shared" ref="C18:D18" si="0" xml:space="preserve"> SUM(C14:C16)</f>
        <v>2000</v>
      </c>
      <c r="D18" s="27">
        <f t="shared" si="0"/>
        <v>999.99999999999989</v>
      </c>
      <c r="E18" s="9"/>
      <c r="F18" s="16"/>
    </row>
    <row r="19" spans="1:6" ht="18.75" x14ac:dyDescent="0.3">
      <c r="E19" s="9"/>
      <c r="F19" s="16"/>
    </row>
    <row r="20" spans="1:6" x14ac:dyDescent="0.25">
      <c r="A20" s="14" t="s">
        <v>24</v>
      </c>
      <c r="B20" s="1">
        <f xml:space="preserve"> SUMPRODUCT(B$14:B$16, $B2:$B4)</f>
        <v>33600</v>
      </c>
      <c r="C20" s="1">
        <f t="shared" ref="C20:D20" si="1" xml:space="preserve"> SUMPRODUCT(C$14:C$16, $B2:$B4)</f>
        <v>19200</v>
      </c>
      <c r="D20" s="1">
        <f t="shared" si="1"/>
        <v>11199.999999999998</v>
      </c>
    </row>
    <row r="21" spans="1:6" x14ac:dyDescent="0.25">
      <c r="A21" s="14" t="s">
        <v>25</v>
      </c>
      <c r="B21" s="1">
        <f xml:space="preserve"> B9*SUM(B14:B16)</f>
        <v>30000</v>
      </c>
      <c r="C21" s="1">
        <f t="shared" ref="C21:D21" si="2" xml:space="preserve"> C9*SUM(C14:C16)</f>
        <v>16000</v>
      </c>
      <c r="D21" s="1">
        <f t="shared" si="2"/>
        <v>5999.9999999999991</v>
      </c>
    </row>
    <row r="22" spans="1:6" x14ac:dyDescent="0.25">
      <c r="A22" s="14"/>
      <c r="B22" s="19">
        <f xml:space="preserve"> (B20/B21)*B9</f>
        <v>11.200000000000001</v>
      </c>
      <c r="C22" s="19">
        <f t="shared" ref="C22:D22" si="3" xml:space="preserve"> (C20/C21)*C9</f>
        <v>9.6</v>
      </c>
      <c r="D22" s="19">
        <f t="shared" si="3"/>
        <v>11.2</v>
      </c>
    </row>
    <row r="23" spans="1:6" x14ac:dyDescent="0.25">
      <c r="A23" s="14" t="s">
        <v>26</v>
      </c>
      <c r="B23" s="1">
        <f>SUMPRODUCT(B$14:B$16,$C2:$C4)</f>
        <v>2999.9999999999995</v>
      </c>
      <c r="C23" s="1">
        <f t="shared" ref="C23:D23" si="4">SUMPRODUCT(C$14:C$16,$C2:$C4)</f>
        <v>4000</v>
      </c>
      <c r="D23" s="1">
        <f t="shared" si="4"/>
        <v>1000</v>
      </c>
    </row>
    <row r="24" spans="1:6" x14ac:dyDescent="0.25">
      <c r="A24" s="14" t="s">
        <v>27</v>
      </c>
      <c r="B24" s="1">
        <f xml:space="preserve"> B10*SUM(B14:B16)</f>
        <v>3000</v>
      </c>
      <c r="C24" s="1">
        <f t="shared" ref="C24:D24" si="5" xml:space="preserve"> C10*SUM(C14:C16)</f>
        <v>4000</v>
      </c>
      <c r="D24" s="1">
        <f t="shared" si="5"/>
        <v>999.99999999999989</v>
      </c>
    </row>
    <row r="25" spans="1:6" x14ac:dyDescent="0.25">
      <c r="B25" s="19">
        <f xml:space="preserve"> (B23/B24)*B10</f>
        <v>0.99999999999999989</v>
      </c>
      <c r="C25" s="19">
        <f xml:space="preserve"> (C23/C24)*C10</f>
        <v>2</v>
      </c>
      <c r="D25" s="19">
        <f xml:space="preserve"> (D23/D24)*D10</f>
        <v>1.0000000000000002</v>
      </c>
    </row>
    <row r="27" spans="1:6" ht="15.75" x14ac:dyDescent="0.25">
      <c r="A27" s="14" t="s">
        <v>19</v>
      </c>
      <c r="B27" s="1">
        <f xml:space="preserve"> SUMPRODUCT(B14:B16, $D$2:$D$4)</f>
        <v>123000</v>
      </c>
      <c r="C27" s="1">
        <f xml:space="preserve"> SUMPRODUCT(C14:C16, $D$2:$D$4)</f>
        <v>66000</v>
      </c>
      <c r="D27" s="1">
        <f xml:space="preserve"> SUMPRODUCT(D14:D16, $D$2:$D$4)</f>
        <v>40999.999999999993</v>
      </c>
      <c r="E27" s="9" t="s">
        <v>20</v>
      </c>
      <c r="F27" s="15">
        <f xml:space="preserve"> SUM(B27:D27)</f>
        <v>230000</v>
      </c>
    </row>
    <row r="28" spans="1:6" ht="15.75" x14ac:dyDescent="0.25">
      <c r="A28" s="14" t="s">
        <v>21</v>
      </c>
      <c r="B28" s="17">
        <f xml:space="preserve"> SUM(B14:B16)*B8</f>
        <v>210000</v>
      </c>
      <c r="C28" s="17">
        <f t="shared" ref="C28:D28" si="6" xml:space="preserve"> SUM(C14:C16)*C8</f>
        <v>120000</v>
      </c>
      <c r="D28" s="17">
        <f t="shared" si="6"/>
        <v>49999.999999999993</v>
      </c>
      <c r="E28" s="9" t="s">
        <v>22</v>
      </c>
      <c r="F28" s="15">
        <f xml:space="preserve"> SUM(B28:D28)</f>
        <v>380000</v>
      </c>
    </row>
    <row r="29" spans="1:6" ht="15.75" x14ac:dyDescent="0.25">
      <c r="F29" s="15"/>
    </row>
    <row r="30" spans="1:6" ht="18.75" x14ac:dyDescent="0.3">
      <c r="E30" s="18" t="s">
        <v>23</v>
      </c>
      <c r="F30" s="18">
        <f xml:space="preserve"> F28 - F27</f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2016-06-20T09:36:52Z</dcterms:created>
  <dcterms:modified xsi:type="dcterms:W3CDTF">2016-06-20T12:41:50Z</dcterms:modified>
</cp:coreProperties>
</file>