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Control" sheetId="1" r:id="rId2"/>
  </sheets>
  <calcPr calcId="0"/>
</workbook>
</file>

<file path=xl/sharedStrings.xml><?xml version="1.0" encoding="utf-8"?>
<sst xmlns="http://schemas.openxmlformats.org/spreadsheetml/2006/main" count="121" uniqueCount="77">
  <si>
    <t>此工作表由逻辑式生成，只可修改标识为灰色背景的“事实”及浅蓝色背景的“假设”数据；无背景色的数据不可修改。</t>
  </si>
  <si>
    <t>Revenue Breakup</t>
  </si>
  <si>
    <t>us mn</t>
  </si>
  <si>
    <t>row1</t>
  </si>
  <si>
    <t>a</t>
  </si>
  <si>
    <t>b</t>
  </si>
  <si>
    <t>c</t>
  </si>
  <si>
    <t>d</t>
  </si>
  <si>
    <t>row2</t>
  </si>
  <si>
    <t>row3</t>
  </si>
  <si>
    <t>row4</t>
  </si>
  <si>
    <t>row5</t>
  </si>
  <si>
    <t>row6</t>
  </si>
  <si>
    <t>Cash flow</t>
  </si>
  <si>
    <t>Revenue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</si>
  <si>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</si>
  <si>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</si>
  <si>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</si>
  <si>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</si>
  <si>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</si>
  <si>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</si>
  <si>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</si>
  <si>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</si>
  <si>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</si>
  <si>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</si>
  <si>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</si>
  <si>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</si>
  <si>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</si>
  <si>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</si>
  <si>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</si>
  <si>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</si>
  <si>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</si>
  <si>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</si>
  <si>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</si>
  <si>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</si>
  <si>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</si>
  <si>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</si>
  <si>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</si>
  <si>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</si>
  <si>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</si>
  <si>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</si>
  <si>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</si>
  <si>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</si>
  <si>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</si>
  <si>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</si>
  <si>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</si>
  <si>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</si>
  <si>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</si>
  <si>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</si>
  <si>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</si>
  <si>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</si>
  <si>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</si>
  <si>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</si>
  <si>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</si>
  <si>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</si>
  <si>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</si>
  <si>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</si>
  <si>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</si>
  <si>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</si>
  <si>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</si>
  <si>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</si>
  <si>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</si>
  <si>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</si>
  <si>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</si>
  <si>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</si>
  <si>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</si>
  <si>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</si>
  <si>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</si>
  <si>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</si>
  <si>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Revenue2</t>
  </si>
  <si>
    <t>resolve_test_row</t>
  </si>
  <si>
    <t>Table5</t>
  </si>
  <si>
    <t>Q1</t>
  </si>
  <si>
    <t>Q2</t>
  </si>
  <si>
    <t>Q3</t>
  </si>
  <si>
    <t>Q4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</si>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</sst>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6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4"/>
      <name val="Calibri"/>
    </font>
    <font>
      <b/>
      <color rgb="FFFFFFFF"/>
      <sz val="12"/>
      <name val="Calibri"/>
    </font>
    <font>
      <color rgb="FF000000"/>
      <sz val="10"/>
      <name val="Calibri"/>
    </font>
    <font>
      <color rgb="FF4178B8"/>
      <sz val="10"/>
      <name val="Calibri"/>
    </font>
    <font>
      <color rgb="FF13AC59"/>
      <sz val="10"/>
      <name val="Calibri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5F5F5"/>
      </patternFill>
    </fill>
    <fill>
      <patternFill patternType="solid">
        <fgColor rgb="FFE0F5FB"/>
      </patternFill>
    </fill>
  </fills>
  <borders count="17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 style="medium">
        <color rgb="FFE0E0E0"/>
      </left>
      <right/>
      <top style="dashed">
        <color rgb="FF009FBF"/>
      </top>
      <bottom style="dashed">
        <color rgb="FF009FBF"/>
      </bottom>
    </border>
    <border>
      <left/>
      <right/>
      <top style="dashed">
        <color rgb="FF009FBF"/>
      </top>
      <bottom style="dashed">
        <color rgb="FF009FBF"/>
      </bottom>
    </border>
    <border>
      <left/>
      <right style="medium">
        <color rgb="FFE0E0E0"/>
      </right>
      <top style="dashed">
        <color rgb="FF009FBF"/>
      </top>
      <bottom style="dashed">
        <color rgb="FF009FBF"/>
      </bottom>
    </border>
    <border>
      <left/>
      <right/>
      <top style="medium">
        <color rgb="FFE0E0E0"/>
      </top>
      <bottom/>
    </border>
    <border>
      <left style="medium">
        <color rgb="FFE0E0E0"/>
      </left>
      <right style="medium">
        <color rgb="FFE0E0E0"/>
      </right>
      <top/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77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1" fillId="34" borderId="0" xfId="0" applyFont="1" applyFill="1">
      <alignment horizontal="left"/>
    </xf>
    <xf numFmtId="0" fontId="22" fillId="35" borderId="0" xfId="0" applyFont="1" applyFill="1">
      <alignment horizontal="left" vertical="center"/>
    </xf>
    <xf numFmtId="0" fontId="22" fillId="35" borderId="10" xfId="0" applyFont="1" applyFill="1" applyBorder="1">
      <alignment horizontal="center" vertical="center"/>
      <protection locked="0"/>
    </xf>
    <xf numFmtId="0" fontId="22" fillId="35" borderId="0" xfId="0" applyFont="1" applyFill="1">
      <alignment horizontal="center" vertical="center"/>
      <protection locked="0"/>
    </xf>
    <xf numFmtId="0" fontId="22" fillId="35" borderId="11" xfId="0" applyFont="1" applyFill="1" applyBorder="1">
      <alignment horizontal="center" vertical="center"/>
      <protection locked="0"/>
    </xf>
    <xf numFmtId="0" fontId="23" fillId="34" borderId="11" xfId="0" applyFont="1" applyFill="1" applyBorder="1">
      <alignment horizontal="left"/>
      <protection locked="0"/>
    </xf>
    <xf numFmtId="39" fontId="24" fillId="34" borderId="10" xfId="0" applyNumberFormat="1" applyFont="1" applyFill="1" applyBorder="1">
      <alignment horizontal="right"/>
    </xf>
    <xf numFmtId="39" fontId="24" fillId="34" borderId="0" xfId="0" applyNumberFormat="1" applyFont="1" applyFill="1">
      <alignment horizontal="right"/>
    </xf>
    <xf numFmtId="39" fontId="24" fillId="34" borderId="11" xfId="0" applyNumberFormat="1" applyFont="1" applyFill="1" applyBorder="1">
      <alignment horizontal="right"/>
    </xf>
    <xf numFmtId="39" fontId="23" fillId="34" borderId="10" xfId="0" applyNumberFormat="1" applyFont="1" applyFill="1" applyBorder="1">
      <alignment horizontal="right"/>
    </xf>
    <xf numFmtId="39" fontId="23" fillId="34" borderId="0" xfId="0" applyNumberFormat="1" applyFont="1" applyFill="1">
      <alignment horizontal="right"/>
    </xf>
    <xf numFmtId="39" fontId="23" fillId="34" borderId="11" xfId="0" applyNumberFormat="1" applyFont="1" applyFill="1" applyBorder="1">
      <alignment horizontal="right"/>
    </xf>
    <xf numFmtId="39" fontId="23" fillId="36" borderId="10" xfId="0" applyNumberFormat="1" applyFont="1" applyFill="1" applyBorder="1">
      <alignment horizontal="right"/>
      <protection locked="0"/>
    </xf>
    <xf numFmtId="39" fontId="23" fillId="36" borderId="0" xfId="0" applyNumberFormat="1" applyFont="1" applyFill="1">
      <alignment horizontal="right"/>
      <protection locked="0"/>
    </xf>
    <xf numFmtId="39" fontId="23" fillId="36" borderId="11" xfId="0" applyNumberFormat="1" applyFont="1" applyFill="1" applyBorder="1">
      <alignment horizontal="right"/>
      <protection locked="0"/>
    </xf>
    <xf numFmtId="39" fontId="23" fillId="37" borderId="12" xfId="0" applyNumberFormat="1" applyFont="1" applyFill="1" applyBorder="1">
      <alignment horizontal="right"/>
      <protection locked="0"/>
    </xf>
    <xf numFmtId="39" fontId="23" fillId="37" borderId="13" xfId="0" applyNumberFormat="1" applyFont="1" applyFill="1" applyBorder="1">
      <alignment horizontal="right"/>
      <protection locked="0"/>
    </xf>
    <xf numFmtId="39" fontId="23" fillId="37" borderId="14" xfId="0" applyNumberFormat="1" applyFont="1" applyFill="1" applyBorder="1">
      <alignment horizontal="right"/>
      <protection locked="0"/>
    </xf>
    <xf numFmtId="0" fontId="0" fillId="34" borderId="15" xfId="0" applyFont="1" applyFill="1" applyBorder="1"/>
    <xf numFmtId="39" fontId="25" fillId="34" borderId="10" xfId="0" applyNumberFormat="1" applyFont="1" applyFill="1" applyBorder="1">
      <alignment horizontal="right"/>
    </xf>
    <xf numFmtId="39" fontId="25" fillId="34" borderId="0" xfId="0" applyNumberFormat="1" applyFont="1" applyFill="1">
      <alignment horizontal="right"/>
    </xf>
    <xf numFmtId="39" fontId="25" fillId="34" borderId="11" xfId="0" applyNumberFormat="1" applyFont="1" applyFill="1" applyBorder="1">
      <alignment horizontal="right"/>
    </xf>
    <xf numFmtId="0" fontId="23" fillId="34" borderId="11" xfId="0" applyFont="1" applyFill="1" applyBorder="1">
      <alignment horizontal="left" wrapText="1"/>
      <protection locked="0"/>
    </xf>
    <xf numFmtId="0" fontId="23" fillId="34" borderId="11" xfId="0" applyFont="1" applyFill="1" applyBorder="1">
      <alignment horizontal="left" indent="1"/>
      <protection locked="0"/>
    </xf>
    <xf numFmtId="0" fontId="22" fillId="35" borderId="16" xfId="0" applyFont="1" applyFill="1" applyBorder="1">
      <alignment horizontal="center" vertical="center"/>
      <protection locked="0"/>
    </xf>
    <xf numFmtId="0" fontId="22" fillId="35" borderId="16" xfId="0" applyFont="1" applyFill="1" applyBorder="1">
      <alignment horizontal="center" vertical="center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334E616-289B-8DC8-FA6F-418DDD7D42FF}" mc:Ignorable="x14ac">
  <dimension ref="A1:AL126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16" width="12.125" customWidth="1"/>
  </cols>
  <sheetData>
    <row s="48" customFormat="1" customHeight="1" ht="17.4">
      <c s="49" t="s">
        <v>0</v>
      </c>
    </row>
    <row r="3" customHeight="1" ht="17.4">
      <c s="50" t="s">
        <v>1</v>
      </c>
      <c s="51"/>
      <c s="51"/>
      <c s="51"/>
      <c s="51"/>
    </row>
    <row customHeight="1" ht="21.375">
      <c s="52" t="s">
        <v>2</v>
      </c>
      <c s="53">
        <v>2017</v>
      </c>
      <c s="54">
        <v>2018</v>
      </c>
      <c s="54">
        <v>2019</v>
      </c>
      <c s="55">
        <v>2020</v>
      </c>
    </row>
    <row customHeight="1" ht="21.375">
      <c s="56" t="s">
        <v>3</v>
      </c>
      <c s="57" t="s">
        <v>4</v>
      </c>
      <c s="58" t="s">
        <v>5</v>
      </c>
      <c s="58" t="s">
        <v>6</v>
      </c>
      <c s="59" t="s">
        <v>7</v>
      </c>
    </row>
    <row customHeight="1" ht="21.375">
      <c s="56" t="s">
        <v>8</v>
      </c>
      <c s="60"/>
      <c s="61"/>
      <c s="61"/>
      <c s="62"/>
    </row>
    <row customHeight="1" ht="21.375">
      <c s="56" t="s">
        <v>9</v>
      </c>
      <c s="60">
        <f>B5+B6</f>
      </c>
      <c s="61">
        <f>C5+C6</f>
      </c>
      <c s="61"/>
      <c s="62"/>
    </row>
    <row customHeight="1" ht="21.375">
      <c s="56" t="s">
        <v>10</v>
      </c>
      <c s="63">
        <f>C62+1</f>
        <v>6.5</v>
      </c>
      <c s="64">
        <f>D62+1</f>
        <v>6.5</v>
      </c>
      <c s="64">
        <f>E62+1</f>
        <v>6.5</v>
      </c>
      <c s="65"/>
    </row>
    <row customHeight="1" ht="21.375">
      <c s="56" t="s">
        <v>11</v>
      </c>
      <c s="66">
        <f>3</f>
        <v>3</v>
      </c>
      <c s="67">
        <f>3</f>
        <v>3</v>
      </c>
      <c s="67">
        <f>3</f>
        <v>3</v>
      </c>
      <c s="68">
        <f>3</f>
        <v>3</v>
      </c>
    </row>
    <row customHeight="1" ht="21.375">
      <c s="56" t="s">
        <v>12</v>
      </c>
      <c s="63"/>
      <c s="64"/>
      <c s="64"/>
      <c s="65"/>
    </row>
    <row customHeight="1" ht="17.4">
      <c s="69"/>
      <c s="69"/>
      <c s="69"/>
      <c s="69"/>
      <c s="69"/>
    </row>
    <row customHeight="1" ht="17.4">
      <c s="50" t="s">
        <v>13</v>
      </c>
      <c s="51"/>
      <c s="51"/>
      <c s="51"/>
      <c s="51"/>
    </row>
    <row customHeight="1" ht="21.375">
      <c s="52" t="s">
        <v>2</v>
      </c>
      <c s="53">
        <v>2016</v>
      </c>
      <c s="54">
        <v>2017</v>
      </c>
      <c s="54">
        <v>2018</v>
      </c>
      <c s="55">
        <v>2019</v>
      </c>
    </row>
    <row customHeight="1" ht="21.375">
      <c s="56" t="s">
        <v>3</v>
      </c>
      <c s="60"/>
      <c s="61"/>
      <c s="61"/>
      <c s="62"/>
    </row>
    <row customHeight="1" ht="21.375">
      <c s="56" t="s">
        <v>8</v>
      </c>
      <c s="60"/>
      <c s="61"/>
      <c s="61"/>
      <c s="62"/>
    </row>
    <row customHeight="1" ht="21.375">
      <c s="56" t="s">
        <v>9</v>
      </c>
      <c s="60">
        <f>B14+B15</f>
        <v>0</v>
      </c>
      <c s="61">
        <f>C14+C15</f>
        <v>0</v>
      </c>
      <c s="61">
        <f>D14+D15</f>
        <v>0</v>
      </c>
      <c s="62"/>
    </row>
    <row customHeight="1" ht="21.375">
      <c s="56" t="s">
        <v>10</v>
      </c>
      <c s="60">
        <f>B62+1</f>
        <v>6.5</v>
      </c>
      <c s="61">
        <f>C62+1</f>
        <v>6.5</v>
      </c>
      <c s="61">
        <f>D62+1</f>
        <v>6.5</v>
      </c>
      <c s="62">
        <f>E62+1</f>
        <v>6.5</v>
      </c>
    </row>
    <row customHeight="1" ht="17.4">
      <c s="69"/>
      <c s="69"/>
      <c s="69"/>
      <c s="69"/>
      <c s="69"/>
    </row>
    <row customHeight="1" ht="17.4">
      <c s="50" t="s">
        <v>14</v>
      </c>
      <c s="51"/>
      <c s="51"/>
      <c s="51"/>
      <c s="51"/>
    </row>
    <row customHeight="1" ht="21.375">
      <c s="52" t="s">
        <v>2</v>
      </c>
      <c s="53">
        <v>2016</v>
      </c>
      <c s="54">
        <v>2017</v>
      </c>
      <c s="54">
        <v>2018</v>
      </c>
      <c s="55">
        <v>2019</v>
      </c>
    </row>
    <row customHeight="1" ht="21.375">
      <c s="56" t="s">
        <v>3</v>
      </c>
      <c s="60"/>
      <c s="61"/>
      <c s="61"/>
      <c s="62"/>
    </row>
    <row customHeight="1" ht="21.375">
      <c s="56" t="s">
        <v>8</v>
      </c>
      <c s="60"/>
      <c s="61"/>
      <c s="61"/>
      <c s="62"/>
    </row>
    <row customHeight="1" ht="21.375">
      <c s="56" t="s">
        <v>9</v>
      </c>
      <c s="60">
        <f>B21+B22</f>
        <v>0</v>
      </c>
      <c s="61">
        <f>C21+C22</f>
        <v>0</v>
      </c>
      <c s="61">
        <f>D21+D22</f>
        <v>0</v>
      </c>
      <c s="62">
        <f>E21+E22</f>
        <v>0</v>
      </c>
    </row>
    <row customHeight="1" ht="21.375">
      <c s="56" t="s">
        <v>10</v>
      </c>
      <c s="60">
        <f>SUM(B21+B22,C21+C22,D21+D22,E21+E22)</f>
        <v>0</v>
      </c>
      <c s="61">
        <f>SUM(B21+B22,C21+C22,D21+D22,E21+E22)</f>
        <v>0</v>
      </c>
      <c s="61">
        <f>SUM(B21+B22,C21+C22,D21+D22,E21+E22)</f>
        <v>0</v>
      </c>
      <c s="62">
        <f>SUM(B21+B22,C21+C22,D21+D22,E21+E22)</f>
        <v>0</v>
      </c>
    </row>
    <row customHeight="1" ht="21.375">
      <c s="56" t="s">
        <v>11</v>
      </c>
      <c s="60"/>
      <c s="61">
        <f>B21+B22</f>
        <v>0</v>
      </c>
      <c s="61">
        <f>C21+C22</f>
        <v>0</v>
      </c>
      <c s="62">
        <f>D21+D22</f>
        <v>0</v>
      </c>
    </row>
    <row customHeight="1" ht="21.375">
      <c s="56" t="s">
        <v>12</v>
      </c>
      <c s="60"/>
      <c s="61"/>
      <c s="61"/>
      <c s="62"/>
    </row>
    <row customHeight="1" ht="21.375">
      <c s="56" t="s">
        <v>15</v>
      </c>
      <c s="60">
        <f>B21+B22+B26</f>
        <v>0</v>
      </c>
      <c s="61">
        <f>C21+C22+C26</f>
        <v>0</v>
      </c>
      <c s="61">
        <f>D21+D22+D26</f>
        <v>0</v>
      </c>
      <c s="62">
        <f>E21+E22+E26</f>
        <v>0</v>
      </c>
    </row>
    <row customHeight="1" ht="21.375">
      <c s="56" t="s">
        <v>16</v>
      </c>
      <c s="60">
        <f>AVERAGE(SUM(B21,B22),SUM(C21,C22),SUM(D21,D22),SUM(E21,E22))</f>
        <v>0</v>
      </c>
      <c s="61">
        <f>AVERAGE(SUM(B21,B22),SUM(C21,C22),SUM(D21,D22),SUM(E21,E22))</f>
        <v>0</v>
      </c>
      <c s="61">
        <f>AVERAGE(SUM(B21,B22),SUM(C21,C22),SUM(D21,D22),SUM(E21,E22))</f>
        <v>0</v>
      </c>
      <c s="62">
        <f>AVERAGE(SUM(B21,B22),SUM(C21,C22),SUM(D21,D22),SUM(E21,E22))</f>
        <v>0</v>
      </c>
    </row>
    <row customHeight="1" ht="21.375">
      <c s="56" t="s">
        <v>17</v>
      </c>
      <c s="60">
        <f>B21+B22+B21</f>
        <v>0</v>
      </c>
      <c s="61">
        <f>C21+C22+C21</f>
        <v>0</v>
      </c>
      <c s="61">
        <f>D21+D22+D21</f>
        <v>0</v>
      </c>
      <c s="62">
        <f>E21+E22+E21</f>
        <v>0</v>
      </c>
    </row>
    <row customHeight="1" ht="21.375">
      <c s="56" t="s">
        <v>18</v>
      </c>
      <c s="60">
        <f>B22+B21+B21</f>
        <v>0</v>
      </c>
      <c s="61">
        <f>C22+C21+C21</f>
        <v>0</v>
      </c>
      <c s="61">
        <f>D22+D21+D21</f>
        <v>0</v>
      </c>
      <c s="62">
        <f>E22+E21+E21</f>
        <v>0</v>
      </c>
    </row>
    <row customHeight="1" ht="21.375">
      <c s="56" t="s">
        <v>19</v>
      </c>
      <c s="60">
        <f>B22+B21+B21+B22</f>
        <v>0</v>
      </c>
      <c s="61">
        <f>C22+C21+C21+C22</f>
        <v>0</v>
      </c>
      <c s="61">
        <f>D22+D21+D21+D22</f>
        <v>0</v>
      </c>
      <c s="62">
        <f>E22+E21+E21+E22</f>
        <v>0</v>
      </c>
    </row>
    <row customHeight="1" ht="21.375">
      <c s="56" t="s">
        <v>20</v>
      </c>
      <c s="60">
        <f>AVERAGE(SUM(B21,B22),SUM(C21,C22),SUM(D21,D22),SUM(E21,E22))+1</f>
        <v>1</v>
      </c>
      <c s="61">
        <f>AVERAGE(SUM(B21,B22),SUM(C21,C22),SUM(D21,D22),SUM(E21,E22))+1</f>
        <v>1</v>
      </c>
      <c s="61">
        <f>AVERAGE(SUM(B21,B22),SUM(C21,C22),SUM(D21,D22),SUM(E21,E22))+1</f>
        <v>1</v>
      </c>
      <c s="62">
        <f>AVERAGE(SUM(B21,B22),SUM(C21,C22),SUM(D21,D22),SUM(E21,E22))+1</f>
        <v>1</v>
      </c>
    </row>
    <row customHeight="1" ht="21.375">
      <c s="56" t="s">
        <v>21</v>
      </c>
      <c s="60">
        <f>AVERAGE(B21,C21,D21,E21)+AVERAGE(B22,C22,D22,E22)</f>
      </c>
      <c s="61">
        <f>AVERAGE(B21,C21,D21,E21)+AVERAGE(B22,C22,D22,E22)</f>
      </c>
      <c s="61">
        <f>AVERAGE(B21,C21,D21,E21)+AVERAGE(B22,C22,D22,E22)</f>
      </c>
      <c s="62">
        <f>AVERAGE(B21,C21,D21,E21)+AVERAGE(B22,C22,D22,E22)</f>
      </c>
    </row>
    <row customHeight="1" ht="21.375">
      <c s="56" t="s">
        <v>22</v>
      </c>
      <c s="60">
        <f>3</f>
        <v>3</v>
      </c>
      <c s="61">
        <f>3</f>
        <v>3</v>
      </c>
      <c s="61">
        <f>3</f>
        <v>3</v>
      </c>
      <c s="62">
        <f>3</f>
        <v>3</v>
      </c>
    </row>
    <row customHeight="1" ht="21.375">
      <c s="56" t="s">
        <v>23</v>
      </c>
      <c s="60">
        <f>3+5</f>
        <v>8</v>
      </c>
      <c s="61">
        <f>3+5</f>
        <v>8</v>
      </c>
      <c s="61">
        <f>3+5</f>
        <v>8</v>
      </c>
      <c s="62">
        <f>3+5</f>
        <v>8</v>
      </c>
    </row>
    <row customHeight="1" ht="21.375">
      <c s="56" t="s">
        <v>24</v>
      </c>
      <c s="60">
        <f>B21+5</f>
        <v>5</v>
      </c>
      <c s="61">
        <f>C21+5</f>
        <v>5</v>
      </c>
      <c s="61">
        <f>D21+5</f>
        <v>5</v>
      </c>
      <c s="62">
        <f>E21+5</f>
        <v>5</v>
      </c>
    </row>
    <row customHeight="1" ht="21.375">
      <c s="56" t="s">
        <v>25</v>
      </c>
      <c s="60">
        <f>B21+AVERAGE(B22,C22,D22,E22)</f>
      </c>
      <c s="61">
        <f>C21+AVERAGE(B22,C22,D22,E22)</f>
      </c>
      <c s="61">
        <f>D21+AVERAGE(B22,C22,D22,E22)</f>
      </c>
      <c s="62">
        <f>E21+AVERAGE(B22,C22,D22,E22)</f>
      </c>
    </row>
    <row customHeight="1" ht="21.375">
      <c s="56" t="s">
        <v>26</v>
      </c>
      <c s="60"/>
      <c s="61">
        <f>C21+B84</f>
        <v>0</v>
      </c>
      <c s="61">
        <f>D21+C84</f>
        <v>0</v>
      </c>
      <c s="62">
        <f>E21+D84</f>
        <v>0</v>
      </c>
    </row>
    <row customHeight="1" ht="21.375">
      <c s="56" t="s">
        <v>27</v>
      </c>
      <c s="60">
        <f>E26</f>
        <v>0</v>
      </c>
      <c s="61">
        <f>E26</f>
        <v>0</v>
      </c>
      <c s="61">
        <f>E26</f>
        <v>0</v>
      </c>
      <c s="62">
        <f>E26</f>
        <v>0</v>
      </c>
    </row>
    <row customHeight="1" ht="21.375">
      <c s="56" t="s">
        <v>28</v>
      </c>
      <c s="60">
        <f>B21+E26</f>
        <v>0</v>
      </c>
      <c s="61">
        <f>C21+E26</f>
        <v>0</v>
      </c>
      <c s="61">
        <f>D21+E26</f>
        <v>0</v>
      </c>
      <c s="62">
        <f>E21+E26</f>
        <v>0</v>
      </c>
    </row>
    <row customHeight="1" ht="21.375">
      <c s="56" t="s">
        <v>29</v>
      </c>
      <c s="60">
        <f>SUM(B21,B22)</f>
        <v>0</v>
      </c>
      <c s="61">
        <f>SUM(C21,C22)</f>
        <v>0</v>
      </c>
      <c s="61">
        <f>SUM(D21,D22)</f>
        <v>0</v>
      </c>
      <c s="62">
        <f>SUM(E21,E22)</f>
        <v>0</v>
      </c>
    </row>
    <row customHeight="1" ht="21.375">
      <c s="56" t="s">
        <v>30</v>
      </c>
      <c s="60">
        <f>SUM(B21,B22,B26)</f>
        <v>0</v>
      </c>
      <c s="61">
        <f>SUM(C21,C22,C26)</f>
        <v>0</v>
      </c>
      <c s="61">
        <f>SUM(D21,D22,D26)</f>
        <v>0</v>
      </c>
      <c s="62">
        <f>SUM(E21,E22,E26)</f>
        <v>0</v>
      </c>
    </row>
    <row customHeight="1" ht="21.375">
      <c s="56" t="s">
        <v>31</v>
      </c>
      <c s="70">
        <f>B21</f>
        <v>0</v>
      </c>
      <c s="71">
        <f>C21</f>
        <v>0</v>
      </c>
      <c s="71">
        <f>D21</f>
        <v>0</v>
      </c>
      <c s="72">
        <f>E21</f>
        <v>0</v>
      </c>
    </row>
    <row customHeight="1" ht="21.375">
      <c s="56" t="s">
        <v>32</v>
      </c>
      <c s="60"/>
      <c s="61">
        <f>C21/B21</f>
      </c>
      <c s="61">
        <f>D21/C21</f>
      </c>
      <c s="62">
        <f>E21/D21</f>
      </c>
    </row>
    <row customHeight="1" ht="21.375">
      <c s="56" t="s">
        <v>33</v>
      </c>
      <c s="60"/>
      <c s="61">
        <f>C21/B21-1</f>
      </c>
      <c s="61">
        <f>D21/C21-1</f>
      </c>
      <c s="62">
        <f>E21/D21-1</f>
      </c>
    </row>
    <row customHeight="1" ht="21.375">
      <c s="56" t="s">
        <v>34</v>
      </c>
      <c s="60">
        <f>MAX(B21,B22)</f>
        <v>0</v>
      </c>
      <c s="61">
        <f>MAX(C21,C22)</f>
        <v>0</v>
      </c>
      <c s="61">
        <f>MAX(D21,D22)</f>
        <v>0</v>
      </c>
      <c s="62">
        <f>MAX(E21,E22)</f>
        <v>0</v>
      </c>
    </row>
    <row customHeight="1" ht="21.375">
      <c s="56" t="s">
        <v>35</v>
      </c>
      <c s="60">
        <f>MAX(B21,3)</f>
        <v>3</v>
      </c>
      <c s="61">
        <f>MAX(C21,3)</f>
        <v>3</v>
      </c>
      <c s="61">
        <f>MAX(D21,3)</f>
        <v>3</v>
      </c>
      <c s="62">
        <f>MAX(E21,3)</f>
        <v>3</v>
      </c>
    </row>
    <row customHeight="1" ht="21.375">
      <c s="56" t="s">
        <v>36</v>
      </c>
      <c s="60">
        <f>MIN(B21,B22)</f>
        <v>0</v>
      </c>
      <c s="61">
        <f>MIN(C21,C22)</f>
        <v>0</v>
      </c>
      <c s="61">
        <f>MIN(D21,D22)</f>
        <v>0</v>
      </c>
      <c s="62">
        <f>MIN(E21,E22)</f>
        <v>0</v>
      </c>
    </row>
    <row customHeight="1" ht="21.375">
      <c s="56" t="s">
        <v>37</v>
      </c>
      <c s="60">
        <f>MIN(B21,3)</f>
        <v>3</v>
      </c>
      <c s="61">
        <f>MIN(C21,3)</f>
        <v>3</v>
      </c>
      <c s="61">
        <f>MIN(D21,3)</f>
        <v>3</v>
      </c>
      <c s="62">
        <f>MIN(E21,3)</f>
        <v>3</v>
      </c>
    </row>
    <row customHeight="1" ht="21.375">
      <c s="56" t="s">
        <v>38</v>
      </c>
      <c s="60">
        <f>POWER(AVERAGE(B21,C21,D21,E21),AVERAGE(B22,C22,D22,E22))</f>
      </c>
      <c s="61">
        <f>POWER(AVERAGE(B21,C21,D21,E21),AVERAGE(B22,C22,D22,E22))</f>
      </c>
      <c s="61">
        <f>POWER(AVERAGE(B21,C21,D21,E21),AVERAGE(B22,C22,D22,E22))</f>
      </c>
      <c s="62">
        <f>POWER(AVERAGE(B21,C21,D21,E21),AVERAGE(B22,C22,D22,E22))</f>
      </c>
    </row>
    <row customHeight="1" ht="21.375">
      <c s="56" t="s">
        <v>39</v>
      </c>
      <c s="60">
        <f>POWER(AVERAGE(B21,C21,D21,E21),2)</f>
      </c>
      <c s="61">
        <f>POWER(AVERAGE(B21,C21,D21,E21),2)</f>
      </c>
      <c s="61">
        <f>POWER(AVERAGE(B21,C21,D21,E21),2)</f>
      </c>
      <c s="62">
        <f>POWER(AVERAGE(B21,C21,D21,E21),2)</f>
      </c>
    </row>
    <row customHeight="1" ht="21.375">
      <c s="56" t="s">
        <v>40</v>
      </c>
      <c s="60">
        <f>LOG(AVERAGE(B21,C21,D21,E21),AVERAGE(B22,C22,D22,E22))</f>
      </c>
      <c s="61">
        <f>LOG(AVERAGE(B21,C21,D21,E21),AVERAGE(B22,C22,D22,E22))</f>
      </c>
      <c s="61">
        <f>LOG(AVERAGE(B21,C21,D21,E21),AVERAGE(B22,C22,D22,E22))</f>
      </c>
      <c s="62">
        <f>LOG(AVERAGE(B21,C21,D21,E21),AVERAGE(B22,C22,D22,E22))</f>
      </c>
    </row>
    <row customHeight="1" ht="21.375">
      <c s="56" t="s">
        <v>41</v>
      </c>
      <c s="60">
        <f>LOG(AVERAGE(B21,C21,D21,E21),2)</f>
      </c>
      <c s="61">
        <f>LOG(AVERAGE(B21,C21,D21,E21),2)</f>
      </c>
      <c s="61">
        <f>LOG(AVERAGE(B21,C21,D21,E21),2)</f>
      </c>
      <c s="62">
        <f>LOG(AVERAGE(B21,C21,D21,E21),2)</f>
      </c>
    </row>
    <row customHeight="1" ht="21.375">
      <c s="56" t="s">
        <v>42</v>
      </c>
      <c s="60">
        <f>SIN(0)</f>
        <v>0</v>
      </c>
      <c s="61">
        <f>SIN(0)</f>
        <v>0</v>
      </c>
      <c s="61">
        <f>SIN(0)</f>
        <v>0</v>
      </c>
      <c s="62">
        <f>SIN(0)</f>
        <v>0</v>
      </c>
    </row>
    <row customHeight="1" ht="21.375">
      <c s="56" t="s">
        <v>43</v>
      </c>
      <c s="60">
        <f>SIN(AVERAGE(B21,C21,D21,E21))</f>
      </c>
      <c s="61">
        <f>SIN(AVERAGE(B21,C21,D21,E21))</f>
      </c>
      <c s="61">
        <f>SIN(AVERAGE(B21,C21,D21,E21))</f>
      </c>
      <c s="62">
        <f>SIN(AVERAGE(B21,C21,D21,E21))</f>
      </c>
    </row>
    <row customHeight="1" ht="21.375">
      <c s="56" t="s">
        <v>44</v>
      </c>
      <c s="60">
        <f>COS(0)</f>
        <v>1</v>
      </c>
      <c s="61">
        <f>COS(0)</f>
        <v>1</v>
      </c>
      <c s="61">
        <f>COS(0)</f>
        <v>1</v>
      </c>
      <c s="62">
        <f>COS(0)</f>
        <v>1</v>
      </c>
    </row>
    <row customHeight="1" ht="21.375">
      <c s="56" t="s">
        <v>45</v>
      </c>
      <c s="60">
        <f>COS(AVERAGE(B21,C21,D21,E21))</f>
      </c>
      <c s="61">
        <f>COS(AVERAGE(B21,C21,D21,E21))</f>
      </c>
      <c s="61">
        <f>COS(AVERAGE(B21,C21,D21,E21))</f>
      </c>
      <c s="62">
        <f>COS(AVERAGE(B21,C21,D21,E21))</f>
      </c>
    </row>
    <row customHeight="1" ht="21.375">
      <c s="56" t="s">
        <v>46</v>
      </c>
      <c s="60">
        <f>IRR(B21:E21)</f>
      </c>
      <c s="61">
        <f>IRR(B21:E21)</f>
      </c>
      <c s="61">
        <f>IRR(B21:E21)</f>
      </c>
      <c s="62">
        <f>IRR(B21:E21)</f>
      </c>
    </row>
    <row customHeight="1" ht="21.375">
      <c s="56" t="s">
        <v>47</v>
      </c>
      <c s="60">
        <f>NPV(0.1,B21:E21)</f>
        <v>0</v>
      </c>
      <c s="61">
        <f>NPV(0.1,B21:E21)</f>
        <v>0</v>
      </c>
      <c s="61">
        <f>NPV(0.1,B21:E21)</f>
        <v>0</v>
      </c>
      <c s="62">
        <f>NPV(0.1,B21:E21)</f>
        <v>0</v>
      </c>
    </row>
    <row customHeight="1" ht="21.375">
      <c s="56" t="s">
        <v>48</v>
      </c>
      <c s="60">
        <f>MAX(B21,C21,D21,E21)</f>
        <v>0</v>
      </c>
      <c s="61">
        <f>MAX(B21,C21,D21,E21)</f>
        <v>0</v>
      </c>
      <c s="61">
        <f>MAX(B21,C21,D21,E21)</f>
        <v>0</v>
      </c>
      <c s="62">
        <f>MAX(B21,C21,D21,E21)</f>
        <v>0</v>
      </c>
    </row>
    <row customHeight="1" ht="21.375">
      <c s="56" t="s">
        <v>49</v>
      </c>
      <c s="60">
        <f>MIN(B21,C21,D21,E21)</f>
        <v>0</v>
      </c>
      <c s="61">
        <f>MIN(B21,C21,D21,E21)</f>
        <v>0</v>
      </c>
      <c s="61">
        <f>MIN(B21,C21,D21,E21)</f>
        <v>0</v>
      </c>
      <c s="62">
        <f>MIN(B21,C21,D21,E21)</f>
        <v>0</v>
      </c>
    </row>
    <row customHeight="1" ht="21.375">
      <c s="56" t="s">
        <v>50</v>
      </c>
      <c s="60">
        <f>ROUND(5.45,1)</f>
        <v>5.5</v>
      </c>
      <c s="61">
        <f>ROUND(5.45,1)</f>
        <v>5.5</v>
      </c>
      <c s="61">
        <f>ROUND(5.45,1)</f>
        <v>5.5</v>
      </c>
      <c s="62">
        <f>ROUND(5.45,1)</f>
        <v>5.5</v>
      </c>
    </row>
    <row customHeight="1" ht="21.375">
      <c s="56" t="s">
        <v>51</v>
      </c>
      <c s="60">
        <f>C21+C22</f>
        <v>0</v>
      </c>
      <c s="61">
        <f>D21+D22</f>
        <v>0</v>
      </c>
      <c s="61">
        <f>E21+E22</f>
        <v>0</v>
      </c>
      <c s="62"/>
    </row>
    <row customHeight="1" ht="21.375">
      <c s="56" t="s">
        <v>52</v>
      </c>
      <c s="60"/>
      <c s="61">
        <f>C21-B21</f>
        <v>0</v>
      </c>
      <c s="61">
        <f>D21-C21</f>
        <v>0</v>
      </c>
      <c s="62">
        <f>E21-D21</f>
        <v>0</v>
      </c>
    </row>
    <row customHeight="1" ht="21.375">
      <c s="56" t="s">
        <v>53</v>
      </c>
      <c s="60"/>
      <c s="61">
        <f>C21/B21-1</f>
      </c>
      <c s="61">
        <f>D21/C21-1</f>
      </c>
      <c s="62">
        <f>E21/D21-1</f>
      </c>
    </row>
    <row customHeight="1" ht="21.375">
      <c s="56" t="s">
        <v>54</v>
      </c>
      <c s="60">
        <f>AVERAGE(C21/B21,D21/C21,E21/D21)</f>
      </c>
      <c s="61">
        <f>AVERAGE(C21/B21,D21/C21,E21/D21)</f>
      </c>
      <c s="61">
        <f>AVERAGE(C21/B21,D21/C21,E21/D21)</f>
      </c>
      <c s="62">
        <f>AVERAGE(C21/B21,D21/C21,E21/D21)</f>
      </c>
    </row>
    <row customHeight="1" ht="21.375">
      <c s="56" t="s">
        <v>55</v>
      </c>
      <c s="60"/>
      <c s="61">
        <f>B21+B22</f>
        <v>0</v>
      </c>
      <c s="61">
        <f>C21+C22</f>
        <v>0</v>
      </c>
      <c s="62">
        <f>D21+D22</f>
        <v>0</v>
      </c>
    </row>
    <row customHeight="1" ht="21.375">
      <c s="56" t="s">
        <v>56</v>
      </c>
      <c s="60">
        <f>2016</f>
        <v>2016</v>
      </c>
      <c s="61">
        <f>2017</f>
        <v>2017</v>
      </c>
      <c s="61">
        <f>2018</f>
        <v>2018</v>
      </c>
      <c s="62">
        <f>2019</f>
        <v>2019</v>
      </c>
    </row>
    <row customHeight="1" ht="21.375">
      <c s="56" t="s">
        <v>57</v>
      </c>
      <c s="60">
        <f>1</f>
        <v>1</v>
      </c>
      <c s="61">
        <f>1</f>
        <v>1</v>
      </c>
      <c s="61">
        <f>1</f>
        <v>1</v>
      </c>
      <c s="62">
        <f>1</f>
        <v>1</v>
      </c>
    </row>
    <row customHeight="1" ht="21.375">
      <c s="56" t="s">
        <v>58</v>
      </c>
      <c s="60">
        <f>2016</f>
        <v>2016</v>
      </c>
      <c s="61">
        <f>2017</f>
        <v>2017</v>
      </c>
      <c s="61">
        <f>2018</f>
        <v>2018</v>
      </c>
      <c s="62">
        <f>2019</f>
        <v>2019</v>
      </c>
    </row>
    <row customHeight="1" ht="21.375">
      <c s="56" t="s">
        <v>59</v>
      </c>
      <c s="60">
        <f>1</f>
        <v>1</v>
      </c>
      <c s="61">
        <f>1</f>
        <v>1</v>
      </c>
      <c s="61">
        <f>1</f>
        <v>1</v>
      </c>
      <c s="62">
        <f>1</f>
        <v>1</v>
      </c>
    </row>
    <row customHeight="1" ht="21.375">
      <c s="56" t="s">
        <v>60</v>
      </c>
      <c s="60">
        <f>_xlfn.IFERROR(B21/0,0)</f>
        <v>0</v>
      </c>
      <c s="61">
        <f>_xlfn.IFERROR(C21/0,0)</f>
        <v>0</v>
      </c>
      <c s="61">
        <f>_xlfn.IFERROR(D21/0,0)</f>
        <v>0</v>
      </c>
      <c s="62">
        <f>_xlfn.IFERROR(E21/0,0)</f>
        <v>0</v>
      </c>
    </row>
    <row customHeight="1" ht="21.375">
      <c s="56" t="s">
        <v>61</v>
      </c>
      <c s="60">
        <f>(1*3+4*0)/3</f>
        <v>1</v>
      </c>
      <c s="61">
        <f>(1*2+4*1)/3</f>
        <v>2</v>
      </c>
      <c s="61">
        <f>(1*1+4*2)/3</f>
        <v>3</v>
      </c>
      <c s="62">
        <f>(1*0+4*3)/3</f>
        <v>4</v>
      </c>
    </row>
    <row customHeight="1" ht="21.375">
      <c s="56" t="s">
        <v>62</v>
      </c>
      <c s="60">
        <f>SUM(_xlfn.IFERROR(B21,0),_xlfn.IFERROR(B22,0))/COUNT(B21,B22)</f>
      </c>
      <c s="61">
        <f>SUM(_xlfn.IFERROR(C21,0),_xlfn.IFERROR(C22,0))/COUNT(C21,C22)</f>
      </c>
      <c s="61">
        <f>SUM(_xlfn.IFERROR(D21,0),_xlfn.IFERROR(D22,0))/COUNT(D21,D22)</f>
      </c>
      <c s="62">
        <f>SUM(_xlfn.IFERROR(E21,0),_xlfn.IFERROR(E22,0))/COUNT(E21,E22)</f>
      </c>
    </row>
    <row customHeight="1" ht="21.375">
      <c s="56" t="s">
        <v>63</v>
      </c>
      <c s="60">
        <f>SUM(_xlfn.IFERROR(B21,0),_xlfn.IFERROR(C21,0),_xlfn.IFERROR(D21,0),_xlfn.IFERROR(E21,0))/COUNT(B21,C21,D21,E21)</f>
      </c>
      <c s="61">
        <f>SUM(_xlfn.IFERROR(B21,0),_xlfn.IFERROR(C21,0),_xlfn.IFERROR(D21,0),_xlfn.IFERROR(E21,0))/COUNT(B21,C21,D21,E21)</f>
      </c>
      <c s="61">
        <f>SUM(_xlfn.IFERROR(B21,0),_xlfn.IFERROR(C21,0),_xlfn.IFERROR(D21,0),_xlfn.IFERROR(E21,0))/COUNT(B21,C21,D21,E21)</f>
      </c>
      <c s="62">
        <f>SUM(_xlfn.IFERROR(B21,0),_xlfn.IFERROR(C21,0),_xlfn.IFERROR(D21,0),_xlfn.IFERROR(E21,0))/COUNT(B21,C21,D21,E21)</f>
      </c>
    </row>
    <row customHeight="1" ht="21.375">
      <c s="56" t="s">
        <v>64</v>
      </c>
      <c s="60" t="str">
        <f>_xlfn.IFERROR(B21/B22,"")</f>
        <v/>
      </c>
      <c s="61" t="str">
        <f>_xlfn.IFERROR(C21/C22,"")</f>
        <v/>
      </c>
      <c s="61" t="str">
        <f>_xlfn.IFERROR(D21/D22,"")</f>
        <v/>
      </c>
      <c s="62" t="str">
        <f>_xlfn.IFERROR(E21/E22,"")</f>
        <v/>
      </c>
    </row>
    <row customHeight="1" ht="21.375">
      <c s="56" t="s">
        <v>65</v>
      </c>
      <c s="60">
        <f>IF(B73&lt;=2,0,1)</f>
        <v>0</v>
      </c>
      <c s="61">
        <f>IF(C73&lt;=2,0,1)</f>
        <v>0</v>
      </c>
      <c s="61">
        <f>IF(D73&lt;=2,0,1)</f>
        <v>1</v>
      </c>
      <c s="62">
        <f>IF(E73&lt;=2,0,1)</f>
        <v>1</v>
      </c>
    </row>
    <row customHeight="1" ht="21.375">
      <c s="56" t="s">
        <v>66</v>
      </c>
      <c s="60" t="str">
        <f>DATE(2020,7,21)</f>
        <v>44033</v>
      </c>
      <c s="61" t="str">
        <f>DATE(2020,7,21)</f>
        <v>44033</v>
      </c>
      <c s="61" t="str">
        <f>DATE(2020,7,21)</f>
        <v>44033</v>
      </c>
      <c s="62" t="str">
        <f>DATE(2020,7,21)</f>
        <v>44033</v>
      </c>
    </row>
    <row customHeight="1" ht="21.375">
      <c s="56" t="s">
        <v>67</v>
      </c>
      <c s="60">
        <f>XIRR(B21:E21,B22:E22,0.1)</f>
      </c>
      <c s="61">
        <f>XIRR(B21:E21,B22:E22,0.1)</f>
      </c>
      <c s="61">
        <f>XIRR(B21:E21,B22:E22,0.1)</f>
      </c>
      <c s="62">
        <f>XIRR(B21:E21,B22:E22,0.1)</f>
      </c>
    </row>
    <row customHeight="1" ht="21.375">
      <c s="56" t="s">
        <v>68</v>
      </c>
      <c s="60">
        <f>XNPV(0.9,B21:E21,B22:E22)</f>
        <v>0</v>
      </c>
      <c s="61">
        <f>XNPV(0.9,B21:E21,B22:E22)</f>
        <v>0</v>
      </c>
      <c s="61">
        <f>XNPV(0.9,B21:E21,B22:E22)</f>
        <v>0</v>
      </c>
      <c s="62">
        <f>XNPV(0.9,B21:E21,B22:E22)</f>
        <v>0</v>
      </c>
    </row>
    <row customHeight="1" ht="17.4">
      <c s="69"/>
      <c s="69"/>
      <c s="69"/>
      <c s="69"/>
      <c s="69"/>
    </row>
    <row customHeight="1" ht="17.4">
      <c s="50" t="s">
        <v>69</v>
      </c>
      <c s="51"/>
      <c s="51"/>
      <c s="51"/>
      <c s="51"/>
    </row>
    <row customHeight="1" ht="21.375">
      <c s="52" t="s">
        <v>2</v>
      </c>
      <c s="53">
        <v>2017</v>
      </c>
      <c s="54">
        <v>2018</v>
      </c>
      <c s="54">
        <v>2019</v>
      </c>
      <c s="55">
        <v>2020</v>
      </c>
    </row>
    <row customHeight="1" ht="21.375">
      <c s="56" t="s">
        <v>3</v>
      </c>
      <c s="60"/>
      <c s="61"/>
      <c s="61"/>
      <c s="62"/>
    </row>
    <row customHeight="1" ht="21.375">
      <c s="56" t="s">
        <v>8</v>
      </c>
      <c s="60"/>
      <c s="61"/>
      <c s="61"/>
      <c s="62"/>
    </row>
    <row customHeight="1" ht="21.375">
      <c s="56" t="s">
        <v>9</v>
      </c>
      <c s="60">
        <f>B84+B85</f>
        <v>0</v>
      </c>
      <c s="61">
        <f>C84+C85</f>
        <v>0</v>
      </c>
      <c s="61">
        <f>D84+D85</f>
        <v>0</v>
      </c>
      <c s="62">
        <f>E84+E85</f>
        <v>0</v>
      </c>
    </row>
    <row customHeight="1" ht="21.375">
      <c s="56" t="s">
        <v>10</v>
      </c>
      <c s="60"/>
      <c s="61"/>
      <c s="61"/>
      <c s="62"/>
    </row>
    <row customHeight="1" ht="21.375">
      <c s="56" t="s">
        <v>11</v>
      </c>
      <c s="60">
        <f>SUM(B84,B85,B87)</f>
        <v>0</v>
      </c>
      <c s="61">
        <f>SUM(C84,C85,C87)</f>
        <v>0</v>
      </c>
      <c s="61">
        <f>SUM(D84,D85,D87)</f>
        <v>0</v>
      </c>
      <c s="62">
        <f>SUM(E84,E85,E87)</f>
        <v>0</v>
      </c>
    </row>
    <row customHeight="1" ht="21.375">
      <c s="56" t="s">
        <v>12</v>
      </c>
      <c s="60"/>
      <c s="61">
        <f>B84</f>
        <v>0</v>
      </c>
      <c s="61">
        <f>C84</f>
        <v>0</v>
      </c>
      <c s="62">
        <f>D84</f>
        <v>0</v>
      </c>
    </row>
    <row customHeight="1" ht="21.375">
      <c s="56" t="s">
        <v>15</v>
      </c>
      <c s="60"/>
      <c s="61"/>
      <c s="61"/>
      <c s="62"/>
    </row>
    <row customHeight="1" ht="21.375">
      <c s="56" t="s">
        <v>16</v>
      </c>
      <c s="60"/>
      <c s="61"/>
      <c s="61"/>
      <c s="62"/>
    </row>
    <row customHeight="1" ht="21.375">
      <c s="73" t="s">
        <v>17</v>
      </c>
      <c s="60"/>
      <c s="61"/>
      <c s="61"/>
      <c s="62"/>
    </row>
    <row customHeight="1" ht="21.375">
      <c s="74" t="s">
        <v>70</v>
      </c>
      <c s="60">
        <f>C66+1</f>
      </c>
      <c s="61">
        <f>D66+1</f>
      </c>
      <c s="61">
        <f>E66+1</f>
      </c>
      <c s="62"/>
    </row>
    <row customHeight="1" ht="17.4">
      <c s="69"/>
      <c s="69"/>
      <c s="69"/>
      <c s="69"/>
      <c s="69"/>
    </row>
    <row customHeight="1" ht="17.4">
      <c s="50" t="s">
        <v>71</v>
      </c>
      <c s="51"/>
      <c s="51"/>
      <c s="51"/>
      <c s="51"/>
      <c s="51"/>
      <c s="51"/>
      <c s="51"/>
      <c s="51"/>
      <c s="51"/>
      <c s="51"/>
      <c s="51"/>
      <c s="51"/>
      <c s="51"/>
      <c s="51"/>
      <c s="51"/>
    </row>
    <row customHeight="1" ht="21.375">
      <c s="52" t="s">
        <v>2</v>
      </c>
      <c s="75">
        <v>2017</v>
      </c>
      <c s="76"/>
      <c s="76"/>
      <c s="76"/>
      <c s="76"/>
      <c s="75">
        <v>2018</v>
      </c>
      <c s="76"/>
      <c s="76"/>
      <c s="76"/>
      <c s="76"/>
      <c s="75">
        <v>2019</v>
      </c>
      <c s="76"/>
      <c s="76"/>
      <c s="76"/>
      <c s="76"/>
    </row>
    <row customHeight="1" ht="21.375">
      <c s="52"/>
      <c s="53" t="s">
        <v>72</v>
      </c>
      <c s="54" t="s">
        <v>73</v>
      </c>
      <c s="54" t="s">
        <v>74</v>
      </c>
      <c s="54" t="s">
        <v>75</v>
      </c>
      <c s="55" t="s">
        <v>76</v>
      </c>
      <c s="53" t="s">
        <v>72</v>
      </c>
      <c s="54" t="s">
        <v>73</v>
      </c>
      <c s="54" t="s">
        <v>74</v>
      </c>
      <c s="54" t="s">
        <v>75</v>
      </c>
      <c s="55" t="s">
        <v>76</v>
      </c>
      <c s="53" t="s">
        <v>72</v>
      </c>
      <c s="54" t="s">
        <v>73</v>
      </c>
      <c s="54" t="s">
        <v>74</v>
      </c>
      <c s="54" t="s">
        <v>75</v>
      </c>
      <c s="55" t="s">
        <v>76</v>
      </c>
    </row>
    <row customHeight="1" ht="21.375">
      <c s="56" t="s">
        <v>3</v>
      </c>
      <c s="60"/>
      <c s="61"/>
      <c s="61"/>
      <c s="61"/>
      <c s="62">
        <f>B98+C98+D98+E98</f>
        <v>0</v>
      </c>
      <c s="60"/>
      <c s="61"/>
      <c s="61"/>
      <c s="61"/>
      <c s="62">
        <f>G98+H98+I98+J98</f>
        <v>0</v>
      </c>
      <c s="60"/>
      <c s="61"/>
      <c s="61"/>
      <c s="61"/>
      <c s="62">
        <f>L98+M98+N98+O98</f>
        <v>0</v>
      </c>
    </row>
    <row customHeight="1" ht="21.375">
      <c s="56" t="s">
        <v>8</v>
      </c>
      <c s="60"/>
      <c s="61"/>
      <c s="61"/>
      <c s="61"/>
      <c s="72">
        <f>E99</f>
        <v>0</v>
      </c>
      <c s="60"/>
      <c s="61"/>
      <c s="61"/>
      <c s="61"/>
      <c s="72">
        <f>J99</f>
        <v>0</v>
      </c>
      <c s="60"/>
      <c s="61"/>
      <c s="61"/>
      <c s="61"/>
      <c s="72">
        <f>O99</f>
        <v>0</v>
      </c>
    </row>
    <row customHeight="1" ht="21.375">
      <c s="56" t="s">
        <v>9</v>
      </c>
      <c s="60">
        <f>B98+B99</f>
        <v>0</v>
      </c>
      <c s="61">
        <f>C98+C99</f>
        <v>0</v>
      </c>
      <c s="61">
        <f>D98+D99</f>
        <v>0</v>
      </c>
      <c s="61">
        <f>E98+E99</f>
        <v>0</v>
      </c>
      <c s="62">
        <f>F98+F99</f>
        <v>0</v>
      </c>
      <c s="60">
        <f>G98+G99</f>
        <v>0</v>
      </c>
      <c s="61">
        <f>H98+H99</f>
        <v>0</v>
      </c>
      <c s="61">
        <f>I98+I99</f>
        <v>0</v>
      </c>
      <c s="61">
        <f>J98+J99</f>
        <v>0</v>
      </c>
      <c s="62">
        <f>K98+K99</f>
        <v>0</v>
      </c>
      <c s="60">
        <f>L98+L99</f>
        <v>0</v>
      </c>
      <c s="61">
        <f>M98+M99</f>
        <v>0</v>
      </c>
      <c s="61">
        <f>N98+N99</f>
        <v>0</v>
      </c>
      <c s="61">
        <f>O98+O99</f>
        <v>0</v>
      </c>
      <c s="62">
        <f>P98+P99</f>
        <v>0</v>
      </c>
    </row>
    <row customHeight="1" ht="21.375">
      <c s="56" t="s">
        <v>10</v>
      </c>
      <c s="60"/>
      <c s="61"/>
      <c s="61"/>
      <c s="61"/>
      <c s="62"/>
      <c s="60"/>
      <c s="61"/>
      <c s="61"/>
      <c s="61"/>
      <c s="62"/>
      <c s="60"/>
      <c s="61"/>
      <c s="61"/>
      <c s="61"/>
      <c s="62"/>
    </row>
    <row customHeight="1" ht="21.375">
      <c s="56" t="s">
        <v>11</v>
      </c>
      <c s="60">
        <f>SUM(B98,B99,B101)</f>
        <v>0</v>
      </c>
      <c s="61">
        <f>SUM(C98,C99,C101)</f>
        <v>0</v>
      </c>
      <c s="61">
        <f>SUM(D98,D99,D101)</f>
        <v>0</v>
      </c>
      <c s="61">
        <f>SUM(E98,E99,E101)</f>
        <v>0</v>
      </c>
      <c s="62">
        <f>SUM(F98,F99,F101)</f>
        <v>0</v>
      </c>
      <c s="60">
        <f>SUM(G98,G99,G101)</f>
        <v>0</v>
      </c>
      <c s="61">
        <f>SUM(H98,H99,H101)</f>
        <v>0</v>
      </c>
      <c s="61">
        <f>SUM(I98,I99,I101)</f>
        <v>0</v>
      </c>
      <c s="61">
        <f>SUM(J98,J99,J101)</f>
        <v>0</v>
      </c>
      <c s="62">
        <f>SUM(K98,K99,K101)</f>
        <v>0</v>
      </c>
      <c s="60">
        <f>SUM(L98,L99,L101)</f>
        <v>0</v>
      </c>
      <c s="61">
        <f>SUM(M98,M99,M101)</f>
        <v>0</v>
      </c>
      <c s="61">
        <f>SUM(N98,N99,N101)</f>
        <v>0</v>
      </c>
      <c s="61">
        <f>SUM(O98,O99,O101)</f>
        <v>0</v>
      </c>
      <c s="62">
        <f>SUM(P98,P99,P101)</f>
        <v>0</v>
      </c>
    </row>
    <row customHeight="1" ht="21.375">
      <c s="56" t="s">
        <v>12</v>
      </c>
      <c s="60"/>
      <c s="61"/>
      <c s="61"/>
      <c s="61"/>
      <c s="62"/>
      <c s="60">
        <f>B98</f>
        <v>0</v>
      </c>
      <c s="61">
        <f>C98</f>
        <v>0</v>
      </c>
      <c s="61">
        <f>D98</f>
        <v>0</v>
      </c>
      <c s="61">
        <f>E98</f>
        <v>0</v>
      </c>
      <c s="62">
        <f>F98</f>
        <v>0</v>
      </c>
      <c s="60">
        <f>G98</f>
        <v>0</v>
      </c>
      <c s="61">
        <f>H98</f>
        <v>0</v>
      </c>
      <c s="61">
        <f>I98</f>
        <v>0</v>
      </c>
      <c s="61">
        <f>J98</f>
        <v>0</v>
      </c>
      <c s="62">
        <f>K98</f>
        <v>0</v>
      </c>
    </row>
    <row customHeight="1" ht="21.375">
      <c s="56" t="s">
        <v>15</v>
      </c>
      <c s="60"/>
      <c s="61">
        <f>B98</f>
        <v>0</v>
      </c>
      <c s="61">
        <f>C98</f>
        <v>0</v>
      </c>
      <c s="61">
        <f>D98</f>
        <v>0</v>
      </c>
      <c s="62"/>
      <c s="60">
        <f>E98</f>
        <v>0</v>
      </c>
      <c s="61">
        <f>G98</f>
        <v>0</v>
      </c>
      <c s="61">
        <f>H98</f>
        <v>0</v>
      </c>
      <c s="61">
        <f>I98</f>
        <v>0</v>
      </c>
      <c s="62"/>
      <c s="60">
        <f>J98</f>
        <v>0</v>
      </c>
      <c s="61">
        <f>L98</f>
        <v>0</v>
      </c>
      <c s="61">
        <f>M98</f>
        <v>0</v>
      </c>
      <c s="61">
        <f>N98</f>
        <v>0</v>
      </c>
      <c s="62"/>
    </row>
    <row customHeight="1" ht="21.375">
      <c s="56" t="s">
        <v>16</v>
      </c>
      <c s="60"/>
      <c s="61"/>
      <c s="61">
        <f>B98</f>
        <v>0</v>
      </c>
      <c s="61">
        <f>C98</f>
        <v>0</v>
      </c>
      <c s="62"/>
      <c s="60">
        <f>D98</f>
        <v>0</v>
      </c>
      <c s="61">
        <f>E98</f>
        <v>0</v>
      </c>
      <c s="61">
        <f>G98</f>
        <v>0</v>
      </c>
      <c s="61">
        <f>H98</f>
        <v>0</v>
      </c>
      <c s="62"/>
      <c s="60">
        <f>I98</f>
        <v>0</v>
      </c>
      <c s="61">
        <f>J98</f>
        <v>0</v>
      </c>
      <c s="61">
        <f>L98</f>
        <v>0</v>
      </c>
      <c s="61">
        <f>M98</f>
        <v>0</v>
      </c>
      <c s="62"/>
    </row>
    <row customHeight="1" ht="21.375">
      <c s="56" t="s">
        <v>17</v>
      </c>
      <c s="60"/>
      <c s="61"/>
      <c s="61">
        <f>B98</f>
        <v>0</v>
      </c>
      <c s="61">
        <f>C98</f>
        <v>0</v>
      </c>
      <c s="62"/>
      <c s="60">
        <f>D98</f>
        <v>0</v>
      </c>
      <c s="61">
        <f>E98</f>
        <v>0</v>
      </c>
      <c s="61">
        <f>G98</f>
        <v>0</v>
      </c>
      <c s="61">
        <f>H98</f>
        <v>0</v>
      </c>
      <c s="62"/>
      <c s="60">
        <f>I98</f>
        <v>0</v>
      </c>
      <c s="61">
        <f>J98</f>
        <v>0</v>
      </c>
      <c s="61">
        <f>L98</f>
        <v>0</v>
      </c>
      <c s="61">
        <f>M98</f>
        <v>0</v>
      </c>
      <c s="62"/>
    </row>
    <row customHeight="1" ht="21.375">
      <c s="56" t="s">
        <v>18</v>
      </c>
      <c s="60">
        <f>B98+B99</f>
        <v>0</v>
      </c>
      <c s="61">
        <f>C98+C99</f>
        <v>0</v>
      </c>
      <c s="61">
        <f>D98+D99</f>
        <v>0</v>
      </c>
      <c s="61">
        <f>E98+E99</f>
        <v>0</v>
      </c>
      <c s="62">
        <f>B107+C107+D107+E107</f>
        <v>0</v>
      </c>
      <c s="60">
        <f>G98+G99</f>
        <v>0</v>
      </c>
      <c s="61">
        <f>H98+H99</f>
        <v>0</v>
      </c>
      <c s="61">
        <f>I98+I99</f>
        <v>0</v>
      </c>
      <c s="61">
        <f>J98+J99</f>
        <v>0</v>
      </c>
      <c s="62">
        <f>G107+H107+I107+J107</f>
        <v>0</v>
      </c>
      <c s="60">
        <f>L98+L99</f>
        <v>0</v>
      </c>
      <c s="61">
        <f>M98+M99</f>
        <v>0</v>
      </c>
      <c s="61">
        <f>N98+N99</f>
        <v>0</v>
      </c>
      <c s="61">
        <f>O98+O99</f>
        <v>0</v>
      </c>
      <c s="62">
        <f>L107+M107+N107+O107</f>
        <v>0</v>
      </c>
    </row>
    <row customHeight="1" ht="21.375">
      <c s="56" t="s">
        <v>19</v>
      </c>
      <c s="60">
        <f>B98+B99</f>
        <v>0</v>
      </c>
      <c s="61">
        <f>C98+C99</f>
        <v>0</v>
      </c>
      <c s="61">
        <f>D98+D99</f>
        <v>0</v>
      </c>
      <c s="61">
        <f>E98+E99</f>
        <v>0</v>
      </c>
      <c s="72">
        <f>E108</f>
        <v>0</v>
      </c>
      <c s="60">
        <f>G98+G99</f>
        <v>0</v>
      </c>
      <c s="61">
        <f>H98+H99</f>
        <v>0</v>
      </c>
      <c s="61">
        <f>I98+I99</f>
        <v>0</v>
      </c>
      <c s="61">
        <f>J98+J99</f>
        <v>0</v>
      </c>
      <c s="72">
        <f>J108</f>
        <v>0</v>
      </c>
      <c s="60">
        <f>L98+L99</f>
        <v>0</v>
      </c>
      <c s="61">
        <f>M98+M99</f>
        <v>0</v>
      </c>
      <c s="61">
        <f>N98+N99</f>
        <v>0</v>
      </c>
      <c s="61">
        <f>O98+O99</f>
        <v>0</v>
      </c>
      <c s="72">
        <f>O108</f>
        <v>0</v>
      </c>
    </row>
    <row customHeight="1" ht="17.4">
      <c s="69"/>
      <c s="69"/>
      <c s="69"/>
      <c s="69"/>
      <c s="69"/>
      <c s="69"/>
      <c s="69"/>
      <c s="69"/>
      <c s="69"/>
      <c s="69"/>
      <c s="69"/>
      <c s="69"/>
      <c s="69"/>
      <c s="69"/>
      <c s="69"/>
      <c s="69"/>
    </row>
  </sheetData>
  <sheetProtection sheet="1" objects="1"/>
  <mergeCells count="9">
    <mergeCell ref="A3:E3"/>
    <mergeCell ref="A12:E12"/>
    <mergeCell ref="A19:E19"/>
    <mergeCell ref="A82:E82"/>
    <mergeCell ref="A95:P95"/>
    <mergeCell ref="A96:A97"/>
    <mergeCell ref="B96:F96"/>
    <mergeCell ref="G96:K96"/>
    <mergeCell ref="L96:P96"/>
  </mergeCells>
</worksheet>
</file>