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-Notebook\Desktop\Facultad\2do Cuatrimestre\Estadistica\"/>
    </mc:Choice>
  </mc:AlternateContent>
  <xr:revisionPtr revIDLastSave="0" documentId="13_ncr:1_{F7B7C374-2F45-4F49-A0D3-3C43329D7174}" xr6:coauthVersionLast="47" xr6:coauthVersionMax="47" xr10:uidLastSave="{00000000-0000-0000-0000-000000000000}"/>
  <bookViews>
    <workbookView xWindow="22800" yWindow="9585" windowWidth="17880" windowHeight="9510" xr2:uid="{E429F100-ACD1-423D-ABA8-D0F2F23F022D}"/>
  </bookViews>
  <sheets>
    <sheet name="Trabajo Practico 2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7" i="2" l="1"/>
  <c r="J48" i="2"/>
  <c r="J49" i="2" s="1"/>
  <c r="J46" i="2"/>
  <c r="I50" i="2"/>
  <c r="I46" i="2"/>
  <c r="I47" i="2"/>
  <c r="I48" i="2"/>
  <c r="I49" i="2"/>
  <c r="I45" i="2"/>
  <c r="G49" i="2"/>
  <c r="G48" i="2"/>
  <c r="G47" i="2"/>
  <c r="G46" i="2"/>
  <c r="G45" i="2"/>
  <c r="B25" i="2"/>
  <c r="D22" i="2"/>
  <c r="I13" i="2"/>
  <c r="I4" i="2"/>
  <c r="I5" i="2"/>
  <c r="I6" i="2"/>
  <c r="I7" i="2"/>
  <c r="I8" i="2"/>
  <c r="I9" i="2"/>
  <c r="I10" i="2"/>
  <c r="I11" i="2"/>
  <c r="I12" i="2"/>
  <c r="I3" i="2"/>
  <c r="C16" i="2"/>
  <c r="G5" i="2"/>
  <c r="G6" i="2"/>
  <c r="G7" i="2" s="1"/>
  <c r="G8" i="2" s="1"/>
  <c r="G9" i="2" s="1"/>
  <c r="G10" i="2" s="1"/>
  <c r="G11" i="2" s="1"/>
  <c r="G12" i="2" s="1"/>
  <c r="G4" i="2"/>
  <c r="F13" i="2"/>
  <c r="F4" i="2"/>
  <c r="F5" i="2"/>
  <c r="F6" i="2"/>
  <c r="F7" i="2"/>
  <c r="F8" i="2"/>
  <c r="F9" i="2"/>
  <c r="F10" i="2"/>
  <c r="F11" i="2"/>
  <c r="F12" i="2"/>
  <c r="F3" i="2"/>
  <c r="E11" i="2"/>
  <c r="E12" i="2" s="1"/>
  <c r="E10" i="2"/>
  <c r="E5" i="2"/>
  <c r="E6" i="2"/>
  <c r="E7" i="2"/>
  <c r="E8" i="2"/>
  <c r="E9" i="2" s="1"/>
  <c r="E4" i="2"/>
  <c r="D13" i="2"/>
  <c r="D4" i="2"/>
  <c r="D5" i="2"/>
  <c r="D6" i="2"/>
  <c r="D7" i="2"/>
  <c r="D8" i="2"/>
  <c r="D9" i="2"/>
  <c r="D10" i="2"/>
  <c r="D11" i="2"/>
  <c r="D12" i="2"/>
  <c r="D3" i="2"/>
  <c r="C13" i="2"/>
  <c r="I63" i="1"/>
</calcChain>
</file>

<file path=xl/sharedStrings.xml><?xml version="1.0" encoding="utf-8"?>
<sst xmlns="http://schemas.openxmlformats.org/spreadsheetml/2006/main" count="247" uniqueCount="73">
  <si>
    <t>Producto 5</t>
  </si>
  <si>
    <t>Producto 1</t>
  </si>
  <si>
    <t>Producto 2</t>
  </si>
  <si>
    <t>Producto 3</t>
  </si>
  <si>
    <t>Producto 4</t>
  </si>
  <si>
    <t>D'</t>
  </si>
  <si>
    <t>D</t>
  </si>
  <si>
    <t>1 - a</t>
  </si>
  <si>
    <t>1-b</t>
  </si>
  <si>
    <t>Sucesos:</t>
  </si>
  <si>
    <t>2-a</t>
  </si>
  <si>
    <t xml:space="preserve">Espacio Muestral : </t>
  </si>
  <si>
    <t>Apto para el Uso</t>
  </si>
  <si>
    <t>Defecto Bolilla</t>
  </si>
  <si>
    <t xml:space="preserve">Defecto Plastico </t>
  </si>
  <si>
    <t>89% = 0,89</t>
  </si>
  <si>
    <t xml:space="preserve">7% = 0,07 </t>
  </si>
  <si>
    <t>6% = 0,06</t>
  </si>
  <si>
    <t>2 -</t>
  </si>
  <si>
    <t>0,07 + 0,06 - 0,11 = 0,02</t>
  </si>
  <si>
    <t>89% - 100% = 11%</t>
  </si>
  <si>
    <t>11% = 0,11</t>
  </si>
  <si>
    <t>2-b</t>
  </si>
  <si>
    <t>0,11 - 0,02 = 0,09</t>
  </si>
  <si>
    <t>3 -</t>
  </si>
  <si>
    <t>A</t>
  </si>
  <si>
    <t>B</t>
  </si>
  <si>
    <t xml:space="preserve">Queremos que nuestra comision tenga mas del Aula  B </t>
  </si>
  <si>
    <t xml:space="preserve">Entonces tenemos en cuenta cuando ocupan 3, 4, 5 posiciones </t>
  </si>
  <si>
    <t>4 -</t>
  </si>
  <si>
    <t>4 -a</t>
  </si>
  <si>
    <t>Posibilidad que toquen los 3 con enfermedades distintas</t>
  </si>
  <si>
    <t>4 -b</t>
  </si>
  <si>
    <t>Posibilidad que toquen los tres la misma enfermedad</t>
  </si>
  <si>
    <t xml:space="preserve">No se consideraron a los Esquisifrenicos porque no completan el grupo seleccionado </t>
  </si>
  <si>
    <t>xi</t>
  </si>
  <si>
    <t>20-25</t>
  </si>
  <si>
    <t>25-30</t>
  </si>
  <si>
    <t>30-35</t>
  </si>
  <si>
    <t>40-45</t>
  </si>
  <si>
    <t>45-50</t>
  </si>
  <si>
    <t>35-40</t>
  </si>
  <si>
    <t>50-55</t>
  </si>
  <si>
    <t>55-60</t>
  </si>
  <si>
    <t>60-65</t>
  </si>
  <si>
    <t>65-70</t>
  </si>
  <si>
    <t>fa</t>
  </si>
  <si>
    <t>totales</t>
  </si>
  <si>
    <t>5</t>
  </si>
  <si>
    <t>Fa</t>
  </si>
  <si>
    <t>fr</t>
  </si>
  <si>
    <t>Fr%</t>
  </si>
  <si>
    <t>Fa%</t>
  </si>
  <si>
    <t>media aritmetica</t>
  </si>
  <si>
    <t>mediana</t>
  </si>
  <si>
    <t>31</t>
  </si>
  <si>
    <t>moda</t>
  </si>
  <si>
    <t>30,2</t>
  </si>
  <si>
    <t>MC(x)</t>
  </si>
  <si>
    <t>(x^2*fa)</t>
  </si>
  <si>
    <t>varianza</t>
  </si>
  <si>
    <t>258112,5       - (34)^2</t>
  </si>
  <si>
    <t>desvio</t>
  </si>
  <si>
    <t>INTERVALO</t>
  </si>
  <si>
    <t>MC</t>
  </si>
  <si>
    <t>fi</t>
  </si>
  <si>
    <t>TOTALES</t>
  </si>
  <si>
    <t>22,22+33,33+33,33</t>
  </si>
  <si>
    <t>Fi</t>
  </si>
  <si>
    <t>Fi%</t>
  </si>
  <si>
    <t>A =</t>
  </si>
  <si>
    <t>2+6+9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</si>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</sst>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2" xfId="0" applyFill="1" applyBorder="1"/>
    <xf numFmtId="0" fontId="1" fillId="3" borderId="2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3" xfId="0" applyFill="1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4" borderId="0" xfId="0" applyFill="1" applyAlignment="1">
      <alignment horizontal="left"/>
    </xf>
    <xf numFmtId="0" fontId="0" fillId="6" borderId="0" xfId="0" applyFill="1"/>
    <xf numFmtId="0" fontId="0" fillId="6" borderId="18" xfId="0" applyFill="1" applyBorder="1"/>
    <xf numFmtId="0" fontId="0" fillId="6" borderId="19" xfId="0" applyFill="1" applyBorder="1"/>
    <xf numFmtId="0" fontId="0" fillId="6" borderId="22" xfId="0" applyFill="1" applyBorder="1"/>
    <xf numFmtId="0" fontId="0" fillId="6" borderId="21" xfId="0" applyFill="1" applyBorder="1"/>
    <xf numFmtId="0" fontId="0" fillId="6" borderId="20" xfId="0" applyFill="1" applyBorder="1"/>
    <xf numFmtId="0" fontId="0" fillId="6" borderId="23" xfId="0" applyFill="1" applyBorder="1"/>
    <xf numFmtId="0" fontId="0" fillId="6" borderId="5" xfId="0" applyFill="1" applyBorder="1"/>
    <xf numFmtId="0" fontId="0" fillId="6" borderId="17" xfId="0" applyFill="1" applyBorder="1"/>
    <xf numFmtId="0" fontId="0" fillId="0" borderId="28" xfId="0" applyBorder="1"/>
    <xf numFmtId="0" fontId="0" fillId="0" borderId="3" xfId="0" applyBorder="1"/>
    <xf numFmtId="0" fontId="0" fillId="0" borderId="15" xfId="0" applyBorder="1"/>
    <xf numFmtId="0" fontId="0" fillId="4" borderId="2" xfId="0" applyFill="1" applyBorder="1" applyAlignment="1">
      <alignment horizontal="left"/>
    </xf>
    <xf numFmtId="0" fontId="0" fillId="4" borderId="16" xfId="0" applyFill="1" applyBorder="1"/>
    <xf numFmtId="0" fontId="0" fillId="4" borderId="2" xfId="0" applyFill="1" applyBorder="1"/>
    <xf numFmtId="9" fontId="0" fillId="4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0" fillId="0" borderId="32" xfId="0" applyBorder="1"/>
    <xf numFmtId="0" fontId="0" fillId="10" borderId="2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49" fontId="0" fillId="7" borderId="2" xfId="0" applyNumberFormat="1" applyFill="1" applyBorder="1"/>
    <xf numFmtId="2" fontId="0" fillId="7" borderId="2" xfId="0" applyNumberFormat="1" applyFill="1" applyBorder="1"/>
    <xf numFmtId="0" fontId="0" fillId="7" borderId="31" xfId="0" applyFill="1" applyBorder="1" applyAlignment="1">
      <alignment horizontal="center"/>
    </xf>
    <xf numFmtId="2" fontId="0" fillId="7" borderId="31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30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66" fontId="0" fillId="0" borderId="0" xfId="0" applyNumberFormat="1" applyBorder="1" applyAlignment="1"/>
    <xf numFmtId="2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166" fontId="0" fillId="0" borderId="21" xfId="0" applyNumberFormat="1" applyBorder="1" applyAlignment="1"/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45</xdr:row>
      <xdr:rowOff>57150</xdr:rowOff>
    </xdr:from>
    <xdr:to>
      <xdr:col>5</xdr:col>
      <xdr:colOff>333846</xdr:colOff>
      <xdr:row>57</xdr:row>
      <xdr:rowOff>38424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4F4408-D61D-FB2C-73B2-EA11BAC33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981825"/>
          <a:ext cx="3372321" cy="2324424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5</xdr:row>
      <xdr:rowOff>142875</xdr:rowOff>
    </xdr:from>
    <xdr:to>
      <xdr:col>11</xdr:col>
      <xdr:colOff>752791</xdr:colOff>
      <xdr:row>19</xdr:row>
      <xdr:rowOff>143250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7F5D51-6D85-89D5-2142-A011A3DCA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3525" y="1143000"/>
          <a:ext cx="2267266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</xdr:row>
      <xdr:rowOff>76200</xdr:rowOff>
    </xdr:from>
    <xdr:to>
      <xdr:col>6</xdr:col>
      <xdr:colOff>553155</xdr:colOff>
      <xdr:row>6</xdr:row>
      <xdr:rowOff>152549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2DC671-2EA5-1EBF-71D9-6B1B17963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276225"/>
          <a:ext cx="5048955" cy="10669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60</xdr:row>
      <xdr:rowOff>47625</xdr:rowOff>
    </xdr:from>
    <xdr:to>
      <xdr:col>3</xdr:col>
      <xdr:colOff>257420</xdr:colOff>
      <xdr:row>65</xdr:row>
      <xdr:rowOff>181133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D5898C0-8B9D-94D7-DBD8-471B901BC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0575" y="11668125"/>
          <a:ext cx="1752845" cy="1133633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66</xdr:row>
      <xdr:rowOff>171450</xdr:rowOff>
    </xdr:from>
    <xdr:to>
      <xdr:col>3</xdr:col>
      <xdr:colOff>305038</xdr:colOff>
      <xdr:row>74</xdr:row>
      <xdr:rowOff>76407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E97B036-CE97-6364-F059-D3A8861B1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5825" y="14649450"/>
          <a:ext cx="1705213" cy="1486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180975</xdr:rowOff>
    </xdr:from>
    <xdr:to>
      <xdr:col>9</xdr:col>
      <xdr:colOff>505746</xdr:colOff>
      <xdr:row>90</xdr:row>
      <xdr:rowOff>38346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99A5413-F85F-9DA5-E4B2-E12D0EB30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5763875"/>
          <a:ext cx="6601746" cy="1762371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733425</xdr:colOff>
      <xdr:row>92</xdr:row>
      <xdr:rowOff>123825</xdr:rowOff>
    </xdr:from>
    <xdr:to>
      <xdr:col>7</xdr:col>
      <xdr:colOff>10168</xdr:colOff>
      <xdr:row>98</xdr:row>
      <xdr:rowOff>38248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A3B208F-1EB5-D87E-7CED-C1267C7F3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425" y="18011775"/>
          <a:ext cx="4610743" cy="1057423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100</xdr:row>
      <xdr:rowOff>133350</xdr:rowOff>
    </xdr:from>
    <xdr:to>
      <xdr:col>9</xdr:col>
      <xdr:colOff>620064</xdr:colOff>
      <xdr:row>105</xdr:row>
      <xdr:rowOff>181115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265C985-9969-FC1D-FC0C-16BB2A722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2475" y="19564350"/>
          <a:ext cx="6725589" cy="1000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0</xdr:row>
      <xdr:rowOff>161925</xdr:rowOff>
    </xdr:from>
    <xdr:to>
      <xdr:col>15</xdr:col>
      <xdr:colOff>137990</xdr:colOff>
      <xdr:row>14</xdr:row>
      <xdr:rowOff>143254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E1D61D-84E0-4EEB-5E38-1190FAFE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161925"/>
          <a:ext cx="5134692" cy="2715004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15</xdr:row>
      <xdr:rowOff>133350</xdr:rowOff>
    </xdr:from>
    <xdr:to>
      <xdr:col>16</xdr:col>
      <xdr:colOff>117842</xdr:colOff>
      <xdr:row>41</xdr:row>
      <xdr:rowOff>48365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554540-4489-F103-CDFD-07977AE18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3067050"/>
          <a:ext cx="5847969" cy="4953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DF14-4C1E-4580-A1F3-723EBFE5C2E6}">
  <dimension ref="A1:O107"/>
  <sheetViews>
    <sheetView tabSelected="1" topLeftCell="A63" workbookViewId="0">
      <selection activeCell="I72" sqref="I72"/>
    </sheetView>
  </sheetViews>
  <sheetFormatPr baseColWidth="10" defaultRowHeight="15" x14ac:dyDescent="0.25"/>
  <sheetData>
    <row r="1" spans="1:15" ht="15.75" thickBot="1" x14ac:dyDescent="0.3">
      <c r="A1" s="3" t="s">
        <v>7</v>
      </c>
      <c r="B1" s="22"/>
      <c r="C1" s="22"/>
      <c r="D1" s="22"/>
      <c r="E1" s="22"/>
      <c r="F1" s="22"/>
      <c r="G1" s="23"/>
      <c r="I1" s="37"/>
      <c r="J1" s="4" t="s">
        <v>8</v>
      </c>
      <c r="K1" s="39"/>
      <c r="L1" s="39"/>
      <c r="M1" s="39"/>
      <c r="N1" s="39"/>
      <c r="O1" s="32"/>
    </row>
    <row r="2" spans="1:15" ht="15.75" thickBot="1" x14ac:dyDescent="0.3">
      <c r="A2" s="24"/>
      <c r="G2" s="25"/>
      <c r="I2" s="38"/>
      <c r="J2" s="30" t="s">
        <v>9</v>
      </c>
      <c r="K2" s="31"/>
      <c r="L2" s="31"/>
      <c r="M2" s="31"/>
      <c r="N2" s="31"/>
      <c r="O2" s="33"/>
    </row>
    <row r="3" spans="1:15" ht="15.75" thickBot="1" x14ac:dyDescent="0.3">
      <c r="A3" s="24"/>
      <c r="G3" s="25"/>
      <c r="I3" s="38"/>
      <c r="J3" s="9" t="s">
        <v>6</v>
      </c>
      <c r="K3" s="10" t="s">
        <v>5</v>
      </c>
      <c r="L3" s="11" t="s">
        <v>6</v>
      </c>
      <c r="M3" s="11" t="s">
        <v>6</v>
      </c>
      <c r="N3" s="12" t="s">
        <v>5</v>
      </c>
      <c r="O3" s="33"/>
    </row>
    <row r="4" spans="1:15" ht="15.75" thickBot="1" x14ac:dyDescent="0.3">
      <c r="A4" s="24"/>
      <c r="G4" s="25"/>
      <c r="I4" s="38"/>
      <c r="J4" s="31"/>
      <c r="K4" s="31"/>
      <c r="L4" s="31"/>
      <c r="M4" s="31"/>
      <c r="N4" s="31"/>
      <c r="O4" s="33"/>
    </row>
    <row r="5" spans="1:15" ht="15.75" thickBot="1" x14ac:dyDescent="0.3">
      <c r="A5" s="24"/>
      <c r="G5" s="25"/>
      <c r="I5" s="38"/>
      <c r="J5" s="13" t="s">
        <v>5</v>
      </c>
      <c r="K5" s="11" t="s">
        <v>6</v>
      </c>
      <c r="L5" s="10" t="s">
        <v>5</v>
      </c>
      <c r="M5" s="11" t="s">
        <v>6</v>
      </c>
      <c r="N5" s="12" t="s">
        <v>5</v>
      </c>
      <c r="O5" s="33"/>
    </row>
    <row r="6" spans="1:15" x14ac:dyDescent="0.25">
      <c r="A6" s="24"/>
      <c r="G6" s="25"/>
      <c r="I6" s="38"/>
      <c r="J6" s="31"/>
      <c r="K6" s="31"/>
      <c r="L6" s="31"/>
      <c r="M6" s="31"/>
      <c r="N6" s="31"/>
      <c r="O6" s="33"/>
    </row>
    <row r="7" spans="1:15" x14ac:dyDescent="0.25">
      <c r="A7" s="24"/>
      <c r="G7" s="25"/>
      <c r="I7" s="38"/>
      <c r="M7" s="31"/>
      <c r="N7" s="31"/>
      <c r="O7" s="33"/>
    </row>
    <row r="8" spans="1:15" ht="15.75" thickBot="1" x14ac:dyDescent="0.3">
      <c r="A8" s="24"/>
      <c r="B8" s="78" t="s">
        <v>11</v>
      </c>
      <c r="C8" s="79"/>
      <c r="G8" s="25"/>
      <c r="I8" s="38"/>
      <c r="M8" s="31"/>
      <c r="N8" s="31"/>
      <c r="O8" s="33"/>
    </row>
    <row r="9" spans="1:15" ht="15.75" thickBot="1" x14ac:dyDescent="0.3">
      <c r="A9" s="24"/>
      <c r="B9" s="6" t="s">
        <v>1</v>
      </c>
      <c r="C9" s="7" t="s">
        <v>2</v>
      </c>
      <c r="D9" s="7" t="s">
        <v>3</v>
      </c>
      <c r="E9" s="7" t="s">
        <v>4</v>
      </c>
      <c r="F9" s="8" t="s">
        <v>0</v>
      </c>
      <c r="G9" s="25"/>
      <c r="I9" s="38"/>
      <c r="M9" s="31"/>
      <c r="N9" s="31"/>
      <c r="O9" s="33"/>
    </row>
    <row r="10" spans="1:15" x14ac:dyDescent="0.25">
      <c r="A10" s="24"/>
      <c r="B10" s="5" t="s">
        <v>6</v>
      </c>
      <c r="C10" s="5" t="s">
        <v>6</v>
      </c>
      <c r="D10" s="5" t="s">
        <v>6</v>
      </c>
      <c r="E10" s="5" t="s">
        <v>6</v>
      </c>
      <c r="F10" s="5" t="s">
        <v>6</v>
      </c>
      <c r="G10" s="25"/>
      <c r="I10" s="38"/>
      <c r="M10" s="31"/>
      <c r="N10" s="31"/>
      <c r="O10" s="33"/>
    </row>
    <row r="11" spans="1:15" x14ac:dyDescent="0.25">
      <c r="A11" s="24"/>
      <c r="B11" s="1" t="s">
        <v>6</v>
      </c>
      <c r="C11" s="1" t="s">
        <v>6</v>
      </c>
      <c r="D11" s="1" t="s">
        <v>6</v>
      </c>
      <c r="E11" s="1" t="s">
        <v>6</v>
      </c>
      <c r="F11" s="2" t="s">
        <v>5</v>
      </c>
      <c r="G11" s="25"/>
      <c r="I11" s="38"/>
      <c r="M11" s="31"/>
      <c r="N11" s="31"/>
      <c r="O11" s="33"/>
    </row>
    <row r="12" spans="1:15" x14ac:dyDescent="0.25">
      <c r="A12" s="24"/>
      <c r="B12" s="1" t="s">
        <v>6</v>
      </c>
      <c r="C12" s="1" t="s">
        <v>6</v>
      </c>
      <c r="D12" s="1" t="s">
        <v>6</v>
      </c>
      <c r="E12" s="2" t="s">
        <v>5</v>
      </c>
      <c r="F12" s="1" t="s">
        <v>6</v>
      </c>
      <c r="G12" s="25"/>
      <c r="I12" s="38"/>
      <c r="M12" s="31"/>
      <c r="N12" s="31"/>
      <c r="O12" s="33"/>
    </row>
    <row r="13" spans="1:15" x14ac:dyDescent="0.25">
      <c r="A13" s="24"/>
      <c r="B13" s="1" t="s">
        <v>6</v>
      </c>
      <c r="C13" s="1" t="s">
        <v>6</v>
      </c>
      <c r="D13" s="1" t="s">
        <v>6</v>
      </c>
      <c r="E13" s="2" t="s">
        <v>5</v>
      </c>
      <c r="F13" s="2" t="s">
        <v>5</v>
      </c>
      <c r="G13" s="25"/>
      <c r="I13" s="38"/>
      <c r="M13" s="31"/>
      <c r="N13" s="31"/>
      <c r="O13" s="33"/>
    </row>
    <row r="14" spans="1:15" x14ac:dyDescent="0.25">
      <c r="A14" s="24"/>
      <c r="B14" s="1" t="s">
        <v>6</v>
      </c>
      <c r="C14" s="1" t="s">
        <v>6</v>
      </c>
      <c r="D14" s="2" t="s">
        <v>5</v>
      </c>
      <c r="E14" s="1" t="s">
        <v>6</v>
      </c>
      <c r="F14" s="1" t="s">
        <v>6</v>
      </c>
      <c r="G14" s="25"/>
      <c r="I14" s="38"/>
      <c r="M14" s="31"/>
      <c r="N14" s="31"/>
      <c r="O14" s="33"/>
    </row>
    <row r="15" spans="1:15" x14ac:dyDescent="0.25">
      <c r="A15" s="24"/>
      <c r="B15" s="1" t="s">
        <v>6</v>
      </c>
      <c r="C15" s="1" t="s">
        <v>6</v>
      </c>
      <c r="D15" s="2" t="s">
        <v>5</v>
      </c>
      <c r="E15" s="1" t="s">
        <v>6</v>
      </c>
      <c r="F15" s="2" t="s">
        <v>5</v>
      </c>
      <c r="G15" s="25"/>
      <c r="I15" s="38"/>
      <c r="M15" s="31"/>
      <c r="N15" s="31"/>
      <c r="O15" s="33"/>
    </row>
    <row r="16" spans="1:15" x14ac:dyDescent="0.25">
      <c r="A16" s="24"/>
      <c r="B16" s="1" t="s">
        <v>6</v>
      </c>
      <c r="C16" s="1" t="s">
        <v>6</v>
      </c>
      <c r="D16" s="2" t="s">
        <v>5</v>
      </c>
      <c r="E16" s="2" t="s">
        <v>5</v>
      </c>
      <c r="F16" s="1" t="s">
        <v>6</v>
      </c>
      <c r="G16" s="25"/>
      <c r="I16" s="38"/>
      <c r="M16" s="31"/>
      <c r="N16" s="31"/>
      <c r="O16" s="33"/>
    </row>
    <row r="17" spans="1:15" x14ac:dyDescent="0.25">
      <c r="A17" s="24"/>
      <c r="B17" s="1" t="s">
        <v>6</v>
      </c>
      <c r="C17" s="1" t="s">
        <v>6</v>
      </c>
      <c r="D17" s="2" t="s">
        <v>5</v>
      </c>
      <c r="E17" s="2" t="s">
        <v>5</v>
      </c>
      <c r="F17" s="2" t="s">
        <v>5</v>
      </c>
      <c r="G17" s="25"/>
      <c r="I17" s="38"/>
      <c r="M17" s="31"/>
      <c r="N17" s="31"/>
      <c r="O17" s="33"/>
    </row>
    <row r="18" spans="1:15" x14ac:dyDescent="0.25">
      <c r="A18" s="24"/>
      <c r="B18" s="1" t="s">
        <v>6</v>
      </c>
      <c r="C18" s="2" t="s">
        <v>5</v>
      </c>
      <c r="D18" s="1" t="s">
        <v>6</v>
      </c>
      <c r="E18" s="1" t="s">
        <v>6</v>
      </c>
      <c r="F18" s="1" t="s">
        <v>6</v>
      </c>
      <c r="G18" s="25"/>
      <c r="I18" s="38"/>
      <c r="M18" s="31"/>
      <c r="N18" s="31"/>
      <c r="O18" s="33"/>
    </row>
    <row r="19" spans="1:15" x14ac:dyDescent="0.25">
      <c r="A19" s="24"/>
      <c r="B19" s="1" t="s">
        <v>6</v>
      </c>
      <c r="C19" s="2" t="s">
        <v>5</v>
      </c>
      <c r="D19" s="1" t="s">
        <v>6</v>
      </c>
      <c r="E19" s="1" t="s">
        <v>6</v>
      </c>
      <c r="F19" s="2" t="s">
        <v>5</v>
      </c>
      <c r="G19" s="25"/>
      <c r="I19" s="38"/>
      <c r="M19" s="31"/>
      <c r="N19" s="31"/>
      <c r="O19" s="33"/>
    </row>
    <row r="20" spans="1:15" x14ac:dyDescent="0.25">
      <c r="A20" s="24"/>
      <c r="B20" s="1" t="s">
        <v>6</v>
      </c>
      <c r="C20" s="2" t="s">
        <v>5</v>
      </c>
      <c r="D20" s="1" t="s">
        <v>6</v>
      </c>
      <c r="E20" s="2" t="s">
        <v>5</v>
      </c>
      <c r="F20" s="1" t="s">
        <v>6</v>
      </c>
      <c r="G20" s="25"/>
      <c r="I20" s="38"/>
      <c r="M20" s="31"/>
      <c r="N20" s="31"/>
      <c r="O20" s="33"/>
    </row>
    <row r="21" spans="1:15" ht="15.75" thickBot="1" x14ac:dyDescent="0.3">
      <c r="A21" s="24"/>
      <c r="B21" s="1" t="s">
        <v>6</v>
      </c>
      <c r="C21" s="2" t="s">
        <v>5</v>
      </c>
      <c r="D21" s="1" t="s">
        <v>6</v>
      </c>
      <c r="E21" s="2" t="s">
        <v>5</v>
      </c>
      <c r="F21" s="2" t="s">
        <v>5</v>
      </c>
      <c r="G21" s="25"/>
      <c r="I21" s="36"/>
      <c r="J21" s="35"/>
      <c r="K21" s="35"/>
      <c r="L21" s="35"/>
      <c r="M21" s="35"/>
      <c r="N21" s="35"/>
      <c r="O21" s="34"/>
    </row>
    <row r="22" spans="1:15" x14ac:dyDescent="0.25">
      <c r="A22" s="24"/>
      <c r="B22" s="1" t="s">
        <v>6</v>
      </c>
      <c r="C22" s="2" t="s">
        <v>5</v>
      </c>
      <c r="D22" s="2" t="s">
        <v>5</v>
      </c>
      <c r="E22" s="1" t="s">
        <v>6</v>
      </c>
      <c r="F22" s="1" t="s">
        <v>6</v>
      </c>
      <c r="G22" s="25"/>
    </row>
    <row r="23" spans="1:15" x14ac:dyDescent="0.25">
      <c r="A23" s="24"/>
      <c r="B23" s="1" t="s">
        <v>6</v>
      </c>
      <c r="C23" s="2" t="s">
        <v>5</v>
      </c>
      <c r="D23" s="2" t="s">
        <v>5</v>
      </c>
      <c r="E23" s="1" t="s">
        <v>6</v>
      </c>
      <c r="F23" s="2" t="s">
        <v>5</v>
      </c>
      <c r="G23" s="25"/>
    </row>
    <row r="24" spans="1:15" x14ac:dyDescent="0.25">
      <c r="A24" s="24"/>
      <c r="B24" s="1" t="s">
        <v>6</v>
      </c>
      <c r="C24" s="2" t="s">
        <v>5</v>
      </c>
      <c r="D24" s="2" t="s">
        <v>5</v>
      </c>
      <c r="E24" s="2" t="s">
        <v>5</v>
      </c>
      <c r="F24" s="1" t="s">
        <v>6</v>
      </c>
      <c r="G24" s="25"/>
    </row>
    <row r="25" spans="1:15" x14ac:dyDescent="0.25">
      <c r="A25" s="24"/>
      <c r="B25" s="1" t="s">
        <v>6</v>
      </c>
      <c r="C25" s="2" t="s">
        <v>5</v>
      </c>
      <c r="D25" s="2" t="s">
        <v>5</v>
      </c>
      <c r="E25" s="2" t="s">
        <v>5</v>
      </c>
      <c r="F25" s="2" t="s">
        <v>5</v>
      </c>
      <c r="G25" s="25"/>
    </row>
    <row r="26" spans="1:15" x14ac:dyDescent="0.25">
      <c r="A26" s="24"/>
      <c r="B26" s="2" t="s">
        <v>5</v>
      </c>
      <c r="C26" s="1" t="s">
        <v>6</v>
      </c>
      <c r="D26" s="1" t="s">
        <v>6</v>
      </c>
      <c r="E26" s="1" t="s">
        <v>6</v>
      </c>
      <c r="F26" s="1" t="s">
        <v>6</v>
      </c>
      <c r="G26" s="25"/>
    </row>
    <row r="27" spans="1:15" x14ac:dyDescent="0.25">
      <c r="A27" s="24"/>
      <c r="B27" s="2" t="s">
        <v>5</v>
      </c>
      <c r="C27" s="1" t="s">
        <v>6</v>
      </c>
      <c r="D27" s="1" t="s">
        <v>6</v>
      </c>
      <c r="E27" s="1" t="s">
        <v>6</v>
      </c>
      <c r="F27" s="2" t="s">
        <v>5</v>
      </c>
      <c r="G27" s="25"/>
    </row>
    <row r="28" spans="1:15" x14ac:dyDescent="0.25">
      <c r="A28" s="24"/>
      <c r="B28" s="2" t="s">
        <v>5</v>
      </c>
      <c r="C28" s="1" t="s">
        <v>6</v>
      </c>
      <c r="D28" s="1" t="s">
        <v>6</v>
      </c>
      <c r="E28" s="2" t="s">
        <v>5</v>
      </c>
      <c r="F28" s="1" t="s">
        <v>6</v>
      </c>
      <c r="G28" s="25"/>
    </row>
    <row r="29" spans="1:15" x14ac:dyDescent="0.25">
      <c r="A29" s="24"/>
      <c r="B29" s="2" t="s">
        <v>5</v>
      </c>
      <c r="C29" s="1" t="s">
        <v>6</v>
      </c>
      <c r="D29" s="1" t="s">
        <v>6</v>
      </c>
      <c r="E29" s="2" t="s">
        <v>5</v>
      </c>
      <c r="F29" s="2" t="s">
        <v>5</v>
      </c>
      <c r="G29" s="25"/>
    </row>
    <row r="30" spans="1:15" x14ac:dyDescent="0.25">
      <c r="A30" s="24"/>
      <c r="B30" s="2" t="s">
        <v>5</v>
      </c>
      <c r="C30" s="1" t="s">
        <v>6</v>
      </c>
      <c r="D30" s="2" t="s">
        <v>5</v>
      </c>
      <c r="E30" s="1" t="s">
        <v>6</v>
      </c>
      <c r="F30" s="1" t="s">
        <v>6</v>
      </c>
      <c r="G30" s="25"/>
    </row>
    <row r="31" spans="1:15" x14ac:dyDescent="0.25">
      <c r="A31" s="24"/>
      <c r="B31" s="2" t="s">
        <v>5</v>
      </c>
      <c r="C31" s="1" t="s">
        <v>6</v>
      </c>
      <c r="D31" s="2" t="s">
        <v>5</v>
      </c>
      <c r="E31" s="1" t="s">
        <v>6</v>
      </c>
      <c r="F31" s="2" t="s">
        <v>5</v>
      </c>
      <c r="G31" s="25"/>
    </row>
    <row r="32" spans="1:15" x14ac:dyDescent="0.25">
      <c r="A32" s="24"/>
      <c r="B32" s="2" t="s">
        <v>5</v>
      </c>
      <c r="C32" s="1" t="s">
        <v>6</v>
      </c>
      <c r="D32" s="2" t="s">
        <v>5</v>
      </c>
      <c r="E32" s="2" t="s">
        <v>5</v>
      </c>
      <c r="F32" s="1" t="s">
        <v>6</v>
      </c>
      <c r="G32" s="25"/>
    </row>
    <row r="33" spans="1:12" x14ac:dyDescent="0.25">
      <c r="A33" s="24"/>
      <c r="B33" s="2" t="s">
        <v>5</v>
      </c>
      <c r="C33" s="1" t="s">
        <v>6</v>
      </c>
      <c r="D33" s="2" t="s">
        <v>5</v>
      </c>
      <c r="E33" s="2" t="s">
        <v>5</v>
      </c>
      <c r="F33" s="2" t="s">
        <v>5</v>
      </c>
      <c r="G33" s="25"/>
    </row>
    <row r="34" spans="1:12" x14ac:dyDescent="0.25">
      <c r="A34" s="24"/>
      <c r="B34" s="2" t="s">
        <v>5</v>
      </c>
      <c r="C34" s="2" t="s">
        <v>5</v>
      </c>
      <c r="D34" s="1" t="s">
        <v>6</v>
      </c>
      <c r="E34" s="1" t="s">
        <v>6</v>
      </c>
      <c r="F34" s="1" t="s">
        <v>6</v>
      </c>
      <c r="G34" s="25"/>
    </row>
    <row r="35" spans="1:12" x14ac:dyDescent="0.25">
      <c r="A35" s="24"/>
      <c r="B35" s="2" t="s">
        <v>5</v>
      </c>
      <c r="C35" s="2" t="s">
        <v>5</v>
      </c>
      <c r="D35" s="1" t="s">
        <v>6</v>
      </c>
      <c r="E35" s="1" t="s">
        <v>6</v>
      </c>
      <c r="F35" s="2" t="s">
        <v>5</v>
      </c>
      <c r="G35" s="25"/>
    </row>
    <row r="36" spans="1:12" x14ac:dyDescent="0.25">
      <c r="A36" s="24"/>
      <c r="B36" s="2" t="s">
        <v>5</v>
      </c>
      <c r="C36" s="2" t="s">
        <v>5</v>
      </c>
      <c r="D36" s="1" t="s">
        <v>6</v>
      </c>
      <c r="E36" s="2" t="s">
        <v>5</v>
      </c>
      <c r="F36" s="1" t="s">
        <v>6</v>
      </c>
      <c r="G36" s="25"/>
    </row>
    <row r="37" spans="1:12" x14ac:dyDescent="0.25">
      <c r="A37" s="24"/>
      <c r="B37" s="2" t="s">
        <v>5</v>
      </c>
      <c r="C37" s="2" t="s">
        <v>5</v>
      </c>
      <c r="D37" s="1" t="s">
        <v>6</v>
      </c>
      <c r="E37" s="2" t="s">
        <v>5</v>
      </c>
      <c r="F37" s="2" t="s">
        <v>5</v>
      </c>
      <c r="G37" s="25"/>
    </row>
    <row r="38" spans="1:12" x14ac:dyDescent="0.25">
      <c r="A38" s="24"/>
      <c r="B38" s="2" t="s">
        <v>5</v>
      </c>
      <c r="C38" s="2" t="s">
        <v>5</v>
      </c>
      <c r="D38" s="2" t="s">
        <v>5</v>
      </c>
      <c r="E38" s="1" t="s">
        <v>6</v>
      </c>
      <c r="F38" s="1" t="s">
        <v>6</v>
      </c>
      <c r="G38" s="25"/>
    </row>
    <row r="39" spans="1:12" x14ac:dyDescent="0.25">
      <c r="A39" s="24"/>
      <c r="B39" s="2" t="s">
        <v>5</v>
      </c>
      <c r="C39" s="2" t="s">
        <v>5</v>
      </c>
      <c r="D39" s="2" t="s">
        <v>5</v>
      </c>
      <c r="E39" s="1" t="s">
        <v>6</v>
      </c>
      <c r="F39" s="2" t="s">
        <v>5</v>
      </c>
      <c r="G39" s="25"/>
    </row>
    <row r="40" spans="1:12" x14ac:dyDescent="0.25">
      <c r="A40" s="24"/>
      <c r="B40" s="2" t="s">
        <v>5</v>
      </c>
      <c r="C40" s="2" t="s">
        <v>5</v>
      </c>
      <c r="D40" s="2" t="s">
        <v>5</v>
      </c>
      <c r="E40" s="2" t="s">
        <v>5</v>
      </c>
      <c r="F40" s="1" t="s">
        <v>6</v>
      </c>
      <c r="G40" s="25"/>
    </row>
    <row r="41" spans="1:12" x14ac:dyDescent="0.25">
      <c r="A41" s="24"/>
      <c r="B41" s="2" t="s">
        <v>5</v>
      </c>
      <c r="C41" s="2" t="s">
        <v>5</v>
      </c>
      <c r="D41" s="2" t="s">
        <v>5</v>
      </c>
      <c r="E41" s="2" t="s">
        <v>5</v>
      </c>
      <c r="F41" s="2" t="s">
        <v>5</v>
      </c>
      <c r="G41" s="25"/>
    </row>
    <row r="42" spans="1:12" ht="15.75" thickBot="1" x14ac:dyDescent="0.3">
      <c r="A42" s="26"/>
      <c r="B42" s="27"/>
      <c r="C42" s="27"/>
      <c r="D42" s="27"/>
      <c r="E42" s="27"/>
      <c r="F42" s="27"/>
      <c r="G42" s="28"/>
    </row>
    <row r="43" spans="1:12" ht="15.75" thickBot="1" x14ac:dyDescent="0.3"/>
    <row r="44" spans="1:12" ht="15.75" thickBot="1" x14ac:dyDescent="0.3">
      <c r="A44" s="29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3"/>
    </row>
    <row r="45" spans="1:12" ht="15.75" thickBot="1" x14ac:dyDescent="0.3">
      <c r="A45" s="4" t="s">
        <v>18</v>
      </c>
      <c r="L45" s="25"/>
    </row>
    <row r="46" spans="1:12" x14ac:dyDescent="0.25">
      <c r="A46" s="24"/>
      <c r="G46" s="14">
        <v>0.89</v>
      </c>
      <c r="H46" s="83" t="s">
        <v>12</v>
      </c>
      <c r="I46" s="84"/>
      <c r="L46" s="25"/>
    </row>
    <row r="47" spans="1:12" x14ac:dyDescent="0.25">
      <c r="A47" s="24"/>
      <c r="G47" s="15">
        <v>7.0000000000000007E-2</v>
      </c>
      <c r="H47" s="77" t="s">
        <v>13</v>
      </c>
      <c r="I47" s="85"/>
      <c r="L47" s="25"/>
    </row>
    <row r="48" spans="1:12" ht="15.75" thickBot="1" x14ac:dyDescent="0.3">
      <c r="A48" s="24"/>
      <c r="G48" s="16">
        <v>0.06</v>
      </c>
      <c r="H48" s="80" t="s">
        <v>14</v>
      </c>
      <c r="I48" s="81"/>
      <c r="L48" s="25"/>
    </row>
    <row r="49" spans="1:12" ht="15.75" thickBot="1" x14ac:dyDescent="0.3">
      <c r="A49" s="24"/>
      <c r="L49" s="25"/>
    </row>
    <row r="50" spans="1:12" x14ac:dyDescent="0.25">
      <c r="A50" s="24"/>
      <c r="G50" s="17" t="s">
        <v>15</v>
      </c>
      <c r="L50" s="25"/>
    </row>
    <row r="51" spans="1:12" x14ac:dyDescent="0.25">
      <c r="A51" s="24"/>
      <c r="G51" s="18" t="s">
        <v>16</v>
      </c>
      <c r="L51" s="25"/>
    </row>
    <row r="52" spans="1:12" ht="15.75" thickBot="1" x14ac:dyDescent="0.3">
      <c r="A52" s="24"/>
      <c r="G52" s="19" t="s">
        <v>17</v>
      </c>
      <c r="L52" s="25"/>
    </row>
    <row r="53" spans="1:12" ht="15.75" thickBot="1" x14ac:dyDescent="0.3">
      <c r="A53" s="24"/>
      <c r="L53" s="25"/>
    </row>
    <row r="54" spans="1:12" x14ac:dyDescent="0.25">
      <c r="A54" s="24"/>
      <c r="G54" s="20" t="s">
        <v>10</v>
      </c>
      <c r="J54" s="20" t="s">
        <v>22</v>
      </c>
      <c r="L54" s="25"/>
    </row>
    <row r="55" spans="1:12" x14ac:dyDescent="0.25">
      <c r="A55" s="24"/>
      <c r="G55" s="75" t="s">
        <v>20</v>
      </c>
      <c r="H55" s="75"/>
      <c r="J55" s="75" t="s">
        <v>20</v>
      </c>
      <c r="K55" s="75"/>
      <c r="L55" s="25"/>
    </row>
    <row r="56" spans="1:12" ht="15.75" thickBot="1" x14ac:dyDescent="0.3">
      <c r="A56" s="24"/>
      <c r="G56" s="21" t="s">
        <v>21</v>
      </c>
      <c r="H56" s="21"/>
      <c r="J56" s="21" t="s">
        <v>21</v>
      </c>
      <c r="K56" s="21"/>
      <c r="L56" s="25"/>
    </row>
    <row r="57" spans="1:12" ht="15.75" thickBot="1" x14ac:dyDescent="0.3">
      <c r="A57" s="24"/>
      <c r="G57" s="82" t="s">
        <v>19</v>
      </c>
      <c r="H57" s="77"/>
      <c r="I57" s="46">
        <v>0.02</v>
      </c>
      <c r="J57" s="76" t="s">
        <v>23</v>
      </c>
      <c r="K57" s="77"/>
      <c r="L57" s="46">
        <v>0.09</v>
      </c>
    </row>
    <row r="58" spans="1:12" x14ac:dyDescent="0.25">
      <c r="A58" s="24"/>
      <c r="L58" s="25"/>
    </row>
    <row r="59" spans="1:12" ht="15.75" thickBot="1" x14ac:dyDescent="0.3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8"/>
    </row>
    <row r="60" spans="1:12" ht="15.75" thickBot="1" x14ac:dyDescent="0.3"/>
    <row r="61" spans="1:12" ht="15.75" thickBot="1" x14ac:dyDescent="0.3">
      <c r="A61" s="4" t="s">
        <v>24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3"/>
    </row>
    <row r="62" spans="1:12" ht="15.75" thickBot="1" x14ac:dyDescent="0.3">
      <c r="A62" s="24"/>
      <c r="E62" s="29" t="s">
        <v>25</v>
      </c>
      <c r="F62" s="23">
        <v>20</v>
      </c>
      <c r="H62" s="41">
        <v>30</v>
      </c>
      <c r="L62" s="25"/>
    </row>
    <row r="63" spans="1:12" ht="15.75" thickBot="1" x14ac:dyDescent="0.3">
      <c r="A63" s="24"/>
      <c r="E63" s="24" t="s">
        <v>26</v>
      </c>
      <c r="F63" s="40">
        <v>30</v>
      </c>
      <c r="H63" s="42">
        <v>3</v>
      </c>
      <c r="I63" s="44">
        <f xml:space="preserve"> 4060</f>
        <v>4060</v>
      </c>
      <c r="L63" s="25"/>
    </row>
    <row r="64" spans="1:12" ht="15.75" thickBot="1" x14ac:dyDescent="0.3">
      <c r="A64" s="24"/>
      <c r="E64" s="26"/>
      <c r="F64" s="28">
        <v>50</v>
      </c>
      <c r="L64" s="25"/>
    </row>
    <row r="65" spans="1:15" ht="15.75" thickBot="1" x14ac:dyDescent="0.3">
      <c r="A65" s="24"/>
      <c r="H65" s="41">
        <v>30</v>
      </c>
      <c r="L65" s="25"/>
    </row>
    <row r="66" spans="1:15" ht="15.75" thickBot="1" x14ac:dyDescent="0.3">
      <c r="A66" s="24"/>
      <c r="H66" s="42">
        <v>4</v>
      </c>
      <c r="I66" s="44">
        <v>27405</v>
      </c>
      <c r="L66" s="25"/>
    </row>
    <row r="67" spans="1:15" ht="15.75" thickBot="1" x14ac:dyDescent="0.3">
      <c r="A67" s="24"/>
      <c r="B67" s="29"/>
      <c r="C67" s="22"/>
      <c r="D67" s="22"/>
      <c r="E67" s="22"/>
      <c r="F67" s="23"/>
      <c r="L67" s="25"/>
    </row>
    <row r="68" spans="1:15" ht="15.75" thickBot="1" x14ac:dyDescent="0.3">
      <c r="A68" s="24"/>
      <c r="B68" s="24"/>
      <c r="F68" s="25"/>
      <c r="H68" s="41">
        <v>30</v>
      </c>
      <c r="L68" s="25"/>
    </row>
    <row r="69" spans="1:15" ht="15.75" thickBot="1" x14ac:dyDescent="0.3">
      <c r="A69" s="24"/>
      <c r="B69" s="24"/>
      <c r="F69" s="25"/>
      <c r="H69" s="42">
        <v>5</v>
      </c>
      <c r="I69" s="44">
        <v>142506</v>
      </c>
      <c r="L69" s="25"/>
    </row>
    <row r="70" spans="1:15" ht="15.75" thickBot="1" x14ac:dyDescent="0.3">
      <c r="A70" s="24"/>
      <c r="B70" s="24"/>
      <c r="F70" s="25"/>
      <c r="L70" s="25"/>
    </row>
    <row r="71" spans="1:15" ht="15.75" thickBot="1" x14ac:dyDescent="0.3">
      <c r="A71" s="24"/>
      <c r="B71" s="24"/>
      <c r="F71" s="25"/>
      <c r="H71" s="41">
        <v>50</v>
      </c>
      <c r="L71" s="25"/>
    </row>
    <row r="72" spans="1:15" ht="15.75" thickBot="1" x14ac:dyDescent="0.3">
      <c r="A72" s="24"/>
      <c r="B72" s="24"/>
      <c r="F72" s="25"/>
      <c r="H72" s="42">
        <v>5</v>
      </c>
      <c r="I72" s="45">
        <v>2118760</v>
      </c>
      <c r="L72" s="25"/>
    </row>
    <row r="73" spans="1:15" x14ac:dyDescent="0.25">
      <c r="A73" s="24"/>
      <c r="B73" s="24"/>
      <c r="F73" s="25"/>
      <c r="L73" s="25"/>
    </row>
    <row r="74" spans="1:15" x14ac:dyDescent="0.25">
      <c r="A74" s="24"/>
      <c r="B74" s="24"/>
      <c r="F74" s="25"/>
      <c r="H74">
        <v>30</v>
      </c>
      <c r="I74">
        <v>30</v>
      </c>
      <c r="J74">
        <v>30</v>
      </c>
      <c r="L74" s="25"/>
    </row>
    <row r="75" spans="1:15" ht="15.75" thickBot="1" x14ac:dyDescent="0.3">
      <c r="A75" s="24"/>
      <c r="B75" s="24"/>
      <c r="F75" s="25"/>
      <c r="H75" s="27">
        <v>3</v>
      </c>
      <c r="I75" s="27">
        <v>4</v>
      </c>
      <c r="J75" s="27">
        <v>5</v>
      </c>
      <c r="L75" s="25"/>
    </row>
    <row r="76" spans="1:15" ht="15.75" thickBot="1" x14ac:dyDescent="0.3">
      <c r="A76" s="24"/>
      <c r="B76" s="69" t="s">
        <v>27</v>
      </c>
      <c r="C76" s="70"/>
      <c r="D76" s="70"/>
      <c r="E76" s="70"/>
      <c r="F76" s="71"/>
      <c r="I76">
        <v>50</v>
      </c>
      <c r="K76" s="43">
        <v>8.2000000000000003E-2</v>
      </c>
      <c r="L76" s="25"/>
    </row>
    <row r="77" spans="1:15" ht="15.75" thickBot="1" x14ac:dyDescent="0.3">
      <c r="A77" s="24"/>
      <c r="B77" s="72" t="s">
        <v>28</v>
      </c>
      <c r="C77" s="73"/>
      <c r="D77" s="73"/>
      <c r="E77" s="73"/>
      <c r="F77" s="74"/>
      <c r="I77">
        <v>5</v>
      </c>
      <c r="L77" s="25"/>
    </row>
    <row r="78" spans="1:15" ht="15.75" thickBot="1" x14ac:dyDescent="0.3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8"/>
    </row>
    <row r="79" spans="1:15" ht="15.75" thickBot="1" x14ac:dyDescent="0.3"/>
    <row r="80" spans="1:15" ht="15.75" thickBot="1" x14ac:dyDescent="0.3">
      <c r="A80" s="4" t="s">
        <v>29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3"/>
    </row>
    <row r="81" spans="1:15" x14ac:dyDescent="0.25">
      <c r="A81" s="24"/>
      <c r="O81" s="25"/>
    </row>
    <row r="82" spans="1:15" x14ac:dyDescent="0.25">
      <c r="A82" s="24"/>
      <c r="O82" s="25"/>
    </row>
    <row r="83" spans="1:15" x14ac:dyDescent="0.25">
      <c r="A83" s="24"/>
      <c r="O83" s="25"/>
    </row>
    <row r="84" spans="1:15" x14ac:dyDescent="0.25">
      <c r="A84" s="24"/>
      <c r="O84" s="25"/>
    </row>
    <row r="85" spans="1:15" x14ac:dyDescent="0.25">
      <c r="A85" s="24"/>
      <c r="O85" s="25"/>
    </row>
    <row r="86" spans="1:15" x14ac:dyDescent="0.25">
      <c r="A86" s="24"/>
      <c r="O86" s="25"/>
    </row>
    <row r="87" spans="1:15" x14ac:dyDescent="0.25">
      <c r="A87" s="24"/>
      <c r="O87" s="25"/>
    </row>
    <row r="88" spans="1:15" x14ac:dyDescent="0.25">
      <c r="A88" s="24"/>
      <c r="O88" s="25"/>
    </row>
    <row r="89" spans="1:15" x14ac:dyDescent="0.25">
      <c r="A89" s="24"/>
      <c r="O89" s="25"/>
    </row>
    <row r="90" spans="1:15" x14ac:dyDescent="0.25">
      <c r="A90" s="24"/>
      <c r="O90" s="25"/>
    </row>
    <row r="91" spans="1:15" ht="15.75" thickBot="1" x14ac:dyDescent="0.3">
      <c r="A91" s="24"/>
      <c r="O91" s="25"/>
    </row>
    <row r="92" spans="1:15" ht="15.75" thickBot="1" x14ac:dyDescent="0.3">
      <c r="A92" s="24"/>
      <c r="B92" s="4" t="s">
        <v>30</v>
      </c>
      <c r="O92" s="25"/>
    </row>
    <row r="93" spans="1:15" x14ac:dyDescent="0.25">
      <c r="A93" s="24"/>
      <c r="O93" s="25"/>
    </row>
    <row r="94" spans="1:15" x14ac:dyDescent="0.25">
      <c r="A94" s="24"/>
      <c r="O94" s="25"/>
    </row>
    <row r="95" spans="1:15" x14ac:dyDescent="0.25">
      <c r="A95" s="24"/>
      <c r="H95" t="s">
        <v>31</v>
      </c>
      <c r="O95" s="25"/>
    </row>
    <row r="96" spans="1:15" x14ac:dyDescent="0.25">
      <c r="A96" s="24"/>
      <c r="O96" s="25"/>
    </row>
    <row r="97" spans="1:15" x14ac:dyDescent="0.25">
      <c r="A97" s="24"/>
      <c r="O97" s="25"/>
    </row>
    <row r="98" spans="1:15" x14ac:dyDescent="0.25">
      <c r="A98" s="24"/>
      <c r="O98" s="25"/>
    </row>
    <row r="99" spans="1:15" ht="15.75" thickBot="1" x14ac:dyDescent="0.3">
      <c r="A99" s="24"/>
      <c r="O99" s="25"/>
    </row>
    <row r="100" spans="1:15" ht="15.75" thickBot="1" x14ac:dyDescent="0.3">
      <c r="A100" s="24"/>
      <c r="B100" s="4" t="s">
        <v>32</v>
      </c>
      <c r="O100" s="25"/>
    </row>
    <row r="101" spans="1:15" x14ac:dyDescent="0.25">
      <c r="A101" s="24"/>
      <c r="O101" s="25"/>
    </row>
    <row r="102" spans="1:15" x14ac:dyDescent="0.25">
      <c r="A102" s="24"/>
      <c r="O102" s="25"/>
    </row>
    <row r="103" spans="1:15" x14ac:dyDescent="0.25">
      <c r="A103" s="24"/>
      <c r="O103" s="25"/>
    </row>
    <row r="104" spans="1:15" x14ac:dyDescent="0.25">
      <c r="A104" s="24"/>
      <c r="K104" t="s">
        <v>33</v>
      </c>
      <c r="O104" s="25"/>
    </row>
    <row r="105" spans="1:15" x14ac:dyDescent="0.25">
      <c r="A105" s="24"/>
      <c r="O105" s="25"/>
    </row>
    <row r="106" spans="1:15" x14ac:dyDescent="0.25">
      <c r="A106" s="24"/>
      <c r="O106" s="25"/>
    </row>
    <row r="107" spans="1:15" ht="15.75" thickBot="1" x14ac:dyDescent="0.3">
      <c r="A107" s="26"/>
      <c r="B107" s="68" t="s">
        <v>34</v>
      </c>
      <c r="C107" s="68"/>
      <c r="D107" s="68"/>
      <c r="E107" s="68"/>
      <c r="F107" s="68"/>
      <c r="G107" s="68"/>
      <c r="H107" s="68"/>
      <c r="I107" s="27"/>
      <c r="J107" s="27"/>
      <c r="K107" s="27"/>
      <c r="L107" s="27"/>
      <c r="M107" s="27"/>
      <c r="N107" s="27"/>
      <c r="O107" s="28"/>
    </row>
  </sheetData>
  <sortState xmlns:xlrd2="http://schemas.microsoft.com/office/spreadsheetml/2017/richdata2" ref="A1:A52">
    <sortCondition ref="A1:A52"/>
  </sortState>
  <mergeCells count="11">
    <mergeCell ref="B8:C8"/>
    <mergeCell ref="H48:I48"/>
    <mergeCell ref="G57:H57"/>
    <mergeCell ref="G55:H55"/>
    <mergeCell ref="H46:I46"/>
    <mergeCell ref="H47:I47"/>
    <mergeCell ref="B107:H107"/>
    <mergeCell ref="B76:F76"/>
    <mergeCell ref="B77:F77"/>
    <mergeCell ref="J55:K55"/>
    <mergeCell ref="J57:K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3C51-98E1-4535-B2D7-2AD9EE7B168B}">
  <dimension ref="A1:Q57"/>
  <sheetViews>
    <sheetView topLeftCell="A42" zoomScale="85" zoomScaleNormal="85" workbookViewId="0">
      <selection activeCell="C43" sqref="C43:O50"/>
    </sheetView>
  </sheetViews>
  <sheetFormatPr baseColWidth="10" defaultRowHeight="15" x14ac:dyDescent="0.25"/>
  <cols>
    <col min="2" max="2" width="11.85546875" bestFit="1" customWidth="1"/>
    <col min="3" max="3" width="13.5703125" bestFit="1" customWidth="1"/>
    <col min="4" max="4" width="12.5703125" bestFit="1" customWidth="1"/>
    <col min="6" max="6" width="11.140625" customWidth="1"/>
    <col min="14" max="14" width="21.5703125" customWidth="1"/>
  </cols>
  <sheetData>
    <row r="1" spans="1:14" ht="15.75" thickBot="1" x14ac:dyDescent="0.3"/>
    <row r="2" spans="1:14" ht="15.75" thickBot="1" x14ac:dyDescent="0.3">
      <c r="B2" s="60" t="s">
        <v>35</v>
      </c>
      <c r="C2" s="61" t="s">
        <v>46</v>
      </c>
      <c r="D2" s="61" t="s">
        <v>50</v>
      </c>
      <c r="E2" s="61" t="s">
        <v>49</v>
      </c>
      <c r="F2" s="61" t="s">
        <v>51</v>
      </c>
      <c r="G2" s="62" t="s">
        <v>52</v>
      </c>
      <c r="H2" s="60" t="s">
        <v>58</v>
      </c>
      <c r="I2" s="60" t="s">
        <v>59</v>
      </c>
      <c r="J2" s="47"/>
      <c r="K2" s="47"/>
      <c r="L2" s="47"/>
      <c r="M2" s="47"/>
      <c r="N2" s="47"/>
    </row>
    <row r="3" spans="1:14" ht="15.75" thickBot="1" x14ac:dyDescent="0.3">
      <c r="B3" s="53" t="s">
        <v>36</v>
      </c>
      <c r="C3" s="47">
        <v>45</v>
      </c>
      <c r="D3" s="47">
        <f>C3/$C$13</f>
        <v>0.22277227722772278</v>
      </c>
      <c r="E3" s="47">
        <v>45</v>
      </c>
      <c r="F3" s="50">
        <f>D3*100</f>
        <v>22.277227722772277</v>
      </c>
      <c r="G3" s="51">
        <v>22.28</v>
      </c>
      <c r="H3" s="17">
        <v>22.5</v>
      </c>
      <c r="I3" s="18">
        <f>(H3^2)*C3</f>
        <v>22781.25</v>
      </c>
      <c r="J3" s="47"/>
      <c r="K3" s="47"/>
      <c r="L3" s="47"/>
      <c r="M3" s="47"/>
      <c r="N3" s="47"/>
    </row>
    <row r="4" spans="1:14" ht="15.75" thickBot="1" x14ac:dyDescent="0.3">
      <c r="B4" s="53" t="s">
        <v>37</v>
      </c>
      <c r="C4" s="47">
        <v>50</v>
      </c>
      <c r="D4" s="47">
        <f t="shared" ref="D4:D12" si="0">C4/$C$13</f>
        <v>0.24752475247524752</v>
      </c>
      <c r="E4" s="56">
        <f>E3+C4</f>
        <v>95</v>
      </c>
      <c r="F4" s="50">
        <f t="shared" ref="F4:F12" si="1">D4*100</f>
        <v>24.752475247524753</v>
      </c>
      <c r="G4" s="52">
        <f>G3+F4</f>
        <v>47.032475247524758</v>
      </c>
      <c r="H4" s="18">
        <v>27.5</v>
      </c>
      <c r="I4" s="18">
        <f t="shared" ref="I4:I12" si="2">(H4^2)*C4</f>
        <v>37812.5</v>
      </c>
      <c r="J4" s="47"/>
      <c r="K4" s="47"/>
      <c r="L4" s="47"/>
      <c r="M4" s="47"/>
      <c r="N4" s="47"/>
    </row>
    <row r="5" spans="1:14" ht="15.75" thickBot="1" x14ac:dyDescent="0.3">
      <c r="B5" s="49" t="s">
        <v>38</v>
      </c>
      <c r="C5" s="57">
        <v>30</v>
      </c>
      <c r="D5" s="47">
        <f t="shared" si="0"/>
        <v>0.14851485148514851</v>
      </c>
      <c r="E5" s="55">
        <f t="shared" ref="E5:E12" si="3">E4+C5</f>
        <v>125</v>
      </c>
      <c r="F5" s="50">
        <f t="shared" si="1"/>
        <v>14.85148514851485</v>
      </c>
      <c r="G5" s="52">
        <f t="shared" ref="G5:G12" si="4">G4+F5</f>
        <v>61.883960396039612</v>
      </c>
      <c r="H5" s="18">
        <v>32.5</v>
      </c>
      <c r="I5" s="18">
        <f t="shared" si="2"/>
        <v>31687.5</v>
      </c>
      <c r="J5" s="47"/>
      <c r="K5" s="47"/>
      <c r="L5" s="47"/>
      <c r="M5" s="47"/>
      <c r="N5" s="47"/>
    </row>
    <row r="6" spans="1:14" x14ac:dyDescent="0.25">
      <c r="B6" s="53" t="s">
        <v>41</v>
      </c>
      <c r="C6" s="47">
        <v>22</v>
      </c>
      <c r="D6" s="47">
        <f t="shared" si="0"/>
        <v>0.10891089108910891</v>
      </c>
      <c r="E6" s="47">
        <f t="shared" si="3"/>
        <v>147</v>
      </c>
      <c r="F6" s="50">
        <f t="shared" si="1"/>
        <v>10.891089108910892</v>
      </c>
      <c r="G6" s="52">
        <f t="shared" si="4"/>
        <v>72.775049504950502</v>
      </c>
      <c r="H6" s="18">
        <v>37.5</v>
      </c>
      <c r="I6" s="18">
        <f t="shared" si="2"/>
        <v>30937.5</v>
      </c>
      <c r="J6" s="47"/>
      <c r="K6" s="47"/>
      <c r="L6" s="47"/>
      <c r="M6" s="47"/>
      <c r="N6" s="47"/>
    </row>
    <row r="7" spans="1:14" x14ac:dyDescent="0.25">
      <c r="B7" s="53" t="s">
        <v>39</v>
      </c>
      <c r="C7" s="47">
        <v>20</v>
      </c>
      <c r="D7" s="47">
        <f t="shared" si="0"/>
        <v>9.9009900990099015E-2</v>
      </c>
      <c r="E7" s="47">
        <f t="shared" si="3"/>
        <v>167</v>
      </c>
      <c r="F7" s="50">
        <f t="shared" si="1"/>
        <v>9.9009900990099009</v>
      </c>
      <c r="G7" s="52">
        <f t="shared" si="4"/>
        <v>82.676039603960405</v>
      </c>
      <c r="H7" s="18">
        <v>42.5</v>
      </c>
      <c r="I7" s="18">
        <f t="shared" si="2"/>
        <v>36125</v>
      </c>
      <c r="J7" s="47"/>
      <c r="K7" s="47"/>
      <c r="L7" s="47"/>
      <c r="M7" s="47"/>
      <c r="N7" s="47"/>
    </row>
    <row r="8" spans="1:14" x14ac:dyDescent="0.25">
      <c r="B8" s="53" t="s">
        <v>40</v>
      </c>
      <c r="C8" s="47">
        <v>15</v>
      </c>
      <c r="D8" s="47">
        <f t="shared" si="0"/>
        <v>7.4257425742574254E-2</v>
      </c>
      <c r="E8" s="47">
        <f t="shared" si="3"/>
        <v>182</v>
      </c>
      <c r="F8" s="50">
        <f t="shared" si="1"/>
        <v>7.4257425742574252</v>
      </c>
      <c r="G8" s="52">
        <f t="shared" si="4"/>
        <v>90.101782178217832</v>
      </c>
      <c r="H8" s="18">
        <v>47.5</v>
      </c>
      <c r="I8" s="18">
        <f t="shared" si="2"/>
        <v>33843.75</v>
      </c>
      <c r="J8" s="47"/>
      <c r="K8" s="47"/>
      <c r="L8" s="47"/>
      <c r="M8" s="47"/>
      <c r="N8" s="47"/>
    </row>
    <row r="9" spans="1:14" x14ac:dyDescent="0.25">
      <c r="B9" s="53" t="s">
        <v>42</v>
      </c>
      <c r="C9" s="47">
        <v>10</v>
      </c>
      <c r="D9" s="47">
        <f t="shared" si="0"/>
        <v>4.9504950495049507E-2</v>
      </c>
      <c r="E9" s="47">
        <f t="shared" si="3"/>
        <v>192</v>
      </c>
      <c r="F9" s="50">
        <f t="shared" si="1"/>
        <v>4.9504950495049505</v>
      </c>
      <c r="G9" s="52">
        <f t="shared" si="4"/>
        <v>95.052277227722783</v>
      </c>
      <c r="H9" s="18">
        <v>52.5</v>
      </c>
      <c r="I9" s="18">
        <f t="shared" si="2"/>
        <v>27562.5</v>
      </c>
      <c r="J9" s="47"/>
      <c r="K9" s="47"/>
      <c r="L9" s="47"/>
      <c r="M9" s="47"/>
      <c r="N9" s="47"/>
    </row>
    <row r="10" spans="1:14" x14ac:dyDescent="0.25">
      <c r="B10" s="53" t="s">
        <v>43</v>
      </c>
      <c r="C10" s="47">
        <v>5</v>
      </c>
      <c r="D10" s="47">
        <f t="shared" si="0"/>
        <v>2.4752475247524754E-2</v>
      </c>
      <c r="E10" s="47">
        <f t="shared" si="3"/>
        <v>197</v>
      </c>
      <c r="F10" s="50">
        <f t="shared" si="1"/>
        <v>2.4752475247524752</v>
      </c>
      <c r="G10" s="52">
        <f t="shared" si="4"/>
        <v>97.527524752475259</v>
      </c>
      <c r="H10" s="18">
        <v>57.5</v>
      </c>
      <c r="I10" s="18">
        <f t="shared" si="2"/>
        <v>16531.25</v>
      </c>
      <c r="J10" s="47"/>
      <c r="K10" s="47"/>
      <c r="L10" s="47"/>
      <c r="M10" s="47"/>
      <c r="N10" s="47"/>
    </row>
    <row r="11" spans="1:14" x14ac:dyDescent="0.25">
      <c r="B11" s="53" t="s">
        <v>44</v>
      </c>
      <c r="C11" s="47">
        <v>3</v>
      </c>
      <c r="D11" s="47">
        <f t="shared" si="0"/>
        <v>1.4851485148514851E-2</v>
      </c>
      <c r="E11" s="47">
        <f t="shared" si="3"/>
        <v>200</v>
      </c>
      <c r="F11" s="50">
        <f t="shared" si="1"/>
        <v>1.4851485148514851</v>
      </c>
      <c r="G11" s="52">
        <f t="shared" si="4"/>
        <v>99.012673267326747</v>
      </c>
      <c r="H11" s="18">
        <v>62.5</v>
      </c>
      <c r="I11" s="18">
        <f t="shared" si="2"/>
        <v>11718.75</v>
      </c>
      <c r="J11" s="47"/>
      <c r="K11" s="47"/>
      <c r="L11" s="47"/>
      <c r="M11" s="47"/>
      <c r="N11" s="47"/>
    </row>
    <row r="12" spans="1:14" ht="15.75" thickBot="1" x14ac:dyDescent="0.3">
      <c r="B12" s="53" t="s">
        <v>45</v>
      </c>
      <c r="C12" s="47">
        <v>2</v>
      </c>
      <c r="D12" s="47">
        <f t="shared" si="0"/>
        <v>9.9009900990099011E-3</v>
      </c>
      <c r="E12" s="47">
        <f t="shared" si="3"/>
        <v>202</v>
      </c>
      <c r="F12" s="50">
        <f t="shared" si="1"/>
        <v>0.99009900990099009</v>
      </c>
      <c r="G12" s="52">
        <f t="shared" si="4"/>
        <v>100.00277227722773</v>
      </c>
      <c r="H12" s="19">
        <v>67.5</v>
      </c>
      <c r="I12" s="18">
        <f t="shared" si="2"/>
        <v>9112.5</v>
      </c>
      <c r="J12" s="47"/>
      <c r="K12" s="47"/>
      <c r="L12" s="47"/>
      <c r="M12" s="47"/>
      <c r="N12" s="47"/>
    </row>
    <row r="13" spans="1:14" ht="15.75" thickBot="1" x14ac:dyDescent="0.3">
      <c r="A13" t="s">
        <v>47</v>
      </c>
      <c r="B13" s="54" t="s">
        <v>48</v>
      </c>
      <c r="C13" s="65">
        <f>SUM(C3,C4,C5,C6,C7,C8,C9,C10,C11,C12)</f>
        <v>202</v>
      </c>
      <c r="D13" s="65">
        <f>SUM(D3:D12)</f>
        <v>1</v>
      </c>
      <c r="E13" s="65">
        <v>202</v>
      </c>
      <c r="F13" s="66">
        <f>SUM(F3:F12)</f>
        <v>100</v>
      </c>
      <c r="G13" s="67">
        <v>100</v>
      </c>
      <c r="H13" s="47"/>
      <c r="I13" s="55">
        <f>SUM(I3:I12)</f>
        <v>258112.5</v>
      </c>
      <c r="J13" s="47"/>
      <c r="K13" s="47"/>
    </row>
    <row r="14" spans="1:14" x14ac:dyDescent="0.25">
      <c r="B14" s="48"/>
    </row>
    <row r="15" spans="1:14" ht="15.75" thickBot="1" x14ac:dyDescent="0.3">
      <c r="B15" s="48"/>
    </row>
    <row r="16" spans="1:14" ht="15.75" thickBot="1" x14ac:dyDescent="0.3">
      <c r="A16" s="86" t="s">
        <v>53</v>
      </c>
      <c r="B16" s="87"/>
      <c r="C16" s="64">
        <f>SUMPRODUCT(C3:C12,H3:H12)/C13</f>
        <v>34.084158415841586</v>
      </c>
    </row>
    <row r="17" spans="1:4" ht="15.75" thickBot="1" x14ac:dyDescent="0.3">
      <c r="B17" s="48"/>
    </row>
    <row r="18" spans="1:4" ht="15.75" thickBot="1" x14ac:dyDescent="0.3">
      <c r="A18" s="58" t="s">
        <v>54</v>
      </c>
      <c r="B18" s="63" t="s">
        <v>55</v>
      </c>
    </row>
    <row r="19" spans="1:4" ht="15.75" thickBot="1" x14ac:dyDescent="0.3">
      <c r="B19" s="48"/>
    </row>
    <row r="20" spans="1:4" ht="15.75" thickBot="1" x14ac:dyDescent="0.3">
      <c r="A20" s="58" t="s">
        <v>56</v>
      </c>
      <c r="B20" s="63" t="s">
        <v>57</v>
      </c>
    </row>
    <row r="21" spans="1:4" ht="15.75" thickBot="1" x14ac:dyDescent="0.3">
      <c r="B21" s="48"/>
    </row>
    <row r="22" spans="1:4" ht="15.75" thickBot="1" x14ac:dyDescent="0.3">
      <c r="A22" s="58" t="s">
        <v>60</v>
      </c>
      <c r="B22" s="88" t="s">
        <v>61</v>
      </c>
      <c r="C22" s="88"/>
      <c r="D22" s="64">
        <f>(I13/C13)-(C16)^2</f>
        <v>116.05479854916166</v>
      </c>
    </row>
    <row r="23" spans="1:4" x14ac:dyDescent="0.25">
      <c r="B23" s="59">
        <v>202</v>
      </c>
    </row>
    <row r="24" spans="1:4" ht="15.75" thickBot="1" x14ac:dyDescent="0.3"/>
    <row r="25" spans="1:4" ht="15.75" thickBot="1" x14ac:dyDescent="0.3">
      <c r="A25" s="58" t="s">
        <v>62</v>
      </c>
      <c r="B25" s="64">
        <f>SQRT(D22)</f>
        <v>10.772873272677149</v>
      </c>
    </row>
    <row r="43" spans="3:17" ht="15.75" thickBot="1" x14ac:dyDescent="0.3">
      <c r="C43" t="s">
        <v>63</v>
      </c>
    </row>
    <row r="44" spans="3:17" ht="15.75" thickBot="1" x14ac:dyDescent="0.3">
      <c r="C44" s="104" t="s">
        <v>25</v>
      </c>
      <c r="D44" s="105" t="s">
        <v>26</v>
      </c>
      <c r="E44" s="110" t="s">
        <v>64</v>
      </c>
      <c r="F44" s="105" t="s">
        <v>65</v>
      </c>
      <c r="G44" s="105" t="s">
        <v>50</v>
      </c>
      <c r="H44" s="105" t="s">
        <v>68</v>
      </c>
      <c r="I44" s="105" t="s">
        <v>51</v>
      </c>
      <c r="J44" s="106" t="s">
        <v>69</v>
      </c>
      <c r="K44" s="47"/>
      <c r="L44" s="47"/>
      <c r="M44" s="117" t="s">
        <v>70</v>
      </c>
      <c r="N44" s="116" t="s">
        <v>71</v>
      </c>
    </row>
    <row r="45" spans="3:17" x14ac:dyDescent="0.25">
      <c r="C45" s="96">
        <v>5</v>
      </c>
      <c r="D45" s="93">
        <v>10</v>
      </c>
      <c r="E45" s="111">
        <v>7.5</v>
      </c>
      <c r="F45" s="93">
        <v>1</v>
      </c>
      <c r="G45" s="94">
        <f>F45/F50</f>
        <v>3.7037037037037035E-2</v>
      </c>
      <c r="H45" s="93">
        <v>1</v>
      </c>
      <c r="I45" s="95">
        <f>G45*100</f>
        <v>3.7037037037037033</v>
      </c>
      <c r="J45" s="97">
        <v>3.7</v>
      </c>
      <c r="K45" s="91"/>
      <c r="L45" s="91"/>
      <c r="M45" s="118" t="s">
        <v>72</v>
      </c>
      <c r="N45" s="89" t="s">
        <v>67</v>
      </c>
      <c r="O45" s="89">
        <v>88.8</v>
      </c>
      <c r="P45" s="89"/>
      <c r="Q45" s="89"/>
    </row>
    <row r="46" spans="3:17" x14ac:dyDescent="0.25">
      <c r="C46" s="96">
        <v>10</v>
      </c>
      <c r="D46" s="93">
        <v>15</v>
      </c>
      <c r="E46" s="96">
        <v>12.5</v>
      </c>
      <c r="F46" s="114">
        <v>2</v>
      </c>
      <c r="G46" s="94">
        <f>F46/F50</f>
        <v>7.407407407407407E-2</v>
      </c>
      <c r="H46" s="93">
        <v>3</v>
      </c>
      <c r="I46" s="95">
        <f t="shared" ref="I46:I49" si="5">G46*100</f>
        <v>7.4074074074074066</v>
      </c>
      <c r="J46" s="52">
        <f>J45+I46</f>
        <v>11.107407407407408</v>
      </c>
      <c r="K46" s="91"/>
      <c r="L46" s="91"/>
      <c r="M46" s="90"/>
      <c r="N46" s="89"/>
      <c r="O46" s="89"/>
      <c r="P46" s="89"/>
      <c r="Q46" s="89"/>
    </row>
    <row r="47" spans="3:17" x14ac:dyDescent="0.25">
      <c r="C47" s="98">
        <v>15</v>
      </c>
      <c r="D47" s="92">
        <v>20</v>
      </c>
      <c r="E47" s="98">
        <v>17.5</v>
      </c>
      <c r="F47" s="114">
        <v>6</v>
      </c>
      <c r="G47" s="94">
        <f>F47/F50</f>
        <v>0.22222222222222221</v>
      </c>
      <c r="H47" s="92">
        <v>9</v>
      </c>
      <c r="I47" s="115">
        <f t="shared" si="5"/>
        <v>22.222222222222221</v>
      </c>
      <c r="J47" s="52">
        <f t="shared" ref="J47:J49" si="6">J46+I47</f>
        <v>33.329629629629629</v>
      </c>
      <c r="K47" s="91"/>
      <c r="L47" s="91"/>
      <c r="M47" s="90"/>
      <c r="N47" s="89"/>
      <c r="O47" s="89"/>
      <c r="P47" s="89"/>
      <c r="Q47" s="89"/>
    </row>
    <row r="48" spans="3:17" x14ac:dyDescent="0.25">
      <c r="C48" s="96">
        <v>20</v>
      </c>
      <c r="D48" s="93">
        <v>25</v>
      </c>
      <c r="E48" s="96">
        <v>22.5</v>
      </c>
      <c r="F48" s="114">
        <v>9</v>
      </c>
      <c r="G48" s="94">
        <f>F48/F50</f>
        <v>0.33333333333333331</v>
      </c>
      <c r="H48" s="93">
        <v>18</v>
      </c>
      <c r="I48" s="115">
        <f t="shared" si="5"/>
        <v>33.333333333333329</v>
      </c>
      <c r="J48" s="52">
        <f t="shared" si="6"/>
        <v>66.662962962962951</v>
      </c>
      <c r="K48" s="91"/>
      <c r="L48" s="91"/>
      <c r="M48" s="90"/>
      <c r="N48" s="89"/>
      <c r="O48" s="89"/>
      <c r="P48" s="89"/>
      <c r="Q48" s="89"/>
    </row>
    <row r="49" spans="1:17" ht="15.75" thickBot="1" x14ac:dyDescent="0.3">
      <c r="C49" s="99">
        <v>25</v>
      </c>
      <c r="D49" s="100">
        <v>30</v>
      </c>
      <c r="E49" s="112">
        <v>27.5</v>
      </c>
      <c r="F49" s="100">
        <v>9</v>
      </c>
      <c r="G49" s="101">
        <f>F49/F50</f>
        <v>0.33333333333333331</v>
      </c>
      <c r="H49" s="100">
        <v>27</v>
      </c>
      <c r="I49" s="115">
        <f t="shared" si="5"/>
        <v>33.333333333333329</v>
      </c>
      <c r="J49" s="103">
        <f t="shared" si="6"/>
        <v>99.996296296296279</v>
      </c>
      <c r="K49" s="89"/>
      <c r="L49" s="89"/>
      <c r="M49" s="89"/>
      <c r="N49" s="89"/>
      <c r="O49" s="89"/>
      <c r="P49" s="89"/>
      <c r="Q49" s="89"/>
    </row>
    <row r="50" spans="1:17" ht="15.75" thickBot="1" x14ac:dyDescent="0.3">
      <c r="A50" s="47"/>
      <c r="B50" s="47"/>
      <c r="C50" s="107" t="s">
        <v>66</v>
      </c>
      <c r="D50" s="108"/>
      <c r="E50" s="113"/>
      <c r="F50" s="108">
        <v>27</v>
      </c>
      <c r="G50" s="108">
        <v>1</v>
      </c>
      <c r="H50" s="108">
        <v>27</v>
      </c>
      <c r="I50" s="102">
        <f>SUM(I45:I49)</f>
        <v>99.999999999999986</v>
      </c>
      <c r="J50" s="109">
        <v>100</v>
      </c>
      <c r="K50" s="89"/>
      <c r="L50" s="89"/>
      <c r="M50" s="89"/>
      <c r="N50" s="89"/>
      <c r="O50" s="89"/>
      <c r="P50" s="89"/>
      <c r="Q50" s="89"/>
    </row>
    <row r="51" spans="1:17" x14ac:dyDescent="0.25"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</sheetData>
  <mergeCells count="2">
    <mergeCell ref="A16:B16"/>
    <mergeCell ref="B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Trabajo Practico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Agus-Notebook</dc:creator>
  <cp:lastModifiedBy>Agus-Notebook</cp:lastModifiedBy>
  <dcterms:created xsi:type="dcterms:W3CDTF">2022-08-18T00:24:21Z</dcterms:created>
  <dcterms:modified xsi:type="dcterms:W3CDTF">2022-10-04T04:01:35Z</dcterms:modified>
</cp:coreProperties>
</file>