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330"/>
  </bookViews>
  <sheets>
    <sheet name="C4.5第一次計算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8" i="1"/>
  <c r="G57"/>
  <c r="E18"/>
  <c r="L54"/>
  <c r="K54"/>
  <c r="J54"/>
  <c r="J55" s="1"/>
  <c r="H54"/>
  <c r="G54"/>
  <c r="F54"/>
  <c r="D54"/>
  <c r="B55" s="1"/>
  <c r="C54"/>
  <c r="B54"/>
  <c r="K51"/>
  <c r="G51"/>
  <c r="C51"/>
  <c r="L41"/>
  <c r="J42" s="1"/>
  <c r="K41"/>
  <c r="J41"/>
  <c r="H41"/>
  <c r="G41"/>
  <c r="F42" s="1"/>
  <c r="F41"/>
  <c r="D41"/>
  <c r="C41"/>
  <c r="B41"/>
  <c r="B42" s="1"/>
  <c r="K38"/>
  <c r="G38"/>
  <c r="C38"/>
  <c r="G44" s="1"/>
  <c r="L28"/>
  <c r="J29" s="1"/>
  <c r="K28"/>
  <c r="J28"/>
  <c r="H28"/>
  <c r="G28"/>
  <c r="F29" s="1"/>
  <c r="F28"/>
  <c r="D28"/>
  <c r="C28"/>
  <c r="B28"/>
  <c r="B29" s="1"/>
  <c r="K25"/>
  <c r="G25"/>
  <c r="C25"/>
  <c r="G31" s="1"/>
  <c r="H15"/>
  <c r="G15"/>
  <c r="F15"/>
  <c r="D15"/>
  <c r="C15"/>
  <c r="B15"/>
  <c r="G12"/>
  <c r="C12"/>
  <c r="D5"/>
  <c r="B6" s="1"/>
  <c r="C5"/>
  <c r="B5"/>
  <c r="G32" l="1"/>
  <c r="F55"/>
  <c r="B16"/>
  <c r="E17" s="1"/>
  <c r="E19" s="1"/>
  <c r="F16"/>
  <c r="G56"/>
  <c r="G43"/>
  <c r="G45" s="1"/>
  <c r="G30"/>
</calcChain>
</file>

<file path=xl/sharedStrings.xml><?xml version="1.0" encoding="utf-8"?>
<sst xmlns="http://schemas.openxmlformats.org/spreadsheetml/2006/main" count="119" uniqueCount="26">
  <si>
    <t>Classes</t>
    <phoneticPr fontId="1" type="noConversion"/>
  </si>
  <si>
    <t>資料筆數 =</t>
    <phoneticPr fontId="1" type="noConversion"/>
  </si>
  <si>
    <t>Bus</t>
    <phoneticPr fontId="1" type="noConversion"/>
  </si>
  <si>
    <t>Train</t>
    <phoneticPr fontId="1" type="noConversion"/>
  </si>
  <si>
    <t>Car</t>
    <phoneticPr fontId="1" type="noConversion"/>
  </si>
  <si>
    <t>次數</t>
    <phoneticPr fontId="1" type="noConversion"/>
  </si>
  <si>
    <t>比例</t>
    <phoneticPr fontId="1" type="noConversion"/>
  </si>
  <si>
    <t>Entropy =</t>
    <phoneticPr fontId="1" type="noConversion"/>
  </si>
  <si>
    <t>Gender = Male</t>
    <phoneticPr fontId="1" type="noConversion"/>
  </si>
  <si>
    <t>Gender = Female</t>
    <phoneticPr fontId="1" type="noConversion"/>
  </si>
  <si>
    <t xml:space="preserve">整體比例 = </t>
    <phoneticPr fontId="1" type="noConversion"/>
  </si>
  <si>
    <t xml:space="preserve">Entropy = </t>
    <phoneticPr fontId="1" type="noConversion"/>
  </si>
  <si>
    <t>Information Gain =</t>
    <phoneticPr fontId="1" type="noConversion"/>
  </si>
  <si>
    <t>Car Ownership = 0</t>
    <phoneticPr fontId="1" type="noConversion"/>
  </si>
  <si>
    <t>Car Ownership = 1</t>
    <phoneticPr fontId="1" type="noConversion"/>
  </si>
  <si>
    <t>Car Ownership = 2</t>
    <phoneticPr fontId="1" type="noConversion"/>
  </si>
  <si>
    <t>Information Gain =</t>
  </si>
  <si>
    <t>Travel Cost = Cheap</t>
    <phoneticPr fontId="1" type="noConversion"/>
  </si>
  <si>
    <t>Travel Cost = Standard</t>
    <phoneticPr fontId="1" type="noConversion"/>
  </si>
  <si>
    <t>Travel Cost = Expensive</t>
    <phoneticPr fontId="1" type="noConversion"/>
  </si>
  <si>
    <t>Income Level = High</t>
    <phoneticPr fontId="1" type="noConversion"/>
  </si>
  <si>
    <t>Income Level = Medium</t>
    <phoneticPr fontId="1" type="noConversion"/>
  </si>
  <si>
    <t>Income Level = Low</t>
    <phoneticPr fontId="1" type="noConversion"/>
  </si>
  <si>
    <t>SplitInfo =</t>
    <phoneticPr fontId="1" type="noConversion"/>
  </si>
  <si>
    <t>Gain Ratio =</t>
  </si>
  <si>
    <t>Gain Ratio =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</si>
</sst>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0_ "/>
    <numFmt numFmtId="177" formatCode="0.00_ "/>
    <numFmt numFmtId="178" formatCode="0.0_ "/>
    <numFmt numFmtId="179" formatCode="0.00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77" fontId="0" fillId="0" borderId="10" xfId="0" applyNumberFormat="1" applyBorder="1" applyAlignment="1">
      <alignment horizontal="left" vertical="center"/>
    </xf>
    <xf numFmtId="177" fontId="0" fillId="0" borderId="11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7" xfId="0" applyNumberFormat="1" applyBorder="1" applyAlignment="1">
      <alignment horizontal="left" vertical="center"/>
    </xf>
    <xf numFmtId="178" fontId="0" fillId="0" borderId="0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Border="1" applyAlignment="1">
      <alignment horizontal="left" vertical="center"/>
    </xf>
    <xf numFmtId="177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6" fontId="0" fillId="0" borderId="7" xfId="0" applyNumberFormat="1" applyBorder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7" fontId="2" fillId="0" borderId="7" xfId="0" applyNumberFormat="1" applyFont="1" applyBorder="1" applyAlignment="1">
      <alignment horizontal="left" vertical="center"/>
    </xf>
    <xf numFmtId="177" fontId="0" fillId="0" borderId="7" xfId="0" applyNumberFormat="1" applyBorder="1" applyAlignment="1">
      <alignment horizontal="left" vertical="center"/>
    </xf>
    <xf numFmtId="177" fontId="0" fillId="0" borderId="8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40" workbookViewId="0">
      <selection activeCell="L71" sqref="L71"/>
    </sheetView>
  </sheetViews>
  <sheetFormatPr defaultRowHeight="16.5"/>
  <sheetData>
    <row r="1" spans="1:8">
      <c r="A1" s="1" t="s">
        <v>0</v>
      </c>
      <c r="B1" s="2"/>
      <c r="C1" s="2"/>
      <c r="D1" s="3"/>
    </row>
    <row r="2" spans="1:8">
      <c r="A2" s="4" t="s">
        <v>1</v>
      </c>
      <c r="B2" s="5"/>
      <c r="C2" s="6">
        <v>10</v>
      </c>
      <c r="D2" s="7"/>
    </row>
    <row r="3" spans="1:8">
      <c r="A3" s="8"/>
      <c r="B3" s="9" t="s">
        <v>2</v>
      </c>
      <c r="C3" s="9" t="s">
        <v>3</v>
      </c>
      <c r="D3" s="10" t="s">
        <v>4</v>
      </c>
    </row>
    <row r="4" spans="1:8">
      <c r="A4" s="8" t="s">
        <v>5</v>
      </c>
      <c r="B4" s="9">
        <v>4</v>
      </c>
      <c r="C4" s="9">
        <v>3</v>
      </c>
      <c r="D4" s="10">
        <v>3</v>
      </c>
    </row>
    <row r="5" spans="1:8">
      <c r="A5" s="8" t="s">
        <v>6</v>
      </c>
      <c r="B5" s="9">
        <f>B4/C2</f>
        <v>0.4</v>
      </c>
      <c r="C5" s="9">
        <f>C4/C2</f>
        <v>0.3</v>
      </c>
      <c r="D5" s="10">
        <f>D4/C2</f>
        <v>0.3</v>
      </c>
    </row>
    <row r="6" spans="1:8" ht="17.25" thickBot="1">
      <c r="A6" s="11" t="s">
        <v>7</v>
      </c>
      <c r="B6" s="25">
        <f>-B5*LOG(B5,2)-C5*LOG(C5,2)-D5*LOG(D5,2)</f>
        <v>1.5709505944546684</v>
      </c>
      <c r="C6" s="13"/>
      <c r="D6" s="14"/>
    </row>
    <row r="7" spans="1:8">
      <c r="A7" s="15"/>
    </row>
    <row r="8" spans="1:8">
      <c r="A8" s="15"/>
    </row>
    <row r="9" spans="1:8" ht="17.25" thickBot="1">
      <c r="A9" s="15"/>
    </row>
    <row r="10" spans="1:8">
      <c r="A10" s="1" t="s">
        <v>8</v>
      </c>
      <c r="B10" s="2"/>
      <c r="C10" s="2"/>
      <c r="D10" s="3"/>
      <c r="E10" s="1" t="s">
        <v>9</v>
      </c>
      <c r="F10" s="2"/>
      <c r="G10" s="2"/>
      <c r="H10" s="3"/>
    </row>
    <row r="11" spans="1:8">
      <c r="A11" s="4" t="s">
        <v>1</v>
      </c>
      <c r="B11" s="5"/>
      <c r="C11" s="6">
        <v>5</v>
      </c>
      <c r="D11" s="7"/>
      <c r="E11" s="4" t="s">
        <v>1</v>
      </c>
      <c r="F11" s="5"/>
      <c r="G11" s="6">
        <v>5</v>
      </c>
      <c r="H11" s="7"/>
    </row>
    <row r="12" spans="1:8">
      <c r="A12" s="4" t="s">
        <v>10</v>
      </c>
      <c r="B12" s="5"/>
      <c r="C12" s="6">
        <f>(B14+C14+D14)/10</f>
        <v>0.5</v>
      </c>
      <c r="D12" s="7"/>
      <c r="E12" s="4" t="s">
        <v>10</v>
      </c>
      <c r="F12" s="5"/>
      <c r="G12" s="6">
        <f>(F14+G14+H14)/10</f>
        <v>0.5</v>
      </c>
      <c r="H12" s="7"/>
    </row>
    <row r="13" spans="1:8">
      <c r="A13" s="8"/>
      <c r="B13" s="9" t="s">
        <v>2</v>
      </c>
      <c r="C13" s="9" t="s">
        <v>3</v>
      </c>
      <c r="D13" s="10" t="s">
        <v>4</v>
      </c>
      <c r="E13" s="8"/>
      <c r="F13" s="16" t="s">
        <v>2</v>
      </c>
      <c r="G13" s="16" t="s">
        <v>3</v>
      </c>
      <c r="H13" s="17" t="s">
        <v>4</v>
      </c>
    </row>
    <row r="14" spans="1:8">
      <c r="A14" s="8" t="s">
        <v>5</v>
      </c>
      <c r="B14" s="9">
        <v>3</v>
      </c>
      <c r="C14" s="9">
        <v>1</v>
      </c>
      <c r="D14" s="10">
        <v>1</v>
      </c>
      <c r="E14" s="8" t="s">
        <v>5</v>
      </c>
      <c r="F14" s="9">
        <v>1</v>
      </c>
      <c r="G14" s="9">
        <v>2</v>
      </c>
      <c r="H14" s="10">
        <v>2</v>
      </c>
    </row>
    <row r="15" spans="1:8">
      <c r="A15" s="8" t="s">
        <v>6</v>
      </c>
      <c r="B15" s="9">
        <f>B14/C11</f>
        <v>0.6</v>
      </c>
      <c r="C15" s="9">
        <f>C14/C11</f>
        <v>0.2</v>
      </c>
      <c r="D15" s="10">
        <f>D14/C11</f>
        <v>0.2</v>
      </c>
      <c r="E15" s="8" t="s">
        <v>6</v>
      </c>
      <c r="F15" s="9">
        <f>F14/G11</f>
        <v>0.2</v>
      </c>
      <c r="G15" s="9">
        <f>G14/G11</f>
        <v>0.4</v>
      </c>
      <c r="H15" s="10">
        <f>H14/G11</f>
        <v>0.4</v>
      </c>
    </row>
    <row r="16" spans="1:8" ht="17.25" thickBot="1">
      <c r="A16" s="11" t="s">
        <v>7</v>
      </c>
      <c r="B16" s="12">
        <f>-B15*LOG(B15,2)-C15*LOG(C15,2)-D15*LOG(D15,2)</f>
        <v>1.3709505944546687</v>
      </c>
      <c r="C16" s="13"/>
      <c r="D16" s="14"/>
      <c r="E16" s="18" t="s">
        <v>11</v>
      </c>
      <c r="F16" s="12">
        <f>-F15*LOG(F15,2)-G15*LOG(G15,2)-H15*LOG(H15,2)</f>
        <v>1.5219280948873621</v>
      </c>
      <c r="G16" s="13"/>
      <c r="H16" s="14"/>
    </row>
    <row r="17" spans="1:12">
      <c r="A17" s="28" t="s">
        <v>12</v>
      </c>
      <c r="B17" s="29"/>
      <c r="C17" s="29"/>
      <c r="D17" s="29"/>
      <c r="E17" s="30">
        <f>B6-(0.5*B16+0.5*F16)</f>
        <v>0.12451124978365291</v>
      </c>
      <c r="F17" s="30"/>
      <c r="G17" s="30"/>
      <c r="H17" s="31"/>
    </row>
    <row r="18" spans="1:12" ht="17.25" thickBot="1">
      <c r="A18" s="32" t="s">
        <v>23</v>
      </c>
      <c r="B18" s="33"/>
      <c r="C18" s="33"/>
      <c r="D18" s="33"/>
      <c r="E18" s="40">
        <f>(-(C11/C2))*LOG((C11/C2),2)-(G11/C2)*LOG((G11/C2),2)</f>
        <v>1</v>
      </c>
      <c r="F18" s="41"/>
      <c r="G18" s="41"/>
      <c r="H18" s="42"/>
    </row>
    <row r="19" spans="1:12" ht="17.25" thickBot="1">
      <c r="A19" s="32" t="s">
        <v>25</v>
      </c>
      <c r="B19" s="33"/>
      <c r="C19" s="33"/>
      <c r="D19" s="33"/>
      <c r="E19" s="34">
        <f>E17/E18</f>
        <v>0.12451124978365291</v>
      </c>
      <c r="F19" s="34"/>
      <c r="G19" s="34"/>
      <c r="H19" s="35"/>
    </row>
    <row r="20" spans="1:12">
      <c r="A20" s="15"/>
    </row>
    <row r="21" spans="1:12">
      <c r="A21" s="15"/>
    </row>
    <row r="22" spans="1:12" ht="17.25" thickBot="1">
      <c r="A22" s="15"/>
    </row>
    <row r="23" spans="1:12">
      <c r="A23" s="1" t="s">
        <v>13</v>
      </c>
      <c r="B23" s="2"/>
      <c r="C23" s="2"/>
      <c r="D23" s="3"/>
      <c r="E23" s="1" t="s">
        <v>14</v>
      </c>
      <c r="F23" s="2"/>
      <c r="G23" s="2"/>
      <c r="H23" s="3"/>
      <c r="I23" s="1" t="s">
        <v>15</v>
      </c>
      <c r="J23" s="2"/>
      <c r="K23" s="2"/>
      <c r="L23" s="3"/>
    </row>
    <row r="24" spans="1:12">
      <c r="A24" s="4" t="s">
        <v>1</v>
      </c>
      <c r="B24" s="5"/>
      <c r="C24" s="6">
        <v>3</v>
      </c>
      <c r="D24" s="7"/>
      <c r="E24" s="4" t="s">
        <v>1</v>
      </c>
      <c r="F24" s="5"/>
      <c r="G24" s="6">
        <v>5</v>
      </c>
      <c r="H24" s="7"/>
      <c r="I24" s="4" t="s">
        <v>1</v>
      </c>
      <c r="J24" s="5"/>
      <c r="K24" s="6">
        <v>2</v>
      </c>
      <c r="L24" s="7"/>
    </row>
    <row r="25" spans="1:12">
      <c r="A25" s="4" t="s">
        <v>10</v>
      </c>
      <c r="B25" s="5"/>
      <c r="C25" s="6">
        <f>(B27+C27+D27)/C2</f>
        <v>0.3</v>
      </c>
      <c r="D25" s="7"/>
      <c r="E25" s="4" t="s">
        <v>10</v>
      </c>
      <c r="F25" s="5"/>
      <c r="G25" s="6">
        <f>(F27+G27+H27)/C2</f>
        <v>0.5</v>
      </c>
      <c r="H25" s="7"/>
      <c r="I25" s="4" t="s">
        <v>10</v>
      </c>
      <c r="J25" s="5"/>
      <c r="K25" s="6">
        <f>(J27+K27+L27)/C2</f>
        <v>0.2</v>
      </c>
      <c r="L25" s="7"/>
    </row>
    <row r="26" spans="1:12">
      <c r="A26" s="8"/>
      <c r="B26" s="9" t="s">
        <v>2</v>
      </c>
      <c r="C26" s="9" t="s">
        <v>3</v>
      </c>
      <c r="D26" s="10" t="s">
        <v>4</v>
      </c>
      <c r="E26" s="8"/>
      <c r="F26" s="9" t="s">
        <v>2</v>
      </c>
      <c r="G26" s="9" t="s">
        <v>3</v>
      </c>
      <c r="H26" s="10" t="s">
        <v>4</v>
      </c>
      <c r="I26" s="8"/>
      <c r="J26" s="9" t="s">
        <v>2</v>
      </c>
      <c r="K26" s="9" t="s">
        <v>3</v>
      </c>
      <c r="L26" s="10" t="s">
        <v>4</v>
      </c>
    </row>
    <row r="27" spans="1:12">
      <c r="A27" s="8" t="s">
        <v>5</v>
      </c>
      <c r="B27" s="9">
        <v>2</v>
      </c>
      <c r="C27" s="9">
        <v>1</v>
      </c>
      <c r="D27" s="10">
        <v>0</v>
      </c>
      <c r="E27" s="8" t="s">
        <v>5</v>
      </c>
      <c r="F27" s="9">
        <v>2</v>
      </c>
      <c r="G27" s="9">
        <v>2</v>
      </c>
      <c r="H27" s="10">
        <v>1</v>
      </c>
      <c r="I27" s="8" t="s">
        <v>5</v>
      </c>
      <c r="J27" s="9">
        <v>0</v>
      </c>
      <c r="K27" s="9">
        <v>0</v>
      </c>
      <c r="L27" s="10">
        <v>2</v>
      </c>
    </row>
    <row r="28" spans="1:12">
      <c r="A28" s="8" t="s">
        <v>6</v>
      </c>
      <c r="B28" s="23">
        <f>B27/C24</f>
        <v>0.66666666666666663</v>
      </c>
      <c r="C28" s="23">
        <f>C27/C24</f>
        <v>0.33333333333333331</v>
      </c>
      <c r="D28" s="10">
        <f>D27/3</f>
        <v>0</v>
      </c>
      <c r="E28" s="8" t="s">
        <v>6</v>
      </c>
      <c r="F28" s="9">
        <f>F27/G24</f>
        <v>0.4</v>
      </c>
      <c r="G28" s="9">
        <f>G27/G24</f>
        <v>0.4</v>
      </c>
      <c r="H28" s="10">
        <f>H27/G24</f>
        <v>0.2</v>
      </c>
      <c r="I28" s="8" t="s">
        <v>6</v>
      </c>
      <c r="J28" s="9">
        <f>J27/K24</f>
        <v>0</v>
      </c>
      <c r="K28" s="9">
        <f>K27/K24</f>
        <v>0</v>
      </c>
      <c r="L28" s="10">
        <f>L27/K24</f>
        <v>1</v>
      </c>
    </row>
    <row r="29" spans="1:12" ht="17.25" thickBot="1">
      <c r="A29" s="24" t="s">
        <v>7</v>
      </c>
      <c r="B29" s="25">
        <f>-B28*LOG(B28,2)-C28*LOG(C28,2)-D27</f>
        <v>0.91829583405448956</v>
      </c>
      <c r="C29" s="13"/>
      <c r="D29" s="14"/>
      <c r="E29" s="24" t="s">
        <v>7</v>
      </c>
      <c r="F29" s="25">
        <f>-F28*LOG(F28,2)-G28*LOG(G28,2)-H28*LOG(H28,2)</f>
        <v>1.5219280948873621</v>
      </c>
      <c r="G29" s="13"/>
      <c r="H29" s="14"/>
      <c r="I29" s="24" t="s">
        <v>7</v>
      </c>
      <c r="J29" s="25">
        <f>0-0-L28*LOG(L28,2)</f>
        <v>0</v>
      </c>
      <c r="K29" s="13"/>
      <c r="L29" s="14"/>
    </row>
    <row r="30" spans="1:12">
      <c r="A30" s="28" t="s">
        <v>16</v>
      </c>
      <c r="B30" s="29"/>
      <c r="C30" s="29"/>
      <c r="D30" s="29"/>
      <c r="E30" s="29"/>
      <c r="F30" s="29"/>
      <c r="G30" s="36">
        <f>B6-(C25*B29+G25*F29+K25*J29)</f>
        <v>0.53449779679464049</v>
      </c>
      <c r="H30" s="36"/>
      <c r="I30" s="36"/>
      <c r="J30" s="36"/>
      <c r="K30" s="36"/>
      <c r="L30" s="37"/>
    </row>
    <row r="31" spans="1:12" ht="17.25" thickBot="1">
      <c r="A31" s="32" t="s">
        <v>23</v>
      </c>
      <c r="B31" s="33"/>
      <c r="C31" s="33"/>
      <c r="D31" s="33"/>
      <c r="E31" s="33"/>
      <c r="F31" s="33"/>
      <c r="G31" s="34">
        <f>-C25*LOG(C25,2)-G25*LOG(G25,2)-K25*LOG(K25,2)</f>
        <v>1.4854752972273344</v>
      </c>
      <c r="H31" s="34"/>
      <c r="I31" s="34"/>
      <c r="J31" s="34"/>
      <c r="K31" s="34"/>
      <c r="L31" s="35"/>
    </row>
    <row r="32" spans="1:12" ht="17.25" thickBot="1">
      <c r="A32" s="32" t="s">
        <v>24</v>
      </c>
      <c r="B32" s="33"/>
      <c r="C32" s="33"/>
      <c r="D32" s="33"/>
      <c r="E32" s="33"/>
      <c r="F32" s="33"/>
      <c r="G32" s="34">
        <f>G30/G31</f>
        <v>0.35981601161075516</v>
      </c>
      <c r="H32" s="34"/>
      <c r="I32" s="34"/>
      <c r="J32" s="34"/>
      <c r="K32" s="34"/>
      <c r="L32" s="35"/>
    </row>
    <row r="33" spans="1:12">
      <c r="A33" s="15"/>
    </row>
    <row r="34" spans="1:12">
      <c r="A34" s="15"/>
    </row>
    <row r="35" spans="1:12" ht="17.25" thickBot="1">
      <c r="A35" s="15"/>
    </row>
    <row r="36" spans="1:12">
      <c r="A36" s="1" t="s">
        <v>17</v>
      </c>
      <c r="B36" s="2"/>
      <c r="C36" s="2"/>
      <c r="D36" s="3"/>
      <c r="E36" s="1" t="s">
        <v>18</v>
      </c>
      <c r="F36" s="2"/>
      <c r="G36" s="2"/>
      <c r="H36" s="3"/>
      <c r="I36" s="1" t="s">
        <v>19</v>
      </c>
      <c r="J36" s="2"/>
      <c r="K36" s="2"/>
      <c r="L36" s="3"/>
    </row>
    <row r="37" spans="1:12">
      <c r="A37" s="4" t="s">
        <v>1</v>
      </c>
      <c r="B37" s="5"/>
      <c r="C37" s="6">
        <v>5</v>
      </c>
      <c r="D37" s="7"/>
      <c r="E37" s="4" t="s">
        <v>1</v>
      </c>
      <c r="F37" s="5"/>
      <c r="G37" s="6">
        <v>2</v>
      </c>
      <c r="H37" s="7"/>
      <c r="I37" s="4" t="s">
        <v>1</v>
      </c>
      <c r="J37" s="5"/>
      <c r="K37" s="6">
        <v>3</v>
      </c>
      <c r="L37" s="7"/>
    </row>
    <row r="38" spans="1:12">
      <c r="A38" s="4" t="s">
        <v>10</v>
      </c>
      <c r="B38" s="5"/>
      <c r="C38" s="6">
        <f>C37/C2</f>
        <v>0.5</v>
      </c>
      <c r="D38" s="7"/>
      <c r="E38" s="4" t="s">
        <v>10</v>
      </c>
      <c r="F38" s="5"/>
      <c r="G38" s="6">
        <f>G37/C2</f>
        <v>0.2</v>
      </c>
      <c r="H38" s="7"/>
      <c r="I38" s="4" t="s">
        <v>10</v>
      </c>
      <c r="J38" s="5"/>
      <c r="K38" s="6">
        <f>K37/C2</f>
        <v>0.3</v>
      </c>
      <c r="L38" s="7"/>
    </row>
    <row r="39" spans="1:12">
      <c r="A39" s="8"/>
      <c r="B39" s="9" t="s">
        <v>2</v>
      </c>
      <c r="C39" s="9" t="s">
        <v>3</v>
      </c>
      <c r="D39" s="10" t="s">
        <v>4</v>
      </c>
      <c r="E39" s="8"/>
      <c r="F39" s="9" t="s">
        <v>2</v>
      </c>
      <c r="G39" s="9" t="s">
        <v>3</v>
      </c>
      <c r="H39" s="10" t="s">
        <v>4</v>
      </c>
      <c r="I39" s="8"/>
      <c r="J39" s="9" t="s">
        <v>2</v>
      </c>
      <c r="K39" s="9" t="s">
        <v>3</v>
      </c>
      <c r="L39" s="10" t="s">
        <v>4</v>
      </c>
    </row>
    <row r="40" spans="1:12">
      <c r="A40" s="8" t="s">
        <v>5</v>
      </c>
      <c r="B40" s="9">
        <v>4</v>
      </c>
      <c r="C40" s="9">
        <v>1</v>
      </c>
      <c r="D40" s="10">
        <v>0</v>
      </c>
      <c r="E40" s="8" t="s">
        <v>5</v>
      </c>
      <c r="F40" s="9">
        <v>0</v>
      </c>
      <c r="G40" s="9">
        <v>2</v>
      </c>
      <c r="H40" s="10">
        <v>0</v>
      </c>
      <c r="I40" s="8" t="s">
        <v>5</v>
      </c>
      <c r="J40" s="9">
        <v>0</v>
      </c>
      <c r="K40" s="9">
        <v>0</v>
      </c>
      <c r="L40" s="10">
        <v>3</v>
      </c>
    </row>
    <row r="41" spans="1:12">
      <c r="A41" s="8" t="s">
        <v>6</v>
      </c>
      <c r="B41" s="26">
        <f>B40/C37</f>
        <v>0.8</v>
      </c>
      <c r="C41" s="26">
        <f>C40/C37</f>
        <v>0.2</v>
      </c>
      <c r="D41" s="10">
        <f>D40/3</f>
        <v>0</v>
      </c>
      <c r="E41" s="8" t="s">
        <v>6</v>
      </c>
      <c r="F41" s="9">
        <f>F40/G37</f>
        <v>0</v>
      </c>
      <c r="G41" s="9">
        <f>G40/G37</f>
        <v>1</v>
      </c>
      <c r="H41" s="10">
        <f>H40/G37</f>
        <v>0</v>
      </c>
      <c r="I41" s="8" t="s">
        <v>6</v>
      </c>
      <c r="J41" s="9">
        <f>J40/K37</f>
        <v>0</v>
      </c>
      <c r="K41" s="9">
        <f>K40/K37</f>
        <v>0</v>
      </c>
      <c r="L41" s="10">
        <f>L40/K37</f>
        <v>1</v>
      </c>
    </row>
    <row r="42" spans="1:12" ht="17.25" thickBot="1">
      <c r="A42" s="24" t="s">
        <v>7</v>
      </c>
      <c r="B42" s="25">
        <f>-B41*LOG(B41,2)-C41*LOG(C41,2)-D40</f>
        <v>0.72192809488736231</v>
      </c>
      <c r="C42" s="13"/>
      <c r="D42" s="14"/>
      <c r="E42" s="24" t="s">
        <v>7</v>
      </c>
      <c r="F42" s="12">
        <f>0-G41*LOG(G41,2)-0</f>
        <v>0</v>
      </c>
      <c r="G42" s="13"/>
      <c r="H42" s="14"/>
      <c r="I42" s="24" t="s">
        <v>7</v>
      </c>
      <c r="J42" s="25">
        <f>0-0-L41*LOG(L41,2)</f>
        <v>0</v>
      </c>
      <c r="K42" s="13"/>
      <c r="L42" s="14"/>
    </row>
    <row r="43" spans="1:12">
      <c r="A43" s="28" t="s">
        <v>16</v>
      </c>
      <c r="B43" s="29"/>
      <c r="C43" s="29"/>
      <c r="D43" s="29"/>
      <c r="E43" s="29"/>
      <c r="F43" s="29"/>
      <c r="G43" s="30">
        <f>$B$6-(C38*B42+G38*F42+K38*J42)</f>
        <v>1.2099865470109874</v>
      </c>
      <c r="H43" s="30"/>
      <c r="I43" s="30"/>
      <c r="J43" s="30"/>
      <c r="K43" s="30"/>
      <c r="L43" s="31"/>
    </row>
    <row r="44" spans="1:12" ht="17.25" thickBot="1">
      <c r="A44" s="32" t="s">
        <v>23</v>
      </c>
      <c r="B44" s="33"/>
      <c r="C44" s="33"/>
      <c r="D44" s="33"/>
      <c r="E44" s="33"/>
      <c r="F44" s="33"/>
      <c r="G44" s="41">
        <f>-C38*LOG(C38,2)-G38*LOG(G38,2)-K38*LOG(K38,2)</f>
        <v>1.4854752972273344</v>
      </c>
      <c r="H44" s="41"/>
      <c r="I44" s="41"/>
      <c r="J44" s="41"/>
      <c r="K44" s="41"/>
      <c r="L44" s="42"/>
    </row>
    <row r="45" spans="1:12" ht="17.25" thickBot="1">
      <c r="A45" s="19" t="s">
        <v>25</v>
      </c>
      <c r="B45" s="20"/>
      <c r="C45" s="20"/>
      <c r="D45" s="20"/>
      <c r="E45" s="20"/>
      <c r="F45" s="20"/>
      <c r="G45" s="21">
        <f>G43/G44</f>
        <v>0.81454504781698389</v>
      </c>
      <c r="H45" s="21"/>
      <c r="I45" s="21"/>
      <c r="J45" s="21"/>
      <c r="K45" s="21"/>
      <c r="L45" s="22"/>
    </row>
    <row r="46" spans="1:12">
      <c r="A46" s="15"/>
    </row>
    <row r="47" spans="1:12">
      <c r="A47" s="15"/>
    </row>
    <row r="48" spans="1:12" ht="17.25" thickBot="1">
      <c r="A48" s="15"/>
    </row>
    <row r="49" spans="1:12">
      <c r="A49" s="1" t="s">
        <v>20</v>
      </c>
      <c r="B49" s="2"/>
      <c r="C49" s="2"/>
      <c r="D49" s="3"/>
      <c r="E49" s="1" t="s">
        <v>21</v>
      </c>
      <c r="F49" s="2"/>
      <c r="G49" s="2"/>
      <c r="H49" s="3"/>
      <c r="I49" s="1" t="s">
        <v>22</v>
      </c>
      <c r="J49" s="2"/>
      <c r="K49" s="2"/>
      <c r="L49" s="3"/>
    </row>
    <row r="50" spans="1:12">
      <c r="A50" s="4" t="s">
        <v>1</v>
      </c>
      <c r="B50" s="5"/>
      <c r="C50" s="6">
        <v>2</v>
      </c>
      <c r="D50" s="7"/>
      <c r="E50" s="4" t="s">
        <v>1</v>
      </c>
      <c r="F50" s="5"/>
      <c r="G50" s="6">
        <v>6</v>
      </c>
      <c r="H50" s="7"/>
      <c r="I50" s="4" t="s">
        <v>1</v>
      </c>
      <c r="J50" s="5"/>
      <c r="K50" s="6">
        <v>2</v>
      </c>
      <c r="L50" s="7"/>
    </row>
    <row r="51" spans="1:12">
      <c r="A51" s="4" t="s">
        <v>10</v>
      </c>
      <c r="B51" s="5"/>
      <c r="C51" s="6">
        <f>C50/$C$2</f>
        <v>0.2</v>
      </c>
      <c r="D51" s="7"/>
      <c r="E51" s="4" t="s">
        <v>10</v>
      </c>
      <c r="F51" s="5"/>
      <c r="G51" s="6">
        <f>G50/$C$2</f>
        <v>0.6</v>
      </c>
      <c r="H51" s="7"/>
      <c r="I51" s="4" t="s">
        <v>10</v>
      </c>
      <c r="J51" s="5"/>
      <c r="K51" s="6">
        <f>K50/$C$2</f>
        <v>0.2</v>
      </c>
      <c r="L51" s="7"/>
    </row>
    <row r="52" spans="1:12">
      <c r="A52" s="8"/>
      <c r="B52" s="9" t="s">
        <v>2</v>
      </c>
      <c r="C52" s="9" t="s">
        <v>3</v>
      </c>
      <c r="D52" s="10" t="s">
        <v>4</v>
      </c>
      <c r="E52" s="8"/>
      <c r="F52" s="9" t="s">
        <v>2</v>
      </c>
      <c r="G52" s="9" t="s">
        <v>3</v>
      </c>
      <c r="H52" s="10" t="s">
        <v>4</v>
      </c>
      <c r="I52" s="8"/>
      <c r="J52" s="9" t="s">
        <v>2</v>
      </c>
      <c r="K52" s="9" t="s">
        <v>3</v>
      </c>
      <c r="L52" s="10" t="s">
        <v>4</v>
      </c>
    </row>
    <row r="53" spans="1:12">
      <c r="A53" s="8" t="s">
        <v>5</v>
      </c>
      <c r="B53" s="9">
        <v>0</v>
      </c>
      <c r="C53" s="9">
        <v>0</v>
      </c>
      <c r="D53" s="10">
        <v>2</v>
      </c>
      <c r="E53" s="8" t="s">
        <v>5</v>
      </c>
      <c r="F53" s="9">
        <v>2</v>
      </c>
      <c r="G53" s="9">
        <v>3</v>
      </c>
      <c r="H53" s="10">
        <v>1</v>
      </c>
      <c r="I53" s="8" t="s">
        <v>5</v>
      </c>
      <c r="J53" s="9">
        <v>2</v>
      </c>
      <c r="K53" s="9">
        <v>0</v>
      </c>
      <c r="L53" s="10">
        <v>0</v>
      </c>
    </row>
    <row r="54" spans="1:12">
      <c r="A54" s="8" t="s">
        <v>6</v>
      </c>
      <c r="B54" s="26">
        <f>B53/C50</f>
        <v>0</v>
      </c>
      <c r="C54" s="26">
        <f>C53/C50</f>
        <v>0</v>
      </c>
      <c r="D54" s="10">
        <f>D53/C50</f>
        <v>1</v>
      </c>
      <c r="E54" s="8" t="s">
        <v>6</v>
      </c>
      <c r="F54" s="23">
        <f>F53/G50</f>
        <v>0.33333333333333331</v>
      </c>
      <c r="G54" s="9">
        <f>G53/G50</f>
        <v>0.5</v>
      </c>
      <c r="H54" s="27">
        <f>H53/G50</f>
        <v>0.16666666666666666</v>
      </c>
      <c r="I54" s="8" t="s">
        <v>6</v>
      </c>
      <c r="J54" s="9">
        <f>J53/K50</f>
        <v>1</v>
      </c>
      <c r="K54" s="9">
        <f>K53/K50</f>
        <v>0</v>
      </c>
      <c r="L54" s="10">
        <f>L53/K50</f>
        <v>0</v>
      </c>
    </row>
    <row r="55" spans="1:12" ht="17.25" thickBot="1">
      <c r="A55" s="24" t="s">
        <v>7</v>
      </c>
      <c r="B55" s="25">
        <f>0-0-D54*LOG(D54,2)</f>
        <v>0</v>
      </c>
      <c r="C55" s="13"/>
      <c r="D55" s="14"/>
      <c r="E55" s="24" t="s">
        <v>7</v>
      </c>
      <c r="F55" s="12">
        <f>-F54*LOG(F54,2)-G54*LOG(G54,2)-H54*LOG(H54,2)</f>
        <v>1.4591479170272448</v>
      </c>
      <c r="G55" s="13"/>
      <c r="H55" s="14"/>
      <c r="I55" s="24" t="s">
        <v>7</v>
      </c>
      <c r="J55" s="25">
        <f>J54*LOG(J54,2)-0-0</f>
        <v>0</v>
      </c>
      <c r="K55" s="13"/>
      <c r="L55" s="14"/>
    </row>
    <row r="56" spans="1:12">
      <c r="A56" s="28" t="s">
        <v>16</v>
      </c>
      <c r="B56" s="29"/>
      <c r="C56" s="29"/>
      <c r="D56" s="29"/>
      <c r="E56" s="29"/>
      <c r="F56" s="29"/>
      <c r="G56" s="36">
        <f>$B$6-(C51*B55+G51*F55+K51*J55)</f>
        <v>0.69546184423832158</v>
      </c>
      <c r="H56" s="36"/>
      <c r="I56" s="36"/>
      <c r="J56" s="36"/>
      <c r="K56" s="36"/>
      <c r="L56" s="37"/>
    </row>
    <row r="57" spans="1:12">
      <c r="A57" s="4" t="s">
        <v>23</v>
      </c>
      <c r="B57" s="5"/>
      <c r="C57" s="5"/>
      <c r="D57" s="5"/>
      <c r="E57" s="5"/>
      <c r="F57" s="5"/>
      <c r="G57" s="38">
        <f>-C51*LOG(C51,2)-G51*LOG(G51,2)-K51*LOG(K51,2)</f>
        <v>1.3709505944546687</v>
      </c>
      <c r="H57" s="38"/>
      <c r="I57" s="38"/>
      <c r="J57" s="38"/>
      <c r="K57" s="38"/>
      <c r="L57" s="39"/>
    </row>
    <row r="58" spans="1:12" ht="17.25" thickBot="1">
      <c r="A58" s="32" t="s">
        <v>25</v>
      </c>
      <c r="B58" s="33"/>
      <c r="C58" s="33"/>
      <c r="D58" s="33"/>
      <c r="E58" s="33"/>
      <c r="F58" s="33"/>
      <c r="G58" s="34">
        <f>G56/G57</f>
        <v>0.5072843959887261</v>
      </c>
      <c r="H58" s="34"/>
      <c r="I58" s="34"/>
      <c r="J58" s="34"/>
      <c r="K58" s="34"/>
      <c r="L58" s="35"/>
    </row>
    <row r="59" spans="1:12">
      <c r="A59" s="15"/>
    </row>
    <row r="60" spans="1:12">
      <c r="A60" s="15"/>
    </row>
    <row r="61" spans="1:12">
      <c r="A61" s="15"/>
    </row>
    <row r="62" spans="1:12">
      <c r="A62" s="15"/>
    </row>
    <row r="63" spans="1:12">
      <c r="A63" s="15"/>
    </row>
    <row r="64" spans="1:12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</sheetData>
  <mergeCells count="82">
    <mergeCell ref="A57:F57"/>
    <mergeCell ref="G57:L57"/>
    <mergeCell ref="A58:F58"/>
    <mergeCell ref="G58:L58"/>
    <mergeCell ref="A32:F32"/>
    <mergeCell ref="G32:L32"/>
    <mergeCell ref="A44:F44"/>
    <mergeCell ref="A45:F45"/>
    <mergeCell ref="G44:L44"/>
    <mergeCell ref="G45:L45"/>
    <mergeCell ref="A56:F56"/>
    <mergeCell ref="G56:L56"/>
    <mergeCell ref="A18:D18"/>
    <mergeCell ref="E18:H18"/>
    <mergeCell ref="A19:D19"/>
    <mergeCell ref="E19:H19"/>
    <mergeCell ref="A31:F31"/>
    <mergeCell ref="G31:L31"/>
    <mergeCell ref="K50:L50"/>
    <mergeCell ref="A51:B51"/>
    <mergeCell ref="C51:D51"/>
    <mergeCell ref="E51:F51"/>
    <mergeCell ref="G51:H51"/>
    <mergeCell ref="I51:J51"/>
    <mergeCell ref="K51:L51"/>
    <mergeCell ref="A43:F43"/>
    <mergeCell ref="G43:L43"/>
    <mergeCell ref="A49:D49"/>
    <mergeCell ref="E49:H49"/>
    <mergeCell ref="I49:L49"/>
    <mergeCell ref="A50:B50"/>
    <mergeCell ref="C50:D50"/>
    <mergeCell ref="E50:F50"/>
    <mergeCell ref="G50:H50"/>
    <mergeCell ref="I50:J50"/>
    <mergeCell ref="K37:L37"/>
    <mergeCell ref="A38:B38"/>
    <mergeCell ref="C38:D38"/>
    <mergeCell ref="E38:F38"/>
    <mergeCell ref="G38:H38"/>
    <mergeCell ref="I38:J38"/>
    <mergeCell ref="K38:L38"/>
    <mergeCell ref="A30:F30"/>
    <mergeCell ref="G30:L30"/>
    <mergeCell ref="A36:D36"/>
    <mergeCell ref="E36:H36"/>
    <mergeCell ref="I36:L36"/>
    <mergeCell ref="A37:B37"/>
    <mergeCell ref="C37:D37"/>
    <mergeCell ref="E37:F37"/>
    <mergeCell ref="G37:H37"/>
    <mergeCell ref="I37:J37"/>
    <mergeCell ref="A25:B25"/>
    <mergeCell ref="C25:D25"/>
    <mergeCell ref="E25:F25"/>
    <mergeCell ref="G25:H25"/>
    <mergeCell ref="I25:J25"/>
    <mergeCell ref="K25:L25"/>
    <mergeCell ref="A23:D23"/>
    <mergeCell ref="E23:H23"/>
    <mergeCell ref="I23:L23"/>
    <mergeCell ref="A24:B24"/>
    <mergeCell ref="C24:D24"/>
    <mergeCell ref="E24:F24"/>
    <mergeCell ref="G24:H24"/>
    <mergeCell ref="I24:J24"/>
    <mergeCell ref="K24:L24"/>
    <mergeCell ref="A12:B12"/>
    <mergeCell ref="C12:D12"/>
    <mergeCell ref="E12:F12"/>
    <mergeCell ref="G12:H12"/>
    <mergeCell ref="A17:D17"/>
    <mergeCell ref="E17:H17"/>
    <mergeCell ref="A1:D1"/>
    <mergeCell ref="A2:B2"/>
    <mergeCell ref="C2:D2"/>
    <mergeCell ref="A10:D10"/>
    <mergeCell ref="E10:H10"/>
    <mergeCell ref="A11:B11"/>
    <mergeCell ref="C11:D11"/>
    <mergeCell ref="E11:F11"/>
    <mergeCell ref="G11:H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C4.5第一次計算</vt:lpstr>
      <vt:lpstr>Sheet2</vt:lpstr>
      <vt:lpstr>Sheet3</vt:lpstr>
    </vt:vector>
  </TitlesOfParts>
  <Company>MyCompany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Mirdex_Plus</dc:creator>
  <cp:lastModifiedBy>Mirdex_Plus</cp:lastModifiedBy>
  <dcterms:created xsi:type="dcterms:W3CDTF">2017-12-05T05:47:13Z</dcterms:created>
  <dcterms:modified xsi:type="dcterms:W3CDTF">2017-12-05T06:32:36Z</dcterms:modified>
</cp:coreProperties>
</file>