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<sst xmlns="http://schemas.openxmlformats.org/spreadsheetml/2006/main" count="32" uniqueCount="21">
  <si>
    <t>Input</t>
  </si>
  <si>
    <t>1 question</t>
  </si>
  <si>
    <t>p</t>
  </si>
  <si>
    <t>P_200(k&gt;=125)</t>
  </si>
  <si>
    <t>phi(k_2)-phi(k_1)</t>
  </si>
  <si>
    <t>q</t>
  </si>
  <si>
    <t>m</t>
  </si>
  <si>
    <t>n</t>
  </si>
  <si>
    <t>1 answer</t>
  </si>
  <si>
    <t>не менее 125</t>
  </si>
  <si>
    <t>Тесты</t>
  </si>
  <si>
    <t>N</t>
  </si>
  <si>
    <t>-</t>
  </si>
  <si>
    <t>=</t>
  </si>
  <si>
    <t>верно</t>
  </si>
  <si>
    <t>M</t>
  </si>
  <si>
    <t>epsilon</t>
  </si>
  <si>
    <t>2 answer</t>
  </si>
  <si>
    <t>Понял как найти промежуток, начинаная от конца и до определенного значения</t>
  </si>
  <si>
    <t>Понял, что делает единичка в конце BINOM.DIST</t>
  </si>
  <si>
    <t>Сравнивал разницу между способом поиска через BINOM.DIST и NORM.S.RASP</t>
  </si>
</sst>
</file>

<file path=xl/styles.xml><?xml version="1.0" encoding="utf-8"?>
<styleSheet xmlns="http://schemas.openxmlformats.org/spreadsheetml/2006/main">
  <numFmts count="8">
    <numFmt numFmtId="176" formatCode="0.00000E+00"/>
    <numFmt numFmtId="177" formatCode="0.00000_);[Red]\(0.00000\)"/>
    <numFmt numFmtId="178" formatCode="0.00_);[Red]\(0.00\)"/>
    <numFmt numFmtId="179" formatCode="_ * #,##0.00_ ;_ * \-#,##0.00_ ;_ * &quot;-&quot;??_ ;_ @_ "/>
    <numFmt numFmtId="180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1" formatCode="#\ ?/?"/>
  </numFmts>
  <fonts count="2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4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6" fillId="4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81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181" fontId="0" fillId="0" borderId="2" xfId="0" applyNumberFormat="1" applyBorder="1">
      <alignment vertical="center"/>
    </xf>
    <xf numFmtId="181" fontId="0" fillId="0" borderId="3" xfId="0" applyNumberFormat="1" applyBorder="1">
      <alignment vertical="center"/>
    </xf>
    <xf numFmtId="181" fontId="0" fillId="0" borderId="4" xfId="0" applyNumberFormat="1" applyBorder="1">
      <alignment vertical="center"/>
    </xf>
    <xf numFmtId="178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B44"/>
  <sheetViews>
    <sheetView tabSelected="1" workbookViewId="0">
      <selection activeCell="E27" sqref="E27"/>
    </sheetView>
  </sheetViews>
  <sheetFormatPr defaultColWidth="8.88888888888889" defaultRowHeight="15"/>
  <cols>
    <col min="2" max="2" width="11.3333333333333"/>
    <col min="4" max="4" width="12.4444444444444"/>
    <col min="5" max="5" width="13.6666666666667" customWidth="1"/>
    <col min="6" max="6" width="14.6666666666667" customWidth="1"/>
    <col min="7" max="7" width="12.4444444444444" customWidth="1"/>
    <col min="8" max="8" width="2.44444444444444" customWidth="1"/>
    <col min="9" max="9" width="13.5555555555556"/>
    <col min="10" max="11" width="12.4444444444444"/>
    <col min="17" max="18" width="12.4444444444444"/>
    <col min="20" max="20" width="12.4444444444444"/>
    <col min="21" max="21" width="13.5555555555556"/>
    <col min="22" max="22" width="12.4444444444444"/>
  </cols>
  <sheetData>
    <row r="3" ht="16.5" spans="6:6">
      <c r="F3" s="9"/>
    </row>
    <row r="4" ht="16.5" spans="6:6">
      <c r="F4" s="9"/>
    </row>
    <row r="8" ht="15.75" spans="1:5">
      <c r="A8" s="1"/>
      <c r="B8" s="1" t="s">
        <v>0</v>
      </c>
      <c r="C8" s="1"/>
      <c r="D8" s="1"/>
      <c r="E8" s="1" t="s">
        <v>1</v>
      </c>
    </row>
    <row r="9" spans="1:6">
      <c r="A9" s="1"/>
      <c r="B9" s="2" t="s">
        <v>2</v>
      </c>
      <c r="C9" s="3">
        <v>0.6</v>
      </c>
      <c r="D9" s="1"/>
      <c r="E9" s="1" t="s">
        <v>3</v>
      </c>
      <c r="F9" t="s">
        <v>4</v>
      </c>
    </row>
    <row r="10" spans="1:5">
      <c r="A10" s="1"/>
      <c r="B10" s="4" t="s">
        <v>5</v>
      </c>
      <c r="C10" s="5">
        <f>1-C9</f>
        <v>0.4</v>
      </c>
      <c r="D10" s="1"/>
      <c r="E10" s="1"/>
    </row>
    <row r="11" ht="15.75" spans="1:5">
      <c r="A11" s="1"/>
      <c r="B11" s="4" t="s">
        <v>6</v>
      </c>
      <c r="C11" s="5">
        <v>2</v>
      </c>
      <c r="D11" s="1"/>
      <c r="E11" s="1"/>
    </row>
    <row r="12" spans="1:28">
      <c r="A12" s="1"/>
      <c r="B12" s="4" t="s">
        <v>7</v>
      </c>
      <c r="C12" s="5">
        <v>3</v>
      </c>
      <c r="D12" s="1"/>
      <c r="E12" s="1" t="s">
        <v>8</v>
      </c>
      <c r="F12" t="s">
        <v>9</v>
      </c>
      <c r="Q12" s="14" t="s">
        <v>10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0"/>
    </row>
    <row r="13" spans="1:28">
      <c r="A13" s="1"/>
      <c r="B13" s="4" t="s">
        <v>11</v>
      </c>
      <c r="C13" s="5">
        <v>200</v>
      </c>
      <c r="D13" s="1"/>
      <c r="E13" s="1">
        <f>_xlfn.NORM.S.DIST((C13-C13*C9)/(SQRT(C13*C9*C10)),1)</f>
        <v>1</v>
      </c>
      <c r="F13" t="s">
        <v>12</v>
      </c>
      <c r="G13">
        <f>_xlfn.NORM.S.DIST((C14-C13*C9)/(SQRT(C13*C9*C10)),1)</f>
        <v>0.764756788970605</v>
      </c>
      <c r="H13" t="s">
        <v>13</v>
      </c>
      <c r="I13" s="12">
        <f>E13-G13</f>
        <v>0.235243211029395</v>
      </c>
      <c r="J13" t="s">
        <v>14</v>
      </c>
      <c r="Q13" s="16"/>
      <c r="AB13" s="21"/>
    </row>
    <row r="14" spans="1:28">
      <c r="A14" s="1"/>
      <c r="B14" s="4" t="s">
        <v>15</v>
      </c>
      <c r="C14" s="5">
        <v>125</v>
      </c>
      <c r="D14" s="1"/>
      <c r="Q14" s="16"/>
      <c r="AB14" s="21"/>
    </row>
    <row r="15" spans="1:28">
      <c r="A15" s="1"/>
      <c r="B15" s="4" t="s">
        <v>16</v>
      </c>
      <c r="C15" s="6">
        <v>0.03</v>
      </c>
      <c r="D15" s="1"/>
      <c r="E15" s="1"/>
      <c r="F15" s="10"/>
      <c r="G15" s="10"/>
      <c r="H15" s="10"/>
      <c r="I15" s="10"/>
      <c r="J15" s="10"/>
      <c r="K15" s="10"/>
      <c r="L15" s="10"/>
      <c r="M15" s="10"/>
      <c r="N15" s="10"/>
      <c r="O15" s="10"/>
      <c r="Q15" s="16"/>
      <c r="AB15" s="21"/>
    </row>
    <row r="16" spans="1:28">
      <c r="A16" s="1"/>
      <c r="B16" s="4"/>
      <c r="C16" s="5"/>
      <c r="D16" s="1"/>
      <c r="E16" s="1"/>
      <c r="F16" s="10"/>
      <c r="G16" s="10"/>
      <c r="Q16" s="16"/>
      <c r="R16">
        <f>2*_xlfn.NORM.S.DIST(0.915225,1)-1</f>
        <v>0.639926477181558</v>
      </c>
      <c r="T16">
        <f>_xlfn.NORM.S.DIST(1.17162,1)</f>
        <v>0.879325172652999</v>
      </c>
      <c r="AB16" s="21"/>
    </row>
    <row r="17" spans="1:28">
      <c r="A17" s="1"/>
      <c r="B17" s="4"/>
      <c r="C17" s="5"/>
      <c r="D17" s="1"/>
      <c r="E17" s="1" t="s">
        <v>17</v>
      </c>
      <c r="F17" s="10"/>
      <c r="G17" s="10"/>
      <c r="Q17" s="16"/>
      <c r="AB17" s="21"/>
    </row>
    <row r="18" spans="1:28">
      <c r="A18" s="1"/>
      <c r="B18" s="4"/>
      <c r="C18" s="5"/>
      <c r="D18" s="1"/>
      <c r="E18" s="11">
        <f>2*_xlfn.NORM.S.DIST((C15*SQRT(C13))/(SQRT(C9*C10)),1)-1</f>
        <v>0.613523769228767</v>
      </c>
      <c r="Q18" s="16"/>
      <c r="AB18" s="21"/>
    </row>
    <row r="19" ht="15.75" spans="2:28">
      <c r="B19" s="7"/>
      <c r="C19" s="8"/>
      <c r="Q19" s="16"/>
      <c r="AB19" s="21"/>
    </row>
    <row r="20" ht="15.75" spans="17:28">
      <c r="Q20" s="16"/>
      <c r="R20" s="17" t="s">
        <v>18</v>
      </c>
      <c r="S20" s="17"/>
      <c r="T20" s="17"/>
      <c r="U20" s="17"/>
      <c r="V20" s="17"/>
      <c r="W20" s="17"/>
      <c r="AB20" s="21"/>
    </row>
    <row r="21" spans="17:28">
      <c r="Q21" s="16"/>
      <c r="R21" s="14"/>
      <c r="S21" s="15"/>
      <c r="T21" s="15"/>
      <c r="U21" s="20"/>
      <c r="AB21" s="21"/>
    </row>
    <row r="22" ht="15.75" spans="17:28">
      <c r="Q22" s="16"/>
      <c r="R22" s="7">
        <f>_xlfn.BINOM.DIST(120,120,13/24,1)</f>
        <v>1</v>
      </c>
      <c r="S22" s="18" t="s">
        <v>12</v>
      </c>
      <c r="T22" s="18">
        <f>_xlfn.BINOM.DIST(54,120,13/24,1)</f>
        <v>0.0273993976371536</v>
      </c>
      <c r="U22" s="8">
        <f>R22-T22</f>
        <v>0.972600602362846</v>
      </c>
      <c r="AB22" s="21"/>
    </row>
    <row r="23" spans="17:28">
      <c r="Q23" s="16"/>
      <c r="AB23" s="21"/>
    </row>
    <row r="24" spans="5:28">
      <c r="E24">
        <f>1/2+3/8</f>
        <v>0.875</v>
      </c>
      <c r="Q24" s="16"/>
      <c r="AB24" s="21"/>
    </row>
    <row r="25" spans="5:28">
      <c r="E25">
        <f>-0.125-0.125*(-0.125)</f>
        <v>-0.109375</v>
      </c>
      <c r="F25">
        <f>-1/2+3/8</f>
        <v>-0.125</v>
      </c>
      <c r="Q25" s="16"/>
      <c r="AB25" s="21"/>
    </row>
    <row r="26" spans="5:28">
      <c r="E26">
        <f>-1/8-1/64</f>
        <v>-0.140625</v>
      </c>
      <c r="I26" s="13"/>
      <c r="Q26" s="16"/>
      <c r="R26">
        <f>_xlfn.BINOM.DIST(0,250,0.248,1)</f>
        <v>1.13360081091741e-31</v>
      </c>
      <c r="S26" t="s">
        <v>12</v>
      </c>
      <c r="T26">
        <f>_xlfn.BINOM.DIST(70,250,0.248,1)</f>
        <v>0.892291965242018</v>
      </c>
      <c r="U26" t="s">
        <v>13</v>
      </c>
      <c r="V26">
        <f>T26-R26</f>
        <v>0.892291965242018</v>
      </c>
      <c r="AB26" s="21"/>
    </row>
    <row r="27" spans="5:28">
      <c r="E27">
        <f>-0.125+0.125*0.125</f>
        <v>-0.109375</v>
      </c>
      <c r="Q27" s="16"/>
      <c r="AB27" s="21"/>
    </row>
    <row r="28" spans="17:28">
      <c r="Q28" s="16"/>
      <c r="AB28" s="21"/>
    </row>
    <row r="29" ht="15.75" spans="17:28">
      <c r="Q29" s="19" t="s">
        <v>19</v>
      </c>
      <c r="R29" s="17"/>
      <c r="S29" s="17"/>
      <c r="T29" s="17"/>
      <c r="AB29" s="21"/>
    </row>
    <row r="30" spans="17:28">
      <c r="Q30" s="14">
        <v>2</v>
      </c>
      <c r="R30" s="15">
        <v>0.75</v>
      </c>
      <c r="S30" s="20"/>
      <c r="AB30" s="21"/>
    </row>
    <row r="31" spans="17:28">
      <c r="Q31" s="16">
        <v>0</v>
      </c>
      <c r="R31">
        <v>1</v>
      </c>
      <c r="S31" s="21"/>
      <c r="AB31" s="21"/>
    </row>
    <row r="32" spans="17:28">
      <c r="Q32" s="16">
        <f>_xlfn.BINOM.DIST(Q31,Q30,R30,0)</f>
        <v>0.0625</v>
      </c>
      <c r="R32">
        <f>_xlfn.BINOM.DIST(R31,Q30,R30,0)</f>
        <v>0.375</v>
      </c>
      <c r="S32" s="21">
        <f>R32+Q32</f>
        <v>0.4375</v>
      </c>
      <c r="AB32" s="21"/>
    </row>
    <row r="33" ht="15.75" spans="17:28">
      <c r="Q33" s="7"/>
      <c r="R33" s="18">
        <f>_xlfn.BINOM.DIST(1,2,0.75,1)</f>
        <v>0.4375</v>
      </c>
      <c r="S33" s="8"/>
      <c r="AB33" s="21"/>
    </row>
    <row r="34" spans="17:28">
      <c r="Q34" s="16"/>
      <c r="AB34" s="21"/>
    </row>
    <row r="35" spans="17:28">
      <c r="Q35" s="16"/>
      <c r="AB35" s="21"/>
    </row>
    <row r="36" ht="15.75" spans="17:28">
      <c r="Q36" s="16"/>
      <c r="R36" s="17" t="s">
        <v>20</v>
      </c>
      <c r="S36" s="17"/>
      <c r="T36" s="17"/>
      <c r="U36" s="17"/>
      <c r="V36" s="17"/>
      <c r="W36" s="17"/>
      <c r="AB36" s="21"/>
    </row>
    <row r="37" spans="17:28">
      <c r="Q37" s="16"/>
      <c r="R37" s="14">
        <f>_xlfn.NORM.S.DIST((C13-C13*C9)/(SQRT(C13*C9*C10)),1)</f>
        <v>1</v>
      </c>
      <c r="S37" s="15" t="s">
        <v>12</v>
      </c>
      <c r="T37" s="15">
        <f>_xlfn.NORM.S.DIST((C14-C13*C9)/(SQRT(C13*C9*C10)),1)</f>
        <v>0.764756788970605</v>
      </c>
      <c r="U37" s="15" t="s">
        <v>13</v>
      </c>
      <c r="V37" s="20">
        <f>R37-T37</f>
        <v>0.235243211029395</v>
      </c>
      <c r="AB37" s="21"/>
    </row>
    <row r="38" spans="17:28">
      <c r="Q38" s="16"/>
      <c r="R38" s="16">
        <f>_xlfn.BINOM.DIST(70,250,0.248,1)</f>
        <v>0.892291965242018</v>
      </c>
      <c r="S38" t="s">
        <v>12</v>
      </c>
      <c r="T38">
        <f>_xlfn.BINOM.DIST(0,250,0.248,1)</f>
        <v>1.13360081091741e-31</v>
      </c>
      <c r="U38" t="s">
        <v>13</v>
      </c>
      <c r="V38" s="21">
        <f>R38-T38</f>
        <v>0.892291965242018</v>
      </c>
      <c r="AB38" s="21"/>
    </row>
    <row r="39" spans="17:28">
      <c r="Q39" s="16"/>
      <c r="R39" s="16">
        <f>_xlfn.NORM.S.DIST(1.17162,1)</f>
        <v>0.879325172652999</v>
      </c>
      <c r="S39" t="s">
        <v>12</v>
      </c>
      <c r="T39">
        <f>_xlfn.NORM.S.DIST(-9.8002,1)</f>
        <v>5.61814722735244e-23</v>
      </c>
      <c r="U39" t="s">
        <v>13</v>
      </c>
      <c r="V39" s="21">
        <f>R39-T39</f>
        <v>0.879325172652999</v>
      </c>
      <c r="AB39" s="21"/>
    </row>
    <row r="40" ht="15.75" spans="17:28">
      <c r="Q40" s="16"/>
      <c r="R40" s="7">
        <f>_xlfn.NORM.S.DIST((70-250*0.248)/(SQRT(250*0.248*0.752)),1)</f>
        <v>0.87932433032289</v>
      </c>
      <c r="S40" s="18" t="s">
        <v>12</v>
      </c>
      <c r="T40" s="18">
        <f>_xlfn.NORM.S.DIST((0-250*0.248)/(SQRT(250*0.248*0.752)),1)</f>
        <v>5.42762073030574e-20</v>
      </c>
      <c r="U40" s="18" t="s">
        <v>13</v>
      </c>
      <c r="V40" s="8">
        <f>R40-T40</f>
        <v>0.87932433032289</v>
      </c>
      <c r="AB40" s="21"/>
    </row>
    <row r="41" spans="17:28">
      <c r="Q41" s="16"/>
      <c r="AB41" s="21"/>
    </row>
    <row r="42" spans="17:28">
      <c r="Q42" s="16"/>
      <c r="AB42" s="21"/>
    </row>
    <row r="43" spans="17:28">
      <c r="Q43" s="16"/>
      <c r="AB43" s="21"/>
    </row>
    <row r="44" ht="15.75" spans="17:28">
      <c r="Q44" s="7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8"/>
    </row>
  </sheetData>
  <mergeCells count="3">
    <mergeCell ref="R20:W20"/>
    <mergeCell ref="Q29:T29"/>
    <mergeCell ref="R36:W3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yourgod</dc:creator>
  <cp:lastModifiedBy>yourgod</cp:lastModifiedBy>
  <dcterms:created xsi:type="dcterms:W3CDTF">2022-12-10T07:07:00Z</dcterms:created>
  <dcterms:modified xsi:type="dcterms:W3CDTF">2023-01-11T16:58:34Z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