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5e15ae058ba1163/Documentos/FEUP/3 ano/2 semestre/IART/experiencias/learningrate/"/>
    </mc:Choice>
  </mc:AlternateContent>
  <bookViews>
    <workbookView xWindow="0" yWindow="0" windowWidth="20490" windowHeight="7530"/>
  </bookViews>
  <sheets>
    <sheet name="Folh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4" i="1" l="1"/>
  <c r="E75" i="1"/>
  <c r="E76" i="1"/>
  <c r="E77" i="1"/>
  <c r="E70" i="1"/>
  <c r="K70" i="1"/>
  <c r="Q70" i="1"/>
  <c r="W70" i="1"/>
  <c r="D77" i="1" l="1"/>
  <c r="C77" i="1"/>
  <c r="B77" i="1"/>
  <c r="C76" i="1"/>
  <c r="B76" i="1"/>
  <c r="D75" i="1"/>
  <c r="C75" i="1"/>
  <c r="B75" i="1"/>
  <c r="D74" i="1"/>
  <c r="C74" i="1"/>
  <c r="B74" i="1"/>
  <c r="V70" i="1"/>
  <c r="P70" i="1"/>
  <c r="U70" i="1" l="1"/>
  <c r="T70" i="1"/>
  <c r="O70" i="1"/>
  <c r="N70" i="1"/>
  <c r="J70" i="1"/>
  <c r="I70" i="1"/>
  <c r="H70" i="1"/>
  <c r="D70" i="1"/>
  <c r="D76" i="1" s="1"/>
  <c r="C70" i="1"/>
  <c r="B70" i="1"/>
  <c r="B25" i="1"/>
  <c r="AS49" i="1" l="1"/>
  <c r="AR49" i="1"/>
  <c r="AQ49" i="1"/>
  <c r="AP49" i="1"/>
  <c r="AS37" i="1"/>
  <c r="AR37" i="1"/>
  <c r="AQ37" i="1"/>
  <c r="AP37" i="1"/>
  <c r="AS25" i="1"/>
  <c r="AR25" i="1"/>
  <c r="AQ25" i="1"/>
  <c r="AP25" i="1"/>
  <c r="AS13" i="1"/>
  <c r="AR13" i="1"/>
  <c r="AQ13" i="1"/>
  <c r="AP13" i="1"/>
  <c r="AN49" i="1"/>
  <c r="AM49" i="1"/>
  <c r="AL49" i="1"/>
  <c r="AK49" i="1"/>
  <c r="AN37" i="1"/>
  <c r="AM37" i="1"/>
  <c r="AL37" i="1"/>
  <c r="AK37" i="1"/>
  <c r="AN25" i="1"/>
  <c r="AM25" i="1"/>
  <c r="AL25" i="1"/>
  <c r="AK25" i="1"/>
  <c r="AN13" i="1"/>
  <c r="AM13" i="1"/>
  <c r="AL13" i="1"/>
  <c r="AK13" i="1"/>
  <c r="AI49" i="1"/>
  <c r="AH49" i="1"/>
  <c r="AG49" i="1"/>
  <c r="AF49" i="1"/>
  <c r="AI37" i="1"/>
  <c r="AH37" i="1"/>
  <c r="AG37" i="1"/>
  <c r="AF37" i="1"/>
  <c r="AI25" i="1"/>
  <c r="AH25" i="1"/>
  <c r="AG25" i="1"/>
  <c r="AF25" i="1"/>
  <c r="AI13" i="1"/>
  <c r="AH13" i="1"/>
  <c r="AG13" i="1"/>
  <c r="AF13" i="1"/>
  <c r="AD49" i="1"/>
  <c r="AC49" i="1"/>
  <c r="AB49" i="1"/>
  <c r="AA49" i="1"/>
  <c r="AD37" i="1"/>
  <c r="AC37" i="1"/>
  <c r="AB37" i="1"/>
  <c r="AA37" i="1"/>
  <c r="AD25" i="1"/>
  <c r="AC25" i="1"/>
  <c r="AB25" i="1"/>
  <c r="AA25" i="1"/>
  <c r="AD13" i="1"/>
  <c r="AC13" i="1"/>
  <c r="AB13" i="1"/>
  <c r="AA13" i="1"/>
  <c r="Y49" i="1"/>
  <c r="X49" i="1"/>
  <c r="W49" i="1"/>
  <c r="V49" i="1"/>
  <c r="Y37" i="1"/>
  <c r="X37" i="1"/>
  <c r="W37" i="1"/>
  <c r="V37" i="1"/>
  <c r="Y25" i="1"/>
  <c r="X25" i="1"/>
  <c r="W25" i="1"/>
  <c r="V25" i="1"/>
  <c r="Y13" i="1"/>
  <c r="X13" i="1"/>
  <c r="W13" i="1"/>
  <c r="V13" i="1"/>
  <c r="T49" i="1"/>
  <c r="S49" i="1"/>
  <c r="R49" i="1"/>
  <c r="Q49" i="1"/>
  <c r="T37" i="1"/>
  <c r="S37" i="1"/>
  <c r="R37" i="1"/>
  <c r="Q37" i="1"/>
  <c r="T25" i="1"/>
  <c r="S25" i="1"/>
  <c r="R25" i="1"/>
  <c r="Q25" i="1"/>
  <c r="T13" i="1"/>
  <c r="S13" i="1"/>
  <c r="R13" i="1"/>
  <c r="Q13" i="1"/>
  <c r="O49" i="1"/>
  <c r="N49" i="1"/>
  <c r="M49" i="1"/>
  <c r="L49" i="1"/>
  <c r="O37" i="1"/>
  <c r="N37" i="1"/>
  <c r="M37" i="1"/>
  <c r="L37" i="1"/>
  <c r="O25" i="1"/>
  <c r="N25" i="1"/>
  <c r="M25" i="1"/>
  <c r="L25" i="1"/>
  <c r="O13" i="1"/>
  <c r="N13" i="1"/>
  <c r="M13" i="1"/>
  <c r="L13" i="1"/>
  <c r="J49" i="1"/>
  <c r="I49" i="1"/>
  <c r="H49" i="1"/>
  <c r="G49" i="1"/>
  <c r="J37" i="1"/>
  <c r="I37" i="1"/>
  <c r="H37" i="1"/>
  <c r="G37" i="1"/>
  <c r="J25" i="1"/>
  <c r="I25" i="1"/>
  <c r="H25" i="1"/>
  <c r="G25" i="1"/>
  <c r="J13" i="1"/>
  <c r="I13" i="1"/>
  <c r="H13" i="1"/>
  <c r="G13" i="1"/>
  <c r="B49" i="1"/>
  <c r="C49" i="1"/>
  <c r="D49" i="1"/>
  <c r="E49" i="1"/>
  <c r="E37" i="1"/>
  <c r="D37" i="1"/>
  <c r="C37" i="1"/>
  <c r="B37" i="1"/>
  <c r="E25" i="1"/>
  <c r="D25" i="1"/>
  <c r="C25" i="1"/>
  <c r="E13" i="1"/>
  <c r="D13" i="1"/>
  <c r="C13" i="1"/>
  <c r="B13" i="1"/>
</calcChain>
</file>

<file path=xl/sharedStrings.xml><?xml version="1.0" encoding="utf-8"?>
<sst xmlns="http://schemas.openxmlformats.org/spreadsheetml/2006/main" count="111" uniqueCount="36">
  <si>
    <t>affirmative</t>
  </si>
  <si>
    <t>0.05</t>
  </si>
  <si>
    <t>treino</t>
  </si>
  <si>
    <t>teste</t>
  </si>
  <si>
    <t>average error</t>
  </si>
  <si>
    <t>time</t>
  </si>
  <si>
    <t>0.10</t>
  </si>
  <si>
    <t>learningrate</t>
  </si>
  <si>
    <t>0.15</t>
  </si>
  <si>
    <t>0.2</t>
  </si>
  <si>
    <t>CONDITIONAL</t>
  </si>
  <si>
    <t>doubt</t>
  </si>
  <si>
    <t>emphasis</t>
  </si>
  <si>
    <t>NEGATIVE</t>
  </si>
  <si>
    <t>relative</t>
  </si>
  <si>
    <t>topics</t>
  </si>
  <si>
    <t>wh</t>
  </si>
  <si>
    <t>yn</t>
  </si>
  <si>
    <t>Affirmative</t>
  </si>
  <si>
    <t>Conditional</t>
  </si>
  <si>
    <t>Doubt</t>
  </si>
  <si>
    <t>Expression</t>
  </si>
  <si>
    <t>Emphasis</t>
  </si>
  <si>
    <t>Negative</t>
  </si>
  <si>
    <t>Relative</t>
  </si>
  <si>
    <t>Topics</t>
  </si>
  <si>
    <t>WH</t>
  </si>
  <si>
    <t>YN</t>
  </si>
  <si>
    <t>Training Error</t>
  </si>
  <si>
    <t>Testing Error</t>
  </si>
  <si>
    <t>Average Error</t>
  </si>
  <si>
    <t>Execution Time</t>
  </si>
  <si>
    <t>Learning Rate</t>
  </si>
  <si>
    <t>Treino</t>
  </si>
  <si>
    <t>Teste</t>
  </si>
  <si>
    <t>Médio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</si>
</sst>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2F2F2"/>
      </patternFill>
    </fill>
    <fill>
      <patternFill patternType="solid">
        <fgColor rgb="FFA5A5A5"/>
      </patternFill>
    </fill>
  </fills>
  <borders count="4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">
    <xf numFmtId="0" fontId="0" fillId="0" borderId="0"/>
    <xf numFmtId="0" fontId="1" fillId="3" borderId="1" applyNumberFormat="0" applyAlignment="0" applyProtection="0"/>
    <xf numFmtId="0" fontId="2" fillId="4" borderId="2" applyNumberFormat="0" applyAlignment="0" applyProtection="0"/>
    <xf numFmtId="0" fontId="3" fillId="0" borderId="3" applyNumberFormat="0" applyFill="0" applyAlignment="0" applyProtection="0"/>
  </cellStyleXfs>
  <cellXfs count="6">
    <xf numFmtId="0" fontId="0" fillId="0" borderId="0" xfId="0"/>
    <xf numFmtId="0" fontId="0" fillId="2" borderId="0" xfId="0" applyFill="1"/>
    <xf numFmtId="0" fontId="0" fillId="0" borderId="0" xfId="0" quotePrefix="1"/>
    <xf numFmtId="0" fontId="2" fillId="4" borderId="2" xfId="2"/>
    <xf numFmtId="0" fontId="1" fillId="3" borderId="1" xfId="1"/>
    <xf numFmtId="0" fontId="3" fillId="4" borderId="3" xfId="3" applyFill="1"/>
  </cellXfs>
  <cellStyles count="4">
    <cellStyle name="Normal" xfId="0" builtinId="0"/>
    <cellStyle name="Saída" xfId="1" builtinId="21"/>
    <cellStyle name="Total" xfId="3" builtinId="25"/>
    <cellStyle name="Verificar Célula" xfId="2" builtin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pt-PT"/>
              <a:t>Learning Rate Experience</a:t>
            </a:r>
          </a:p>
        </c:rich>
      </c:tx>
      <c:layout>
        <c:manualLayout>
          <c:xMode val="edge"/>
          <c:yMode val="edge"/>
          <c:x val="0.34378455818022746"/>
          <c:y val="5.5555555555555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Folha1!$B$73</c:f>
              <c:strCache>
                <c:ptCount val="1"/>
                <c:pt idx="0">
                  <c:v>Treino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Folha1!$A$74:$A$77</c:f>
              <c:numCache>
                <c:formatCode>General</c:formatCode>
                <c:ptCount val="4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</c:numCache>
            </c:numRef>
          </c:cat>
          <c:val>
            <c:numRef>
              <c:f>Folha1!$B$74:$B$77</c:f>
              <c:numCache>
                <c:formatCode>General</c:formatCode>
                <c:ptCount val="4"/>
                <c:pt idx="0">
                  <c:v>2.7662555555555562E-2</c:v>
                </c:pt>
                <c:pt idx="1">
                  <c:v>3.4119788888888884E-2</c:v>
                </c:pt>
                <c:pt idx="2">
                  <c:v>3.7793377777777776E-2</c:v>
                </c:pt>
                <c:pt idx="3">
                  <c:v>4.0636666666666675E-2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21-4102-8889-C6F65A561425}"/>
            </c:ext>
          </c:extLst>
        </c:ser>
        <c:ser>
          <c:idx val="1"/>
          <c:order val="1"/>
          <c:tx>
            <c:strRef>
              <c:f>Folha1!$C$73</c:f>
              <c:strCache>
                <c:ptCount val="1"/>
                <c:pt idx="0">
                  <c:v>Teste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Folha1!$A$74:$A$77</c:f>
              <c:numCache>
                <c:formatCode>General</c:formatCode>
                <c:ptCount val="4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</c:numCache>
            </c:numRef>
          </c:cat>
          <c:val>
            <c:numRef>
              <c:f>Folha1!$C$74:$C$77</c:f>
              <c:numCache>
                <c:formatCode>General</c:formatCode>
                <c:ptCount val="4"/>
                <c:pt idx="0">
                  <c:v>0.1486861111111111</c:v>
                </c:pt>
                <c:pt idx="1">
                  <c:v>0.257851</c:v>
                </c:pt>
                <c:pt idx="2">
                  <c:v>8.0171755555555557E-2</c:v>
                </c:pt>
                <c:pt idx="3">
                  <c:v>0.15742655555555557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21-4102-8889-C6F65A561425}"/>
            </c:ext>
          </c:extLst>
        </c:ser>
        <c:ser>
          <c:idx val="2"/>
          <c:order val="2"/>
          <c:tx>
            <c:strRef>
              <c:f>Folha1!$D$73</c:f>
              <c:strCache>
                <c:ptCount val="1"/>
                <c:pt idx="0">
                  <c:v>Médio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Folha1!$A$74:$A$77</c:f>
              <c:numCache>
                <c:formatCode>General</c:formatCode>
                <c:ptCount val="4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</c:numCache>
            </c:numRef>
          </c:cat>
          <c:val>
            <c:numRef>
              <c:f>Folha1!$D$74:$D$77</c:f>
              <c:numCache>
                <c:formatCode>General</c:formatCode>
                <c:ptCount val="4"/>
                <c:pt idx="0">
                  <c:v>0.10028200000000001</c:v>
                </c:pt>
                <c:pt idx="1">
                  <c:v>0.11085655555555556</c:v>
                </c:pt>
                <c:pt idx="2">
                  <c:v>0.10657959259259259</c:v>
                </c:pt>
                <c:pt idx="3">
                  <c:v>0.11459599999999999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21-4102-8889-C6F65A5614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7099968"/>
        <c:axId val="497100296"/>
      </c:lineChart>
      <c:catAx>
        <c:axId val="497099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97100296"/>
        <c:crosses val="autoZero"/>
        <c:auto val="1"/>
        <c:lblAlgn val="ctr"/>
        <c:lblOffset val="100"/>
        <c:noMultiLvlLbl val="0"/>
      </c:catAx>
      <c:valAx>
        <c:axId val="497100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97099968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266700</xdr:colOff>
      <xdr:row>71</xdr:row>
      <xdr:rowOff>190500</xdr:rowOff>
    </xdr:from>
    <xdr:to>
      <xdr:col>13</xdr:col>
      <xdr:colOff>571500</xdr:colOff>
      <xdr:row>85</xdr:row>
      <xdr:rowOff>152400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A795A806-AFC8-477A-AC45-CB40371124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ela2" displayName="Tabela2" ref="A60:E70" totalsRowCount="1">
  <autoFilter ref="A60:E69"/>
  <tableColumns count="5">
    <tableColumn id="1" name="Expression"/>
    <tableColumn id="2" name="Training Error" totalsRowFunction="custom">
      <totalsRowFormula>AVERAGE(Tabela2[Training Error])</totalsRowFormula>
    </tableColumn>
    <tableColumn id="3" name="Testing Error" totalsRowFunction="custom">
      <totalsRowFormula>AVERAGE(Tabela2[Testing Error])</totalsRowFormula>
    </tableColumn>
    <tableColumn id="4" name="Average Error" totalsRowFunction="custom">
      <totalsRowFormula>AVERAGE(Tabela2[Average Error])</totalsRowFormula>
    </tableColumn>
    <tableColumn id="5" name="Execution Time" totalsRowFunction="custom">
      <totalsRowFormula>SUM(Tabela2[Execution Time])</totalsRow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3" name="Tabela24" displayName="Tabela24" ref="G60:K70" totalsRowCount="1">
  <autoFilter ref="G60:K69"/>
  <tableColumns count="5">
    <tableColumn id="1" name="Expression"/>
    <tableColumn id="2" name="Training Error" totalsRowFunction="custom">
      <totalsRowFormula>AVERAGE(Tabela24[Training Error])</totalsRowFormula>
    </tableColumn>
    <tableColumn id="3" name="Testing Error" totalsRowFunction="custom">
      <totalsRowFormula>AVERAGE(Tabela24[Testing Error])</totalsRowFormula>
    </tableColumn>
    <tableColumn id="4" name="Average Error" totalsRowFunction="custom">
      <totalsRowFormula>AVERAGE(Tabela24[Average Error])</totalsRowFormula>
    </tableColumn>
    <tableColumn id="5" name="Execution Time" totalsRowFunction="custom">
      <totalsRowFormula>SUM(Tabela24[Execution Time])</totalsRowFormula>
    </tableColumn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4" name="Tabela245" displayName="Tabela245" ref="M60:Q70" totalsRowCount="1">
  <autoFilter ref="M60:Q69"/>
  <tableColumns count="5">
    <tableColumn id="1" name="Expression"/>
    <tableColumn id="2" name="Training Error" totalsRowFunction="custom">
      <totalsRowFormula>AVERAGE(Tabela245[Training Error])</totalsRowFormula>
    </tableColumn>
    <tableColumn id="3" name="Testing Error" totalsRowFunction="custom">
      <totalsRowFormula>AVERAGE(Tabela245[Testing Error])</totalsRowFormula>
    </tableColumn>
    <tableColumn id="4" name="Average Error" totalsRowFunction="custom">
      <totalsRowFormula>AVERAGE(P61:P69)</totalsRowFormula>
    </tableColumn>
    <tableColumn id="5" name="Execution Time" totalsRowFunction="custom">
      <totalsRowFormula>SUM(Tabela245[Execution Time])</totalsRowFormula>
    </tableColumn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id="5" name="Tabela2456" displayName="Tabela2456" ref="S60:W70" totalsRowCount="1">
  <autoFilter ref="S60:W69"/>
  <tableColumns count="5">
    <tableColumn id="1" name="Expression"/>
    <tableColumn id="2" name="Training Error" totalsRowFunction="custom">
      <totalsRowFormula>AVERAGE(Tabela2456[Training Error])</totalsRowFormula>
    </tableColumn>
    <tableColumn id="3" name="Testing Error" totalsRowFunction="custom">
      <totalsRowFormula>AVERAGE(Tabela2456[Testing Error])</totalsRowFormula>
    </tableColumn>
    <tableColumn id="4" name="Average Error" totalsRowFunction="custom">
      <totalsRowFormula>AVERAGE(Tabela2456[Average Error])</totalsRowFormula>
    </tableColumn>
    <tableColumn id="5" name="Execution Time" totalsRowFunction="custom">
      <totalsRowFormula>SUM(Tabela2456[Execution Time])</totalsRow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78"/>
  <sheetViews>
    <sheetView tabSelected="1" topLeftCell="A72" workbookViewId="0">
      <selection activeCell="D73" sqref="D73"/>
    </sheetView>
  </sheetViews>
  <sheetFormatPr defaultRowHeight="15" x14ac:dyDescent="0.25"/>
  <cols>
    <col min="1" max="1" width="10.28515625" customWidth="1"/>
    <col min="2" max="2" width="11.140625" customWidth="1"/>
    <col min="5" max="5" width="12.28515625" customWidth="1"/>
    <col min="15" max="16" width="9.140625" customWidth="1"/>
  </cols>
  <sheetData>
    <row r="1" spans="1:45" x14ac:dyDescent="0.25">
      <c r="B1" t="s">
        <v>0</v>
      </c>
      <c r="G1" t="s">
        <v>10</v>
      </c>
      <c r="L1" t="s">
        <v>11</v>
      </c>
      <c r="Q1" t="s">
        <v>12</v>
      </c>
      <c r="V1" t="s">
        <v>13</v>
      </c>
      <c r="AA1" t="s">
        <v>14</v>
      </c>
      <c r="AF1" t="s">
        <v>15</v>
      </c>
      <c r="AK1" t="s">
        <v>16</v>
      </c>
      <c r="AP1" t="s">
        <v>17</v>
      </c>
    </row>
    <row r="2" spans="1:45" x14ac:dyDescent="0.25">
      <c r="A2" t="s">
        <v>7</v>
      </c>
      <c r="B2" t="s">
        <v>2</v>
      </c>
      <c r="C2" t="s">
        <v>3</v>
      </c>
      <c r="D2" t="s">
        <v>4</v>
      </c>
      <c r="E2" t="s">
        <v>5</v>
      </c>
      <c r="G2" t="s">
        <v>2</v>
      </c>
      <c r="H2" t="s">
        <v>3</v>
      </c>
      <c r="I2" t="s">
        <v>4</v>
      </c>
      <c r="J2" t="s">
        <v>5</v>
      </c>
      <c r="L2" t="s">
        <v>2</v>
      </c>
      <c r="M2" t="s">
        <v>3</v>
      </c>
      <c r="N2" t="s">
        <v>4</v>
      </c>
      <c r="O2" t="s">
        <v>5</v>
      </c>
      <c r="Q2" t="s">
        <v>2</v>
      </c>
      <c r="R2" t="s">
        <v>3</v>
      </c>
      <c r="S2" t="s">
        <v>4</v>
      </c>
      <c r="T2" t="s">
        <v>5</v>
      </c>
      <c r="V2" t="s">
        <v>2</v>
      </c>
      <c r="W2" t="s">
        <v>3</v>
      </c>
      <c r="X2" t="s">
        <v>4</v>
      </c>
      <c r="Y2" t="s">
        <v>5</v>
      </c>
      <c r="AA2" t="s">
        <v>2</v>
      </c>
      <c r="AB2" t="s">
        <v>3</v>
      </c>
      <c r="AC2" t="s">
        <v>4</v>
      </c>
      <c r="AD2" t="s">
        <v>5</v>
      </c>
      <c r="AF2" t="s">
        <v>2</v>
      </c>
      <c r="AG2" t="s">
        <v>3</v>
      </c>
      <c r="AH2" t="s">
        <v>4</v>
      </c>
      <c r="AI2" t="s">
        <v>5</v>
      </c>
      <c r="AK2" t="s">
        <v>2</v>
      </c>
      <c r="AL2" t="s">
        <v>3</v>
      </c>
      <c r="AM2" t="s">
        <v>4</v>
      </c>
      <c r="AN2" t="s">
        <v>5</v>
      </c>
      <c r="AP2" t="s">
        <v>2</v>
      </c>
      <c r="AQ2" t="s">
        <v>3</v>
      </c>
      <c r="AR2" t="s">
        <v>4</v>
      </c>
      <c r="AS2" t="s">
        <v>5</v>
      </c>
    </row>
    <row r="3" spans="1:45" x14ac:dyDescent="0.25">
      <c r="A3" t="s">
        <v>1</v>
      </c>
      <c r="B3">
        <v>2.74902273177756E-2</v>
      </c>
      <c r="C3">
        <v>8.43633900628908E-2</v>
      </c>
      <c r="D3">
        <v>0.12633250310015401</v>
      </c>
      <c r="E3">
        <v>30.605</v>
      </c>
      <c r="G3">
        <v>3.7657322117220997E-2</v>
      </c>
      <c r="H3">
        <v>6.5101112846376499E-2</v>
      </c>
      <c r="I3">
        <v>9.6897994366220097E-2</v>
      </c>
      <c r="J3">
        <v>67.346000000000004</v>
      </c>
      <c r="L3">
        <v>2.6994745524568198E-2</v>
      </c>
      <c r="M3">
        <v>5.75517747304755E-2</v>
      </c>
      <c r="N3">
        <v>9.3740943502740801E-2</v>
      </c>
      <c r="O3">
        <v>26.335000000000001</v>
      </c>
      <c r="Q3">
        <v>1.8893181304795701E-2</v>
      </c>
      <c r="R3">
        <v>4.9453952170584299E-2</v>
      </c>
      <c r="S3">
        <v>8.3248842229023595E-2</v>
      </c>
      <c r="T3">
        <v>11.936999999999999</v>
      </c>
      <c r="V3">
        <v>3.9984749070871503E-2</v>
      </c>
      <c r="W3">
        <v>7.76927769089856E-2</v>
      </c>
      <c r="X3">
        <v>0.116590294480599</v>
      </c>
      <c r="Y3">
        <v>26.785</v>
      </c>
      <c r="AA3">
        <v>3.6819757985048301E-2</v>
      </c>
      <c r="AB3">
        <v>5.2602754724159699E-2</v>
      </c>
      <c r="AC3">
        <v>7.8071385771846399E-2</v>
      </c>
      <c r="AD3">
        <v>21.486999999999998</v>
      </c>
      <c r="AF3">
        <v>3.63101120734746E-2</v>
      </c>
      <c r="AG3">
        <v>7.2317805575611502E-2</v>
      </c>
      <c r="AH3">
        <v>0.109481513709349</v>
      </c>
      <c r="AI3">
        <v>21.488</v>
      </c>
      <c r="AK3">
        <v>2.4570407232673501E-2</v>
      </c>
      <c r="AL3">
        <v>7.7833414990162997E-2</v>
      </c>
      <c r="AM3">
        <v>0.115141049033488</v>
      </c>
      <c r="AN3">
        <v>20.359000000000002</v>
      </c>
      <c r="AP3">
        <v>2.5019658026765701E-2</v>
      </c>
      <c r="AQ3">
        <v>9.1721743549536494E-2</v>
      </c>
      <c r="AR3">
        <v>0.12700076021439299</v>
      </c>
      <c r="AS3">
        <v>21.132000000000001</v>
      </c>
    </row>
    <row r="4" spans="1:45" x14ac:dyDescent="0.25">
      <c r="B4">
        <v>2.7850604798078601E-2</v>
      </c>
      <c r="C4">
        <v>7.8885086714646904E-2</v>
      </c>
      <c r="D4">
        <v>0.12319923924142701</v>
      </c>
      <c r="E4">
        <v>41.866999999999997</v>
      </c>
      <c r="G4">
        <v>4.4422871375669797E-2</v>
      </c>
      <c r="H4">
        <v>8.7931464065120493E-2</v>
      </c>
      <c r="I4">
        <v>0.12881499647477701</v>
      </c>
      <c r="J4">
        <v>67.924000000000007</v>
      </c>
      <c r="L4">
        <v>3.1463690080790398E-2</v>
      </c>
      <c r="M4">
        <v>5.5887830917683699E-2</v>
      </c>
      <c r="N4">
        <v>9.3734871182762705E-2</v>
      </c>
      <c r="O4">
        <v>15.045999999999999</v>
      </c>
      <c r="Q4">
        <v>2.87679655284853E-2</v>
      </c>
      <c r="R4">
        <v>5.2205717796446303E-2</v>
      </c>
      <c r="S4">
        <v>9.1346008167559306E-2</v>
      </c>
      <c r="T4">
        <v>13.568</v>
      </c>
      <c r="V4">
        <v>5.6238039540966497E-2</v>
      </c>
      <c r="W4">
        <v>0.120513591176899</v>
      </c>
      <c r="X4">
        <v>0.17625635051569399</v>
      </c>
      <c r="Y4">
        <v>23.173999999999999</v>
      </c>
      <c r="AA4">
        <v>2.70503830715157E-2</v>
      </c>
      <c r="AB4">
        <v>3.6982861582316E-2</v>
      </c>
      <c r="AC4">
        <v>7.1520873239796307E-2</v>
      </c>
      <c r="AD4">
        <v>16.228000000000002</v>
      </c>
      <c r="AF4">
        <v>2.5642106700930999E-2</v>
      </c>
      <c r="AG4">
        <v>6.0106742249020101E-2</v>
      </c>
      <c r="AH4">
        <v>8.87411997131103E-2</v>
      </c>
      <c r="AI4">
        <v>18.623999999999999</v>
      </c>
      <c r="AK4">
        <v>2.0777011192575301E-2</v>
      </c>
      <c r="AL4">
        <v>7.4266190631721699E-2</v>
      </c>
      <c r="AM4">
        <v>0.12266003837266</v>
      </c>
      <c r="AN4">
        <v>22.582000000000001</v>
      </c>
      <c r="AP4">
        <v>2.58545033512152E-2</v>
      </c>
      <c r="AQ4">
        <v>8.2401546875220097E-2</v>
      </c>
      <c r="AR4">
        <v>0.11680401322672899</v>
      </c>
      <c r="AS4">
        <v>27.297000000000001</v>
      </c>
    </row>
    <row r="5" spans="1:45" x14ac:dyDescent="0.25">
      <c r="B5">
        <v>2.31298096177871E-2</v>
      </c>
      <c r="C5">
        <v>7.5944907544861495E-2</v>
      </c>
      <c r="D5">
        <v>0.11684337188293401</v>
      </c>
      <c r="E5">
        <v>27.276</v>
      </c>
      <c r="G5">
        <v>2.7041716280605699E-2</v>
      </c>
      <c r="H5">
        <v>6.78144572461679E-2</v>
      </c>
      <c r="I5">
        <v>0.107638696478838</v>
      </c>
      <c r="J5">
        <v>66.813999999999993</v>
      </c>
      <c r="L5">
        <v>2.3131769410909699E-2</v>
      </c>
      <c r="M5">
        <v>5.6684374847847503E-2</v>
      </c>
      <c r="N5">
        <v>9.4160420340661799E-2</v>
      </c>
      <c r="O5">
        <v>31.373999999999999</v>
      </c>
      <c r="Q5">
        <v>2.11596196969966E-2</v>
      </c>
      <c r="R5">
        <v>6.0991498294432303E-2</v>
      </c>
      <c r="S5">
        <v>9.2840410758971398E-2</v>
      </c>
      <c r="T5">
        <v>10.273999999999999</v>
      </c>
      <c r="V5">
        <v>4.0435923709389497E-2</v>
      </c>
      <c r="W5">
        <v>0.102387040929055</v>
      </c>
      <c r="X5">
        <v>0.16105519420359901</v>
      </c>
      <c r="Y5">
        <v>17.817</v>
      </c>
      <c r="AA5">
        <v>2.6115109799124101E-2</v>
      </c>
      <c r="AB5">
        <v>3.9500964254232503E-2</v>
      </c>
      <c r="AC5">
        <v>6.3386345251699505E-2</v>
      </c>
      <c r="AD5">
        <v>27.361000000000001</v>
      </c>
      <c r="AF5">
        <v>2.8110619155693298E-2</v>
      </c>
      <c r="AG5">
        <v>5.5078680902533102E-2</v>
      </c>
      <c r="AH5">
        <v>8.5520073106664304E-2</v>
      </c>
      <c r="AI5">
        <v>27.117999999999999</v>
      </c>
      <c r="AK5">
        <v>2.4091265806941702E-2</v>
      </c>
      <c r="AL5">
        <v>9.5822792084582595E-2</v>
      </c>
      <c r="AM5">
        <v>0.12982846574214399</v>
      </c>
      <c r="AN5">
        <v>19.437000000000001</v>
      </c>
      <c r="AP5">
        <v>2.1986155995695499E-2</v>
      </c>
      <c r="AQ5">
        <v>8.0165843333797907E-2</v>
      </c>
      <c r="AR5">
        <v>0.114507240270194</v>
      </c>
      <c r="AS5">
        <v>37.048000000000002</v>
      </c>
    </row>
    <row r="6" spans="1:45" x14ac:dyDescent="0.25">
      <c r="B6">
        <v>2.6724310764863101E-2</v>
      </c>
      <c r="C6">
        <v>8.4573154996860606E-2</v>
      </c>
      <c r="D6">
        <v>0.13407002931131501</v>
      </c>
      <c r="E6">
        <v>31.364999999999998</v>
      </c>
      <c r="G6">
        <v>3.8869685662691202E-2</v>
      </c>
      <c r="H6">
        <v>7.5384017851253302E-2</v>
      </c>
      <c r="I6">
        <v>0.109015780030882</v>
      </c>
      <c r="J6">
        <v>68.186999999999998</v>
      </c>
      <c r="L6">
        <v>3.9509516161598902E-2</v>
      </c>
      <c r="M6">
        <v>7.0732751091422894E-2</v>
      </c>
      <c r="N6">
        <v>9.9774211274272204E-2</v>
      </c>
      <c r="O6">
        <v>29.69</v>
      </c>
      <c r="Q6">
        <v>1.8655761963532701E-2</v>
      </c>
      <c r="R6">
        <v>5.1138386212695702E-2</v>
      </c>
      <c r="S6">
        <v>8.9969843794391796E-2</v>
      </c>
      <c r="T6">
        <v>13.927</v>
      </c>
      <c r="V6">
        <v>3.0541630525001799E-2</v>
      </c>
      <c r="W6">
        <v>8.2692893912309495E-2</v>
      </c>
      <c r="X6">
        <v>0.119950567350477</v>
      </c>
      <c r="Y6">
        <v>22.012</v>
      </c>
      <c r="AA6">
        <v>2.4773312148949601E-2</v>
      </c>
      <c r="AB6">
        <v>4.5668985503889002E-2</v>
      </c>
      <c r="AC6">
        <v>7.3269802430272202E-2</v>
      </c>
      <c r="AD6">
        <v>18.193999999999999</v>
      </c>
      <c r="AF6">
        <v>3.35709121450605E-2</v>
      </c>
      <c r="AG6">
        <v>8.3052387310326894E-2</v>
      </c>
      <c r="AH6">
        <v>0.118476388374796</v>
      </c>
      <c r="AI6">
        <v>22.12</v>
      </c>
      <c r="AK6">
        <v>2.3990560692639301E-2</v>
      </c>
      <c r="AL6">
        <v>9.5078718412992605E-2</v>
      </c>
      <c r="AM6">
        <v>0.14149876319935201</v>
      </c>
      <c r="AN6">
        <v>23.385000000000002</v>
      </c>
      <c r="AP6">
        <v>3.10441453931323E-2</v>
      </c>
      <c r="AQ6">
        <v>7.4317905032101797E-2</v>
      </c>
      <c r="AR6">
        <v>0.103653405526236</v>
      </c>
      <c r="AS6">
        <v>26.588000000000001</v>
      </c>
    </row>
    <row r="7" spans="1:45" x14ac:dyDescent="0.25">
      <c r="B7">
        <v>2.5004067814251602E-2</v>
      </c>
      <c r="C7">
        <v>6.7411442582438599E-2</v>
      </c>
      <c r="D7">
        <v>0.10994977921876301</v>
      </c>
      <c r="E7">
        <v>30.152000000000001</v>
      </c>
      <c r="G7">
        <v>4.58762606119167E-2</v>
      </c>
      <c r="H7">
        <v>7.3868701193652297E-2</v>
      </c>
      <c r="I7">
        <v>0.12329941417944</v>
      </c>
      <c r="J7">
        <v>69.132000000000005</v>
      </c>
      <c r="L7">
        <v>2.7959113408814899E-2</v>
      </c>
      <c r="M7">
        <v>7.7345798265489596E-2</v>
      </c>
      <c r="N7">
        <v>0.109772234465755</v>
      </c>
      <c r="O7">
        <v>26.718</v>
      </c>
      <c r="Q7">
        <v>3.2674541146652997E-2</v>
      </c>
      <c r="R7">
        <v>5.2053487661759497E-2</v>
      </c>
      <c r="S7">
        <v>7.7244609887363605E-2</v>
      </c>
      <c r="T7">
        <v>20.998000000000001</v>
      </c>
      <c r="V7">
        <v>2.2946252748759E-2</v>
      </c>
      <c r="W7">
        <v>7.7537977008323294E-2</v>
      </c>
      <c r="X7">
        <v>0.114931255511005</v>
      </c>
      <c r="Y7">
        <v>22.733000000000001</v>
      </c>
      <c r="AA7">
        <v>2.3821072508272201E-2</v>
      </c>
      <c r="AB7">
        <v>4.3468720678750801E-2</v>
      </c>
      <c r="AC7">
        <v>7.4182611238381296E-2</v>
      </c>
      <c r="AD7">
        <v>13.452</v>
      </c>
      <c r="AF7">
        <v>2.7075683596367299E-2</v>
      </c>
      <c r="AG7">
        <v>6.4680112615861998E-2</v>
      </c>
      <c r="AH7">
        <v>9.0130563921990106E-2</v>
      </c>
      <c r="AI7">
        <v>27.92</v>
      </c>
      <c r="AK7">
        <v>2.51219303300819E-2</v>
      </c>
      <c r="AL7">
        <v>8.2939647951568801E-2</v>
      </c>
      <c r="AM7">
        <v>0.11538822344136999</v>
      </c>
      <c r="AN7">
        <v>22.504000000000001</v>
      </c>
      <c r="AP7">
        <v>2.26975601027034E-2</v>
      </c>
      <c r="AQ7">
        <v>8.3990870256079195E-2</v>
      </c>
      <c r="AR7">
        <v>0.11554361380742099</v>
      </c>
      <c r="AS7">
        <v>49.427999999999997</v>
      </c>
    </row>
    <row r="8" spans="1:45" x14ac:dyDescent="0.25">
      <c r="B8">
        <v>2.75171333621189E-2</v>
      </c>
      <c r="C8">
        <v>9.1600757121560406E-2</v>
      </c>
      <c r="D8">
        <v>0.13071314652177801</v>
      </c>
      <c r="E8">
        <v>36.975000000000001</v>
      </c>
      <c r="G8">
        <v>2.9813423955020301E-2</v>
      </c>
      <c r="H8">
        <v>5.5346589044917002E-2</v>
      </c>
      <c r="I8">
        <v>8.7434518528143504E-2</v>
      </c>
      <c r="J8">
        <v>68.953000000000003</v>
      </c>
      <c r="L8">
        <v>2.8325316770243001E-2</v>
      </c>
      <c r="M8">
        <v>6.8930236372593906E-2</v>
      </c>
      <c r="N8">
        <v>0.104646847462845</v>
      </c>
      <c r="O8">
        <v>38.786999999999999</v>
      </c>
      <c r="Q8">
        <v>2.04521199183894E-2</v>
      </c>
      <c r="R8">
        <v>5.0180353749301701E-2</v>
      </c>
      <c r="S8">
        <v>8.7509907387739699E-2</v>
      </c>
      <c r="T8">
        <v>15.680999999999999</v>
      </c>
      <c r="V8">
        <v>3.3783184448067598E-2</v>
      </c>
      <c r="W8">
        <v>8.9261722616969602E-2</v>
      </c>
      <c r="X8">
        <v>0.127671589824773</v>
      </c>
      <c r="Y8">
        <v>24.445</v>
      </c>
      <c r="AA8">
        <v>1.9166331901536601E-2</v>
      </c>
      <c r="AB8">
        <v>3.7016810776801003E-2</v>
      </c>
      <c r="AC8">
        <v>6.3533078829264497E-2</v>
      </c>
      <c r="AD8">
        <v>15.802</v>
      </c>
      <c r="AF8">
        <v>2.5431886951774001E-2</v>
      </c>
      <c r="AG8">
        <v>5.4983551438840102E-2</v>
      </c>
      <c r="AH8">
        <v>9.2072543204171201E-2</v>
      </c>
      <c r="AI8">
        <v>29.754000000000001</v>
      </c>
      <c r="AK8">
        <v>2.4874014309243998E-2</v>
      </c>
      <c r="AL8">
        <v>7.8177462975007397E-2</v>
      </c>
      <c r="AM8">
        <v>0.114376281540327</v>
      </c>
      <c r="AN8">
        <v>23.832000000000001</v>
      </c>
      <c r="AP8">
        <v>4.76304494631462E-2</v>
      </c>
      <c r="AQ8">
        <v>4.76304494631462E-2</v>
      </c>
      <c r="AR8">
        <v>0.103609811890248</v>
      </c>
      <c r="AS8">
        <v>58.372</v>
      </c>
    </row>
    <row r="9" spans="1:45" x14ac:dyDescent="0.25">
      <c r="B9">
        <v>3.2824011291702801E-2</v>
      </c>
      <c r="C9">
        <v>8.52166788081965E-2</v>
      </c>
      <c r="D9">
        <v>0.12569091443209299</v>
      </c>
      <c r="E9">
        <v>23.687000000000001</v>
      </c>
      <c r="G9">
        <v>2.7609756604761601E-2</v>
      </c>
      <c r="H9">
        <v>5.8496183493463499E-2</v>
      </c>
      <c r="I9">
        <v>8.4031532787050098E-2</v>
      </c>
      <c r="J9">
        <v>64.820999999999998</v>
      </c>
      <c r="L9">
        <v>2.0510180848967999E-2</v>
      </c>
      <c r="M9">
        <v>5.7605047837328498E-2</v>
      </c>
      <c r="N9">
        <v>9.0951938522294204E-2</v>
      </c>
      <c r="O9">
        <v>31.463999999999999</v>
      </c>
      <c r="Q9">
        <v>2.3322390932450102E-2</v>
      </c>
      <c r="R9">
        <v>7.2014102522054396E-2</v>
      </c>
      <c r="S9">
        <v>0.104008686647166</v>
      </c>
      <c r="T9">
        <v>10.489000000000001</v>
      </c>
      <c r="V9">
        <v>4.2612810133607203E-2</v>
      </c>
      <c r="W9">
        <v>9.4506523454889496E-2</v>
      </c>
      <c r="X9">
        <v>0.149357253467887</v>
      </c>
      <c r="Y9">
        <v>19.027999999999999</v>
      </c>
      <c r="AA9">
        <v>1.7298696303018099E-2</v>
      </c>
      <c r="AB9">
        <v>4.1928686558020997E-2</v>
      </c>
      <c r="AC9">
        <v>6.6632022524609605E-2</v>
      </c>
      <c r="AD9">
        <v>25.681999999999999</v>
      </c>
      <c r="AF9">
        <v>2.26604212336395E-2</v>
      </c>
      <c r="AG9">
        <v>5.9243424004531399E-2</v>
      </c>
      <c r="AH9">
        <v>8.7621837090424898E-2</v>
      </c>
      <c r="AI9">
        <v>17.327000000000002</v>
      </c>
      <c r="AK9">
        <v>2.2804364415817499E-2</v>
      </c>
      <c r="AL9">
        <v>8.2726757343302801E-2</v>
      </c>
      <c r="AM9">
        <v>0.129899135317735</v>
      </c>
      <c r="AN9">
        <v>19.920000000000002</v>
      </c>
      <c r="AP9">
        <v>2.3270166352764101E-2</v>
      </c>
      <c r="AQ9">
        <v>7.5687426711483E-2</v>
      </c>
      <c r="AR9">
        <v>0.107930539379978</v>
      </c>
      <c r="AS9">
        <v>30.024999999999999</v>
      </c>
    </row>
    <row r="10" spans="1:45" x14ac:dyDescent="0.25">
      <c r="B10">
        <v>2.2419856561932398E-2</v>
      </c>
      <c r="C10">
        <v>7.3385264284380594E-2</v>
      </c>
      <c r="D10">
        <v>0.111814662160047</v>
      </c>
      <c r="E10">
        <v>39.506999999999998</v>
      </c>
      <c r="G10">
        <v>2.4882464384280999E-2</v>
      </c>
      <c r="H10">
        <v>6.1790920801079903E-2</v>
      </c>
      <c r="I10">
        <v>9.6421564298333207E-2</v>
      </c>
      <c r="J10">
        <v>67.039000000000001</v>
      </c>
      <c r="L10">
        <v>2.2675663364414698E-2</v>
      </c>
      <c r="M10">
        <v>6.7004817735023606E-2</v>
      </c>
      <c r="N10">
        <v>9.9517300618381793E-2</v>
      </c>
      <c r="O10">
        <v>29.931999999999999</v>
      </c>
      <c r="Q10">
        <v>4.0253567156337697E-2</v>
      </c>
      <c r="R10">
        <v>7.9841395273104299E-2</v>
      </c>
      <c r="S10">
        <v>0.11832375021651199</v>
      </c>
      <c r="T10">
        <v>13.525</v>
      </c>
      <c r="V10">
        <v>2.7874684841372899E-2</v>
      </c>
      <c r="W10">
        <v>9.1497219674980895E-2</v>
      </c>
      <c r="X10">
        <v>0.13389937251912201</v>
      </c>
      <c r="Y10">
        <v>17.693999999999999</v>
      </c>
      <c r="AA10">
        <v>3.8835822082055702E-2</v>
      </c>
      <c r="AB10">
        <v>6.1256598563760201E-2</v>
      </c>
      <c r="AC10">
        <v>0.103975424866434</v>
      </c>
      <c r="AD10">
        <v>17.57</v>
      </c>
      <c r="AF10">
        <v>1.9371384481262899E-2</v>
      </c>
      <c r="AG10">
        <v>4.6382241863367001E-2</v>
      </c>
      <c r="AH10">
        <v>7.7063419178331996E-2</v>
      </c>
      <c r="AI10">
        <v>25.245000000000001</v>
      </c>
      <c r="AK10">
        <v>2.0350979061241E-2</v>
      </c>
      <c r="AL10">
        <v>7.6462007730087503E-2</v>
      </c>
      <c r="AM10">
        <v>0.114777664661182</v>
      </c>
      <c r="AN10">
        <v>22.704000000000001</v>
      </c>
      <c r="AP10">
        <v>3.5657516615250698E-2</v>
      </c>
      <c r="AQ10">
        <v>7.8638505183508706E-2</v>
      </c>
      <c r="AR10">
        <v>0.108322786462291</v>
      </c>
      <c r="AS10">
        <v>29.582999999999998</v>
      </c>
    </row>
    <row r="11" spans="1:45" x14ac:dyDescent="0.25">
      <c r="B11">
        <v>1.92645364972579E-2</v>
      </c>
      <c r="C11">
        <v>9.0501910955612996E-2</v>
      </c>
      <c r="D11">
        <v>0.128774238694111</v>
      </c>
      <c r="E11">
        <v>30.405000000000001</v>
      </c>
      <c r="G11">
        <v>2.83294909728906E-2</v>
      </c>
      <c r="H11">
        <v>4.7846990903257398E-2</v>
      </c>
      <c r="I11">
        <v>7.4409208161904203E-2</v>
      </c>
      <c r="J11">
        <v>68.929000000000002</v>
      </c>
      <c r="L11">
        <v>3.6740914180966103E-2</v>
      </c>
      <c r="M11">
        <v>5.4363682853851E-2</v>
      </c>
      <c r="N11">
        <v>8.8195684651071499E-2</v>
      </c>
      <c r="O11">
        <v>27.030999999999999</v>
      </c>
      <c r="Q11">
        <v>3.5447379469402303E-2</v>
      </c>
      <c r="R11">
        <v>6.5021446421322696E-2</v>
      </c>
      <c r="S11">
        <v>0.101787857419627</v>
      </c>
      <c r="T11">
        <v>16.236000000000001</v>
      </c>
      <c r="V11">
        <v>2.2941190796124299E-2</v>
      </c>
      <c r="W11">
        <v>9.2304606413962001E-2</v>
      </c>
      <c r="X11">
        <v>0.14300652238551201</v>
      </c>
      <c r="Y11">
        <v>15.917999999999999</v>
      </c>
      <c r="AA11">
        <v>2.2253613069624801E-2</v>
      </c>
      <c r="AB11">
        <v>3.7310383991811302E-2</v>
      </c>
      <c r="AC11">
        <v>6.4335006183306398E-2</v>
      </c>
      <c r="AD11">
        <v>17.585000000000001</v>
      </c>
      <c r="AF11">
        <v>2.37705601280227E-2</v>
      </c>
      <c r="AG11">
        <v>4.93713382929638E-2</v>
      </c>
      <c r="AH11">
        <v>7.4364239679994004E-2</v>
      </c>
      <c r="AI11">
        <v>18.052</v>
      </c>
      <c r="AK11">
        <v>2.6707882561130401E-2</v>
      </c>
      <c r="AL11">
        <v>8.55448702677091E-2</v>
      </c>
      <c r="AM11">
        <v>0.13462098925222599</v>
      </c>
      <c r="AN11">
        <v>27.879000000000001</v>
      </c>
      <c r="AP11">
        <v>2.6176746006878301E-2</v>
      </c>
      <c r="AQ11">
        <v>6.9361893063728405E-2</v>
      </c>
      <c r="AR11">
        <v>0.101300249669939</v>
      </c>
      <c r="AS11">
        <v>26.504999999999999</v>
      </c>
    </row>
    <row r="12" spans="1:45" x14ac:dyDescent="0.25">
      <c r="B12">
        <v>4.9184110199966297E-2</v>
      </c>
      <c r="C12">
        <v>7.3273216244105696E-2</v>
      </c>
      <c r="D12">
        <v>0.102677848448644</v>
      </c>
      <c r="E12">
        <v>75.016000000000005</v>
      </c>
      <c r="G12">
        <v>2.9058196378361701E-2</v>
      </c>
      <c r="H12">
        <v>5.2081575149766003E-2</v>
      </c>
      <c r="I12">
        <v>8.1726313574664006E-2</v>
      </c>
      <c r="J12">
        <v>69.695999999999998</v>
      </c>
      <c r="L12">
        <v>3.1232729229883401E-2</v>
      </c>
      <c r="M12">
        <v>5.9507245411935597E-2</v>
      </c>
      <c r="N12">
        <v>8.6659454870309696E-2</v>
      </c>
      <c r="O12">
        <v>24.138000000000002</v>
      </c>
      <c r="Q12">
        <v>1.8517853877052001E-2</v>
      </c>
      <c r="R12">
        <v>4.3415198413262503E-2</v>
      </c>
      <c r="S12">
        <v>8.5172069738659997E-2</v>
      </c>
      <c r="T12">
        <v>19.666</v>
      </c>
      <c r="V12">
        <v>3.2584801198032601E-2</v>
      </c>
      <c r="W12">
        <v>9.8724719494777902E-2</v>
      </c>
      <c r="X12">
        <v>0.13569892990976101</v>
      </c>
      <c r="Y12">
        <v>28.326000000000001</v>
      </c>
      <c r="AA12">
        <v>2.4337404669764501E-2</v>
      </c>
      <c r="AB12">
        <v>3.61815550228064E-2</v>
      </c>
      <c r="AC12">
        <v>6.20974665302019E-2</v>
      </c>
      <c r="AD12">
        <v>23.408000000000001</v>
      </c>
      <c r="AF12">
        <v>3.5125832963654298E-2</v>
      </c>
      <c r="AG12">
        <v>5.6897732499457399E-2</v>
      </c>
      <c r="AH12">
        <v>8.4621782598580497E-2</v>
      </c>
      <c r="AI12">
        <v>18.945</v>
      </c>
      <c r="AK12">
        <v>2.7467823990127802E-2</v>
      </c>
      <c r="AL12">
        <v>8.4996980593651406E-2</v>
      </c>
      <c r="AM12">
        <v>0.11826939383604999</v>
      </c>
      <c r="AN12">
        <v>22.166</v>
      </c>
      <c r="AP12">
        <v>3.2201984664609898E-2</v>
      </c>
      <c r="AQ12">
        <v>9.6235942377709702E-2</v>
      </c>
      <c r="AR12">
        <v>0.137349794937282</v>
      </c>
      <c r="AS12">
        <v>37.116999999999997</v>
      </c>
    </row>
    <row r="13" spans="1:45" x14ac:dyDescent="0.25">
      <c r="B13" s="1">
        <f>AVERAGE(B12,B11,B10,B9,B8,B7,B5,B6,B4,B3)</f>
        <v>2.814086682257343E-2</v>
      </c>
      <c r="C13" s="1">
        <f>AVERAGE(C12,C11,C10,C9,C8,C7,C6,C5,C4,C3)</f>
        <v>8.0515580931555461E-2</v>
      </c>
      <c r="D13" s="1">
        <f>AVERAGE(D12,D11,D10,D9,D8,D7,D6,D5,D4,D3)</f>
        <v>0.1210065733011266</v>
      </c>
      <c r="E13" s="1">
        <f>AVERAGE(E12,E11,E10,E9,E8,E7,E6,E5,E4,E3)</f>
        <v>36.685500000000005</v>
      </c>
      <c r="G13" s="1">
        <f>AVERAGE(G3:G12)</f>
        <v>3.3356118834341961E-2</v>
      </c>
      <c r="H13" s="1">
        <f>AVERAGE(H3:H12)</f>
        <v>6.4566201259505435E-2</v>
      </c>
      <c r="I13" s="1">
        <f>AVERAGE(I3:I12)</f>
        <v>9.896900188802521E-2</v>
      </c>
      <c r="J13" s="1">
        <f>AVERAGE(J3:J12)</f>
        <v>67.884100000000004</v>
      </c>
      <c r="L13" s="1">
        <f>AVERAGE(L3:L12)</f>
        <v>2.8854363898115732E-2</v>
      </c>
      <c r="M13" s="1">
        <f>AVERAGE(M3:M12)</f>
        <v>6.2561356006365171E-2</v>
      </c>
      <c r="N13" s="1">
        <f>AVERAGE(N3:N12)</f>
        <v>9.6115390689109487E-2</v>
      </c>
      <c r="O13" s="1">
        <f>AVERAGE(O3:O12)</f>
        <v>28.051499999999994</v>
      </c>
      <c r="Q13" s="1">
        <f>AVERAGE(Q3:Q12)</f>
        <v>2.5814438099409483E-2</v>
      </c>
      <c r="R13" s="1">
        <f>AVERAGE(R3:R12)</f>
        <v>5.7631553851496362E-2</v>
      </c>
      <c r="S13" s="1">
        <f>AVERAGE(S3:S12)</f>
        <v>9.3145198624701428E-2</v>
      </c>
      <c r="T13" s="1">
        <f>AVERAGE(T3:T12)</f>
        <v>14.630100000000002</v>
      </c>
      <c r="V13" s="1">
        <f>AVERAGE(V3:V12)</f>
        <v>3.4994326701219283E-2</v>
      </c>
      <c r="W13" s="1">
        <f>AVERAGE(W3:W12)</f>
        <v>9.2711907159115231E-2</v>
      </c>
      <c r="X13" s="1">
        <f>AVERAGE(X3:X12)</f>
        <v>0.13784173301684291</v>
      </c>
      <c r="Y13" s="1">
        <f>AVERAGE(Y3:Y12)</f>
        <v>21.793199999999999</v>
      </c>
      <c r="AA13" s="1">
        <f>AVERAGE(AA3:AA12)</f>
        <v>2.6047150353890956E-2</v>
      </c>
      <c r="AB13" s="1">
        <f>AVERAGE(AB3:AB12)</f>
        <v>4.3191832165654795E-2</v>
      </c>
      <c r="AC13" s="1">
        <f>AVERAGE(AC3:AC12)</f>
        <v>7.2100401686581203E-2</v>
      </c>
      <c r="AD13" s="1">
        <f>AVERAGE(AD3:AD12)</f>
        <v>19.6769</v>
      </c>
      <c r="AF13" s="1">
        <f>AVERAGE(AF3:AF12)</f>
        <v>2.7706951942988011E-2</v>
      </c>
      <c r="AG13" s="1">
        <f>AVERAGE(AG3:AG12)</f>
        <v>6.0211401675251318E-2</v>
      </c>
      <c r="AH13" s="1">
        <f>AVERAGE(AH3:AH12)</f>
        <v>9.0809356057741236E-2</v>
      </c>
      <c r="AI13" s="1">
        <f>AVERAGE(AI3:AI12)</f>
        <v>22.659299999999998</v>
      </c>
      <c r="AK13" s="1">
        <f>AVERAGE(AK3:AK12)</f>
        <v>2.4075623959247238E-2</v>
      </c>
      <c r="AL13" s="1">
        <f>AVERAGE(AL3:AL12)</f>
        <v>8.3384884298078693E-2</v>
      </c>
      <c r="AM13" s="1">
        <f>AVERAGE(AM3:AM12)</f>
        <v>0.12364600043965339</v>
      </c>
      <c r="AN13" s="1">
        <f>AVERAGE(AN3:AN12)</f>
        <v>22.476800000000001</v>
      </c>
      <c r="AP13" s="1">
        <f>AVERAGE(AP3:AP12)</f>
        <v>2.9153888597216134E-2</v>
      </c>
      <c r="AQ13" s="1">
        <f>AVERAGE(AQ3:AQ12)</f>
        <v>7.8015212584631149E-2</v>
      </c>
      <c r="AR13" s="1">
        <f>AVERAGE(AR3:AR12)</f>
        <v>0.11360222153847108</v>
      </c>
      <c r="AS13" s="1">
        <f>AVERAGE(AS3:AS12)</f>
        <v>34.3095</v>
      </c>
    </row>
    <row r="15" spans="1:45" x14ac:dyDescent="0.25">
      <c r="A15" t="s">
        <v>6</v>
      </c>
      <c r="B15">
        <v>4.1662692470210601E-2</v>
      </c>
      <c r="C15">
        <v>9.6823327762757594E-2</v>
      </c>
      <c r="D15">
        <v>0.12588305161979499</v>
      </c>
      <c r="E15">
        <v>24.751999999999999</v>
      </c>
      <c r="G15">
        <v>2.99721221958213E-2</v>
      </c>
      <c r="H15">
        <v>7.0515297630180898E-2</v>
      </c>
      <c r="I15">
        <v>0.101699749172684</v>
      </c>
      <c r="J15">
        <v>91.241</v>
      </c>
      <c r="L15">
        <v>2.4226339226850701E-2</v>
      </c>
      <c r="M15">
        <v>5.6232658908154001E-2</v>
      </c>
      <c r="N15">
        <v>8.4519283245677201E-2</v>
      </c>
      <c r="O15">
        <v>36.497999999999998</v>
      </c>
      <c r="Q15">
        <v>3.1399364134521698E-2</v>
      </c>
      <c r="R15">
        <v>8.0293149488934595E-2</v>
      </c>
      <c r="S15">
        <v>0.111014054157895</v>
      </c>
      <c r="T15">
        <v>13.025</v>
      </c>
      <c r="V15">
        <v>4.5476437434765898E-2</v>
      </c>
      <c r="W15">
        <v>0.132694839968064</v>
      </c>
      <c r="X15">
        <v>0.157406259854112</v>
      </c>
      <c r="Y15">
        <v>33.357999999999997</v>
      </c>
      <c r="AA15">
        <v>1.8474145724010502E-2</v>
      </c>
      <c r="AB15">
        <v>3.4511360633785397E-2</v>
      </c>
      <c r="AC15">
        <v>5.9628192716396203E-2</v>
      </c>
      <c r="AD15">
        <v>17.652000000000001</v>
      </c>
      <c r="AF15">
        <v>2.9004716575737902E-2</v>
      </c>
      <c r="AG15">
        <v>4.95975764541726E-2</v>
      </c>
      <c r="AH15">
        <v>7.1155483395594202E-2</v>
      </c>
      <c r="AI15">
        <v>27.152999999999999</v>
      </c>
      <c r="AK15">
        <v>2.8245394265770499E-2</v>
      </c>
      <c r="AL15">
        <v>7.9891163771849197E-2</v>
      </c>
      <c r="AM15">
        <v>0.113680567255491</v>
      </c>
      <c r="AN15">
        <v>18.004999999999999</v>
      </c>
      <c r="AP15">
        <v>2.7176142177150898E-2</v>
      </c>
      <c r="AQ15">
        <v>0.10383688608840499</v>
      </c>
      <c r="AR15">
        <v>0.13325271799237301</v>
      </c>
      <c r="AS15">
        <v>37.348999999999997</v>
      </c>
    </row>
    <row r="16" spans="1:45" x14ac:dyDescent="0.25">
      <c r="B16">
        <v>6.0319848082474599E-2</v>
      </c>
      <c r="C16">
        <v>0.11028219522794699</v>
      </c>
      <c r="D16">
        <v>0.13530666855446499</v>
      </c>
      <c r="E16">
        <v>27.97</v>
      </c>
      <c r="G16">
        <v>2.9621527707775701E-2</v>
      </c>
      <c r="H16">
        <v>6.3692577408408196E-2</v>
      </c>
      <c r="I16">
        <v>8.8949353999380698E-2</v>
      </c>
      <c r="J16">
        <v>91.962000000000003</v>
      </c>
      <c r="L16">
        <v>5.0591688968739099E-2</v>
      </c>
      <c r="M16">
        <v>7.6397251968934904E-2</v>
      </c>
      <c r="N16">
        <v>0.10305381548933901</v>
      </c>
      <c r="O16">
        <v>36.69</v>
      </c>
      <c r="Q16">
        <v>4.3070085766327898E-2</v>
      </c>
      <c r="R16">
        <v>8.39840505694677E-2</v>
      </c>
      <c r="S16">
        <v>0.127329719951459</v>
      </c>
      <c r="T16">
        <v>9.4550000000000001</v>
      </c>
      <c r="V16">
        <v>2.91242925726138E-2</v>
      </c>
      <c r="W16">
        <v>0.109456478278056</v>
      </c>
      <c r="X16">
        <v>0.14538583481459399</v>
      </c>
      <c r="Y16">
        <v>26.614000000000001</v>
      </c>
      <c r="AA16">
        <v>2.19810374716542E-2</v>
      </c>
      <c r="AB16">
        <v>4.7191602765984497E-2</v>
      </c>
      <c r="AC16">
        <v>7.6268109635365594E-2</v>
      </c>
      <c r="AD16">
        <v>16.384</v>
      </c>
      <c r="AF16">
        <v>2.2252828523940699E-2</v>
      </c>
      <c r="AG16">
        <v>7.2487927013115405E-2</v>
      </c>
      <c r="AH16">
        <v>9.8872979582718096E-2</v>
      </c>
      <c r="AI16">
        <v>19.545999999999999</v>
      </c>
      <c r="AK16">
        <v>2.5955951739970701E-2</v>
      </c>
      <c r="AL16">
        <v>8.3614149858904405E-2</v>
      </c>
      <c r="AM16">
        <v>0.116878170328228</v>
      </c>
      <c r="AN16">
        <v>25.096</v>
      </c>
      <c r="AP16">
        <v>3.43775378165612E-2</v>
      </c>
      <c r="AQ16">
        <v>7.7106813578382699E-2</v>
      </c>
      <c r="AR16">
        <v>0.10415975911254099</v>
      </c>
      <c r="AS16">
        <v>42.768999999999998</v>
      </c>
    </row>
    <row r="17" spans="1:45" x14ac:dyDescent="0.25">
      <c r="B17">
        <v>2.6538874601437001E-2</v>
      </c>
      <c r="C17">
        <v>7.3550810815262199E-2</v>
      </c>
      <c r="D17">
        <v>0.107546259109458</v>
      </c>
      <c r="E17">
        <v>24.494</v>
      </c>
      <c r="G17">
        <v>2.4985633467280499E-2</v>
      </c>
      <c r="H17">
        <v>6.4330451359527599E-2</v>
      </c>
      <c r="I17">
        <v>9.0594978040488702E-2</v>
      </c>
      <c r="J17">
        <v>57.451999999999998</v>
      </c>
      <c r="L17">
        <v>2.8287911083133301E-2</v>
      </c>
      <c r="M17">
        <v>5.6301437666033398E-2</v>
      </c>
      <c r="N17">
        <v>8.8215622358562298E-2</v>
      </c>
      <c r="O17">
        <v>32.716999999999999</v>
      </c>
      <c r="Q17">
        <v>2.1343455999108901E-2</v>
      </c>
      <c r="R17">
        <v>6.0349936381500102E-2</v>
      </c>
      <c r="S17">
        <v>8.9718671767041999E-2</v>
      </c>
      <c r="T17">
        <v>7.1539999999999999</v>
      </c>
      <c r="V17">
        <v>4.4045508031763103E-2</v>
      </c>
      <c r="W17">
        <v>0.115591684234909</v>
      </c>
      <c r="X17">
        <v>0.14809612070196199</v>
      </c>
      <c r="Y17">
        <v>30.007999999999999</v>
      </c>
      <c r="AA17">
        <v>2.3685739921557401E-2</v>
      </c>
      <c r="AB17">
        <v>4.5824046270510801E-2</v>
      </c>
      <c r="AC17">
        <v>7.4716746107547194E-2</v>
      </c>
      <c r="AD17">
        <v>16.248999999999999</v>
      </c>
      <c r="AF17">
        <v>2.1904587861135499E-2</v>
      </c>
      <c r="AG17">
        <v>5.8738209940819901E-2</v>
      </c>
      <c r="AH17">
        <v>8.5596020798023101E-2</v>
      </c>
      <c r="AI17">
        <v>20.716000000000001</v>
      </c>
      <c r="AK17">
        <v>3.0462951974207599E-2</v>
      </c>
      <c r="AL17">
        <v>0.102308694979689</v>
      </c>
      <c r="AM17">
        <v>0.140864319873474</v>
      </c>
      <c r="AN17">
        <v>19.489000000000001</v>
      </c>
      <c r="AP17">
        <v>4.0281251154264799E-2</v>
      </c>
      <c r="AQ17">
        <v>9.5288737859461306E-2</v>
      </c>
      <c r="AR17">
        <v>0.125150063241426</v>
      </c>
      <c r="AS17">
        <v>29.085000000000001</v>
      </c>
    </row>
    <row r="18" spans="1:45" x14ac:dyDescent="0.25">
      <c r="B18">
        <v>5.0426850649419298E-2</v>
      </c>
      <c r="C18">
        <v>9.1092459600381204E-2</v>
      </c>
      <c r="D18">
        <v>0.120061328226288</v>
      </c>
      <c r="E18">
        <v>36.537999999999997</v>
      </c>
      <c r="G18">
        <v>4.3976582489678603E-2</v>
      </c>
      <c r="H18">
        <v>7.8807339304370394E-2</v>
      </c>
      <c r="I18">
        <v>0.11295443367327899</v>
      </c>
      <c r="J18">
        <v>64.894999999999996</v>
      </c>
      <c r="L18">
        <v>1.5902062579183598E-2</v>
      </c>
      <c r="M18">
        <v>5.8503341201463797E-2</v>
      </c>
      <c r="N18">
        <v>8.6572682572176304E-2</v>
      </c>
      <c r="O18">
        <v>31.59</v>
      </c>
      <c r="Q18">
        <v>3.2529114687456201E-2</v>
      </c>
      <c r="R18">
        <v>6.36218140203271E-2</v>
      </c>
      <c r="S18">
        <v>9.75437750278913E-2</v>
      </c>
      <c r="T18">
        <v>10.029999999999999</v>
      </c>
      <c r="V18">
        <v>3.5686674002998998E-2</v>
      </c>
      <c r="W18">
        <v>9.9987363083909098E-2</v>
      </c>
      <c r="X18">
        <v>0.13130549594962099</v>
      </c>
      <c r="Y18">
        <v>19.994</v>
      </c>
      <c r="AA18">
        <v>2.5910253915432599E-2</v>
      </c>
      <c r="AB18">
        <v>3.8253300809473201E-2</v>
      </c>
      <c r="AC18">
        <v>6.6922060200960698E-2</v>
      </c>
      <c r="AD18">
        <v>15.318</v>
      </c>
      <c r="AF18">
        <v>2.5573272432065398E-2</v>
      </c>
      <c r="AG18">
        <v>6.1005949010924002E-2</v>
      </c>
      <c r="AH18">
        <v>9.1311472417515499E-2</v>
      </c>
      <c r="AI18">
        <v>28.773</v>
      </c>
      <c r="AK18">
        <v>4.6542934506939998E-2</v>
      </c>
      <c r="AL18">
        <v>9.1844422468497902E-2</v>
      </c>
      <c r="AM18">
        <v>0.12705787345871999</v>
      </c>
      <c r="AN18">
        <v>18.178000000000001</v>
      </c>
      <c r="AP18">
        <v>4.1602167199336799E-2</v>
      </c>
      <c r="AQ18">
        <v>0.10739164508353601</v>
      </c>
      <c r="AR18">
        <v>0.14488453785397001</v>
      </c>
      <c r="AS18">
        <v>56.052</v>
      </c>
    </row>
    <row r="19" spans="1:45" x14ac:dyDescent="0.25">
      <c r="B19">
        <v>3.4843529471021498E-2</v>
      </c>
      <c r="C19">
        <v>8.9406329412064195E-2</v>
      </c>
      <c r="D19">
        <v>0.12596686716368899</v>
      </c>
      <c r="E19">
        <v>25.077999999999999</v>
      </c>
      <c r="G19">
        <v>6.6185667160799794E-2</v>
      </c>
      <c r="H19">
        <v>9.0276268849617605E-2</v>
      </c>
      <c r="I19">
        <v>0.119717523382847</v>
      </c>
      <c r="J19">
        <v>68.582999999999998</v>
      </c>
      <c r="L19">
        <v>2.30357902617782E-2</v>
      </c>
      <c r="M19">
        <v>5.7481943733788503E-2</v>
      </c>
      <c r="N19">
        <v>8.5666597047704296E-2</v>
      </c>
      <c r="O19">
        <v>34.927</v>
      </c>
      <c r="Q19">
        <v>7.8228289118063093E-2</v>
      </c>
      <c r="R19">
        <v>0.142957753482886</v>
      </c>
      <c r="S19">
        <v>0.19421705996548899</v>
      </c>
      <c r="T19">
        <v>11.249000000000001</v>
      </c>
      <c r="V19">
        <v>3.3964818913848401E-2</v>
      </c>
      <c r="W19">
        <v>0.11491581318930499</v>
      </c>
      <c r="X19">
        <v>0.161976688448532</v>
      </c>
      <c r="Y19">
        <v>18.574999999999999</v>
      </c>
      <c r="AA19">
        <v>2.9474891946159602E-2</v>
      </c>
      <c r="AB19">
        <v>4.4426106202279998E-2</v>
      </c>
      <c r="AC19">
        <v>7.4360052541624699E-2</v>
      </c>
      <c r="AD19">
        <v>27.309000000000001</v>
      </c>
      <c r="AF19">
        <v>4.0138575207416198E-2</v>
      </c>
      <c r="AG19">
        <v>6.8818061587283305E-2</v>
      </c>
      <c r="AH19">
        <v>9.4712787948937199E-2</v>
      </c>
      <c r="AI19">
        <v>21</v>
      </c>
      <c r="AK19">
        <v>8.6289264879609306E-2</v>
      </c>
      <c r="AL19">
        <v>0.135244094067582</v>
      </c>
      <c r="AM19">
        <v>0.19422131595953199</v>
      </c>
      <c r="AN19">
        <v>17.260000000000002</v>
      </c>
      <c r="AP19">
        <v>4.5926524981003601E-2</v>
      </c>
      <c r="AQ19">
        <v>9.6978733051116206E-2</v>
      </c>
      <c r="AR19">
        <v>0.138316999529525</v>
      </c>
      <c r="AS19">
        <v>57.091000000000001</v>
      </c>
    </row>
    <row r="20" spans="1:45" x14ac:dyDescent="0.25">
      <c r="B20">
        <v>2.5597039961619099E-2</v>
      </c>
      <c r="C20">
        <v>7.9293404262791897E-2</v>
      </c>
      <c r="D20">
        <v>0.109531193642274</v>
      </c>
      <c r="E20">
        <v>25.359000000000002</v>
      </c>
      <c r="G20">
        <v>3.4694413338061503E-2</v>
      </c>
      <c r="H20">
        <v>7.83297753005672E-2</v>
      </c>
      <c r="I20">
        <v>0.113219135577883</v>
      </c>
      <c r="J20">
        <v>63.51</v>
      </c>
      <c r="L20">
        <v>2.6629090380509899E-2</v>
      </c>
      <c r="M20">
        <v>6.8185929196506206E-2</v>
      </c>
      <c r="N20">
        <v>0.113807467006465</v>
      </c>
      <c r="O20">
        <v>29.641999999999999</v>
      </c>
      <c r="Q20">
        <v>3.02716509663019E-2</v>
      </c>
      <c r="R20">
        <v>7.4213183874439995E-2</v>
      </c>
      <c r="S20">
        <v>0.10949928343608201</v>
      </c>
      <c r="T20">
        <v>8.8130000000000006</v>
      </c>
      <c r="V20">
        <v>2.8037806794715198E-2</v>
      </c>
      <c r="W20">
        <v>0.130181510155359</v>
      </c>
      <c r="X20">
        <v>0.16223882923056601</v>
      </c>
      <c r="Y20">
        <v>41.451000000000001</v>
      </c>
      <c r="AA20">
        <v>2.9810588869528101E-2</v>
      </c>
      <c r="AB20">
        <v>6.0335010029640701E-2</v>
      </c>
      <c r="AC20">
        <v>8.67004568431127E-2</v>
      </c>
      <c r="AD20">
        <v>22.291</v>
      </c>
      <c r="AF20">
        <v>1.9060176251734302E-2</v>
      </c>
      <c r="AG20">
        <v>5.8491744448801099E-2</v>
      </c>
      <c r="AH20">
        <v>8.3612709820496303E-2</v>
      </c>
      <c r="AI20">
        <v>18.047999999999998</v>
      </c>
      <c r="AK20">
        <v>5.0336031526087101E-2</v>
      </c>
      <c r="AL20">
        <v>9.8527180802307504E-2</v>
      </c>
      <c r="AM20">
        <v>0.13617106373958099</v>
      </c>
      <c r="AN20">
        <v>22.498000000000001</v>
      </c>
      <c r="AP20">
        <v>2.6467294124272799E-2</v>
      </c>
      <c r="AQ20">
        <v>7.9898210296207695E-2</v>
      </c>
      <c r="AR20">
        <v>0.11020868325651501</v>
      </c>
      <c r="AS20">
        <v>29.23</v>
      </c>
    </row>
    <row r="21" spans="1:45" x14ac:dyDescent="0.25">
      <c r="B21">
        <v>4.1596929391384103E-2</v>
      </c>
      <c r="C21">
        <v>9.3399633220103404E-2</v>
      </c>
      <c r="D21">
        <v>0.12868102983096699</v>
      </c>
      <c r="E21">
        <v>37.534999999999997</v>
      </c>
      <c r="G21">
        <v>4.53489914234224E-2</v>
      </c>
      <c r="H21">
        <v>5.1759444162357601E-2</v>
      </c>
      <c r="I21">
        <v>9.3589978944222593E-2</v>
      </c>
      <c r="J21">
        <v>66.251000000000005</v>
      </c>
      <c r="L21">
        <v>7.7210978022499502E-2</v>
      </c>
      <c r="M21">
        <v>0.113260850368164</v>
      </c>
      <c r="N21">
        <v>0.145741591020354</v>
      </c>
      <c r="O21">
        <v>27.911999999999999</v>
      </c>
      <c r="Q21">
        <v>2.3929511138185401E-2</v>
      </c>
      <c r="R21">
        <v>7.0625799230152997E-2</v>
      </c>
      <c r="S21">
        <v>0.10027773755416</v>
      </c>
      <c r="T21">
        <v>8.4149999999999991</v>
      </c>
      <c r="V21">
        <v>4.9406136495334298E-2</v>
      </c>
      <c r="W21">
        <v>0.109452880115467</v>
      </c>
      <c r="X21">
        <v>0.14313828013983501</v>
      </c>
      <c r="Y21">
        <v>28.963000000000001</v>
      </c>
      <c r="AA21">
        <v>2.10282193970317E-2</v>
      </c>
      <c r="AB21">
        <v>3.5954404037845097E-2</v>
      </c>
      <c r="AC21">
        <v>5.8312062828892203E-2</v>
      </c>
      <c r="AD21">
        <v>15.523999999999999</v>
      </c>
      <c r="AF21">
        <v>2.4528987838022799E-2</v>
      </c>
      <c r="AG21">
        <v>4.8465333096832298E-2</v>
      </c>
      <c r="AH21">
        <v>7.7466014733784894E-2</v>
      </c>
      <c r="AI21">
        <v>25.355</v>
      </c>
      <c r="AK21">
        <v>2.4108959208834099E-2</v>
      </c>
      <c r="AL21">
        <v>8.3472807197210799E-2</v>
      </c>
      <c r="AM21">
        <v>0.11334080486239299</v>
      </c>
      <c r="AN21">
        <v>13.106999999999999</v>
      </c>
      <c r="AP21">
        <v>2.73249208443061E-2</v>
      </c>
      <c r="AQ21">
        <v>0.10501468764456399</v>
      </c>
      <c r="AR21">
        <v>0.13379826039383</v>
      </c>
      <c r="AS21">
        <v>55.116999999999997</v>
      </c>
    </row>
    <row r="22" spans="1:45" x14ac:dyDescent="0.25">
      <c r="B22">
        <v>2.40211228388819E-2</v>
      </c>
      <c r="C22">
        <v>6.9938510665724304E-2</v>
      </c>
      <c r="D22">
        <v>0.104933175598481</v>
      </c>
      <c r="E22">
        <v>31.939</v>
      </c>
      <c r="G22">
        <v>3.7720601730373803E-2</v>
      </c>
      <c r="H22">
        <v>6.9635364392195406E-2</v>
      </c>
      <c r="I22">
        <v>0.107276472630636</v>
      </c>
      <c r="J22">
        <v>67.474000000000004</v>
      </c>
      <c r="L22">
        <v>2.8093584445985E-2</v>
      </c>
      <c r="M22">
        <v>6.8697454119293594E-2</v>
      </c>
      <c r="N22">
        <v>8.9626721276769697E-2</v>
      </c>
      <c r="O22">
        <v>23.161999999999999</v>
      </c>
      <c r="Q22">
        <v>3.8549627486618297E-2</v>
      </c>
      <c r="R22">
        <v>7.2168040297829097E-2</v>
      </c>
      <c r="S22">
        <v>0.10684939327902999</v>
      </c>
      <c r="T22">
        <v>11.234</v>
      </c>
      <c r="V22">
        <v>2.9381401504589899E-2</v>
      </c>
      <c r="W22">
        <v>8.7324625809440407E-2</v>
      </c>
      <c r="X22">
        <v>0.131260757890139</v>
      </c>
      <c r="Y22">
        <v>20.859000000000002</v>
      </c>
      <c r="AA22">
        <v>4.32542558125402E-2</v>
      </c>
      <c r="AB22">
        <v>5.55419161439085E-2</v>
      </c>
      <c r="AC22">
        <v>8.4088133825550707E-2</v>
      </c>
      <c r="AD22">
        <v>19.373000000000001</v>
      </c>
      <c r="AF22">
        <v>2.8113328487385202E-2</v>
      </c>
      <c r="AG22">
        <v>7.5691111932092797E-2</v>
      </c>
      <c r="AH22">
        <v>9.7149940748577496E-2</v>
      </c>
      <c r="AI22">
        <v>26.413</v>
      </c>
      <c r="AK22">
        <v>2.8442574730056101E-2</v>
      </c>
      <c r="AL22">
        <v>8.1960603052993505E-2</v>
      </c>
      <c r="AM22">
        <v>0.123521252012081</v>
      </c>
      <c r="AN22">
        <v>21.791</v>
      </c>
      <c r="AP22">
        <v>2.4758355703872002E-2</v>
      </c>
      <c r="AQ22">
        <v>7.6247604017279702E-2</v>
      </c>
      <c r="AR22">
        <v>9.9547786366079499E-2</v>
      </c>
      <c r="AS22">
        <v>35.348999999999997</v>
      </c>
    </row>
    <row r="23" spans="1:45" x14ac:dyDescent="0.25">
      <c r="B23">
        <v>2.9901085741242499E-2</v>
      </c>
      <c r="C23">
        <v>8.3563310258583295E-2</v>
      </c>
      <c r="D23">
        <v>0.115378644923289</v>
      </c>
      <c r="E23">
        <v>26.38</v>
      </c>
      <c r="G23">
        <v>4.4739390281260803E-2</v>
      </c>
      <c r="H23">
        <v>7.3667472713513996E-2</v>
      </c>
      <c r="I23">
        <v>9.8393795108811605E-2</v>
      </c>
      <c r="J23">
        <v>67.573999999999998</v>
      </c>
      <c r="L23">
        <v>1.9296785515881099E-2</v>
      </c>
      <c r="M23">
        <v>5.2285993402385197E-2</v>
      </c>
      <c r="N23">
        <v>7.4090941916590894E-2</v>
      </c>
      <c r="O23">
        <v>30.097000000000001</v>
      </c>
      <c r="Q23">
        <v>2.5377674733351601E-2</v>
      </c>
      <c r="R23">
        <v>5.8147766327888102E-2</v>
      </c>
      <c r="S23">
        <v>9.4278349893993002E-2</v>
      </c>
      <c r="T23">
        <v>10.276999999999999</v>
      </c>
      <c r="V23">
        <v>4.4446624600984898E-2</v>
      </c>
      <c r="W23">
        <v>0.124217864116225</v>
      </c>
      <c r="X23">
        <v>0.15731750069591999</v>
      </c>
      <c r="Y23">
        <v>54.494999999999997</v>
      </c>
      <c r="AA23">
        <v>3.6707292731204197E-2</v>
      </c>
      <c r="AB23">
        <v>5.2156027936298199E-2</v>
      </c>
      <c r="AC23">
        <v>8.2339701054303605E-2</v>
      </c>
      <c r="AD23">
        <v>23.97</v>
      </c>
      <c r="AF23">
        <v>2.5795569142026398E-2</v>
      </c>
      <c r="AG23">
        <v>7.0152659132762599E-2</v>
      </c>
      <c r="AH23">
        <v>0.110152643059143</v>
      </c>
      <c r="AI23">
        <v>26.824000000000002</v>
      </c>
      <c r="AK23">
        <v>3.2931506916459102E-2</v>
      </c>
      <c r="AL23">
        <v>9.8607298934178397E-2</v>
      </c>
      <c r="AM23">
        <v>0.134669130804181</v>
      </c>
      <c r="AN23">
        <v>28.722000000000001</v>
      </c>
      <c r="AP23">
        <v>3.0348531650196901E-2</v>
      </c>
      <c r="AQ23">
        <v>8.4796540038682797E-2</v>
      </c>
      <c r="AR23">
        <v>0.111430488877265</v>
      </c>
      <c r="AS23">
        <v>37.226999999999997</v>
      </c>
    </row>
    <row r="24" spans="1:45" x14ac:dyDescent="0.25">
      <c r="B24">
        <v>3.32553032279293E-2</v>
      </c>
      <c r="C24">
        <v>6.7434787318904094E-2</v>
      </c>
      <c r="D24">
        <v>0.100465092144967</v>
      </c>
      <c r="E24">
        <v>38.698999999999998</v>
      </c>
      <c r="G24">
        <v>3.1161129238649998E-2</v>
      </c>
      <c r="H24">
        <v>6.7095660749784597E-2</v>
      </c>
      <c r="I24">
        <v>0.105328563789435</v>
      </c>
      <c r="J24">
        <v>69.644999999999996</v>
      </c>
      <c r="L24">
        <v>4.0054524992632602E-2</v>
      </c>
      <c r="M24">
        <v>7.5690311283533707E-2</v>
      </c>
      <c r="N24">
        <v>0.10071986776703901</v>
      </c>
      <c r="O24">
        <v>14.831</v>
      </c>
      <c r="Q24">
        <v>1.7876129220545899E-2</v>
      </c>
      <c r="R24">
        <v>5.4177053090867497E-2</v>
      </c>
      <c r="S24">
        <v>8.3517773726208597E-2</v>
      </c>
      <c r="T24">
        <v>11.12</v>
      </c>
      <c r="V24">
        <v>4.1142019391631E-2</v>
      </c>
      <c r="W24">
        <v>0.100403213333218</v>
      </c>
      <c r="X24">
        <v>0.14392371985637201</v>
      </c>
      <c r="Y24">
        <v>20.599</v>
      </c>
      <c r="AA24">
        <v>4.68117450323947E-2</v>
      </c>
      <c r="AB24">
        <v>6.0391132421041098E-2</v>
      </c>
      <c r="AC24">
        <v>9.2615813609458794E-2</v>
      </c>
      <c r="AD24">
        <v>28.338000000000001</v>
      </c>
      <c r="AF24">
        <v>1.98154318819945E-2</v>
      </c>
      <c r="AG24">
        <v>6.3102824938924995E-2</v>
      </c>
      <c r="AH24">
        <v>9.6578561954616698E-2</v>
      </c>
      <c r="AI24">
        <v>22.716000000000001</v>
      </c>
      <c r="AK24">
        <v>2.8624042432123901E-2</v>
      </c>
      <c r="AL24">
        <v>8.0518494809186894E-2</v>
      </c>
      <c r="AM24">
        <v>0.11473075303987799</v>
      </c>
      <c r="AN24">
        <v>20.858000000000001</v>
      </c>
      <c r="AP24">
        <v>2.5344318943880399E-2</v>
      </c>
      <c r="AQ24">
        <v>9.5284003665645906E-2</v>
      </c>
      <c r="AR24">
        <v>0.124864847517917</v>
      </c>
      <c r="AS24">
        <v>30.352</v>
      </c>
    </row>
    <row r="25" spans="1:45" x14ac:dyDescent="0.25">
      <c r="B25" s="1">
        <f>AVERAGE(B24,B23,B22,B21,B20,B19,B18,B17,B16,B15)</f>
        <v>3.6816327643561984E-2</v>
      </c>
      <c r="C25" s="1">
        <f>AVERAGE(C15:C24)</f>
        <v>8.547847685445191E-2</v>
      </c>
      <c r="D25" s="1">
        <f>AVERAGE(D15:D24)</f>
        <v>0.1173753310813673</v>
      </c>
      <c r="E25" s="1">
        <f>AVERAGE(E15:E24)</f>
        <v>29.874400000000001</v>
      </c>
      <c r="G25" s="1">
        <f>AVERAGE(G15:G24)</f>
        <v>3.8840605903312439E-2</v>
      </c>
      <c r="H25" s="1">
        <f>AVERAGE(H15:H24)</f>
        <v>7.0810965187052349E-2</v>
      </c>
      <c r="I25" s="1">
        <f>AVERAGE(I15:I24)</f>
        <v>0.10317239843196675</v>
      </c>
      <c r="J25" s="1">
        <f>AVERAGE(J15:J24)</f>
        <v>70.858699999999999</v>
      </c>
      <c r="L25" s="1">
        <f>AVERAGE(L15:L24)</f>
        <v>3.3332875547719298E-2</v>
      </c>
      <c r="M25" s="1">
        <f>AVERAGE(M15:M24)</f>
        <v>6.8303717184825724E-2</v>
      </c>
      <c r="N25" s="1">
        <f>AVERAGE(N15:N24)</f>
        <v>9.7201458970067781E-2</v>
      </c>
      <c r="O25" s="1">
        <f>AVERAGE(O15:O24)</f>
        <v>29.806599999999996</v>
      </c>
      <c r="Q25" s="1">
        <f>AVERAGE(Q15:Q24)</f>
        <v>3.4257490325048087E-2</v>
      </c>
      <c r="R25" s="1">
        <f>AVERAGE(R15:R24)</f>
        <v>7.6053854676429306E-2</v>
      </c>
      <c r="S25" s="1">
        <f>AVERAGE(S15:S24)</f>
        <v>0.11142458187592499</v>
      </c>
      <c r="T25" s="1">
        <f>AVERAGE(T15:T24)</f>
        <v>10.077200000000001</v>
      </c>
      <c r="V25" s="1">
        <f>AVERAGE(V15:V24)</f>
        <v>3.8071171974324552E-2</v>
      </c>
      <c r="W25" s="1">
        <f>AVERAGE(W15:W24)</f>
        <v>0.11242262722839527</v>
      </c>
      <c r="X25" s="1">
        <f>AVERAGE(X15:X24)</f>
        <v>0.14820494875816531</v>
      </c>
      <c r="Y25" s="1">
        <f>AVERAGE(Y15:Y24)</f>
        <v>29.491599999999995</v>
      </c>
      <c r="AA25" s="1">
        <f>AVERAGE(AA15:AA24)</f>
        <v>2.9713817082151317E-2</v>
      </c>
      <c r="AB25" s="1">
        <f>AVERAGE(AB15:AB24)</f>
        <v>4.7458490725076755E-2</v>
      </c>
      <c r="AC25" s="1">
        <f>AVERAGE(AC15:AC24)</f>
        <v>7.5595132936321252E-2</v>
      </c>
      <c r="AD25" s="1">
        <f>AVERAGE(AD15:AD24)</f>
        <v>20.240799999999997</v>
      </c>
      <c r="AF25" s="1">
        <f>AVERAGE(AF15:AF24)</f>
        <v>2.5618747420145895E-2</v>
      </c>
      <c r="AG25" s="1">
        <f>AVERAGE(AG15:AG24)</f>
        <v>6.2655139755572908E-2</v>
      </c>
      <c r="AH25" s="1">
        <f>AVERAGE(AH15:AH24)</f>
        <v>9.0660861445940641E-2</v>
      </c>
      <c r="AI25" s="1">
        <f>AVERAGE(AI15:AI24)</f>
        <v>23.654400000000003</v>
      </c>
      <c r="AK25" s="1">
        <f>AVERAGE(AK15:AK24)</f>
        <v>3.8193961218005848E-2</v>
      </c>
      <c r="AL25" s="1">
        <f>AVERAGE(AL15:AL24)</f>
        <v>9.3598890994239958E-2</v>
      </c>
      <c r="AM25" s="1">
        <f>AVERAGE(AM15:AM24)</f>
        <v>0.1315135251333559</v>
      </c>
      <c r="AN25" s="1">
        <f>AVERAGE(AN15:AN24)</f>
        <v>20.500400000000003</v>
      </c>
      <c r="AP25" s="1">
        <f>AVERAGE(AP15:AP24)</f>
        <v>3.2360704459484552E-2</v>
      </c>
      <c r="AQ25" s="1">
        <f>AVERAGE(AQ15:AQ24)</f>
        <v>9.2184386132328128E-2</v>
      </c>
      <c r="AR25" s="1">
        <f>AVERAGE(AR15:AR24)</f>
        <v>0.12256141441414417</v>
      </c>
      <c r="AS25" s="1">
        <f>AVERAGE(AS15:AS24)</f>
        <v>40.962099999999992</v>
      </c>
    </row>
    <row r="27" spans="1:45" x14ac:dyDescent="0.25">
      <c r="A27" t="s">
        <v>8</v>
      </c>
      <c r="B27">
        <v>3.8586311418225203E-2</v>
      </c>
      <c r="C27">
        <v>9.6205560601341597E-2</v>
      </c>
      <c r="D27">
        <v>0.126442372688853</v>
      </c>
      <c r="E27">
        <v>20.736999999999998</v>
      </c>
      <c r="G27">
        <v>3.9160812410012798E-2</v>
      </c>
      <c r="H27">
        <v>8.7254337877209195E-2</v>
      </c>
      <c r="I27">
        <v>0.118615595286909</v>
      </c>
      <c r="J27">
        <v>68.522999999999996</v>
      </c>
      <c r="L27">
        <v>6.7905450164878201E-2</v>
      </c>
      <c r="M27">
        <v>0.10258601788329499</v>
      </c>
      <c r="N27">
        <v>0.14707185933535699</v>
      </c>
      <c r="O27">
        <v>30.748999999999999</v>
      </c>
      <c r="Q27">
        <v>3.3894415528348001E-2</v>
      </c>
      <c r="R27">
        <v>6.2574284427466306E-2</v>
      </c>
      <c r="S27">
        <v>9.62459431871312E-2</v>
      </c>
      <c r="T27">
        <v>14.571999999999999</v>
      </c>
      <c r="V27">
        <v>4.3483041956474199E-2</v>
      </c>
      <c r="W27">
        <v>0.10358553619700001</v>
      </c>
      <c r="X27">
        <v>0.13634498608391701</v>
      </c>
      <c r="Y27">
        <v>20.704000000000001</v>
      </c>
      <c r="AA27">
        <v>1.83458247352833E-2</v>
      </c>
      <c r="AB27">
        <v>3.8586063970410103E-2</v>
      </c>
      <c r="AC27">
        <v>5.9058073375265398E-2</v>
      </c>
      <c r="AD27">
        <v>28.908999999999999</v>
      </c>
      <c r="AF27">
        <v>3.6288656484443398E-2</v>
      </c>
      <c r="AG27">
        <v>7.5927348415194107E-2</v>
      </c>
      <c r="AH27">
        <v>0.102412732274737</v>
      </c>
      <c r="AI27">
        <v>53.113999999999997</v>
      </c>
      <c r="AK27">
        <v>5.9502008926783603E-2</v>
      </c>
      <c r="AL27">
        <v>0.103061718708797</v>
      </c>
      <c r="AM27">
        <v>0.13870278089423199</v>
      </c>
      <c r="AN27">
        <v>20.042000000000002</v>
      </c>
      <c r="AP27">
        <v>3.2431511837295902E-2</v>
      </c>
      <c r="AQ27">
        <v>9.5173274571819705E-2</v>
      </c>
      <c r="AR27">
        <v>0.123715602819869</v>
      </c>
      <c r="AS27">
        <v>59.237000000000002</v>
      </c>
    </row>
    <row r="28" spans="1:45" x14ac:dyDescent="0.25">
      <c r="B28">
        <v>2.9210492493653501E-2</v>
      </c>
      <c r="C28">
        <v>8.5399024538482401E-2</v>
      </c>
      <c r="D28">
        <v>0.117590105057976</v>
      </c>
      <c r="E28">
        <v>15.743</v>
      </c>
      <c r="G28">
        <v>4.1782970900916303E-2</v>
      </c>
      <c r="H28">
        <v>8.9708715564209895E-2</v>
      </c>
      <c r="I28">
        <v>0.118067581209215</v>
      </c>
      <c r="J28">
        <v>65.444000000000003</v>
      </c>
      <c r="L28">
        <v>3.3860617896915003E-2</v>
      </c>
      <c r="M28">
        <v>8.2720657703110795E-2</v>
      </c>
      <c r="N28">
        <v>0.10655778454748099</v>
      </c>
      <c r="O28">
        <v>47.698</v>
      </c>
      <c r="Q28">
        <v>5.9113167436909302E-2</v>
      </c>
      <c r="R28">
        <v>7.59817836468029E-2</v>
      </c>
      <c r="S28">
        <v>0.10227874559198501</v>
      </c>
      <c r="T28">
        <v>12.458</v>
      </c>
      <c r="V28">
        <v>2.4823153923411698E-2</v>
      </c>
      <c r="W28">
        <v>8.9796110302537493E-2</v>
      </c>
      <c r="X28">
        <v>0.119619206075279</v>
      </c>
      <c r="Y28">
        <v>30.343</v>
      </c>
      <c r="AA28">
        <v>3.8647576264909098E-2</v>
      </c>
      <c r="AB28">
        <v>6.8719551441593293E-2</v>
      </c>
      <c r="AC28">
        <v>9.8285562727466705E-2</v>
      </c>
      <c r="AD28">
        <v>18.835999999999999</v>
      </c>
      <c r="AF28">
        <v>4.1538456877320197E-2</v>
      </c>
      <c r="AG28">
        <v>6.8915259374686205E-2</v>
      </c>
      <c r="AH28">
        <v>0.10046642826645</v>
      </c>
      <c r="AI28">
        <v>32.423999999999999</v>
      </c>
      <c r="AK28">
        <v>3.7465100776481103E-2</v>
      </c>
      <c r="AL28">
        <v>7.8286292137238006E-2</v>
      </c>
      <c r="AM28">
        <v>0.10860087190625201</v>
      </c>
      <c r="AN28">
        <v>19.702000000000002</v>
      </c>
      <c r="AP28">
        <v>2.4418249394273402E-2</v>
      </c>
      <c r="AQ28">
        <v>0.103811262624841</v>
      </c>
      <c r="AR28">
        <v>0.13709220372653999</v>
      </c>
      <c r="AS28">
        <v>44.469000000000001</v>
      </c>
    </row>
    <row r="29" spans="1:45" x14ac:dyDescent="0.25">
      <c r="B29">
        <v>5.3217283313892298E-2</v>
      </c>
      <c r="C29">
        <v>0.121765475768028</v>
      </c>
      <c r="D29">
        <v>0.15083842701389499</v>
      </c>
      <c r="E29">
        <v>23.282</v>
      </c>
      <c r="G29">
        <v>3.42650074898911E-2</v>
      </c>
      <c r="H29">
        <v>6.0265555606470698E-2</v>
      </c>
      <c r="I29">
        <v>8.0897758646443593E-2</v>
      </c>
      <c r="J29">
        <v>65.805999999999997</v>
      </c>
      <c r="L29">
        <v>5.1623976787257303E-2</v>
      </c>
      <c r="M29">
        <v>0.103631964267226</v>
      </c>
      <c r="N29">
        <v>0.13207927401839101</v>
      </c>
      <c r="O29">
        <v>28.515000000000001</v>
      </c>
      <c r="Q29">
        <v>2.82693352285836E-2</v>
      </c>
      <c r="R29">
        <v>5.8823445547487502E-2</v>
      </c>
      <c r="S29">
        <v>8.8138982769760996E-2</v>
      </c>
      <c r="T29">
        <v>16.614999999999998</v>
      </c>
      <c r="V29">
        <v>6.5591274328103397E-2</v>
      </c>
      <c r="W29">
        <v>0.12053119476709501</v>
      </c>
      <c r="X29">
        <v>0.14468129552445999</v>
      </c>
      <c r="Y29">
        <v>53.564999999999998</v>
      </c>
      <c r="AA29">
        <v>2.2888092160187199E-2</v>
      </c>
      <c r="AB29">
        <v>4.1393297111059997E-2</v>
      </c>
      <c r="AC29">
        <v>5.98120543848676E-2</v>
      </c>
      <c r="AD29">
        <v>19.721</v>
      </c>
      <c r="AF29">
        <v>2.59812804411204E-2</v>
      </c>
      <c r="AG29">
        <v>6.3743854633534394E-2</v>
      </c>
      <c r="AH29">
        <v>8.4973316754947098E-2</v>
      </c>
      <c r="AI29">
        <v>45.220999999999997</v>
      </c>
      <c r="AK29">
        <v>2.1115075404222802E-2</v>
      </c>
      <c r="AL29">
        <v>7.0867888835961707E-2</v>
      </c>
      <c r="AM29">
        <v>0.10495761878724399</v>
      </c>
      <c r="AN29">
        <v>22.045999999999999</v>
      </c>
      <c r="AP29">
        <v>3.5973796451038403E-2</v>
      </c>
      <c r="AQ29">
        <v>8.7327519428065201E-2</v>
      </c>
      <c r="AR29">
        <v>0.123696354400749</v>
      </c>
      <c r="AS29">
        <v>57.896999999999998</v>
      </c>
    </row>
    <row r="30" spans="1:45" x14ac:dyDescent="0.25">
      <c r="B30">
        <v>3.0080863402458299E-2</v>
      </c>
      <c r="C30">
        <v>9.3870032408662901E-2</v>
      </c>
      <c r="D30">
        <v>0.126819619444661</v>
      </c>
      <c r="E30">
        <v>35.164999999999999</v>
      </c>
      <c r="G30">
        <v>3.7263161050327002E-2</v>
      </c>
      <c r="H30">
        <v>6.8777760444291E-2</v>
      </c>
      <c r="I30">
        <v>9.6629814896466298E-2</v>
      </c>
      <c r="J30">
        <v>65.334000000000003</v>
      </c>
      <c r="L30">
        <v>2.63471950049717E-2</v>
      </c>
      <c r="M30">
        <v>6.8423954115349198E-2</v>
      </c>
      <c r="N30">
        <v>9.7370513495688496E-2</v>
      </c>
      <c r="O30">
        <v>28.413</v>
      </c>
      <c r="Q30">
        <v>9.2437135838085702E-2</v>
      </c>
      <c r="R30">
        <v>0.10321692666261</v>
      </c>
      <c r="S30">
        <v>0.14514342542986</v>
      </c>
      <c r="T30">
        <v>9.7469999999999999</v>
      </c>
      <c r="V30">
        <v>3.5055185491720299E-2</v>
      </c>
      <c r="W30">
        <v>0.107541319332754</v>
      </c>
      <c r="X30">
        <v>0.143584646532571</v>
      </c>
      <c r="Y30">
        <v>28.530999999999999</v>
      </c>
      <c r="AA30">
        <v>2.4753327677496498E-2</v>
      </c>
      <c r="AB30">
        <v>4.5095552429558497E-2</v>
      </c>
      <c r="AC30">
        <v>6.8411993175119201E-2</v>
      </c>
      <c r="AD30">
        <v>20.367000000000001</v>
      </c>
      <c r="AF30">
        <v>2.9386037204119302E-2</v>
      </c>
      <c r="AG30">
        <v>7.6161559085631006E-2</v>
      </c>
      <c r="AH30">
        <v>0.1028175798768</v>
      </c>
      <c r="AI30">
        <v>15.92</v>
      </c>
      <c r="AK30">
        <v>2.1606527847158399E-2</v>
      </c>
      <c r="AL30">
        <v>8.5060092558318104E-2</v>
      </c>
      <c r="AM30">
        <v>0.116106335847102</v>
      </c>
      <c r="AN30">
        <v>24.727</v>
      </c>
      <c r="AP30">
        <v>6.0573874137311599E-2</v>
      </c>
      <c r="AQ30">
        <v>8.07304514692124E-2</v>
      </c>
      <c r="AR30">
        <v>0.109923827264149</v>
      </c>
      <c r="AS30">
        <v>57.728999999999999</v>
      </c>
    </row>
    <row r="31" spans="1:45" x14ac:dyDescent="0.25">
      <c r="B31">
        <v>2.16505105245457E-2</v>
      </c>
      <c r="C31">
        <v>0.107233602917423</v>
      </c>
      <c r="D31">
        <v>0.13804013896499001</v>
      </c>
      <c r="E31">
        <v>53.505000000000003</v>
      </c>
      <c r="G31">
        <v>4.2092145226535697E-2</v>
      </c>
      <c r="H31">
        <v>6.9623827523145304E-2</v>
      </c>
      <c r="I31">
        <v>0.11201947834244599</v>
      </c>
      <c r="J31">
        <v>64.823999999999998</v>
      </c>
      <c r="L31">
        <v>2.4014819449252999E-2</v>
      </c>
      <c r="M31">
        <v>5.21863737585372E-2</v>
      </c>
      <c r="N31">
        <v>7.6115572511928797E-2</v>
      </c>
      <c r="O31">
        <v>36.137999999999998</v>
      </c>
      <c r="Q31">
        <v>7.0981169845562603E-2</v>
      </c>
      <c r="R31">
        <v>8.1684491749470706E-2</v>
      </c>
      <c r="S31">
        <v>0.111056726045762</v>
      </c>
      <c r="T31">
        <v>7.2789999999999999</v>
      </c>
      <c r="V31">
        <v>2.3331617872437E-2</v>
      </c>
      <c r="W31">
        <v>0.117749823839026</v>
      </c>
      <c r="X31">
        <v>0.15006731832204201</v>
      </c>
      <c r="Y31">
        <v>36.924999999999997</v>
      </c>
      <c r="AA31">
        <v>3.1209938540466602E-2</v>
      </c>
      <c r="AB31">
        <v>4.6284404910885001E-2</v>
      </c>
      <c r="AC31">
        <v>7.40268932014468E-2</v>
      </c>
      <c r="AD31">
        <v>25.510999999999999</v>
      </c>
      <c r="AF31">
        <v>2.2341166688224601E-2</v>
      </c>
      <c r="AG31">
        <v>5.98715143050799E-2</v>
      </c>
      <c r="AH31">
        <v>8.5151547834517297E-2</v>
      </c>
      <c r="AI31">
        <v>31.943999999999999</v>
      </c>
      <c r="AK31">
        <v>5.4777978760055801E-2</v>
      </c>
      <c r="AL31">
        <v>8.1961590551628202E-2</v>
      </c>
      <c r="AM31">
        <v>0.110771319615433</v>
      </c>
      <c r="AN31">
        <v>17.951000000000001</v>
      </c>
      <c r="AP31">
        <v>5.4414130508445999E-2</v>
      </c>
      <c r="AQ31">
        <v>0.101361535532338</v>
      </c>
      <c r="AR31">
        <v>0.137361144026384</v>
      </c>
      <c r="AS31">
        <v>46.465000000000003</v>
      </c>
    </row>
    <row r="32" spans="1:45" x14ac:dyDescent="0.25">
      <c r="B32">
        <v>3.2653039898955599E-2</v>
      </c>
      <c r="C32">
        <v>8.9268234786552297E-2</v>
      </c>
      <c r="D32">
        <v>0.126634947090041</v>
      </c>
      <c r="E32">
        <v>29.834</v>
      </c>
      <c r="G32">
        <v>4.6734571000639699E-2</v>
      </c>
      <c r="H32">
        <v>6.2991125584788102E-2</v>
      </c>
      <c r="I32">
        <v>9.6843818222748998E-2</v>
      </c>
      <c r="J32">
        <v>64.784999999999997</v>
      </c>
      <c r="L32">
        <v>3.6687913998086102E-2</v>
      </c>
      <c r="M32">
        <v>6.2099397497700499E-2</v>
      </c>
      <c r="N32">
        <v>9.2448393010427996E-2</v>
      </c>
      <c r="O32">
        <v>35.006999999999998</v>
      </c>
      <c r="Q32">
        <v>3.3632488589989497E-2</v>
      </c>
      <c r="R32">
        <v>7.0487399624658498E-2</v>
      </c>
      <c r="S32">
        <v>9.6136152659941299E-2</v>
      </c>
      <c r="T32">
        <v>11.464</v>
      </c>
      <c r="V32">
        <v>2.8762399661395599E-2</v>
      </c>
      <c r="W32">
        <v>0.10756986634788999</v>
      </c>
      <c r="X32">
        <v>0.135851786467936</v>
      </c>
      <c r="Y32">
        <v>52.174999999999997</v>
      </c>
      <c r="AA32">
        <v>5.3060201656892403E-2</v>
      </c>
      <c r="AB32">
        <v>7.8351349605109893E-2</v>
      </c>
      <c r="AC32">
        <v>0.109404850995893</v>
      </c>
      <c r="AD32">
        <v>36.478999999999999</v>
      </c>
      <c r="AF32">
        <v>2.5015090571364699E-2</v>
      </c>
      <c r="AG32">
        <v>4.8908138448403402E-2</v>
      </c>
      <c r="AH32">
        <v>6.9545869219925505E-2</v>
      </c>
      <c r="AI32">
        <v>22.939</v>
      </c>
      <c r="AK32">
        <v>3.5895592341779602E-2</v>
      </c>
      <c r="AL32">
        <v>7.42386978098213E-2</v>
      </c>
      <c r="AM32">
        <v>9.9569939850342501E-2</v>
      </c>
      <c r="AN32">
        <v>18.018000000000001</v>
      </c>
      <c r="AP32">
        <v>3.9903722142655099E-2</v>
      </c>
      <c r="AQ32">
        <v>9.5599590464953699E-2</v>
      </c>
      <c r="AR32">
        <v>0.14110832163599199</v>
      </c>
      <c r="AS32">
        <v>60.366</v>
      </c>
    </row>
    <row r="33" spans="1:45" x14ac:dyDescent="0.25">
      <c r="B33">
        <v>4.8283771556420003E-2</v>
      </c>
      <c r="C33">
        <v>9.7776550963913897E-2</v>
      </c>
      <c r="D33">
        <v>0.13103963756213</v>
      </c>
      <c r="E33">
        <v>46.456000000000003</v>
      </c>
      <c r="G33">
        <v>3.2958231423049399E-2</v>
      </c>
      <c r="H33">
        <v>5.0163277651264403E-2</v>
      </c>
      <c r="I33">
        <v>7.64352045963234E-2</v>
      </c>
      <c r="J33">
        <v>68.355000000000004</v>
      </c>
      <c r="L33">
        <v>2.2433627546894298E-2</v>
      </c>
      <c r="M33">
        <v>6.2043979216387199E-2</v>
      </c>
      <c r="N33">
        <v>8.6938117753776994E-2</v>
      </c>
      <c r="O33">
        <v>47.164999999999999</v>
      </c>
      <c r="Q33">
        <v>3.8292441174285402E-2</v>
      </c>
      <c r="R33">
        <v>7.2266719292291698E-2</v>
      </c>
      <c r="S33">
        <v>0.106380397859383</v>
      </c>
      <c r="T33">
        <v>10.523999999999999</v>
      </c>
      <c r="V33">
        <v>3.22498819057545E-2</v>
      </c>
      <c r="W33">
        <v>0.128904852804794</v>
      </c>
      <c r="X33">
        <v>0.163145099344574</v>
      </c>
      <c r="Y33">
        <v>48.826999999999998</v>
      </c>
      <c r="AA33">
        <v>5.6521607756026999E-2</v>
      </c>
      <c r="AB33">
        <v>5.1957346468773001E-2</v>
      </c>
      <c r="AC33">
        <v>7.8369839290412593E-2</v>
      </c>
      <c r="AD33">
        <v>23.756</v>
      </c>
      <c r="AF33">
        <v>4.4173674643093797E-2</v>
      </c>
      <c r="AG33">
        <v>5.8877220125033498E-2</v>
      </c>
      <c r="AH33">
        <v>8.1024948763886204E-2</v>
      </c>
      <c r="AI33">
        <v>23.417999999999999</v>
      </c>
      <c r="AK33">
        <v>3.5163284444387599E-2</v>
      </c>
      <c r="AL33">
        <v>8.01131108055715E-2</v>
      </c>
      <c r="AM33">
        <v>0.105875358283766</v>
      </c>
      <c r="AN33">
        <v>55.566000000000003</v>
      </c>
      <c r="AP33">
        <v>3.0478923938389999E-2</v>
      </c>
      <c r="AQ33">
        <v>9.5137357407871798E-2</v>
      </c>
      <c r="AR33">
        <v>0.1239955088204</v>
      </c>
      <c r="AS33">
        <v>58.991</v>
      </c>
    </row>
    <row r="34" spans="1:45" x14ac:dyDescent="0.25">
      <c r="B34">
        <v>2.5770430540261499E-2</v>
      </c>
      <c r="C34">
        <v>9.2149001076508003E-2</v>
      </c>
      <c r="D34">
        <v>0.124691089310822</v>
      </c>
      <c r="E34">
        <v>45.462000000000003</v>
      </c>
      <c r="G34">
        <v>4.1430284357234899E-2</v>
      </c>
      <c r="H34">
        <v>6.3941495431937806E-2</v>
      </c>
      <c r="I34">
        <v>9.6281073433523004E-2</v>
      </c>
      <c r="J34">
        <v>64.766999999999996</v>
      </c>
      <c r="L34">
        <v>2.5782141286378599E-2</v>
      </c>
      <c r="M34">
        <v>5.2875734290132002E-2</v>
      </c>
      <c r="N34">
        <v>7.3719002229679004E-2</v>
      </c>
      <c r="O34">
        <v>32.271999999999998</v>
      </c>
      <c r="Q34">
        <v>3.3207240732404698E-2</v>
      </c>
      <c r="R34">
        <v>7.3077154048563006E-2</v>
      </c>
      <c r="S34">
        <v>9.3965423340256204E-2</v>
      </c>
      <c r="T34">
        <v>11.749000000000001</v>
      </c>
      <c r="V34">
        <v>4.1863519267504097E-2</v>
      </c>
      <c r="W34">
        <v>0.10729849165290101</v>
      </c>
      <c r="X34">
        <v>0.141375350601182</v>
      </c>
      <c r="Y34">
        <v>21.765999999999998</v>
      </c>
      <c r="AA34">
        <v>0.120803544115508</v>
      </c>
      <c r="AB34">
        <v>0.12047092653505</v>
      </c>
      <c r="AC34">
        <v>0.14783021694724499</v>
      </c>
      <c r="AD34">
        <v>20.358000000000001</v>
      </c>
      <c r="AF34">
        <v>1.94510821054549E-2</v>
      </c>
      <c r="AG34">
        <v>7.8540158986972294E-2</v>
      </c>
      <c r="AH34">
        <v>0.10600192928799899</v>
      </c>
      <c r="AI34">
        <v>25.837</v>
      </c>
      <c r="AK34">
        <v>3.9635704746601198E-2</v>
      </c>
      <c r="AL34">
        <v>9.1069193124924605E-2</v>
      </c>
      <c r="AM34">
        <v>0.12113330161300601</v>
      </c>
      <c r="AN34">
        <v>25.391999999999999</v>
      </c>
      <c r="AP34">
        <v>3.2457135880973501E-2</v>
      </c>
      <c r="AQ34">
        <v>8.4874030325207198E-2</v>
      </c>
      <c r="AR34">
        <v>0.114333071666905</v>
      </c>
      <c r="AS34">
        <v>55.216999999999999</v>
      </c>
    </row>
    <row r="35" spans="1:45" x14ac:dyDescent="0.25">
      <c r="B35">
        <v>4.0733774729049002E-2</v>
      </c>
      <c r="C35">
        <v>7.6181549770144602E-2</v>
      </c>
      <c r="D35">
        <v>0.101290307991759</v>
      </c>
      <c r="E35">
        <v>33.74</v>
      </c>
      <c r="G35">
        <v>3.95344129142461E-2</v>
      </c>
      <c r="H35">
        <v>6.4289959607062894E-2</v>
      </c>
      <c r="I35">
        <v>0.10783306123403</v>
      </c>
      <c r="J35">
        <v>65.480999999999995</v>
      </c>
      <c r="L35">
        <v>4.0033146034550403E-2</v>
      </c>
      <c r="M35">
        <v>7.7132405663483602E-2</v>
      </c>
      <c r="N35">
        <v>0.10752069354185</v>
      </c>
      <c r="O35">
        <v>32.92</v>
      </c>
      <c r="Q35">
        <v>3.1466797878159002E-2</v>
      </c>
      <c r="R35">
        <v>5.4764465727842999E-2</v>
      </c>
      <c r="S35">
        <v>8.0450323219761199E-2</v>
      </c>
      <c r="T35">
        <v>11.212999999999999</v>
      </c>
      <c r="V35">
        <v>4.0183111433649998E-2</v>
      </c>
      <c r="W35">
        <v>0.11710135644491</v>
      </c>
      <c r="X35">
        <v>0.15218853164819199</v>
      </c>
      <c r="Y35">
        <v>55.171999999999997</v>
      </c>
      <c r="AA35">
        <v>4.07285346866006E-2</v>
      </c>
      <c r="AB35">
        <v>5.7234849515529103E-2</v>
      </c>
      <c r="AC35">
        <v>7.9932685000118006E-2</v>
      </c>
      <c r="AD35">
        <v>39.124000000000002</v>
      </c>
      <c r="AF35">
        <v>3.15605366689133E-2</v>
      </c>
      <c r="AG35">
        <v>7.3268977674955701E-2</v>
      </c>
      <c r="AH35">
        <v>0.105808182475623</v>
      </c>
      <c r="AI35">
        <v>28.620999999999999</v>
      </c>
      <c r="AK35">
        <v>2.4846397596338499E-2</v>
      </c>
      <c r="AL35">
        <v>0.109594670807674</v>
      </c>
      <c r="AM35">
        <v>0.13268557546182</v>
      </c>
      <c r="AN35">
        <v>18.893000000000001</v>
      </c>
      <c r="AP35">
        <v>2.3189311673834302E-2</v>
      </c>
      <c r="AQ35">
        <v>7.2960443359239194E-2</v>
      </c>
      <c r="AR35">
        <v>0.10264768542338901</v>
      </c>
      <c r="AS35">
        <v>54.356999999999999</v>
      </c>
    </row>
    <row r="36" spans="1:45" x14ac:dyDescent="0.25">
      <c r="B36">
        <v>4.2442510242267098E-2</v>
      </c>
      <c r="C36">
        <v>7.6431475578563293E-2</v>
      </c>
      <c r="D36">
        <v>0.10934957119915099</v>
      </c>
      <c r="E36">
        <v>43.905000000000001</v>
      </c>
      <c r="G36">
        <v>3.4616732172059399E-2</v>
      </c>
      <c r="H36">
        <v>6.7516657246695602E-2</v>
      </c>
      <c r="I36">
        <v>9.7886743196322498E-2</v>
      </c>
      <c r="J36">
        <v>64.751000000000005</v>
      </c>
      <c r="L36">
        <v>3.4663270129043501E-2</v>
      </c>
      <c r="M36">
        <v>8.0260742412863906E-2</v>
      </c>
      <c r="N36">
        <v>0.116503419416501</v>
      </c>
      <c r="O36">
        <v>42.561999999999998</v>
      </c>
      <c r="Q36">
        <v>2.62030027079279E-2</v>
      </c>
      <c r="R36">
        <v>5.46722516107764E-2</v>
      </c>
      <c r="S36">
        <v>8.5421251371966905E-2</v>
      </c>
      <c r="T36">
        <v>10.525</v>
      </c>
      <c r="V36">
        <v>2.73809786440097E-2</v>
      </c>
      <c r="W36">
        <v>0.110927775653212</v>
      </c>
      <c r="X36">
        <v>0.14357295816782401</v>
      </c>
      <c r="Y36">
        <v>31.802</v>
      </c>
      <c r="AA36">
        <v>1.7085164085132699E-2</v>
      </c>
      <c r="AB36">
        <v>4.2997871986126798E-2</v>
      </c>
      <c r="AC36">
        <v>6.4166610353025594E-2</v>
      </c>
      <c r="AD36">
        <v>37.003999999999998</v>
      </c>
      <c r="AF36">
        <v>2.7098972867724801E-2</v>
      </c>
      <c r="AG36">
        <v>6.9629219150177293E-2</v>
      </c>
      <c r="AH36">
        <v>9.2113433233843495E-2</v>
      </c>
      <c r="AI36">
        <v>16.646999999999998</v>
      </c>
      <c r="AK36">
        <v>2.63190142797134E-2</v>
      </c>
      <c r="AL36">
        <v>8.0745526895598205E-2</v>
      </c>
      <c r="AM36">
        <v>0.10675753672381801</v>
      </c>
      <c r="AN36">
        <v>20.5</v>
      </c>
      <c r="AP36">
        <v>6.4026694520454702E-2</v>
      </c>
      <c r="AQ36">
        <v>9.4874452076528101E-2</v>
      </c>
      <c r="AR36">
        <v>0.12938376009246999</v>
      </c>
      <c r="AS36">
        <v>59.783999999999999</v>
      </c>
    </row>
    <row r="37" spans="1:45" x14ac:dyDescent="0.25">
      <c r="B37" s="1">
        <f>AVERAGE(B27:B36)</f>
        <v>3.6262898811972824E-2</v>
      </c>
      <c r="C37" s="1">
        <f>AVERAGE(C27:C36)</f>
        <v>9.3628050840962013E-2</v>
      </c>
      <c r="D37" s="1">
        <f>AVERAGE(D27:D36)</f>
        <v>0.12527362163242781</v>
      </c>
      <c r="E37" s="1">
        <f>AVERAGE(E27:E36)</f>
        <v>34.782899999999998</v>
      </c>
      <c r="G37" s="1">
        <f>AVERAGE(G27:G36)</f>
        <v>3.8983832894491241E-2</v>
      </c>
      <c r="H37" s="1">
        <f>AVERAGE(H27:H36)</f>
        <v>6.8453271253707482E-2</v>
      </c>
      <c r="I37" s="1">
        <f>AVERAGE(I27:I36)</f>
        <v>0.10015101290644277</v>
      </c>
      <c r="J37" s="1">
        <f>AVERAGE(J27:J36)</f>
        <v>65.806999999999988</v>
      </c>
      <c r="L37" s="1">
        <f>AVERAGE(L27:L36)</f>
        <v>3.6335215829822812E-2</v>
      </c>
      <c r="M37" s="1">
        <f>AVERAGE(M27:M36)</f>
        <v>7.439612268080853E-2</v>
      </c>
      <c r="N37" s="1">
        <f>AVERAGE(N27:N36)</f>
        <v>0.10363246298610811</v>
      </c>
      <c r="O37" s="1">
        <f>AVERAGE(O27:O36)</f>
        <v>36.143900000000002</v>
      </c>
      <c r="Q37" s="1">
        <f>AVERAGE(Q27:Q36)</f>
        <v>4.4749719496025575E-2</v>
      </c>
      <c r="R37" s="1">
        <f>AVERAGE(R27:R36)</f>
        <v>7.0754892233796995E-2</v>
      </c>
      <c r="S37" s="1">
        <f>AVERAGE(S27:S36)</f>
        <v>0.10052173714758077</v>
      </c>
      <c r="T37" s="1">
        <f>AVERAGE(T27:T36)</f>
        <v>11.614599999999999</v>
      </c>
      <c r="V37" s="1">
        <f>AVERAGE(V27:V36)</f>
        <v>3.6272416448446046E-2</v>
      </c>
      <c r="W37" s="1">
        <f>AVERAGE(W27:W36)</f>
        <v>0.11110063273421196</v>
      </c>
      <c r="X37" s="1">
        <f>AVERAGE(X27:X36)</f>
        <v>0.14304311787679769</v>
      </c>
      <c r="Y37" s="1">
        <f>AVERAGE(Y27:Y36)</f>
        <v>37.981000000000009</v>
      </c>
      <c r="AA37" s="1">
        <f>AVERAGE(AA27:AA36)</f>
        <v>4.2404381167850343E-2</v>
      </c>
      <c r="AB37" s="1">
        <f>AVERAGE(AB27:AB36)</f>
        <v>5.9109121397409571E-2</v>
      </c>
      <c r="AC37" s="1">
        <f>AVERAGE(AC27:AC36)</f>
        <v>8.3929877945085982E-2</v>
      </c>
      <c r="AD37" s="1">
        <f>AVERAGE(AD27:AD36)</f>
        <v>27.006499999999999</v>
      </c>
      <c r="AF37" s="1">
        <f>AVERAGE(AF27:AF36)</f>
        <v>3.0283495455177938E-2</v>
      </c>
      <c r="AG37" s="1">
        <f>AVERAGE(AG27:AG36)</f>
        <v>6.7384325019966773E-2</v>
      </c>
      <c r="AH37" s="1">
        <f>AVERAGE(AH27:AH36)</f>
        <v>9.3031596798872851E-2</v>
      </c>
      <c r="AI37" s="1">
        <f>AVERAGE(AI27:AI36)</f>
        <v>29.608499999999992</v>
      </c>
      <c r="AK37" s="1">
        <f>AVERAGE(AK27:AK36)</f>
        <v>3.5632668512352209E-2</v>
      </c>
      <c r="AL37" s="1">
        <f>AVERAGE(AL27:AL36)</f>
        <v>8.5499878223553274E-2</v>
      </c>
      <c r="AM37" s="1">
        <f>AVERAGE(AM27:AM36)</f>
        <v>0.11451606389830156</v>
      </c>
      <c r="AN37" s="1">
        <f>AVERAGE(AN27:AN36)</f>
        <v>24.2837</v>
      </c>
      <c r="AP37" s="1">
        <f>AVERAGE(AP27:AP36)</f>
        <v>3.9786735048467289E-2</v>
      </c>
      <c r="AQ37" s="1">
        <f>AVERAGE(AQ27:AQ36)</f>
        <v>9.1184991726007636E-2</v>
      </c>
      <c r="AR37" s="1">
        <f>AVERAGE(AR27:AR36)</f>
        <v>0.1243257479876847</v>
      </c>
      <c r="AS37" s="1">
        <f>AVERAGE(AS27:AS36)</f>
        <v>55.451199999999993</v>
      </c>
    </row>
    <row r="39" spans="1:45" x14ac:dyDescent="0.25">
      <c r="A39" t="s">
        <v>9</v>
      </c>
      <c r="B39">
        <v>1.8093045017682201E-2</v>
      </c>
      <c r="C39">
        <v>8.1295669191261299E-2</v>
      </c>
      <c r="D39">
        <v>0.107957081643096</v>
      </c>
      <c r="E39">
        <v>40.231000000000002</v>
      </c>
      <c r="G39">
        <v>5.1130571175423203E-2</v>
      </c>
      <c r="H39">
        <v>6.2269046901838897E-2</v>
      </c>
      <c r="I39">
        <v>9.3477541071001105E-2</v>
      </c>
      <c r="J39">
        <v>66.515000000000001</v>
      </c>
      <c r="L39">
        <v>4.5653164017912203E-2</v>
      </c>
      <c r="M39">
        <v>7.7111395795963197E-2</v>
      </c>
      <c r="N39">
        <v>9.8661267256895599E-2</v>
      </c>
      <c r="O39">
        <v>21.895</v>
      </c>
      <c r="Q39">
        <v>2.1482642548061998E-2</v>
      </c>
      <c r="R39">
        <v>5.8242123231160903E-2</v>
      </c>
      <c r="S39">
        <v>8.5589830072797607E-2</v>
      </c>
      <c r="T39">
        <v>13.794</v>
      </c>
      <c r="V39">
        <v>5.6666741391315702E-2</v>
      </c>
      <c r="W39">
        <v>0.14588993907204401</v>
      </c>
      <c r="X39">
        <v>0.18309116644373399</v>
      </c>
      <c r="Y39">
        <v>56.139000000000003</v>
      </c>
      <c r="AA39">
        <v>2.02691948957394E-2</v>
      </c>
      <c r="AB39">
        <v>4.29723937033306E-2</v>
      </c>
      <c r="AC39">
        <v>6.6331263580487299E-2</v>
      </c>
      <c r="AD39">
        <v>42.002000000000002</v>
      </c>
      <c r="AF39">
        <v>3.29358511332178E-2</v>
      </c>
      <c r="AG39">
        <v>7.2153328247770196E-2</v>
      </c>
      <c r="AH39">
        <v>9.9272548407104103E-2</v>
      </c>
      <c r="AI39">
        <v>57.463000000000001</v>
      </c>
      <c r="AK39">
        <v>2.9789554378255999E-2</v>
      </c>
      <c r="AL39">
        <v>9.5990766892065996E-2</v>
      </c>
      <c r="AM39">
        <v>0.119903182690819</v>
      </c>
      <c r="AN39">
        <v>68.596999999999994</v>
      </c>
      <c r="AP39">
        <v>4.9791342455506503E-2</v>
      </c>
      <c r="AQ39">
        <v>8.8632584322683297E-2</v>
      </c>
      <c r="AR39">
        <v>0.12524628155524101</v>
      </c>
      <c r="AS39">
        <v>58.088000000000001</v>
      </c>
    </row>
    <row r="40" spans="1:45" x14ac:dyDescent="0.25">
      <c r="B40">
        <v>5.0156129378175297E-2</v>
      </c>
      <c r="C40">
        <v>0.114741604772869</v>
      </c>
      <c r="D40">
        <v>0.14970488127579101</v>
      </c>
      <c r="E40">
        <v>60.936</v>
      </c>
      <c r="G40">
        <v>5.4634623993355398E-2</v>
      </c>
      <c r="H40">
        <v>9.7658575736066205E-2</v>
      </c>
      <c r="I40">
        <v>0.14395475764208199</v>
      </c>
      <c r="J40">
        <v>68.313000000000002</v>
      </c>
      <c r="L40">
        <v>5.5951671107099102E-2</v>
      </c>
      <c r="M40">
        <v>7.0762478997853401E-2</v>
      </c>
      <c r="N40">
        <v>9.21467811168908E-2</v>
      </c>
      <c r="O40">
        <v>52.890999999999998</v>
      </c>
      <c r="Q40">
        <v>2.3611857041092001E-2</v>
      </c>
      <c r="R40">
        <v>7.5002105414854095E-2</v>
      </c>
      <c r="S40">
        <v>0.10667442487416599</v>
      </c>
      <c r="T40">
        <v>9.7750000000000004</v>
      </c>
      <c r="V40">
        <v>4.7712035874508299E-2</v>
      </c>
      <c r="W40">
        <v>0.130988877054737</v>
      </c>
      <c r="X40">
        <v>0.16212545057340699</v>
      </c>
      <c r="Y40">
        <v>71.722999999999999</v>
      </c>
      <c r="AA40">
        <v>2.39542649521923E-2</v>
      </c>
      <c r="AB40">
        <v>6.5586236894420599E-2</v>
      </c>
      <c r="AC40">
        <v>8.5677405610559296E-2</v>
      </c>
      <c r="AD40">
        <v>49.353999999999999</v>
      </c>
      <c r="AF40">
        <v>4.30633908179157E-2</v>
      </c>
      <c r="AG40">
        <v>7.8343411595820894E-2</v>
      </c>
      <c r="AH40">
        <v>0.104865971721776</v>
      </c>
      <c r="AI40">
        <v>61.494</v>
      </c>
      <c r="AK40">
        <v>3.2157991363140799E-2</v>
      </c>
      <c r="AL40">
        <v>7.5781183464633695E-2</v>
      </c>
      <c r="AM40">
        <v>0.10222970944129101</v>
      </c>
      <c r="AN40">
        <v>36.618000000000002</v>
      </c>
      <c r="AP40">
        <v>4.7950413540455199E-2</v>
      </c>
      <c r="AQ40">
        <v>9.7252740211042799E-2</v>
      </c>
      <c r="AR40">
        <v>0.12552776110564201</v>
      </c>
      <c r="AS40">
        <v>56.484000000000002</v>
      </c>
    </row>
    <row r="41" spans="1:45" x14ac:dyDescent="0.25">
      <c r="B41">
        <v>2.3953387131271299E-2</v>
      </c>
      <c r="C41">
        <v>8.3447285505854799E-2</v>
      </c>
      <c r="D41">
        <v>0.112203119005793</v>
      </c>
      <c r="E41">
        <v>51.27</v>
      </c>
      <c r="G41">
        <v>6.6363931161421003E-2</v>
      </c>
      <c r="H41">
        <v>7.0543094759794395E-2</v>
      </c>
      <c r="I41">
        <v>0.10320019262841</v>
      </c>
      <c r="J41">
        <v>65.811000000000007</v>
      </c>
      <c r="L41">
        <v>2.3948084806027201E-2</v>
      </c>
      <c r="M41">
        <v>5.4261688955153903E-2</v>
      </c>
      <c r="N41">
        <v>7.4687312668688499E-2</v>
      </c>
      <c r="O41">
        <v>25.797000000000001</v>
      </c>
      <c r="Q41">
        <v>2.0099368343544699E-2</v>
      </c>
      <c r="R41">
        <v>8.7729489502027094E-2</v>
      </c>
      <c r="S41">
        <v>0.11202177076565301</v>
      </c>
      <c r="T41">
        <v>10.803000000000001</v>
      </c>
      <c r="V41">
        <v>3.1287044883364E-2</v>
      </c>
      <c r="W41">
        <v>0.11234881075231801</v>
      </c>
      <c r="X41">
        <v>0.14705296761882899</v>
      </c>
      <c r="Y41">
        <v>33.741999999999997</v>
      </c>
      <c r="AA41">
        <v>2.90757249671336E-2</v>
      </c>
      <c r="AB41">
        <v>5.49175177293907E-2</v>
      </c>
      <c r="AC41">
        <v>7.8722224046423303E-2</v>
      </c>
      <c r="AD41">
        <v>63.844000000000001</v>
      </c>
      <c r="AF41">
        <v>5.0699591802248603E-2</v>
      </c>
      <c r="AG41">
        <v>7.5833871701029398E-2</v>
      </c>
      <c r="AH41">
        <v>0.10173391532128701</v>
      </c>
      <c r="AI41">
        <v>37.533999999999999</v>
      </c>
      <c r="AK41">
        <v>2.6814595719394999E-2</v>
      </c>
      <c r="AL41">
        <v>9.3287763754773503E-2</v>
      </c>
      <c r="AM41">
        <v>0.119922599045265</v>
      </c>
      <c r="AN41">
        <v>38.253</v>
      </c>
      <c r="AP41">
        <v>5.0660502499974301E-2</v>
      </c>
      <c r="AQ41">
        <v>9.6592230605739293E-2</v>
      </c>
      <c r="AR41">
        <v>0.12783607969035399</v>
      </c>
      <c r="AS41">
        <v>55.911999999999999</v>
      </c>
    </row>
    <row r="42" spans="1:45" x14ac:dyDescent="0.25">
      <c r="B42">
        <v>8.7825203217432493E-2</v>
      </c>
      <c r="C42">
        <v>0.129501899444084</v>
      </c>
      <c r="D42">
        <v>0.16203989535338501</v>
      </c>
      <c r="E42">
        <v>52.665999999999997</v>
      </c>
      <c r="G42">
        <v>5.4931451122375498E-2</v>
      </c>
      <c r="H42">
        <v>7.1436743147544002E-2</v>
      </c>
      <c r="I42">
        <v>0.12810881818644701</v>
      </c>
      <c r="J42">
        <v>65.162000000000006</v>
      </c>
      <c r="L42">
        <v>3.0559943537266699E-2</v>
      </c>
      <c r="M42">
        <v>6.3601778147149096E-2</v>
      </c>
      <c r="N42">
        <v>9.01555574473933E-2</v>
      </c>
      <c r="O42">
        <v>58.667999999999999</v>
      </c>
      <c r="Q42">
        <v>4.1117675954182697E-2</v>
      </c>
      <c r="R42">
        <v>6.5924631767089806E-2</v>
      </c>
      <c r="S42">
        <v>9.5847455809720594E-2</v>
      </c>
      <c r="T42">
        <v>12.795999999999999</v>
      </c>
      <c r="V42">
        <v>4.6991161182418202E-2</v>
      </c>
      <c r="W42">
        <v>0.123036067968809</v>
      </c>
      <c r="X42">
        <v>0.15925561410939301</v>
      </c>
      <c r="Y42">
        <v>53.627000000000002</v>
      </c>
      <c r="AA42">
        <v>2.45303099158127E-2</v>
      </c>
      <c r="AB42">
        <v>4.06102218490988E-2</v>
      </c>
      <c r="AC42">
        <v>6.5070341148453004E-2</v>
      </c>
      <c r="AD42">
        <v>32.545999999999999</v>
      </c>
      <c r="AF42">
        <v>3.5531474971612902E-2</v>
      </c>
      <c r="AG42">
        <v>6.8336999137444204E-2</v>
      </c>
      <c r="AH42">
        <v>9.3830101085046302E-2</v>
      </c>
      <c r="AI42">
        <v>59.908000000000001</v>
      </c>
      <c r="AK42">
        <v>4.7462527615117302E-2</v>
      </c>
      <c r="AL42">
        <v>0.112643024385244</v>
      </c>
      <c r="AM42">
        <v>0.136967787048071</v>
      </c>
      <c r="AN42">
        <v>25.08</v>
      </c>
      <c r="AP42">
        <v>3.7764270929043997E-2</v>
      </c>
      <c r="AQ42">
        <v>0.103233019712157</v>
      </c>
      <c r="AR42">
        <v>0.13662622323527801</v>
      </c>
      <c r="AS42">
        <v>55.01</v>
      </c>
    </row>
    <row r="43" spans="1:45" x14ac:dyDescent="0.25">
      <c r="B43">
        <v>3.9628206003108603E-2</v>
      </c>
      <c r="C43">
        <v>7.0225591999571096E-2</v>
      </c>
      <c r="D43">
        <v>0.10407984607095599</v>
      </c>
      <c r="E43">
        <v>43.320999999999998</v>
      </c>
      <c r="G43">
        <v>4.3630662441078202E-2</v>
      </c>
      <c r="H43">
        <v>6.95397451095566E-2</v>
      </c>
      <c r="I43">
        <v>0.106838664400651</v>
      </c>
      <c r="J43">
        <v>68.704999999999998</v>
      </c>
      <c r="L43">
        <v>2.9848417652997301E-2</v>
      </c>
      <c r="M43">
        <v>6.7379782434262403E-2</v>
      </c>
      <c r="N43">
        <v>9.3123944253936997E-2</v>
      </c>
      <c r="O43">
        <v>45.552999999999997</v>
      </c>
      <c r="Q43">
        <v>3.82391745599324E-2</v>
      </c>
      <c r="R43">
        <v>6.4836622617590003E-2</v>
      </c>
      <c r="S43">
        <v>8.9619212710806403E-2</v>
      </c>
      <c r="T43">
        <v>15.754</v>
      </c>
      <c r="V43">
        <v>3.8636941269034601E-2</v>
      </c>
      <c r="W43">
        <v>0.116546899858625</v>
      </c>
      <c r="X43">
        <v>0.15388740112336199</v>
      </c>
      <c r="Y43">
        <v>53.981999999999999</v>
      </c>
      <c r="AA43">
        <v>5.3121677733530201E-2</v>
      </c>
      <c r="AB43">
        <v>6.4072803082943594E-2</v>
      </c>
      <c r="AC43">
        <v>8.9407367442230795E-2</v>
      </c>
      <c r="AD43">
        <v>42.744999999999997</v>
      </c>
      <c r="AF43">
        <v>2.4474634267201201E-2</v>
      </c>
      <c r="AG43">
        <v>7.2998518202273599E-2</v>
      </c>
      <c r="AH43">
        <v>9.4318775425752802E-2</v>
      </c>
      <c r="AI43">
        <v>31.446000000000002</v>
      </c>
      <c r="AK43">
        <v>4.2452661062253899E-2</v>
      </c>
      <c r="AL43">
        <v>9.4440601593466303E-2</v>
      </c>
      <c r="AM43">
        <v>0.116965118946681</v>
      </c>
      <c r="AN43">
        <v>28.184000000000001</v>
      </c>
      <c r="AP43">
        <v>3.2585714222850302E-2</v>
      </c>
      <c r="AQ43">
        <v>0.10155462410654301</v>
      </c>
      <c r="AR43">
        <v>0.13180659589623001</v>
      </c>
      <c r="AS43">
        <v>58.021000000000001</v>
      </c>
    </row>
    <row r="44" spans="1:45" x14ac:dyDescent="0.25">
      <c r="B44">
        <v>2.1093467527818599E-2</v>
      </c>
      <c r="C44">
        <v>0.108261589217386</v>
      </c>
      <c r="D44">
        <v>0.138113300895643</v>
      </c>
      <c r="E44">
        <v>67.664000000000001</v>
      </c>
      <c r="G44">
        <v>3.5504424823275801E-2</v>
      </c>
      <c r="H44">
        <v>6.4251254728763099E-2</v>
      </c>
      <c r="I44">
        <v>0.101965601369243</v>
      </c>
      <c r="J44">
        <v>68.298000000000002</v>
      </c>
      <c r="L44">
        <v>3.2574061012074697E-2</v>
      </c>
      <c r="M44">
        <v>7.66940588319623E-2</v>
      </c>
      <c r="N44">
        <v>9.6875642531775399E-2</v>
      </c>
      <c r="O44">
        <v>47.808999999999997</v>
      </c>
      <c r="Q44">
        <v>6.8486893414796399E-2</v>
      </c>
      <c r="R44">
        <v>0.10974636722056599</v>
      </c>
      <c r="S44">
        <v>0.14048508623768899</v>
      </c>
      <c r="T44">
        <v>17.489999999999998</v>
      </c>
      <c r="V44">
        <v>6.1873908128381901E-2</v>
      </c>
      <c r="W44">
        <v>0.13676384779902601</v>
      </c>
      <c r="X44">
        <v>0.17016043299935699</v>
      </c>
      <c r="Y44">
        <v>55.551000000000002</v>
      </c>
      <c r="AA44">
        <v>3.9351643331013701E-2</v>
      </c>
      <c r="AB44">
        <v>5.3269686882076901E-2</v>
      </c>
      <c r="AC44">
        <v>7.4573873336168398E-2</v>
      </c>
      <c r="AD44">
        <v>38.862000000000002</v>
      </c>
      <c r="AF44">
        <v>5.9715265122412903E-2</v>
      </c>
      <c r="AG44">
        <v>8.8990221818443099E-2</v>
      </c>
      <c r="AH44">
        <v>0.12702709923879699</v>
      </c>
      <c r="AI44">
        <v>22.064</v>
      </c>
      <c r="AK44">
        <v>2.66901456405844E-2</v>
      </c>
      <c r="AL44">
        <v>9.5933559040522101E-2</v>
      </c>
      <c r="AM44">
        <v>0.12563831798954</v>
      </c>
      <c r="AN44">
        <v>31.28</v>
      </c>
      <c r="AP44">
        <v>4.0482870621730102E-2</v>
      </c>
      <c r="AQ44">
        <v>0.107945248231124</v>
      </c>
      <c r="AR44">
        <v>0.142695236111198</v>
      </c>
      <c r="AS44">
        <v>55.277000000000001</v>
      </c>
    </row>
    <row r="45" spans="1:45" x14ac:dyDescent="0.25">
      <c r="B45">
        <v>2.3986835266441599E-2</v>
      </c>
      <c r="C45">
        <v>0.100096516107472</v>
      </c>
      <c r="D45">
        <v>0.13055587066601301</v>
      </c>
      <c r="E45">
        <v>58.622</v>
      </c>
      <c r="G45">
        <v>5.86068530799373E-2</v>
      </c>
      <c r="H45">
        <v>7.2047855947281095E-2</v>
      </c>
      <c r="I45">
        <v>0.119344680736007</v>
      </c>
      <c r="J45">
        <v>66.323999999999998</v>
      </c>
      <c r="L45">
        <v>2.08786263878055E-2</v>
      </c>
      <c r="M45">
        <v>5.1095298092188601E-2</v>
      </c>
      <c r="N45">
        <v>7.5430914863849396E-2</v>
      </c>
      <c r="O45">
        <v>57.98</v>
      </c>
      <c r="Q45">
        <v>2.92524781078871E-2</v>
      </c>
      <c r="R45">
        <v>6.2457478912504999E-2</v>
      </c>
      <c r="S45">
        <v>8.5620043778751598E-2</v>
      </c>
      <c r="T45">
        <v>19.497</v>
      </c>
      <c r="V45">
        <v>3.3750756143768303E-2</v>
      </c>
      <c r="W45">
        <v>0.14657644678731199</v>
      </c>
      <c r="X45">
        <v>0.18149541539268299</v>
      </c>
      <c r="Y45">
        <v>55.284999999999997</v>
      </c>
      <c r="AA45">
        <v>2.80941002744634E-2</v>
      </c>
      <c r="AB45">
        <v>5.3401356156458697E-2</v>
      </c>
      <c r="AC45">
        <v>7.3582888539335506E-2</v>
      </c>
      <c r="AD45">
        <v>62.776000000000003</v>
      </c>
      <c r="AF45">
        <v>2.4446519383252398E-2</v>
      </c>
      <c r="AG45">
        <v>5.2929214816224902E-2</v>
      </c>
      <c r="AH45">
        <v>7.3681202728028E-2</v>
      </c>
      <c r="AI45">
        <v>59.189</v>
      </c>
      <c r="AK45">
        <v>3.4798310116299601E-2</v>
      </c>
      <c r="AL45">
        <v>8.5318469158135804E-2</v>
      </c>
      <c r="AM45">
        <v>0.119352193704027</v>
      </c>
      <c r="AN45">
        <v>22.056000000000001</v>
      </c>
      <c r="AP45">
        <v>5.6179783228161001E-2</v>
      </c>
      <c r="AQ45">
        <v>9.8040925927903894E-2</v>
      </c>
      <c r="AR45">
        <v>0.11834055541079599</v>
      </c>
      <c r="AS45">
        <v>56.317999999999998</v>
      </c>
    </row>
    <row r="46" spans="1:45" x14ac:dyDescent="0.25">
      <c r="B46">
        <v>4.8667304322884998E-2</v>
      </c>
      <c r="C46">
        <v>0.119302912883975</v>
      </c>
      <c r="D46">
        <v>0.151892126885008</v>
      </c>
      <c r="E46">
        <v>67.266999999999996</v>
      </c>
      <c r="G46">
        <v>5.1686226464071498E-2</v>
      </c>
      <c r="H46">
        <v>6.5856003243443095E-2</v>
      </c>
      <c r="I46">
        <v>0.102006094884649</v>
      </c>
      <c r="J46">
        <v>67.039000000000001</v>
      </c>
      <c r="L46">
        <v>3.1682663463202101E-2</v>
      </c>
      <c r="M46">
        <v>6.7436476270918699E-2</v>
      </c>
      <c r="N46">
        <v>8.6902432587848605E-2</v>
      </c>
      <c r="O46">
        <v>63.05</v>
      </c>
      <c r="Q46">
        <v>3.1513088678660997E-2</v>
      </c>
      <c r="R46">
        <v>5.0327875904218403E-2</v>
      </c>
      <c r="S46">
        <v>7.4072653976589603E-2</v>
      </c>
      <c r="T46">
        <v>15.673999999999999</v>
      </c>
      <c r="V46">
        <v>0.114799148019098</v>
      </c>
      <c r="W46">
        <v>0.14909924230681201</v>
      </c>
      <c r="X46">
        <v>0.19191471271730001</v>
      </c>
      <c r="Y46">
        <v>54.371000000000002</v>
      </c>
      <c r="AA46">
        <v>1.85314609000704E-2</v>
      </c>
      <c r="AB46">
        <v>4.7406556796811702E-2</v>
      </c>
      <c r="AC46">
        <v>7.2960970487479695E-2</v>
      </c>
      <c r="AD46">
        <v>33.509</v>
      </c>
      <c r="AF46">
        <v>3.1259239485477798E-2</v>
      </c>
      <c r="AG46">
        <v>5.5754608136368601E-2</v>
      </c>
      <c r="AH46">
        <v>8.6929843347315502E-2</v>
      </c>
      <c r="AI46">
        <v>61.529000000000003</v>
      </c>
      <c r="AK46">
        <v>3.9763441071422698E-2</v>
      </c>
      <c r="AL46">
        <v>9.0556270142944997E-2</v>
      </c>
      <c r="AM46">
        <v>0.124370187813909</v>
      </c>
      <c r="AN46">
        <v>65.396000000000001</v>
      </c>
      <c r="AP46">
        <v>5.3534368648514401E-2</v>
      </c>
      <c r="AQ46">
        <v>9.2210835717226894E-2</v>
      </c>
      <c r="AR46">
        <v>0.123305909240221</v>
      </c>
      <c r="AS46">
        <v>56.209000000000003</v>
      </c>
    </row>
    <row r="47" spans="1:45" x14ac:dyDescent="0.25">
      <c r="B47">
        <v>3.9095421113298001E-2</v>
      </c>
      <c r="C47">
        <v>0.10776021470649701</v>
      </c>
      <c r="D47">
        <v>0.14769272107669701</v>
      </c>
      <c r="E47">
        <v>27.622</v>
      </c>
      <c r="G47">
        <v>3.7828113174194399E-2</v>
      </c>
      <c r="H47">
        <v>7.9039570085768299E-2</v>
      </c>
      <c r="I47">
        <v>0.10781506935113599</v>
      </c>
      <c r="J47">
        <v>66.885999999999996</v>
      </c>
      <c r="L47">
        <v>5.65469827082037E-2</v>
      </c>
      <c r="M47">
        <v>8.7623517535667494E-2</v>
      </c>
      <c r="N47">
        <v>0.11571020591774001</v>
      </c>
      <c r="O47">
        <v>51.363999999999997</v>
      </c>
      <c r="Q47">
        <v>2.93719732995248E-2</v>
      </c>
      <c r="R47">
        <v>8.0233744623036105E-2</v>
      </c>
      <c r="S47">
        <v>0.112104718468772</v>
      </c>
      <c r="T47">
        <v>9.36</v>
      </c>
      <c r="V47">
        <v>0.121597981311224</v>
      </c>
      <c r="W47">
        <v>0.19095380688511901</v>
      </c>
      <c r="X47">
        <v>0.23391550443248799</v>
      </c>
      <c r="Y47">
        <v>71.150000000000006</v>
      </c>
      <c r="AA47">
        <v>3.39122291906402E-2</v>
      </c>
      <c r="AB47">
        <v>5.8069970954927698E-2</v>
      </c>
      <c r="AC47">
        <v>8.1360395013355E-2</v>
      </c>
      <c r="AD47">
        <v>36.247999999999998</v>
      </c>
      <c r="AF47">
        <v>3.8747470338894599E-2</v>
      </c>
      <c r="AG47">
        <v>8.5422329935095201E-2</v>
      </c>
      <c r="AH47">
        <v>0.122367091797851</v>
      </c>
      <c r="AI47">
        <v>59.710999999999999</v>
      </c>
      <c r="AK47">
        <v>4.2571318873818098E-2</v>
      </c>
      <c r="AL47">
        <v>7.7389239294837694E-2</v>
      </c>
      <c r="AM47">
        <v>9.4716938963424702E-2</v>
      </c>
      <c r="AN47">
        <v>20.733000000000001</v>
      </c>
      <c r="AP47">
        <v>6.2260082123002103E-2</v>
      </c>
      <c r="AQ47">
        <v>9.5940883901422497E-2</v>
      </c>
      <c r="AR47">
        <v>0.13610388485522701</v>
      </c>
      <c r="AS47">
        <v>56.77</v>
      </c>
    </row>
    <row r="48" spans="1:45" x14ac:dyDescent="0.25">
      <c r="B48">
        <v>2.19011062483342E-2</v>
      </c>
      <c r="C48">
        <v>7.2456670381378596E-2</v>
      </c>
      <c r="D48">
        <v>0.101302497400755</v>
      </c>
      <c r="E48">
        <v>38.08</v>
      </c>
      <c r="G48">
        <v>4.8065579298534097E-2</v>
      </c>
      <c r="H48">
        <v>6.9386318392501603E-2</v>
      </c>
      <c r="I48">
        <v>0.104055897588541</v>
      </c>
      <c r="J48">
        <v>64.225999999999999</v>
      </c>
      <c r="L48">
        <v>2.2667148338293398E-2</v>
      </c>
      <c r="M48">
        <v>7.2777077093776704E-2</v>
      </c>
      <c r="N48">
        <v>9.5815292404486802E-2</v>
      </c>
      <c r="O48">
        <v>28.53</v>
      </c>
      <c r="Q48">
        <v>2.89081492211469E-2</v>
      </c>
      <c r="R48">
        <v>7.1128530662790901E-2</v>
      </c>
      <c r="S48">
        <v>9.3699266634880402E-2</v>
      </c>
      <c r="T48">
        <v>13.814</v>
      </c>
      <c r="V48">
        <v>3.1558804498412897E-2</v>
      </c>
      <c r="W48">
        <v>0.10831613805995401</v>
      </c>
      <c r="X48">
        <v>0.14522222271316401</v>
      </c>
      <c r="Y48">
        <v>53.454000000000001</v>
      </c>
      <c r="AA48">
        <v>3.3373077558526601E-2</v>
      </c>
      <c r="AB48">
        <v>6.9775567340494102E-2</v>
      </c>
      <c r="AC48">
        <v>9.0634409357582907E-2</v>
      </c>
      <c r="AD48">
        <v>61.813000000000002</v>
      </c>
      <c r="AF48">
        <v>3.7893459674888802E-2</v>
      </c>
      <c r="AG48">
        <v>7.0620290289971702E-2</v>
      </c>
      <c r="AH48">
        <v>0.101586200051581</v>
      </c>
      <c r="AI48">
        <v>60.517000000000003</v>
      </c>
      <c r="AK48">
        <v>3.2562288946857899E-2</v>
      </c>
      <c r="AL48">
        <v>8.8666344678180395E-2</v>
      </c>
      <c r="AM48">
        <v>0.11656381662441199</v>
      </c>
      <c r="AN48">
        <v>26.584</v>
      </c>
      <c r="AP48">
        <v>4.40155087029417E-2</v>
      </c>
      <c r="AQ48">
        <v>9.08398933537026E-2</v>
      </c>
      <c r="AR48">
        <v>0.12591745652707001</v>
      </c>
      <c r="AS48">
        <v>56.77</v>
      </c>
    </row>
    <row r="49" spans="1:45" x14ac:dyDescent="0.25">
      <c r="B49" s="1">
        <f>AVERAGE(B39:B48)</f>
        <v>3.7440010522644729E-2</v>
      </c>
      <c r="C49" s="1">
        <f>AVERAGE(C39:C48)</f>
        <v>9.8708995421034867E-2</v>
      </c>
      <c r="D49" s="1">
        <f>AVERAGE(D39:D48)</f>
        <v>0.1305541340273137</v>
      </c>
      <c r="E49" s="1">
        <f>AVERAGE(E39:E48)</f>
        <v>50.767900000000004</v>
      </c>
      <c r="G49" s="1">
        <f>AVERAGE(G39:G48)</f>
        <v>5.0238243673366635E-2</v>
      </c>
      <c r="H49" s="1">
        <f>AVERAGE(H39:H48)</f>
        <v>7.2202820805255738E-2</v>
      </c>
      <c r="I49" s="1">
        <f>AVERAGE(I39:I48)</f>
        <v>0.11107673178581672</v>
      </c>
      <c r="J49" s="1">
        <f>AVERAGE(J39:J48)</f>
        <v>66.727900000000005</v>
      </c>
      <c r="L49" s="1">
        <f>AVERAGE(L39:L48)</f>
        <v>3.5031076303088195E-2</v>
      </c>
      <c r="M49" s="1">
        <f>AVERAGE(M39:M48)</f>
        <v>6.8874355215489583E-2</v>
      </c>
      <c r="N49" s="1">
        <f>AVERAGE(N39:N48)</f>
        <v>9.1950935104950532E-2</v>
      </c>
      <c r="O49" s="1">
        <f>AVERAGE(O39:O48)</f>
        <v>45.353700000000003</v>
      </c>
      <c r="Q49" s="1">
        <f>AVERAGE(Q39:Q48)</f>
        <v>3.3208330116882998E-2</v>
      </c>
      <c r="R49" s="1">
        <f>AVERAGE(R39:R48)</f>
        <v>7.2562896985583825E-2</v>
      </c>
      <c r="S49" s="1">
        <f>AVERAGE(S39:S48)</f>
        <v>9.957344633298261E-2</v>
      </c>
      <c r="T49" s="1">
        <f>AVERAGE(T39:T48)</f>
        <v>13.8757</v>
      </c>
      <c r="V49" s="1">
        <f>AVERAGE(V39:V48)</f>
        <v>5.8487452270152597E-2</v>
      </c>
      <c r="W49" s="1">
        <f>AVERAGE(W39:W48)</f>
        <v>0.13605200765447562</v>
      </c>
      <c r="X49" s="1">
        <f>AVERAGE(X39:X48)</f>
        <v>0.1728120888123717</v>
      </c>
      <c r="Y49" s="1">
        <f>AVERAGE(Y39:Y48)</f>
        <v>55.902399999999986</v>
      </c>
      <c r="AA49" s="1">
        <f>AVERAGE(AA39:AA48)</f>
        <v>3.0421368371912248E-2</v>
      </c>
      <c r="AB49" s="1">
        <f>AVERAGE(AB39:AB48)</f>
        <v>5.5008231138995348E-2</v>
      </c>
      <c r="AC49" s="1">
        <f>AVERAGE(AC39:AC48)</f>
        <v>7.783211385620753E-2</v>
      </c>
      <c r="AD49" s="1">
        <f>AVERAGE(AD39:AD48)</f>
        <v>46.369900000000001</v>
      </c>
      <c r="AF49" s="1">
        <f>AVERAGE(AF39:AF48)</f>
        <v>3.7876689699712272E-2</v>
      </c>
      <c r="AG49" s="1">
        <f>AVERAGE(AG39:AG48)</f>
        <v>7.2138279388044194E-2</v>
      </c>
      <c r="AH49" s="1">
        <f>AVERAGE(AH39:AH48)</f>
        <v>0.10056127491245385</v>
      </c>
      <c r="AI49" s="1">
        <f>AVERAGE(AI39:AI48)</f>
        <v>51.085500000000003</v>
      </c>
      <c r="AK49" s="1">
        <f>AVERAGE(AK47,AK48,AK46,AK45,AK44,AK43,AK42,AK41,AK40,AK39)</f>
        <v>3.5506283478714561E-2</v>
      </c>
      <c r="AL49" s="1">
        <f>AVERAGE(AL39:AL48)</f>
        <v>9.1000722240480433E-2</v>
      </c>
      <c r="AM49" s="1">
        <f>AVERAGE(AM39:AM48)</f>
        <v>0.11766298522674397</v>
      </c>
      <c r="AN49" s="1">
        <f>AVERAGE(AN39:AN48)</f>
        <v>36.278100000000002</v>
      </c>
      <c r="AP49" s="1">
        <f>AVERAGE(AP39:AP48)</f>
        <v>4.7522485697217967E-2</v>
      </c>
      <c r="AQ49" s="1">
        <f>AVERAGE(AQ39:AQ48)</f>
        <v>9.7224298608954526E-2</v>
      </c>
      <c r="AR49" s="1">
        <f>AVERAGE(AR39:AR48)</f>
        <v>0.12934059836272568</v>
      </c>
      <c r="AS49" s="1">
        <f>AVERAGE(AS39:AS48)</f>
        <v>56.485899999999994</v>
      </c>
    </row>
    <row r="59" spans="1:45" x14ac:dyDescent="0.25">
      <c r="C59">
        <v>0.05</v>
      </c>
      <c r="I59">
        <v>0.1</v>
      </c>
      <c r="N59">
        <v>0.15</v>
      </c>
      <c r="U59">
        <v>0.2</v>
      </c>
    </row>
    <row r="60" spans="1:45" x14ac:dyDescent="0.25">
      <c r="A60" t="s">
        <v>21</v>
      </c>
      <c r="B60" t="s">
        <v>28</v>
      </c>
      <c r="C60" t="s">
        <v>29</v>
      </c>
      <c r="D60" t="s">
        <v>30</v>
      </c>
      <c r="E60" t="s">
        <v>31</v>
      </c>
      <c r="G60" t="s">
        <v>21</v>
      </c>
      <c r="H60" t="s">
        <v>28</v>
      </c>
      <c r="I60" t="s">
        <v>29</v>
      </c>
      <c r="J60" t="s">
        <v>30</v>
      </c>
      <c r="K60" t="s">
        <v>31</v>
      </c>
      <c r="M60" t="s">
        <v>21</v>
      </c>
      <c r="N60" t="s">
        <v>28</v>
      </c>
      <c r="O60" t="s">
        <v>29</v>
      </c>
      <c r="P60" t="s">
        <v>30</v>
      </c>
      <c r="Q60" t="s">
        <v>31</v>
      </c>
      <c r="S60" t="s">
        <v>21</v>
      </c>
      <c r="T60" t="s">
        <v>28</v>
      </c>
      <c r="U60" t="s">
        <v>29</v>
      </c>
      <c r="V60" t="s">
        <v>30</v>
      </c>
      <c r="W60" t="s">
        <v>31</v>
      </c>
    </row>
    <row r="61" spans="1:45" x14ac:dyDescent="0.25">
      <c r="A61" t="s">
        <v>18</v>
      </c>
      <c r="B61">
        <v>2.8140999999999999E-2</v>
      </c>
      <c r="C61">
        <v>8.0516000000000004E-2</v>
      </c>
      <c r="D61">
        <v>0.121007</v>
      </c>
      <c r="E61">
        <v>36.685499999999998</v>
      </c>
      <c r="G61" t="s">
        <v>18</v>
      </c>
      <c r="H61">
        <v>3.6816000000000002E-2</v>
      </c>
      <c r="I61">
        <v>0.85477999999999998</v>
      </c>
      <c r="J61">
        <v>0.11737499999999999</v>
      </c>
      <c r="K61">
        <v>29.874400000000001</v>
      </c>
      <c r="M61" t="s">
        <v>18</v>
      </c>
      <c r="N61">
        <v>3.6262999999999997E-2</v>
      </c>
      <c r="O61">
        <v>9.3662800000000004E-2</v>
      </c>
      <c r="P61">
        <v>0.125274</v>
      </c>
      <c r="Q61">
        <v>34.782899999999998</v>
      </c>
      <c r="S61" t="s">
        <v>18</v>
      </c>
      <c r="T61">
        <v>3.7440000000000001E-2</v>
      </c>
      <c r="U61">
        <v>9.8709000000000005E-2</v>
      </c>
      <c r="V61">
        <v>0.130554</v>
      </c>
      <c r="W61">
        <v>50.767899999999997</v>
      </c>
    </row>
    <row r="62" spans="1:45" x14ac:dyDescent="0.25">
      <c r="A62" t="s">
        <v>19</v>
      </c>
      <c r="B62">
        <v>3.3355999999999997E-2</v>
      </c>
      <c r="C62">
        <v>6.4565999999999998E-2</v>
      </c>
      <c r="D62">
        <v>9.8969000000000001E-2</v>
      </c>
      <c r="E62">
        <v>67.884100000000004</v>
      </c>
      <c r="G62" t="s">
        <v>19</v>
      </c>
      <c r="H62">
        <v>3.8841000000000001E-2</v>
      </c>
      <c r="I62">
        <v>7.0810999999999999E-2</v>
      </c>
      <c r="J62">
        <v>0.103172</v>
      </c>
      <c r="K62">
        <v>70.858699999999999</v>
      </c>
      <c r="M62" t="s">
        <v>19</v>
      </c>
      <c r="N62">
        <v>3.8398399999999999E-2</v>
      </c>
      <c r="O62">
        <v>6.8453E-2</v>
      </c>
      <c r="P62">
        <v>0.100151</v>
      </c>
      <c r="Q62">
        <v>65.807000000000002</v>
      </c>
      <c r="S62" t="s">
        <v>19</v>
      </c>
      <c r="T62">
        <v>5.0237999999999998E-2</v>
      </c>
      <c r="U62">
        <v>7.2203000000000003E-2</v>
      </c>
      <c r="V62">
        <v>0.111077</v>
      </c>
      <c r="W62">
        <v>66.727900000000005</v>
      </c>
    </row>
    <row r="63" spans="1:45" x14ac:dyDescent="0.25">
      <c r="A63" t="s">
        <v>20</v>
      </c>
      <c r="B63">
        <v>2.8854000000000001E-2</v>
      </c>
      <c r="C63">
        <v>6.2561000000000005E-2</v>
      </c>
      <c r="D63">
        <v>9.6115000000000006E-2</v>
      </c>
      <c r="E63">
        <v>28.051500000000001</v>
      </c>
      <c r="G63" t="s">
        <v>20</v>
      </c>
      <c r="H63">
        <v>3.3329999999999999E-2</v>
      </c>
      <c r="I63">
        <v>6.8304000000000004E-2</v>
      </c>
      <c r="J63">
        <v>9.7200999999999996E-2</v>
      </c>
      <c r="K63">
        <v>29.8066</v>
      </c>
      <c r="M63" t="s">
        <v>20</v>
      </c>
      <c r="N63">
        <v>3.635E-2</v>
      </c>
      <c r="O63">
        <v>7.4396000000000004E-2</v>
      </c>
      <c r="P63">
        <v>0.103632</v>
      </c>
      <c r="Q63">
        <v>36.143900000000002</v>
      </c>
      <c r="S63" t="s">
        <v>20</v>
      </c>
      <c r="T63">
        <v>3.5031E-2</v>
      </c>
      <c r="U63">
        <v>6.8874000000000005E-2</v>
      </c>
      <c r="V63">
        <v>9.1951000000000005E-2</v>
      </c>
      <c r="W63">
        <v>45.353700000000003</v>
      </c>
    </row>
    <row r="64" spans="1:45" x14ac:dyDescent="0.25">
      <c r="A64" t="s">
        <v>22</v>
      </c>
      <c r="B64">
        <v>2.5814E-2</v>
      </c>
      <c r="C64">
        <v>5.7632000000000003E-2</v>
      </c>
      <c r="D64">
        <v>9.3145000000000006E-2</v>
      </c>
      <c r="E64">
        <v>14.630100000000001</v>
      </c>
      <c r="G64" t="s">
        <v>22</v>
      </c>
      <c r="H64">
        <v>3.4257000000000003E-2</v>
      </c>
      <c r="I64">
        <v>7.6053999999999997E-2</v>
      </c>
      <c r="J64">
        <v>0.111425</v>
      </c>
      <c r="K64">
        <v>10.077199999999999</v>
      </c>
      <c r="M64" t="s">
        <v>22</v>
      </c>
      <c r="N64">
        <v>4.4749999999999998E-2</v>
      </c>
      <c r="O64">
        <v>7.0754999999999998E-2</v>
      </c>
      <c r="P64">
        <v>0.100522</v>
      </c>
      <c r="Q64">
        <v>11.614599999999999</v>
      </c>
      <c r="S64" t="s">
        <v>22</v>
      </c>
      <c r="T64">
        <v>3.3208000000000001E-2</v>
      </c>
      <c r="U64">
        <v>0.72563</v>
      </c>
      <c r="V64">
        <v>9.9572999999999995E-2</v>
      </c>
      <c r="W64">
        <v>13.8757</v>
      </c>
    </row>
    <row r="65" spans="1:23" x14ac:dyDescent="0.25">
      <c r="A65" t="s">
        <v>23</v>
      </c>
      <c r="B65">
        <v>2.5814E-2</v>
      </c>
      <c r="C65">
        <v>5.7632000000000003E-2</v>
      </c>
      <c r="D65">
        <v>9.3145000000000006E-2</v>
      </c>
      <c r="E65">
        <v>14.630100000000001</v>
      </c>
      <c r="G65" t="s">
        <v>23</v>
      </c>
      <c r="H65">
        <v>3.8071000000000001E-2</v>
      </c>
      <c r="I65">
        <v>0.112423</v>
      </c>
      <c r="J65">
        <v>0.148205</v>
      </c>
      <c r="K65">
        <v>29.491599999999998</v>
      </c>
      <c r="M65" t="s">
        <v>23</v>
      </c>
      <c r="N65">
        <v>3.6271999999999999E-2</v>
      </c>
      <c r="O65">
        <v>0.11110100000000001</v>
      </c>
      <c r="P65">
        <v>0.143043</v>
      </c>
      <c r="Q65">
        <v>37.981000000000002</v>
      </c>
      <c r="S65" t="s">
        <v>23</v>
      </c>
      <c r="T65">
        <v>5.8486999999999997E-2</v>
      </c>
      <c r="U65">
        <v>0.13605200000000001</v>
      </c>
      <c r="V65">
        <v>0.17281199999999999</v>
      </c>
      <c r="W65">
        <v>55.9024</v>
      </c>
    </row>
    <row r="66" spans="1:23" x14ac:dyDescent="0.25">
      <c r="A66" t="s">
        <v>24</v>
      </c>
      <c r="B66">
        <v>2.6047000000000001E-2</v>
      </c>
      <c r="C66">
        <v>4.3192000000000001E-2</v>
      </c>
      <c r="D66">
        <v>7.2099999999999997E-2</v>
      </c>
      <c r="E66">
        <v>19.6769</v>
      </c>
      <c r="G66" t="s">
        <v>24</v>
      </c>
      <c r="H66">
        <v>2.9714000000000001E-2</v>
      </c>
      <c r="I66">
        <v>4.7458E-2</v>
      </c>
      <c r="J66">
        <v>7.5594999999999996E-2</v>
      </c>
      <c r="K66">
        <v>20.2408</v>
      </c>
      <c r="M66" t="s">
        <v>24</v>
      </c>
      <c r="N66">
        <v>4.2403999999999997E-2</v>
      </c>
      <c r="O66">
        <v>5.9109000000000002E-2</v>
      </c>
      <c r="P66">
        <v>8.3930000000000005E-2</v>
      </c>
      <c r="Q66">
        <v>27.006499999999999</v>
      </c>
      <c r="S66" t="s">
        <v>24</v>
      </c>
      <c r="T66">
        <v>3.0421E-2</v>
      </c>
      <c r="U66">
        <v>5.5008000000000001E-2</v>
      </c>
      <c r="V66" s="2">
        <v>7.7831999999999998E-2</v>
      </c>
      <c r="W66">
        <v>46.369900000000001</v>
      </c>
    </row>
    <row r="67" spans="1:23" x14ac:dyDescent="0.25">
      <c r="A67" t="s">
        <v>25</v>
      </c>
      <c r="B67">
        <v>2.7706999999999999E-2</v>
      </c>
      <c r="C67">
        <v>6.0211000000000001E-2</v>
      </c>
      <c r="D67">
        <v>9.0809000000000001E-2</v>
      </c>
      <c r="E67">
        <v>22.659300000000002</v>
      </c>
      <c r="G67" t="s">
        <v>25</v>
      </c>
      <c r="H67">
        <v>2.5618999999999999E-2</v>
      </c>
      <c r="I67">
        <v>6.2655000000000002E-2</v>
      </c>
      <c r="J67">
        <v>9.0661000000000005E-2</v>
      </c>
      <c r="K67">
        <v>23.654399999999999</v>
      </c>
      <c r="M67" t="s">
        <v>25</v>
      </c>
      <c r="N67">
        <v>3.0283000000000001E-2</v>
      </c>
      <c r="O67">
        <v>6.7383999999999999E-2</v>
      </c>
      <c r="P67">
        <v>9.3032000000000004E-2</v>
      </c>
      <c r="Q67">
        <v>29.608499999999999</v>
      </c>
      <c r="S67" t="s">
        <v>25</v>
      </c>
      <c r="T67">
        <v>3.7877000000000001E-2</v>
      </c>
      <c r="U67">
        <v>7.2137999999999994E-2</v>
      </c>
      <c r="V67">
        <v>0.100561</v>
      </c>
      <c r="W67">
        <v>51.085500000000003</v>
      </c>
    </row>
    <row r="68" spans="1:23" x14ac:dyDescent="0.25">
      <c r="A68" t="s">
        <v>26</v>
      </c>
      <c r="B68">
        <v>2.4076E-2</v>
      </c>
      <c r="C68">
        <v>0.83384999999999998</v>
      </c>
      <c r="D68">
        <v>0.12364600000000001</v>
      </c>
      <c r="E68">
        <v>22.476800000000001</v>
      </c>
      <c r="G68" t="s">
        <v>26</v>
      </c>
      <c r="H68">
        <v>3.8193999999999999E-2</v>
      </c>
      <c r="I68">
        <v>0.93598999999999999</v>
      </c>
      <c r="J68">
        <v>0.13151399999999999</v>
      </c>
      <c r="K68">
        <v>20.500399999999999</v>
      </c>
      <c r="M68" t="s">
        <v>26</v>
      </c>
      <c r="N68">
        <v>3.5632999999999998E-2</v>
      </c>
      <c r="O68">
        <v>8.5500000000000007E-2</v>
      </c>
      <c r="P68">
        <v>0.11451600000000001</v>
      </c>
      <c r="Q68">
        <v>24.2837</v>
      </c>
      <c r="S68" t="s">
        <v>26</v>
      </c>
      <c r="T68">
        <v>3.5506000000000003E-2</v>
      </c>
      <c r="U68">
        <v>9.1000999999999999E-2</v>
      </c>
      <c r="V68">
        <v>0.117663</v>
      </c>
      <c r="W68">
        <v>36.278100000000002</v>
      </c>
    </row>
    <row r="69" spans="1:23" x14ac:dyDescent="0.25">
      <c r="A69" t="s">
        <v>27</v>
      </c>
      <c r="B69">
        <v>2.9153999999999999E-2</v>
      </c>
      <c r="C69">
        <v>7.8015000000000001E-2</v>
      </c>
      <c r="D69">
        <v>0.11360199999999999</v>
      </c>
      <c r="E69">
        <v>34.3095</v>
      </c>
      <c r="G69" t="s">
        <v>27</v>
      </c>
      <c r="H69">
        <v>3.2236099999999997E-2</v>
      </c>
      <c r="I69">
        <v>9.2184000000000002E-2</v>
      </c>
      <c r="J69">
        <v>0.122561</v>
      </c>
      <c r="K69">
        <v>40.9621</v>
      </c>
      <c r="M69" t="s">
        <v>27</v>
      </c>
      <c r="N69">
        <v>3.9787000000000003E-2</v>
      </c>
      <c r="O69">
        <v>9.1185000000000002E-2</v>
      </c>
      <c r="P69">
        <v>0.12432600000000001</v>
      </c>
      <c r="Q69">
        <v>555.45119999999997</v>
      </c>
      <c r="S69" t="s">
        <v>27</v>
      </c>
      <c r="T69">
        <v>4.7522000000000002E-2</v>
      </c>
      <c r="U69">
        <v>9.7224000000000005E-2</v>
      </c>
      <c r="V69">
        <v>0.12934100000000001</v>
      </c>
      <c r="W69">
        <v>56.485900000000001</v>
      </c>
    </row>
    <row r="70" spans="1:23" x14ac:dyDescent="0.25">
      <c r="B70">
        <f>AVERAGE(Tabela2[Training Error])</f>
        <v>2.7662555555555562E-2</v>
      </c>
      <c r="C70">
        <f>AVERAGE(Tabela2[Testing Error])</f>
        <v>0.1486861111111111</v>
      </c>
      <c r="D70">
        <f>AVERAGE(Tabela2[Average Error])</f>
        <v>0.10028200000000001</v>
      </c>
      <c r="E70">
        <f>SUM(Tabela2[Execution Time])</f>
        <v>261.00380000000001</v>
      </c>
      <c r="H70">
        <f>AVERAGE(Tabela24[Training Error])</f>
        <v>3.4119788888888884E-2</v>
      </c>
      <c r="I70">
        <f>AVERAGE(Tabela24[Testing Error])</f>
        <v>0.257851</v>
      </c>
      <c r="J70">
        <f>AVERAGE(Tabela24[Average Error])</f>
        <v>0.11085655555555556</v>
      </c>
      <c r="K70">
        <f>SUM(Tabela24[Execution Time])</f>
        <v>275.46620000000007</v>
      </c>
      <c r="N70">
        <f>AVERAGE(Tabela245[Training Error])</f>
        <v>3.7793377777777776E-2</v>
      </c>
      <c r="O70">
        <f>AVERAGE(Tabela245[Testing Error])</f>
        <v>8.0171755555555557E-2</v>
      </c>
      <c r="P70">
        <f>AVERAGE(P61:P69)</f>
        <v>0.10982511111111112</v>
      </c>
      <c r="Q70">
        <f>SUM(Tabela245[Execution Time])</f>
        <v>822.67930000000001</v>
      </c>
      <c r="T70">
        <f>AVERAGE(Tabela2456[Training Error])</f>
        <v>4.0636666666666675E-2</v>
      </c>
      <c r="U70">
        <f>AVERAGE(Tabela2456[Testing Error])</f>
        <v>0.15742655555555557</v>
      </c>
      <c r="V70">
        <f>AVERAGE(Tabela2456[Average Error])</f>
        <v>0.11459599999999999</v>
      </c>
      <c r="W70">
        <f>SUM(Tabela2456[Execution Time])</f>
        <v>422.84700000000004</v>
      </c>
    </row>
    <row r="72" spans="1:23" ht="15.75" thickBot="1" x14ac:dyDescent="0.3"/>
    <row r="73" spans="1:23" ht="16.5" thickTop="1" thickBot="1" x14ac:dyDescent="0.3">
      <c r="A73" s="5" t="s">
        <v>32</v>
      </c>
      <c r="B73" s="3" t="s">
        <v>33</v>
      </c>
      <c r="C73" s="3" t="s">
        <v>34</v>
      </c>
      <c r="D73" s="3" t="s">
        <v>35</v>
      </c>
      <c r="E73" s="3" t="s">
        <v>31</v>
      </c>
      <c r="F73" s="3"/>
    </row>
    <row r="74" spans="1:23" ht="16.5" thickTop="1" thickBot="1" x14ac:dyDescent="0.3">
      <c r="A74" s="3">
        <v>0.05</v>
      </c>
      <c r="B74" s="4">
        <f>AVERAGE(Tabela2[Training Error])</f>
        <v>2.7662555555555562E-2</v>
      </c>
      <c r="C74" s="4">
        <f>AVERAGE(Tabela2[Testing Error])</f>
        <v>0.1486861111111111</v>
      </c>
      <c r="D74" s="4">
        <f>AVERAGE(Tabela2[Average Error])</f>
        <v>0.10028200000000001</v>
      </c>
      <c r="E74" s="4">
        <f>AVERAGE(Tabela2[Execution Time])</f>
        <v>29.000422222222223</v>
      </c>
    </row>
    <row r="75" spans="1:23" ht="16.5" thickTop="1" thickBot="1" x14ac:dyDescent="0.3">
      <c r="A75" s="3">
        <v>0.1</v>
      </c>
      <c r="B75" s="4">
        <f>AVERAGE(Tabela24[Training Error])</f>
        <v>3.4119788888888884E-2</v>
      </c>
      <c r="C75" s="4">
        <f>AVERAGE(Tabela24[Testing Error])</f>
        <v>0.257851</v>
      </c>
      <c r="D75" s="4">
        <f>AVERAGE(Tabela24[Average Error])</f>
        <v>0.11085655555555556</v>
      </c>
      <c r="E75" s="4">
        <f>AVERAGE(Tabela24[Execution Time])</f>
        <v>30.607355555555564</v>
      </c>
    </row>
    <row r="76" spans="1:23" ht="16.5" thickTop="1" thickBot="1" x14ac:dyDescent="0.3">
      <c r="A76" s="3">
        <v>0.15</v>
      </c>
      <c r="B76" s="4">
        <f>AVERAGE(Tabela245[Training Error])</f>
        <v>3.7793377777777776E-2</v>
      </c>
      <c r="C76" s="4">
        <f>AVERAGE(Tabela245[Testing Error])</f>
        <v>8.0171755555555557E-2</v>
      </c>
      <c r="D76" s="4">
        <f>AVERAGE(D67:D75)</f>
        <v>0.10657959259259259</v>
      </c>
      <c r="E76" s="4">
        <f>AVERAGE(Tabela245[Execution Time])</f>
        <v>91.408811111111106</v>
      </c>
    </row>
    <row r="77" spans="1:23" ht="16.5" thickTop="1" thickBot="1" x14ac:dyDescent="0.3">
      <c r="A77" s="3">
        <v>0.2</v>
      </c>
      <c r="B77" s="4">
        <f>AVERAGE(Tabela2456[Training Error])</f>
        <v>4.0636666666666675E-2</v>
      </c>
      <c r="C77" s="4">
        <f>AVERAGE(Tabela2456[Testing Error])</f>
        <v>0.15742655555555557</v>
      </c>
      <c r="D77" s="4">
        <f>AVERAGE(Tabela2456[Average Error])</f>
        <v>0.11459599999999999</v>
      </c>
      <c r="E77" s="4">
        <f>AVERAGE(Tabela2456[Execution Time])</f>
        <v>46.983000000000004</v>
      </c>
    </row>
    <row r="78" spans="1:23" ht="15.75" thickTop="1" x14ac:dyDescent="0.25"/>
  </sheetData>
  <pageMargins left="0.7" right="0.7" top="0.75" bottom="0.75" header="0.3" footer="0.3"/>
  <pageSetup orientation="portrait" r:id="rId1"/>
  <drawing r:id="rId2"/>
  <tableParts count="4"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Miriam Gonçalves</dc:creator>
  <cp:lastModifiedBy>Miriam Gonçalves</cp:lastModifiedBy>
  <dcterms:created xsi:type="dcterms:W3CDTF">2017-05-18T15:20:01Z</dcterms:created>
  <dcterms:modified xsi:type="dcterms:W3CDTF">2017-05-20T21:43:49Z</dcterms:modified>
</cp:coreProperties>
</file>