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\OneDrive\Projetos\Cotacoes\"/>
    </mc:Choice>
  </mc:AlternateContent>
  <xr:revisionPtr revIDLastSave="0" documentId="13_ncr:1_{749BD2BE-23AE-4FB4-8BE2-078DE1947690}" xr6:coauthVersionLast="47" xr6:coauthVersionMax="47" xr10:uidLastSave="{00000000-0000-0000-0000-000000000000}"/>
  <bookViews>
    <workbookView xWindow="-120" yWindow="-120" windowWidth="29040" windowHeight="15840" xr2:uid="{C2F766F4-16E6-4F2B-85C0-C84845BB3DA5}"/>
  </bookViews>
  <sheets>
    <sheet name="Sheet1" sheetId="1" r:id="rId1"/>
  </sheets>
  <definedNames>
    <definedName name="ExternalData_1" localSheetId="0" hidden="1">Sheet1!$A$16:$A$17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5" i="1"/>
  <c r="A6" i="1" s="1"/>
  <c r="A7" i="1" s="1"/>
  <c r="A8" i="1" s="1"/>
  <c r="A4" i="1"/>
  <c r="A22" i="1" a="1"/>
  <c r="A9" i="1" l="1"/>
  <c r="A12" i="1" s="1"/>
  <c r="A2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122362-626D-4D8A-B3D2-C0DB5429AC08}" keepAlive="1" name="Query - fxCotacoesMoedasPeriodo" description="Connection to the 'fxCotacoesMoedasPeriodo' query in the workbook." type="5" refreshedVersion="7" background="1" saveData="1">
    <dbPr connection="Provider=Microsoft.Mashup.OleDb.1;Data Source=$Workbook$;Location=fxCotacoesMoedasPeriodo;Extended Properties=&quot;&quot;" command="SELECT * FROM [fxCotacoesMoedasPeriodo]"/>
  </connection>
  <connection id="2" xr16:uid="{6F25C216-7AF8-481C-8B5B-7D75E8AE94A9}" keepAlive="1" name="Query - Table4 (2)" description="Connection to the 'Table4 (2)' query in the workbook." type="5" refreshedVersion="7" background="1" saveData="1">
    <dbPr connection="Provider=Microsoft.Mashup.OleDb.1;Data Source=$Workbook$;Location=&quot;Table4 (2)&quot;;Extended Properties=&quot;&quot;" command="SELECT * FROM [Table4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<sst xmlns="http://schemas.openxmlformats.org/spreadsheetml/2006/main" count="33" uniqueCount="31">
  <si>
    <t>Dia do pagamento (preencher)</t>
  </si>
  <si>
    <t>Usar URL gerada, e pegar a primeira coluna da segunda data - exemplo abaixo):</t>
  </si>
  <si>
    <t>1 USD em BRL</t>
  </si>
  <si>
    <t>Passo 1. Mês do pagamento</t>
  </si>
  <si>
    <t>Passo 2. Mês anterior ao pagamento</t>
  </si>
  <si>
    <t>Passo 3. Primeira quinzena do mês anterior ao do pagamento</t>
  </si>
  <si>
    <t>Dia formatado</t>
  </si>
  <si>
    <t>Dia -1 formatado</t>
  </si>
  <si>
    <t>Para conferir:</t>
  </si>
  <si>
    <t>https://www.bcb.gov.br/conversao</t>
  </si>
  <si>
    <t>Ou:</t>
  </si>
  <si>
    <t>https://www.bcb.gov.br/estabilidadefinanceira/historicocotacoes</t>
  </si>
  <si>
    <t>Clicar com botão direito na tabela abaixo &gt; Refresh</t>
  </si>
  <si>
    <t>Próximos Feriados</t>
  </si>
  <si>
    <t>Carnaval</t>
  </si>
  <si>
    <t>Sexta-feira da Paixão</t>
  </si>
  <si>
    <t>Tiradentes</t>
  </si>
  <si>
    <t>Dia do Trabalho</t>
  </si>
  <si>
    <t>Corpus Christi</t>
  </si>
  <si>
    <t>Independência do Brasil</t>
  </si>
  <si>
    <t>Nossa Senhora Aparecida</t>
  </si>
  <si>
    <t>Finados</t>
  </si>
  <si>
    <t>Proclamação da República</t>
  </si>
  <si>
    <t>Natal</t>
  </si>
  <si>
    <t>Ano Novo (2022)</t>
  </si>
  <si>
    <t>Carnaval (2022)</t>
  </si>
  <si>
    <t>Sem feriados, apenas.</t>
  </si>
  <si>
    <t>Resultados</t>
  </si>
  <si>
    <t>Valor USD em BRL na data do Passo 4</t>
  </si>
  <si>
    <t>Descrição</t>
  </si>
  <si>
    <t>Passo 4. Último dia útil da primeira quinzena do mês anterior ao do pagamento (desconsidera finais de semana e feriados abaixo)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</si>
</sst>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d\,\ dd/mm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165" fontId="0" fillId="0" borderId="0" xfId="0" applyNumberFormat="1" applyFont="1"/>
    <xf numFmtId="165" fontId="4" fillId="0" borderId="0" xfId="0" applyNumberFormat="1" applyFont="1"/>
    <xf numFmtId="0" fontId="4" fillId="0" borderId="0" xfId="0" applyFont="1"/>
    <xf numFmtId="165" fontId="1" fillId="0" borderId="0" xfId="0" applyNumberFormat="1" applyFont="1"/>
    <xf numFmtId="0" fontId="5" fillId="0" borderId="0" xfId="0" applyFont="1"/>
    <xf numFmtId="14" fontId="1" fillId="0" borderId="0" xfId="0" applyNumberFormat="1" applyFont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5" fontId="0" fillId="4" borderId="0" xfId="0" applyNumberFormat="1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4">
    <dxf>
      <font>
        <b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connections" Target="connection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.xml"/><Relationship Id="rId10" Type="http://schemas.microsoft.com/office/2017/06/relationships/richStyles" Target="richData/richStyles.xml"/><Relationship Id="rId4" Type="http://schemas.openxmlformats.org/officeDocument/2006/relationships/styles" Target="style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6AC1025-B73E-4E00-8CC5-75E71D82D4A4}" autoFormatId="16" applyNumberFormats="0" applyBorderFormats="0" applyFontFormats="0" applyPatternFormats="0" applyAlignmentFormats="0" applyWidthHeightFormats="0">
  <queryTableRefresh nextId="4" unboundColumnsRight="1">
    <queryTableFields count="2">
      <queryTableField id="2" name="1 USD em BRL" tableColumnId="2"/>
      <queryTableField id="3" dataBound="0" tableColumnId="1"/>
    </queryTableFields>
  </queryTableRefresh>
</queryTable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>
    <v t="i">0</v>
  </a>
  <a r="1">
    <v>5.3697999999999997</v>
  </a>
</arrayData>
</file>

<file path=xl/richData/rdrichvalue.xml><?xml version="1.0" encoding="utf-8"?>
<rvData xmlns="http://schemas.microsoft.com/office/spreadsheetml/2017/richdata" count="3">
  <rv s="0">
    <fb>44239</fb>
    <v>0</v>
  </rv>
  <rv s="0">
    <fb>5.3697999999999997</fb>
    <v>1</v>
  </rv>
  <rv s="1">
    <v>2</v>
    <v>USD:BRL</v>
    <v>Daily</v>
    <v>44239</v>
    <v>44239</v>
    <v>0</v>
    <v>1</v>
    <v>637486848000000000,637677573207128432,0</v>
    <v>0</v>
    <v>avylgh</v>
    <v>USDBRL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164" formatCode="_-[$R$-416]\ * #,##0.00_-;\-[$R$-416]\ * #,##0.00_-;_-[$R$-416]\ * &quot;-&quot;??_-;_-@_-"/>
    </x:dxf>
  </dxfs>
  <richStyles>
    <rSty dxfid="0"/>
    <rSty dxfid="1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BA50A76-55A7-4ED6-8456-35F938E41579}" name="Table4_211" displayName="Table4_211" ref="A16:B17" tableType="queryTable" totalsRowShown="0" dataDxfId="3">
  <autoFilter ref="A16:B17" xr:uid="{0BA50A76-55A7-4ED6-8456-35F938E41579}"/>
  <tableColumns count="2">
    <tableColumn id="2" xr3:uid="{7067BD9D-AA32-4F9C-936E-03935BC0E989}" uniqueName="2" name="1 USD em BRL" queryTableFieldId="2" dataDxfId="1"/>
    <tableColumn id="1" xr3:uid="{0B0E0609-1E07-48E3-86C5-81D5208A9F45}" uniqueName="1" name="Descrição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EA9717-A388-4789-A524-CF60D4A707CF}" name="Table4" displayName="Table4" ref="A11:A12" totalsRowShown="0" headerRowDxfId="2">
  <autoFilter ref="A11:A12" xr:uid="{84EA9717-A388-4789-A524-CF60D4A707CF}"/>
  <tableColumns count="1">
    <tableColumn id="1" xr3:uid="{8F795056-2AD3-441E-81EB-A0C2A95A69D6}" name="Usar URL gerada, e pegar a primeira coluna da segunda data - exemplo abaixo):">
      <calculatedColumnFormula>_xlfn.CONCAT("https://ptax.bcb.gov.br/ptax_internet/consultaBoletim.do?method=gerarCSVFechamentoMoedaNoPeriodo&amp;ChkMoeda=61&amp;DATAINI=",A9,"&amp;DATAFIM=",A8)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0FA7-03B1-48C6-88D6-D92E14B9D19F}">
  <dimension ref="A1:K39"/>
  <sheetViews>
    <sheetView tabSelected="1" zoomScaleNormal="100" workbookViewId="0">
      <selection activeCell="A17" sqref="A17"/>
    </sheetView>
  </sheetViews>
  <sheetFormatPr defaultRowHeight="15" x14ac:dyDescent="0.25"/>
  <cols>
    <col min="1" max="1" width="15.42578125" bestFit="1" customWidth="1"/>
    <col min="2" max="2" width="34.140625" bestFit="1" customWidth="1"/>
    <col min="3" max="3" width="13.85546875" bestFit="1" customWidth="1"/>
    <col min="5" max="5" width="9.140625" customWidth="1"/>
    <col min="6" max="7" width="10.7109375" customWidth="1"/>
    <col min="8" max="8" width="9.140625" customWidth="1"/>
  </cols>
  <sheetData>
    <row r="1" spans="1:4" x14ac:dyDescent="0.25">
      <c r="A1" s="11">
        <v>44285</v>
      </c>
      <c r="B1" s="2" t="s">
        <v>0</v>
      </c>
    </row>
    <row r="3" spans="1:4" x14ac:dyDescent="0.25">
      <c r="A3" s="1">
        <f>EOMONTH(A1,-1)+1</f>
        <v>44256</v>
      </c>
      <c r="B3" t="s">
        <v>3</v>
      </c>
    </row>
    <row r="4" spans="1:4" x14ac:dyDescent="0.25">
      <c r="A4" s="1">
        <f>EOMONTH(A1,-2)+1</f>
        <v>44228</v>
      </c>
      <c r="B4" t="s">
        <v>4</v>
      </c>
    </row>
    <row r="5" spans="1:4" x14ac:dyDescent="0.25">
      <c r="A5" s="6">
        <f>EOMONTH(A1,-2)+15</f>
        <v>44242</v>
      </c>
      <c r="B5" t="s">
        <v>5</v>
      </c>
    </row>
    <row r="6" spans="1:4" hidden="1" x14ac:dyDescent="0.25">
      <c r="A6" s="7">
        <f>IF(ISERROR(MATCH(A5,A26:A39,0)),A5,IF(ISERROR(MATCH(A5-1,A26:A39,0)),A5-1,A5-2))</f>
        <v>44241</v>
      </c>
      <c r="B6" s="8" t="s">
        <v>26</v>
      </c>
    </row>
    <row r="7" spans="1:4" x14ac:dyDescent="0.25">
      <c r="A7" s="9">
        <f>IF(WEEKDAY(A6,2)&lt;=5,A6,IF(WEEKDAY(A6-1,2)&lt;=5,A6-1,A6-2))</f>
        <v>44239</v>
      </c>
      <c r="B7" s="10" t="s">
        <v>30</v>
      </c>
    </row>
    <row r="8" spans="1:4" hidden="1" x14ac:dyDescent="0.25">
      <c r="A8" s="4" t="str">
        <f>TEXT(A7,"DD/MM/AAAA")</f>
        <v>12/02/2021</v>
      </c>
      <c r="B8" t="s">
        <v>6</v>
      </c>
    </row>
    <row r="9" spans="1:4" hidden="1" x14ac:dyDescent="0.25">
      <c r="A9" s="4" t="str">
        <f>TEXT(A8-1,"DD/MM/AAAA")</f>
        <v>11/02/2021</v>
      </c>
      <c r="B9" s="3" t="s">
        <v>7</v>
      </c>
    </row>
    <row r="10" spans="1:4" hidden="1" x14ac:dyDescent="0.25"/>
    <row r="11" spans="1:4" hidden="1" x14ac:dyDescent="0.25">
      <c r="A11" s="2" t="s">
        <v>1</v>
      </c>
    </row>
    <row r="12" spans="1:4" hidden="1" x14ac:dyDescent="0.25">
      <c r="A12" t="str">
        <f>_xlfn.CONCAT("https://ptax.bcb.gov.br/ptax_internet/consultaBoletim.do?method=gerarCSVFechamentoMoedaNoPeriodo&amp;ChkMoeda=61&amp;DATAINI=",A9,"&amp;DATAFIM=",A8)</f>
        <v>https://ptax.bcb.gov.br/ptax_internet/consultaBoletim.do?method=gerarCSVFechamentoMoedaNoPeriodo&amp;ChkMoeda=61&amp;DATAINI=11/02/2021&amp;DATAFIM=12/02/2021</v>
      </c>
    </row>
    <row r="13" spans="1:4" x14ac:dyDescent="0.25">
      <c r="B13" s="3"/>
    </row>
    <row r="14" spans="1:4" x14ac:dyDescent="0.25">
      <c r="A14" s="13" t="s">
        <v>27</v>
      </c>
      <c r="B14" s="13"/>
    </row>
    <row r="15" spans="1:4" x14ac:dyDescent="0.25">
      <c r="A15" s="2" t="s">
        <v>12</v>
      </c>
      <c r="D15" s="3"/>
    </row>
    <row r="16" spans="1:4" x14ac:dyDescent="0.25">
      <c r="A16" t="s">
        <v>2</v>
      </c>
      <c r="B16" t="s">
        <v>29</v>
      </c>
    </row>
    <row r="17" spans="1:11" x14ac:dyDescent="0.25">
      <c r="A17" s="2">
        <v>5.3808999999999996</v>
      </c>
      <c r="B17" s="2" t="s">
        <v>28</v>
      </c>
    </row>
    <row r="18" spans="1:11" x14ac:dyDescent="0.25">
      <c r="B18" s="2"/>
    </row>
    <row r="19" spans="1:11" x14ac:dyDescent="0.25">
      <c r="A19" s="4" t="s">
        <v>8</v>
      </c>
      <c r="B19" s="3" t="s">
        <v>9</v>
      </c>
    </row>
    <row r="20" spans="1:11" x14ac:dyDescent="0.25">
      <c r="A20" s="4" t="s">
        <v>10</v>
      </c>
      <c r="B20" s="3" t="s">
        <v>11</v>
      </c>
    </row>
    <row r="22" spans="1:11" hidden="1" x14ac:dyDescent="0.25">
      <c r="A22" t="str" cm="1">
        <f t="array" aca="1" ref="A22:B23" ca="1">_xlfn.STOCKHISTORY("USD:BRL",A7)</f>
        <v>Data</v>
      </c>
      <c r="B22" t="str">
        <f ca="1"/>
        <v>Fechamento</v>
      </c>
    </row>
    <row r="23" spans="1:11" hidden="1" x14ac:dyDescent="0.25">
      <c r="A23" vm="1">
        <f ca="1"/>
        <v>44239</v>
      </c>
      <c r="B23" vm="2">
        <f ca="1"/>
        <v>5.3697999999999997</v>
      </c>
    </row>
    <row r="24" spans="1:11" hidden="1" x14ac:dyDescent="0.25"/>
    <row r="25" spans="1:11" x14ac:dyDescent="0.25">
      <c r="A25" s="12" t="s">
        <v>13</v>
      </c>
      <c r="B25" s="12"/>
    </row>
    <row r="26" spans="1:11" x14ac:dyDescent="0.25">
      <c r="A26" s="14">
        <v>44242</v>
      </c>
      <c r="B26" s="15" t="s">
        <v>14</v>
      </c>
    </row>
    <row r="27" spans="1:11" x14ac:dyDescent="0.25">
      <c r="A27" s="14">
        <v>44243</v>
      </c>
      <c r="B27" s="15" t="s">
        <v>14</v>
      </c>
    </row>
    <row r="28" spans="1:11" x14ac:dyDescent="0.25">
      <c r="A28" s="14">
        <v>44288</v>
      </c>
      <c r="B28" s="15" t="s">
        <v>15</v>
      </c>
    </row>
    <row r="29" spans="1:11" x14ac:dyDescent="0.25">
      <c r="A29" s="14">
        <v>44307</v>
      </c>
      <c r="B29" s="15" t="s">
        <v>16</v>
      </c>
    </row>
    <row r="30" spans="1:11" x14ac:dyDescent="0.25">
      <c r="A30" s="14">
        <v>44317</v>
      </c>
      <c r="B30" s="15" t="s">
        <v>17</v>
      </c>
      <c r="K30" s="5"/>
    </row>
    <row r="31" spans="1:11" x14ac:dyDescent="0.25">
      <c r="A31" s="14">
        <v>44350</v>
      </c>
      <c r="B31" s="15" t="s">
        <v>18</v>
      </c>
    </row>
    <row r="32" spans="1:11" x14ac:dyDescent="0.25">
      <c r="A32" s="14">
        <v>44446</v>
      </c>
      <c r="B32" s="15" t="s">
        <v>19</v>
      </c>
    </row>
    <row r="33" spans="1:4" x14ac:dyDescent="0.25">
      <c r="A33" s="14">
        <v>44481</v>
      </c>
      <c r="B33" s="15" t="s">
        <v>20</v>
      </c>
    </row>
    <row r="34" spans="1:4" x14ac:dyDescent="0.25">
      <c r="A34" s="14">
        <v>44502</v>
      </c>
      <c r="B34" s="15" t="s">
        <v>21</v>
      </c>
    </row>
    <row r="35" spans="1:4" x14ac:dyDescent="0.25">
      <c r="A35" s="14">
        <v>44484</v>
      </c>
      <c r="B35" s="15" t="s">
        <v>22</v>
      </c>
      <c r="D35" s="5"/>
    </row>
    <row r="36" spans="1:4" x14ac:dyDescent="0.25">
      <c r="A36" s="14">
        <v>44555</v>
      </c>
      <c r="B36" s="15" t="s">
        <v>23</v>
      </c>
    </row>
    <row r="37" spans="1:4" x14ac:dyDescent="0.25">
      <c r="A37" s="14">
        <v>44562</v>
      </c>
      <c r="B37" s="15" t="s">
        <v>24</v>
      </c>
    </row>
    <row r="38" spans="1:4" x14ac:dyDescent="0.25">
      <c r="A38" s="14">
        <v>44620</v>
      </c>
      <c r="B38" s="15" t="s">
        <v>25</v>
      </c>
    </row>
    <row r="39" spans="1:4" x14ac:dyDescent="0.25">
      <c r="A39" s="14">
        <v>44621</v>
      </c>
      <c r="B39" s="15" t="s">
        <v>25</v>
      </c>
    </row>
  </sheetData>
  <mergeCells count="2">
    <mergeCell ref="A25:B25"/>
    <mergeCell ref="A14:B14"/>
  </mergeCells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83E342-6EA8-491F-BAB9-337A151EC8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mirian</dc:creator>
  <cp:lastModifiedBy>mirian</cp:lastModifiedBy>
  <dcterms:created xsi:type="dcterms:W3CDTF">2021-07-06T19:23:28Z</dcterms:created>
  <dcterms:modified xsi:type="dcterms:W3CDTF">2021-09-20T17:55:36Z</dcterms:modified>
</cp:coreProperties>
</file>