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tyj\Desktop\"/>
    </mc:Choice>
  </mc:AlternateContent>
  <xr:revisionPtr revIDLastSave="0" documentId="10_ncr:100000_{96C7ABDE-7F16-43C3-809B-55776110F2F2}" xr6:coauthVersionLast="31" xr6:coauthVersionMax="31" xr10:uidLastSave="{00000000-0000-0000-0000-000000000000}"/>
  <bookViews>
    <workbookView xWindow="0" yWindow="0" windowWidth="19200" windowHeight="6960" tabRatio="500" xr2:uid="{00000000-000D-0000-FFFF-FFFF00000000}"/>
  </bookViews>
  <sheets>
    <sheet name="Hvedehøst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" l="1"/>
  <c r="C32" i="1"/>
  <c r="C39" i="1"/>
  <c r="F44" i="1"/>
  <c r="D44" i="1"/>
  <c r="K24" i="1"/>
  <c r="H24" i="1"/>
  <c r="I24" i="1"/>
  <c r="I15" i="1"/>
  <c r="I16" i="1"/>
  <c r="I17" i="1"/>
  <c r="I18" i="1"/>
  <c r="I19" i="1"/>
  <c r="I20" i="1"/>
  <c r="I21" i="1"/>
  <c r="I22" i="1"/>
  <c r="I23" i="1"/>
  <c r="I14" i="1"/>
  <c r="H15" i="1"/>
  <c r="H16" i="1"/>
  <c r="H17" i="1"/>
  <c r="H18" i="1"/>
  <c r="H19" i="1"/>
  <c r="H20" i="1"/>
  <c r="H21" i="1"/>
  <c r="H22" i="1"/>
  <c r="H23" i="1"/>
  <c r="H14" i="1"/>
  <c r="G15" i="1"/>
  <c r="G16" i="1"/>
  <c r="G17" i="1"/>
  <c r="G18" i="1"/>
  <c r="G19" i="1"/>
  <c r="G20" i="1"/>
  <c r="G21" i="1"/>
  <c r="G22" i="1"/>
  <c r="G23" i="1"/>
  <c r="G14" i="1"/>
  <c r="E7" i="1"/>
  <c r="F6" i="1"/>
</calcChain>
</file>

<file path=xl/sharedStrings.xml><?xml version="1.0" encoding="utf-8"?>
<sst xmlns="http://schemas.openxmlformats.org/spreadsheetml/2006/main" count="85" uniqueCount="54">
  <si>
    <t>Opgave 1: Hvedehøst</t>
  </si>
  <si>
    <t>1.1</t>
  </si>
  <si>
    <t>Hvor mange ha udgør arealet med hvede?</t>
  </si>
  <si>
    <t>1.2</t>
  </si>
  <si>
    <t>Udfyld tabellen "Indtægter på hvedehøsten".</t>
  </si>
  <si>
    <t>Brug regneark</t>
  </si>
  <si>
    <t>Indtægter på hvedehøsten</t>
  </si>
  <si>
    <t>Udgifter til tørring og rensning</t>
  </si>
  <si>
    <t>Leveret vægt</t>
  </si>
  <si>
    <t>Renset vægt</t>
  </si>
  <si>
    <t>Svind 
i %</t>
  </si>
  <si>
    <t>Indtægt pr. levering</t>
  </si>
  <si>
    <t>1. levering</t>
  </si>
  <si>
    <t>kg</t>
  </si>
  <si>
    <t>2. levering</t>
  </si>
  <si>
    <t>3. levering</t>
  </si>
  <si>
    <t>4. levering</t>
  </si>
  <si>
    <t>5. levering</t>
  </si>
  <si>
    <t>6. levering</t>
  </si>
  <si>
    <t>7. levering</t>
  </si>
  <si>
    <t>8. levering</t>
  </si>
  <si>
    <t>9. levering</t>
  </si>
  <si>
    <t>10. levering</t>
  </si>
  <si>
    <t>1.3</t>
  </si>
  <si>
    <t>Hvad er landmandens samlede indtægt for hvedehøsten</t>
  </si>
  <si>
    <t>efter, at han har betalt udgifter til tørring og rensning?</t>
  </si>
  <si>
    <t>Brug regneark.</t>
  </si>
  <si>
    <t>1.4</t>
  </si>
  <si>
    <t>Hvad er prisen inkl. moms for at så et jordstykke på 19,54 ha</t>
  </si>
  <si>
    <t>med hvede?</t>
  </si>
  <si>
    <t>1.5</t>
  </si>
  <si>
    <t xml:space="preserve">Hvor mange ha er det stykke jord, </t>
  </si>
  <si>
    <t>som landmanden køber?</t>
  </si>
  <si>
    <t>afgrøder i alt =</t>
  </si>
  <si>
    <t>80,07 ha</t>
  </si>
  <si>
    <t>Hvede =</t>
  </si>
  <si>
    <t>af afgrøder</t>
  </si>
  <si>
    <t>*</t>
  </si>
  <si>
    <t>=</t>
  </si>
  <si>
    <t xml:space="preserve">Sv. Arealet med hvede udgør </t>
  </si>
  <si>
    <t>ha</t>
  </si>
  <si>
    <t>Indtægt pr. levering uden udgiter til tærring og rensning</t>
  </si>
  <si>
    <t>I alt:</t>
  </si>
  <si>
    <t xml:space="preserve">Sv.Det er  </t>
  </si>
  <si>
    <t>Tallet befinder sig i tabbelen i cell nr I24.</t>
  </si>
  <si>
    <t xml:space="preserve"> m2     =</t>
  </si>
  <si>
    <t>arealet=</t>
  </si>
  <si>
    <t>forbrug=</t>
  </si>
  <si>
    <t>korn pr 1 ha jord.</t>
  </si>
  <si>
    <t xml:space="preserve">prisen for 100kg korn er </t>
  </si>
  <si>
    <t>Sv. Prisen er</t>
  </si>
  <si>
    <t xml:space="preserve">Sv.Jordstykkets arealet er </t>
  </si>
  <si>
    <t>2,8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</si>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</sst>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k_r_._-;\-* #,##0.00\ _k_r_._-;_-* &quot;-&quot;??\ _k_r_._-;_-@_-"/>
    <numFmt numFmtId="165" formatCode="_-* #,##0.00\ &quot;kr&quot;_-;\-* #,##0.00\ &quot;kr&quot;_-;_-* &quot;-&quot;??\ &quot;kr&quot;_-;_-@_-"/>
    <numFmt numFmtId="166" formatCode="_-* #,##0.00\ _k_r_-;\-* #,##0.00\ _k_r_-;_-* &quot;-&quot;??\ _k_r_-;_-@_-"/>
    <numFmt numFmtId="167" formatCode="_-* #,##0\ _k_r_._-;\-* #,##0\ _k_r_._-;_-* &quot;-&quot;??\ _k_r_._-;_-@_-"/>
    <numFmt numFmtId="168" formatCode="_ * #,##0_ ;_ * \-#,##0_ ;_ * &quot;-&quot;_ ;_ @_ "/>
    <numFmt numFmtId="169" formatCode="_-* #,##0.00\ [$kr.-406]_-;\-* #,##0.00\ [$kr.-406]_-;_-* &quot;-&quot;??\ [$kr.-406]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80E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rgb="FFC80E43"/>
      </left>
      <right style="thin">
        <color rgb="FFC80E43"/>
      </right>
      <top style="medium">
        <color rgb="FFC80E43"/>
      </top>
      <bottom style="thin">
        <color rgb="FFC80E43"/>
      </bottom>
      <diagonal/>
    </border>
    <border>
      <left style="thin">
        <color rgb="FFC80E43"/>
      </left>
      <right style="thin">
        <color rgb="FFC80E43"/>
      </right>
      <top style="medium">
        <color rgb="FFC80E43"/>
      </top>
      <bottom style="thin">
        <color rgb="FFC80E43"/>
      </bottom>
      <diagonal/>
    </border>
    <border>
      <left style="thin">
        <color rgb="FFC80E43"/>
      </left>
      <right style="medium">
        <color rgb="FFC80E43"/>
      </right>
      <top style="medium">
        <color rgb="FFC80E43"/>
      </top>
      <bottom style="thin">
        <color rgb="FFC80E43"/>
      </bottom>
      <diagonal/>
    </border>
    <border>
      <left style="thick">
        <color rgb="FFC80E43"/>
      </left>
      <right style="thin">
        <color rgb="FFC80E43"/>
      </right>
      <top style="thick">
        <color rgb="FFC80E43"/>
      </top>
      <bottom style="thin">
        <color rgb="FFC80E43"/>
      </bottom>
      <diagonal/>
    </border>
    <border>
      <left style="thin">
        <color rgb="FFC80E43"/>
      </left>
      <right style="thick">
        <color rgb="FFC80E43"/>
      </right>
      <top style="thick">
        <color rgb="FFC80E43"/>
      </top>
      <bottom style="thin">
        <color rgb="FFC80E43"/>
      </bottom>
      <diagonal/>
    </border>
    <border>
      <left style="medium">
        <color rgb="FFC80E43"/>
      </left>
      <right style="thin">
        <color rgb="FFC80E43"/>
      </right>
      <top style="thin">
        <color rgb="FFC80E43"/>
      </top>
      <bottom style="thin">
        <color rgb="FFC80E43"/>
      </bottom>
      <diagonal/>
    </border>
    <border>
      <left style="thin">
        <color rgb="FFC80E43"/>
      </left>
      <right style="thin">
        <color rgb="FFC80E43"/>
      </right>
      <top style="thin">
        <color rgb="FFC80E43"/>
      </top>
      <bottom style="thin">
        <color rgb="FFC80E43"/>
      </bottom>
      <diagonal/>
    </border>
    <border>
      <left style="thin">
        <color rgb="FFC80E43"/>
      </left>
      <right style="medium">
        <color rgb="FFC80E43"/>
      </right>
      <top style="thin">
        <color rgb="FFC80E43"/>
      </top>
      <bottom style="thin">
        <color rgb="FFC80E43"/>
      </bottom>
      <diagonal/>
    </border>
    <border>
      <left style="thick">
        <color rgb="FFC80E43"/>
      </left>
      <right style="thin">
        <color rgb="FFC80E43"/>
      </right>
      <top style="thin">
        <color rgb="FFC80E43"/>
      </top>
      <bottom style="thin">
        <color rgb="FFC80E43"/>
      </bottom>
      <diagonal/>
    </border>
    <border>
      <left style="thin">
        <color rgb="FFC80E43"/>
      </left>
      <right style="thick">
        <color rgb="FFC80E43"/>
      </right>
      <top style="thin">
        <color rgb="FFC80E43"/>
      </top>
      <bottom style="thin">
        <color rgb="FFC80E43"/>
      </bottom>
      <diagonal/>
    </border>
    <border>
      <left style="medium">
        <color rgb="FFC80E43"/>
      </left>
      <right/>
      <top style="thin">
        <color rgb="FFC80E43"/>
      </top>
      <bottom style="thin">
        <color rgb="FFC80E43"/>
      </bottom>
      <diagonal/>
    </border>
    <border>
      <left style="thin">
        <color theme="0"/>
      </left>
      <right style="thin">
        <color theme="0"/>
      </right>
      <top style="thin">
        <color rgb="FFC80E43"/>
      </top>
      <bottom style="thin">
        <color rgb="FFC80E43"/>
      </bottom>
      <diagonal/>
    </border>
    <border>
      <left/>
      <right style="medium">
        <color rgb="FFC80E43"/>
      </right>
      <top style="thin">
        <color rgb="FFC80E43"/>
      </top>
      <bottom style="thin">
        <color rgb="FFC80E43"/>
      </bottom>
      <diagonal/>
    </border>
    <border>
      <left style="medium">
        <color rgb="FFC80E43"/>
      </left>
      <right style="thick">
        <color rgb="FFC80E43"/>
      </right>
      <top/>
      <bottom/>
      <diagonal/>
    </border>
    <border>
      <left style="medium">
        <color rgb="FFC80E43"/>
      </left>
      <right style="thin">
        <color rgb="FFC80E43"/>
      </right>
      <top style="thin">
        <color rgb="FFC80E43"/>
      </top>
      <bottom/>
      <diagonal/>
    </border>
    <border>
      <left style="thin">
        <color rgb="FFC80E43"/>
      </left>
      <right style="thin">
        <color rgb="FFC80E43"/>
      </right>
      <top style="thin">
        <color rgb="FFC80E43"/>
      </top>
      <bottom/>
      <diagonal/>
    </border>
    <border>
      <left style="thin">
        <color rgb="FFC80E43"/>
      </left>
      <right style="thick">
        <color rgb="FFC80E43"/>
      </right>
      <top style="thin">
        <color rgb="FFC80E43"/>
      </top>
      <bottom/>
      <diagonal/>
    </border>
    <border>
      <left style="medium">
        <color indexed="64"/>
      </left>
      <right style="thin">
        <color rgb="FFC80E43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80E43"/>
      </left>
      <right/>
      <top style="thin">
        <color rgb="FFC80E43"/>
      </top>
      <bottom style="thin">
        <color rgb="FFC80E43"/>
      </bottom>
      <diagonal/>
    </border>
    <border>
      <left style="thin">
        <color rgb="FFC80E43"/>
      </left>
      <right/>
      <top style="thin">
        <color rgb="FFC80E43"/>
      </top>
      <bottom/>
      <diagonal/>
    </border>
    <border>
      <left/>
      <right style="thin">
        <color rgb="FFC80E43"/>
      </right>
      <top style="thin">
        <color rgb="FFC80E43"/>
      </top>
      <bottom style="thin">
        <color rgb="FFC80E43"/>
      </bottom>
      <diagonal/>
    </border>
    <border>
      <left/>
      <right style="thin">
        <color rgb="FFC80E43"/>
      </right>
      <top style="thin">
        <color rgb="FFC80E4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left" indent="1"/>
    </xf>
    <xf numFmtId="0" fontId="4" fillId="0" borderId="0" xfId="0" applyFont="1"/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right" indent="1"/>
    </xf>
    <xf numFmtId="167" fontId="4" fillId="0" borderId="7" xfId="1" applyNumberFormat="1" applyFont="1" applyBorder="1" applyAlignment="1">
      <alignment horizontal="right" vertical="center"/>
    </xf>
    <xf numFmtId="0" fontId="4" fillId="0" borderId="7" xfId="0" applyFont="1" applyBorder="1"/>
    <xf numFmtId="168" fontId="4" fillId="0" borderId="7" xfId="1" applyNumberFormat="1" applyFont="1" applyBorder="1" applyAlignment="1">
      <alignment vertical="center"/>
    </xf>
    <xf numFmtId="165" fontId="4" fillId="0" borderId="10" xfId="2" applyFont="1" applyBorder="1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7" xfId="3" applyFont="1" applyFill="1" applyBorder="1"/>
    <xf numFmtId="0" fontId="4" fillId="0" borderId="15" xfId="0" applyFont="1" applyBorder="1" applyAlignment="1">
      <alignment horizontal="right" indent="1"/>
    </xf>
    <xf numFmtId="167" fontId="4" fillId="0" borderId="16" xfId="1" applyNumberFormat="1" applyFont="1" applyBorder="1" applyAlignment="1">
      <alignment horizontal="right" vertical="center"/>
    </xf>
    <xf numFmtId="0" fontId="4" fillId="0" borderId="16" xfId="0" applyFont="1" applyBorder="1"/>
    <xf numFmtId="168" fontId="4" fillId="0" borderId="16" xfId="1" applyNumberFormat="1" applyFont="1" applyBorder="1" applyAlignment="1">
      <alignment vertical="center"/>
    </xf>
    <xf numFmtId="9" fontId="4" fillId="0" borderId="16" xfId="3" applyFont="1" applyFill="1" applyBorder="1"/>
    <xf numFmtId="165" fontId="4" fillId="0" borderId="17" xfId="2" applyFont="1" applyBorder="1" applyAlignment="1">
      <alignment horizontal="right" indent="1"/>
    </xf>
    <xf numFmtId="0" fontId="4" fillId="3" borderId="18" xfId="0" applyFont="1" applyFill="1" applyBorder="1" applyAlignment="1">
      <alignment horizontal="right" indent="1"/>
    </xf>
    <xf numFmtId="168" fontId="4" fillId="0" borderId="21" xfId="2" applyNumberFormat="1" applyFont="1" applyFill="1" applyBorder="1"/>
    <xf numFmtId="168" fontId="4" fillId="0" borderId="22" xfId="2" applyNumberFormat="1" applyFont="1" applyFill="1" applyBorder="1"/>
    <xf numFmtId="0" fontId="4" fillId="0" borderId="23" xfId="0" applyFont="1" applyBorder="1" applyAlignment="1">
      <alignment horizontal="right" indent="2"/>
    </xf>
    <xf numFmtId="0" fontId="4" fillId="0" borderId="24" xfId="0" applyFont="1" applyBorder="1" applyAlignment="1">
      <alignment horizontal="right" indent="2"/>
    </xf>
    <xf numFmtId="164" fontId="4" fillId="0" borderId="25" xfId="2" applyNumberFormat="1" applyFont="1" applyFill="1" applyBorder="1"/>
    <xf numFmtId="164" fontId="4" fillId="0" borderId="26" xfId="2" applyNumberFormat="1" applyFont="1" applyFill="1" applyBorder="1"/>
    <xf numFmtId="164" fontId="7" fillId="3" borderId="27" xfId="0" applyNumberFormat="1" applyFont="1" applyFill="1" applyBorder="1"/>
    <xf numFmtId="0" fontId="0" fillId="4" borderId="19" xfId="0" applyFill="1" applyBorder="1"/>
    <xf numFmtId="0" fontId="0" fillId="4" borderId="19" xfId="0" applyNumberFormat="1" applyFill="1" applyBorder="1"/>
    <xf numFmtId="168" fontId="0" fillId="4" borderId="19" xfId="0" applyNumberFormat="1" applyFill="1" applyBorder="1"/>
    <xf numFmtId="165" fontId="0" fillId="4" borderId="20" xfId="0" applyNumberFormat="1" applyFill="1" applyBorder="1"/>
    <xf numFmtId="0" fontId="0" fillId="3" borderId="0" xfId="0" applyFill="1" applyAlignment="1">
      <alignment horizontal="center"/>
    </xf>
    <xf numFmtId="164" fontId="0" fillId="3" borderId="0" xfId="0" applyNumberFormat="1" applyFill="1"/>
    <xf numFmtId="0" fontId="0" fillId="0" borderId="0" xfId="0" applyAlignment="1">
      <alignment horizontal="right"/>
    </xf>
    <xf numFmtId="169" fontId="0" fillId="0" borderId="0" xfId="0" applyNumberFormat="1"/>
    <xf numFmtId="0" fontId="0" fillId="3" borderId="0" xfId="0" applyFill="1"/>
    <xf numFmtId="165" fontId="0" fillId="3" borderId="0" xfId="2" applyFon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0" xfId="0" applyFill="1" applyAlignment="1">
      <alignment horizontal="right"/>
    </xf>
    <xf numFmtId="0" fontId="8" fillId="3" borderId="14" xfId="0" applyFont="1" applyFill="1" applyBorder="1" applyAlignment="1">
      <alignment horizontal="left" vertical="top" wrapText="1"/>
    </xf>
  </cellXfs>
  <cellStyles count="4">
    <cellStyle name="Komma" xfId="1" builtinId="3"/>
    <cellStyle name="Normal" xfId="0" builtinId="0"/>
    <cellStyle name="Procent" xfId="3" builtinId="5"/>
    <cellStyle name="Valuta" xfId="2" builtin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zoomScaleNormal="100" workbookViewId="0">
      <selection activeCell="F50" sqref="F50"/>
    </sheetView>
  </sheetViews>
  <sheetFormatPr defaultColWidth="10.6640625" defaultRowHeight="15.5" x14ac:dyDescent="0.35"/>
  <cols>
    <col min="3" max="3" width="14" customWidth="1"/>
    <col min="6" max="6" width="13.5" customWidth="1"/>
    <col min="8" max="8" width="12.75" customWidth="1"/>
    <col min="9" max="9" width="16.08203125" customWidth="1"/>
    <col min="11" max="11" width="11.9140625" bestFit="1" customWidth="1"/>
  </cols>
  <sheetData>
    <row r="1" spans="1:11" ht="22.5" x14ac:dyDescent="0.3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3" spans="1:11" x14ac:dyDescent="0.35">
      <c r="A3" s="1" t="s">
        <v>1</v>
      </c>
      <c r="B3" s="2" t="s">
        <v>2</v>
      </c>
    </row>
    <row r="4" spans="1:11" x14ac:dyDescent="0.35">
      <c r="A4" s="1"/>
      <c r="B4" s="58" t="s">
        <v>33</v>
      </c>
      <c r="C4" s="58"/>
      <c r="D4" t="s">
        <v>34</v>
      </c>
      <c r="F4" s="13" t="s">
        <v>35</v>
      </c>
      <c r="G4" s="15">
        <v>0.28000000000000003</v>
      </c>
      <c r="H4" t="s">
        <v>36</v>
      </c>
    </row>
    <row r="5" spans="1:11" x14ac:dyDescent="0.35">
      <c r="A5" s="1"/>
    </row>
    <row r="6" spans="1:11" x14ac:dyDescent="0.35">
      <c r="A6" s="1"/>
      <c r="B6">
        <v>80.069999999999993</v>
      </c>
      <c r="C6" s="16" t="s">
        <v>37</v>
      </c>
      <c r="D6" s="17">
        <v>0.28000000000000003</v>
      </c>
      <c r="E6" s="14" t="s">
        <v>38</v>
      </c>
      <c r="F6">
        <f>B6*D6</f>
        <v>22.419599999999999</v>
      </c>
    </row>
    <row r="7" spans="1:11" x14ac:dyDescent="0.35">
      <c r="B7" s="59" t="s">
        <v>39</v>
      </c>
      <c r="C7" s="59"/>
      <c r="D7" s="59"/>
      <c r="E7" s="41">
        <f>F6</f>
        <v>22.419599999999999</v>
      </c>
      <c r="F7" s="41" t="s">
        <v>40</v>
      </c>
    </row>
    <row r="8" spans="1:11" x14ac:dyDescent="0.35">
      <c r="A8" s="1" t="s">
        <v>3</v>
      </c>
      <c r="B8" s="2" t="s">
        <v>4</v>
      </c>
    </row>
    <row r="9" spans="1:11" x14ac:dyDescent="0.35">
      <c r="A9" s="1"/>
      <c r="B9" t="s">
        <v>5</v>
      </c>
    </row>
    <row r="10" spans="1:11" ht="16" thickBot="1" x14ac:dyDescent="0.4">
      <c r="A10" s="1"/>
    </row>
    <row r="11" spans="1:11" ht="16" thickTop="1" x14ac:dyDescent="0.35">
      <c r="A11" s="1"/>
      <c r="B11" s="47" t="s">
        <v>6</v>
      </c>
      <c r="C11" s="48"/>
      <c r="D11" s="48"/>
      <c r="E11" s="48"/>
      <c r="F11" s="48"/>
      <c r="G11" s="48"/>
      <c r="H11" s="49"/>
      <c r="I11" s="60" t="s">
        <v>41</v>
      </c>
      <c r="J11" s="53" t="s">
        <v>7</v>
      </c>
      <c r="K11" s="54"/>
    </row>
    <row r="12" spans="1:11" ht="20" customHeight="1" x14ac:dyDescent="0.35">
      <c r="A12" s="1"/>
      <c r="B12" s="50"/>
      <c r="C12" s="51"/>
      <c r="D12" s="51"/>
      <c r="E12" s="51"/>
      <c r="F12" s="51"/>
      <c r="G12" s="51"/>
      <c r="H12" s="52"/>
      <c r="I12" s="60"/>
      <c r="J12" s="55"/>
      <c r="K12" s="56"/>
    </row>
    <row r="13" spans="1:11" ht="28.5" thickBot="1" x14ac:dyDescent="0.4">
      <c r="A13" s="1"/>
      <c r="B13" s="3"/>
      <c r="C13" s="57" t="s">
        <v>8</v>
      </c>
      <c r="D13" s="57"/>
      <c r="E13" s="57" t="s">
        <v>9</v>
      </c>
      <c r="F13" s="57"/>
      <c r="G13" s="4" t="s">
        <v>10</v>
      </c>
      <c r="H13" s="5" t="s">
        <v>11</v>
      </c>
      <c r="I13" s="60"/>
      <c r="J13" s="6"/>
      <c r="K13" s="7"/>
    </row>
    <row r="14" spans="1:11" x14ac:dyDescent="0.35">
      <c r="A14" s="1"/>
      <c r="B14" s="8" t="s">
        <v>12</v>
      </c>
      <c r="C14" s="9">
        <v>17220</v>
      </c>
      <c r="D14" s="10" t="s">
        <v>13</v>
      </c>
      <c r="E14" s="11">
        <v>15533</v>
      </c>
      <c r="F14" s="10" t="s">
        <v>13</v>
      </c>
      <c r="G14" s="18">
        <f>(C14-E14)/C14</f>
        <v>9.7967479674796742E-2</v>
      </c>
      <c r="H14" s="26">
        <f>E14*1.38</f>
        <v>21435.539999999997</v>
      </c>
      <c r="I14" s="30">
        <f>H14-K14</f>
        <v>18958.489999999998</v>
      </c>
      <c r="J14" s="28" t="s">
        <v>12</v>
      </c>
      <c r="K14" s="12">
        <v>2477.0500000000002</v>
      </c>
    </row>
    <row r="15" spans="1:11" x14ac:dyDescent="0.35">
      <c r="A15" s="1"/>
      <c r="B15" s="8" t="s">
        <v>14</v>
      </c>
      <c r="C15" s="9">
        <v>13560</v>
      </c>
      <c r="D15" s="10" t="s">
        <v>13</v>
      </c>
      <c r="E15" s="11">
        <v>11567</v>
      </c>
      <c r="F15" s="10" t="s">
        <v>13</v>
      </c>
      <c r="G15" s="18">
        <f t="shared" ref="G15:G23" si="0">(C15-E15)/C15</f>
        <v>0.14697640117994101</v>
      </c>
      <c r="H15" s="26">
        <f t="shared" ref="H15:H23" si="1">E15*1.38</f>
        <v>15962.46</v>
      </c>
      <c r="I15" s="31">
        <f t="shared" ref="I15:I23" si="2">H15-K15</f>
        <v>13061.269999999999</v>
      </c>
      <c r="J15" s="28" t="s">
        <v>14</v>
      </c>
      <c r="K15" s="12">
        <v>2901.19</v>
      </c>
    </row>
    <row r="16" spans="1:11" x14ac:dyDescent="0.35">
      <c r="A16" s="1"/>
      <c r="B16" s="8" t="s">
        <v>15</v>
      </c>
      <c r="C16" s="9">
        <v>15900</v>
      </c>
      <c r="D16" s="10" t="s">
        <v>13</v>
      </c>
      <c r="E16" s="11">
        <v>14445</v>
      </c>
      <c r="F16" s="10" t="s">
        <v>13</v>
      </c>
      <c r="G16" s="18">
        <f t="shared" si="0"/>
        <v>9.1509433962264145E-2</v>
      </c>
      <c r="H16" s="26">
        <f t="shared" si="1"/>
        <v>19934.099999999999</v>
      </c>
      <c r="I16" s="31">
        <f t="shared" si="2"/>
        <v>17419.73</v>
      </c>
      <c r="J16" s="28" t="s">
        <v>15</v>
      </c>
      <c r="K16" s="12">
        <v>2514.37</v>
      </c>
    </row>
    <row r="17" spans="1:11" x14ac:dyDescent="0.35">
      <c r="A17" s="1"/>
      <c r="B17" s="8" t="s">
        <v>16</v>
      </c>
      <c r="C17" s="9">
        <v>18400</v>
      </c>
      <c r="D17" s="10" t="s">
        <v>13</v>
      </c>
      <c r="E17" s="11">
        <v>16292</v>
      </c>
      <c r="F17" s="10" t="s">
        <v>13</v>
      </c>
      <c r="G17" s="18">
        <f t="shared" si="0"/>
        <v>0.11456521739130435</v>
      </c>
      <c r="H17" s="26">
        <f t="shared" si="1"/>
        <v>22482.959999999999</v>
      </c>
      <c r="I17" s="31">
        <f t="shared" si="2"/>
        <v>19566.419999999998</v>
      </c>
      <c r="J17" s="28" t="s">
        <v>16</v>
      </c>
      <c r="K17" s="12">
        <v>2916.54</v>
      </c>
    </row>
    <row r="18" spans="1:11" x14ac:dyDescent="0.35">
      <c r="A18" s="1"/>
      <c r="B18" s="8" t="s">
        <v>17</v>
      </c>
      <c r="C18" s="9">
        <v>17160</v>
      </c>
      <c r="D18" s="10" t="s">
        <v>13</v>
      </c>
      <c r="E18" s="11">
        <v>15352</v>
      </c>
      <c r="F18" s="10" t="s">
        <v>13</v>
      </c>
      <c r="G18" s="18">
        <f t="shared" si="0"/>
        <v>0.10536130536130536</v>
      </c>
      <c r="H18" s="26">
        <f t="shared" si="1"/>
        <v>21185.759999999998</v>
      </c>
      <c r="I18" s="31">
        <f t="shared" si="2"/>
        <v>18689.55</v>
      </c>
      <c r="J18" s="28" t="s">
        <v>17</v>
      </c>
      <c r="K18" s="12">
        <v>2496.21</v>
      </c>
    </row>
    <row r="19" spans="1:11" x14ac:dyDescent="0.35">
      <c r="A19" s="1"/>
      <c r="B19" s="8" t="s">
        <v>18</v>
      </c>
      <c r="C19" s="9">
        <v>12260</v>
      </c>
      <c r="D19" s="10" t="s">
        <v>13</v>
      </c>
      <c r="E19" s="11">
        <v>11013</v>
      </c>
      <c r="F19" s="10" t="s">
        <v>13</v>
      </c>
      <c r="G19" s="18">
        <f t="shared" si="0"/>
        <v>0.10171288743882545</v>
      </c>
      <c r="H19" s="26">
        <f t="shared" si="1"/>
        <v>15197.939999999999</v>
      </c>
      <c r="I19" s="31">
        <f t="shared" si="2"/>
        <v>13346.239999999998</v>
      </c>
      <c r="J19" s="28" t="s">
        <v>18</v>
      </c>
      <c r="K19" s="12">
        <v>1851.7</v>
      </c>
    </row>
    <row r="20" spans="1:11" x14ac:dyDescent="0.35">
      <c r="A20" s="1"/>
      <c r="B20" s="8" t="s">
        <v>19</v>
      </c>
      <c r="C20" s="9">
        <v>15840</v>
      </c>
      <c r="D20" s="10" t="s">
        <v>13</v>
      </c>
      <c r="E20" s="11">
        <v>13806</v>
      </c>
      <c r="F20" s="10" t="s">
        <v>13</v>
      </c>
      <c r="G20" s="18">
        <f t="shared" si="0"/>
        <v>0.12840909090909092</v>
      </c>
      <c r="H20" s="26">
        <f t="shared" si="1"/>
        <v>19052.28</v>
      </c>
      <c r="I20" s="31">
        <f t="shared" si="2"/>
        <v>15750.439999999999</v>
      </c>
      <c r="J20" s="28" t="s">
        <v>19</v>
      </c>
      <c r="K20" s="12">
        <v>3301.84</v>
      </c>
    </row>
    <row r="21" spans="1:11" x14ac:dyDescent="0.35">
      <c r="A21" s="1"/>
      <c r="B21" s="8" t="s">
        <v>20</v>
      </c>
      <c r="C21" s="9">
        <v>9500</v>
      </c>
      <c r="D21" s="10" t="s">
        <v>13</v>
      </c>
      <c r="E21" s="11">
        <v>8453</v>
      </c>
      <c r="F21" s="10" t="s">
        <v>13</v>
      </c>
      <c r="G21" s="18">
        <f t="shared" si="0"/>
        <v>0.11021052631578947</v>
      </c>
      <c r="H21" s="26">
        <f t="shared" si="1"/>
        <v>11665.14</v>
      </c>
      <c r="I21" s="31">
        <f t="shared" si="2"/>
        <v>9930.9499999999989</v>
      </c>
      <c r="J21" s="28" t="s">
        <v>20</v>
      </c>
      <c r="K21" s="12">
        <v>1734.19</v>
      </c>
    </row>
    <row r="22" spans="1:11" x14ac:dyDescent="0.35">
      <c r="A22" s="1"/>
      <c r="B22" s="8" t="s">
        <v>21</v>
      </c>
      <c r="C22" s="9">
        <v>16900</v>
      </c>
      <c r="D22" s="10" t="s">
        <v>13</v>
      </c>
      <c r="E22" s="11">
        <v>14678</v>
      </c>
      <c r="F22" s="10" t="s">
        <v>13</v>
      </c>
      <c r="G22" s="18">
        <f t="shared" si="0"/>
        <v>0.13147928994082841</v>
      </c>
      <c r="H22" s="26">
        <f t="shared" si="1"/>
        <v>20255.64</v>
      </c>
      <c r="I22" s="31">
        <f t="shared" si="2"/>
        <v>17217.86</v>
      </c>
      <c r="J22" s="28" t="s">
        <v>21</v>
      </c>
      <c r="K22" s="12">
        <v>3037.78</v>
      </c>
    </row>
    <row r="23" spans="1:11" ht="16" thickBot="1" x14ac:dyDescent="0.4">
      <c r="A23" s="1"/>
      <c r="B23" s="19" t="s">
        <v>22</v>
      </c>
      <c r="C23" s="20">
        <v>9360</v>
      </c>
      <c r="D23" s="21" t="s">
        <v>13</v>
      </c>
      <c r="E23" s="22">
        <v>8083</v>
      </c>
      <c r="F23" s="21" t="s">
        <v>13</v>
      </c>
      <c r="G23" s="23">
        <f t="shared" si="0"/>
        <v>0.13643162393162392</v>
      </c>
      <c r="H23" s="27">
        <f t="shared" si="1"/>
        <v>11154.539999999999</v>
      </c>
      <c r="I23" s="31">
        <f t="shared" si="2"/>
        <v>9242.369999999999</v>
      </c>
      <c r="J23" s="29" t="s">
        <v>22</v>
      </c>
      <c r="K23" s="24">
        <v>1912.17</v>
      </c>
    </row>
    <row r="24" spans="1:11" ht="16" thickBot="1" x14ac:dyDescent="0.4">
      <c r="A24" s="1"/>
      <c r="B24" s="25" t="s">
        <v>42</v>
      </c>
      <c r="C24" s="33"/>
      <c r="D24" s="33"/>
      <c r="E24" s="34"/>
      <c r="F24" s="33"/>
      <c r="G24" s="33"/>
      <c r="H24" s="35">
        <f>SUM(H14:H23)</f>
        <v>178326.36000000002</v>
      </c>
      <c r="I24" s="32">
        <f>SUM(I14:I23)</f>
        <v>153183.31999999998</v>
      </c>
      <c r="J24" s="33"/>
      <c r="K24" s="36">
        <f>SUM(K14:K23)</f>
        <v>25143.040000000001</v>
      </c>
    </row>
    <row r="25" spans="1:11" x14ac:dyDescent="0.35">
      <c r="A25" s="1"/>
    </row>
    <row r="26" spans="1:11" x14ac:dyDescent="0.35">
      <c r="A26" s="1"/>
    </row>
    <row r="27" spans="1:11" x14ac:dyDescent="0.35">
      <c r="A27" s="1"/>
    </row>
    <row r="28" spans="1:11" x14ac:dyDescent="0.35">
      <c r="A28" s="1" t="s">
        <v>23</v>
      </c>
      <c r="B28" s="2" t="s">
        <v>24</v>
      </c>
    </row>
    <row r="29" spans="1:11" x14ac:dyDescent="0.35">
      <c r="A29" s="1"/>
      <c r="B29" s="2" t="s">
        <v>25</v>
      </c>
    </row>
    <row r="30" spans="1:11" x14ac:dyDescent="0.35">
      <c r="A30" s="1"/>
      <c r="B30" t="s">
        <v>26</v>
      </c>
    </row>
    <row r="31" spans="1:11" x14ac:dyDescent="0.35">
      <c r="A31" s="1"/>
    </row>
    <row r="32" spans="1:11" x14ac:dyDescent="0.35">
      <c r="A32" s="1"/>
      <c r="B32" s="37" t="s">
        <v>43</v>
      </c>
      <c r="C32" s="38">
        <f>I24</f>
        <v>153183.31999999998</v>
      </c>
      <c r="D32" s="43" t="s">
        <v>44</v>
      </c>
      <c r="E32" s="43"/>
      <c r="F32" s="43"/>
      <c r="G32" s="43"/>
    </row>
    <row r="35" spans="1:11" x14ac:dyDescent="0.35">
      <c r="A35" s="1" t="s">
        <v>27</v>
      </c>
      <c r="B35" s="2" t="s">
        <v>28</v>
      </c>
    </row>
    <row r="36" spans="1:11" x14ac:dyDescent="0.35">
      <c r="B36" t="s">
        <v>29</v>
      </c>
    </row>
    <row r="37" spans="1:11" x14ac:dyDescent="0.35">
      <c r="A37" s="1"/>
      <c r="B37" s="39" t="s">
        <v>46</v>
      </c>
      <c r="C37">
        <v>19.54</v>
      </c>
      <c r="D37" t="s">
        <v>40</v>
      </c>
      <c r="F37" s="45" t="s">
        <v>49</v>
      </c>
      <c r="G37" s="45"/>
      <c r="H37" s="40">
        <v>329</v>
      </c>
      <c r="I37" s="39" t="s">
        <v>47</v>
      </c>
      <c r="J37">
        <v>150</v>
      </c>
      <c r="K37" t="s">
        <v>48</v>
      </c>
    </row>
    <row r="38" spans="1:11" x14ac:dyDescent="0.35">
      <c r="A38" s="1"/>
    </row>
    <row r="39" spans="1:11" x14ac:dyDescent="0.35">
      <c r="A39" s="1"/>
      <c r="B39" s="41" t="s">
        <v>50</v>
      </c>
      <c r="C39" s="42">
        <f>(C37*J37/100)*329</f>
        <v>9642.99</v>
      </c>
    </row>
    <row r="40" spans="1:11" x14ac:dyDescent="0.35">
      <c r="A40" s="1"/>
      <c r="H40" s="2"/>
    </row>
    <row r="41" spans="1:11" x14ac:dyDescent="0.35">
      <c r="A41" s="1" t="s">
        <v>30</v>
      </c>
      <c r="B41" s="2" t="s">
        <v>31</v>
      </c>
    </row>
    <row r="42" spans="1:11" x14ac:dyDescent="0.35">
      <c r="A42" s="1"/>
      <c r="B42" t="s">
        <v>32</v>
      </c>
    </row>
    <row r="43" spans="1:11" x14ac:dyDescent="0.35">
      <c r="A43" s="1"/>
    </row>
    <row r="44" spans="1:11" x14ac:dyDescent="0.35">
      <c r="A44" s="1"/>
      <c r="B44" s="44" t="s">
        <v>51</v>
      </c>
      <c r="C44" s="44"/>
      <c r="D44" s="41">
        <f>((400+484)/2)*344</f>
        <v>152048</v>
      </c>
      <c r="E44" s="41" t="s">
        <v>45</v>
      </c>
      <c r="F44" s="37">
        <f>D44/10000</f>
        <v>15.204800000000001</v>
      </c>
      <c r="G44" s="41" t="s">
        <v>40</v>
      </c>
    </row>
    <row r="45" spans="1:11" x14ac:dyDescent="0.35">
      <c r="A45" s="1"/>
    </row>
    <row r="46" spans="1:11" x14ac:dyDescent="0.35">
      <c r="A46" s="1"/>
    </row>
    <row r="47" spans="1:11" x14ac:dyDescent="0.35">
      <c r="D47" t="s">
        <v>52</v>
      </c>
      <c r="E47" t="s">
        <v>53</v>
      </c>
      <c r="F47" t="e">
        <f>D47*E47</f>
        <v>#VALUE!</v>
      </c>
    </row>
  </sheetData>
  <mergeCells count="11">
    <mergeCell ref="D32:G32"/>
    <mergeCell ref="B44:C44"/>
    <mergeCell ref="F37:G37"/>
    <mergeCell ref="A1:K1"/>
    <mergeCell ref="B11:H12"/>
    <mergeCell ref="J11:K12"/>
    <mergeCell ref="C13:D13"/>
    <mergeCell ref="E13:F13"/>
    <mergeCell ref="B4:C4"/>
    <mergeCell ref="B7:D7"/>
    <mergeCell ref="I11:I13"/>
  </mergeCell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Hvedehøst</vt:lpstr>
    </vt:vector>
  </TitlesOfParts>
  <Company>HF&amp;VUC Rødovre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Abdelmoula Fatach</dc:creator>
  <cp:lastModifiedBy>Mariusz Matyja</cp:lastModifiedBy>
  <dcterms:created xsi:type="dcterms:W3CDTF">2017-12-07T10:22:41Z</dcterms:created>
  <dcterms:modified xsi:type="dcterms:W3CDTF">2018-10-30T07:25:28Z</dcterms:modified>
</cp:coreProperties>
</file>