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atyj\Desktop\Matma\"/>
    </mc:Choice>
  </mc:AlternateContent>
  <xr:revisionPtr revIDLastSave="0" documentId="8_{74FDC00E-BD35-4489-BA5C-65137BFDBF31}" xr6:coauthVersionLast="31" xr6:coauthVersionMax="31" xr10:uidLastSave="{00000000-0000-0000-0000-000000000000}"/>
  <bookViews>
    <workbookView xWindow="0" yWindow="0" windowWidth="19200" windowHeight="6960" tabRatio="500" activeTab="2" xr2:uid="{00000000-000D-0000-FFFF-FFFF00000000}"/>
  </bookViews>
  <sheets>
    <sheet name="Erhvervsuddannelserne i Danmark" sheetId="1" r:id="rId1"/>
    <sheet name="Urepotter" sheetId="2" r:id="rId2"/>
    <sheet name="Finanslov 2015" sheetId="3" r:id="rId3"/>
  </sheet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" i="3" l="1"/>
  <c r="D22" i="3"/>
  <c r="J15" i="3"/>
  <c r="C23" i="2"/>
  <c r="C17" i="2"/>
  <c r="G7" i="2"/>
  <c r="C12" i="2"/>
  <c r="C11" i="2"/>
  <c r="C10" i="2"/>
  <c r="C6" i="2"/>
  <c r="C46" i="1"/>
  <c r="C56" i="1"/>
  <c r="N52" i="1"/>
  <c r="G44" i="1"/>
  <c r="D29" i="1"/>
  <c r="E29" i="1"/>
  <c r="F29" i="1"/>
  <c r="G29" i="1"/>
  <c r="H29" i="1"/>
  <c r="C29" i="1"/>
  <c r="H19" i="1"/>
  <c r="H18" i="1"/>
  <c r="H17" i="1"/>
  <c r="H16" i="1"/>
  <c r="H14" i="1"/>
  <c r="H15" i="1"/>
  <c r="G19" i="1"/>
  <c r="F19" i="1"/>
  <c r="E19" i="1"/>
  <c r="D19" i="1"/>
  <c r="C19" i="1"/>
  <c r="D6" i="1"/>
</calcChain>
</file>

<file path=xl/sharedStrings.xml><?xml version="1.0" encoding="utf-8"?>
<sst xmlns="http://schemas.openxmlformats.org/spreadsheetml/2006/main" count="112" uniqueCount="90">
  <si>
    <t>Opgave 1: Erhvervsuddannelserne i Danmark</t>
  </si>
  <si>
    <t>1.1</t>
  </si>
  <si>
    <t xml:space="preserve">Hvor mange mænd gik på en erhvervsuddannelse inden </t>
  </si>
  <si>
    <t xml:space="preserve">for omsorg, sundhed og pædagogik i 2015?  </t>
  </si>
  <si>
    <t>1.2</t>
  </si>
  <si>
    <t>Udfyld tabellerne i regnearket.</t>
  </si>
  <si>
    <t>Brug regneark.</t>
  </si>
  <si>
    <t>Antal mænd, der gik på en erhvervsuddannelse i perioden 2010 til 2015</t>
  </si>
  <si>
    <t>Omsorg, sundhed og pædagogik</t>
  </si>
  <si>
    <t>Kontor, handel og forretningsservice</t>
  </si>
  <si>
    <t>Fødevarer, jordbrug og oplevelser</t>
  </si>
  <si>
    <t>Teknologi, byggeri og transport</t>
  </si>
  <si>
    <t>Andre erhvervsfaglige områder</t>
  </si>
  <si>
    <t>I alt</t>
  </si>
  <si>
    <t>Antal kvinder, der gik på en erhvervsuddannelse i perioden 2010 til 2015</t>
  </si>
  <si>
    <t>1.3</t>
  </si>
  <si>
    <t xml:space="preserve">Lav et søjlediagram, der viser fordelingen af kvinder, </t>
  </si>
  <si>
    <t xml:space="preserve">der gik på en erhvervsuddannelse i 2015. </t>
  </si>
  <si>
    <t>1.4</t>
  </si>
  <si>
    <t xml:space="preserve">Hvor mange procent er antallet af kvinder på uddannelserne inden </t>
  </si>
  <si>
    <t>for omsorg, sundhed og pædagogik faldet fra 2012 til 2015?</t>
  </si>
  <si>
    <t>1.5</t>
  </si>
  <si>
    <t>Beskriv udviklingen fra 2010 til 2015 i antal mænd  på</t>
  </si>
  <si>
    <t>uddannelserne inden for omsorg, sundhed og pædagogik.</t>
  </si>
  <si>
    <t>Opgave 4: Urtepotter</t>
  </si>
  <si>
    <t>4.1</t>
  </si>
  <si>
    <t>Hvad er arealet af bordet?</t>
  </si>
  <si>
    <t>4.2</t>
  </si>
  <si>
    <t>Hvor mange urtepotter kan der være på bordet,</t>
  </si>
  <si>
    <t>når urtepotterne står i kvadratisk mønster?</t>
  </si>
  <si>
    <t>4.3</t>
  </si>
  <si>
    <t xml:space="preserve">Hvad er afstanden fra række til række (a), </t>
  </si>
  <si>
    <t>når urtepotterne står i forbandt?</t>
  </si>
  <si>
    <t>4.4</t>
  </si>
  <si>
    <t xml:space="preserve">Hvor mange urtepotter kan der cirka være på </t>
  </si>
  <si>
    <t>bordet, når urtepotterne står i forbandt?</t>
  </si>
  <si>
    <t>Opgave 2: Finanslov 2015</t>
  </si>
  <si>
    <t>2.1</t>
  </si>
  <si>
    <t>Hvor mange kroner var der i alt udgifter for i Folketingets finanslov for 2015?</t>
  </si>
  <si>
    <t>Folketingets finanslov 2015</t>
  </si>
  <si>
    <t>Offentlige faciliteter (bl.a. affaldshåndtering og gadebelysning)</t>
  </si>
  <si>
    <t>mia. kr</t>
  </si>
  <si>
    <t>Forsvaret, politi, domstole med videre</t>
  </si>
  <si>
    <t>Kontanthjælp, dagpenge og lignende</t>
  </si>
  <si>
    <t>Sygedagpenge, førtidspension, invalidepension og lignende</t>
  </si>
  <si>
    <t>Børnepenge, boligsikring og lignende</t>
  </si>
  <si>
    <t>Folkepension og lignende</t>
  </si>
  <si>
    <t>Uddannelse og undervisning</t>
  </si>
  <si>
    <t>Sundhedsområdet</t>
  </si>
  <si>
    <t>2.2</t>
  </si>
  <si>
    <t xml:space="preserve">Hvor mange kroner skulle der ifølge ”Danskernes finanslov” </t>
  </si>
  <si>
    <t>bruges på ”Børnepenge, boligsikring og lignende”?</t>
  </si>
  <si>
    <t>2.3</t>
  </si>
  <si>
    <t>Hvor ønskede danskerne den største ændring i procent?</t>
  </si>
  <si>
    <t>8,7% mænd gik på omsrog, sunhed og pedagogik i 2015.</t>
  </si>
  <si>
    <t xml:space="preserve"> 8,7% af 15759=</t>
  </si>
  <si>
    <t>Sv. Der gik 1371 mænd på omsrog, sunhed og pedagogik erhvervsuddanelse i 2015</t>
  </si>
  <si>
    <t>Elever på erhversuddannelse i alt: 15759</t>
  </si>
  <si>
    <t>8085-8553=</t>
  </si>
  <si>
    <t>468 er</t>
  </si>
  <si>
    <t>af 8553</t>
  </si>
  <si>
    <t>Sv. Antallet procent af kvinder på uddannelserne iden omsrog, sunhed og pedagodik faldet 18,28% ned  fra 2012 til 2015</t>
  </si>
  <si>
    <t>2015 --&gt; 1371 elever</t>
  </si>
  <si>
    <t>2012--&gt; 8553elever</t>
  </si>
  <si>
    <t>2015--&gt; 8085</t>
  </si>
  <si>
    <t>2010--&gt; 566 elever</t>
  </si>
  <si>
    <t xml:space="preserve">556 er </t>
  </si>
  <si>
    <t>af 1371</t>
  </si>
  <si>
    <t xml:space="preserve">Sv. Udviklingen fra 2010 til 2015 stigtet 246,58% </t>
  </si>
  <si>
    <t>10m L</t>
  </si>
  <si>
    <t>140cm B</t>
  </si>
  <si>
    <t>10cm D</t>
  </si>
  <si>
    <t>140cm bredt</t>
  </si>
  <si>
    <t>10 m langt</t>
  </si>
  <si>
    <t>10m*1,4m=</t>
  </si>
  <si>
    <t>10m/10cm=</t>
  </si>
  <si>
    <t>140cm/10cm=</t>
  </si>
  <si>
    <t>100*14=</t>
  </si>
  <si>
    <t>Sv. Der kan står 1400 urepotter i kvadratisk mønster.</t>
  </si>
  <si>
    <t>a=</t>
  </si>
  <si>
    <t>cm</t>
  </si>
  <si>
    <t>1400*113,7%=</t>
  </si>
  <si>
    <t>Sv. Der kan være ca. 1591 urtepotter.</t>
  </si>
  <si>
    <t>I alt:</t>
  </si>
  <si>
    <t>Sv. Der var 825 mia. kr</t>
  </si>
  <si>
    <t>107 mia. -  16 mia.=</t>
  </si>
  <si>
    <t>Sv. Der skulle bruges 91 mia. kr</t>
  </si>
  <si>
    <t>10 mia. kr er</t>
  </si>
  <si>
    <t>af 44 min. Kr</t>
  </si>
  <si>
    <t>Sv. Danskerne ønskede den største ændring i Forsvaret, politi, domstole med videre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</si>
</sst>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1"/>
      <name val="Verdana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9696"/>
        <bgColor indexed="64"/>
      </patternFill>
    </fill>
    <fill>
      <patternFill patternType="solid">
        <fgColor rgb="FFE1579F"/>
        <bgColor indexed="64"/>
      </patternFill>
    </fill>
  </fills>
  <borders count="19">
    <border>
      <left/>
      <right/>
      <top/>
      <bottom/>
      <diagonal/>
    </border>
    <border>
      <left style="medium">
        <color rgb="FF009696"/>
      </left>
      <right style="thin">
        <color rgb="FF009696"/>
      </right>
      <top style="medium">
        <color rgb="FF009696"/>
      </top>
      <bottom style="thin">
        <color rgb="FF009696"/>
      </bottom>
      <diagonal/>
    </border>
    <border>
      <left style="thin">
        <color rgb="FF009696"/>
      </left>
      <right style="thin">
        <color rgb="FF009696"/>
      </right>
      <top style="medium">
        <color rgb="FF009696"/>
      </top>
      <bottom style="thin">
        <color rgb="FF009696"/>
      </bottom>
      <diagonal/>
    </border>
    <border>
      <left style="thin">
        <color rgb="FF009696"/>
      </left>
      <right style="medium">
        <color rgb="FF009696"/>
      </right>
      <top style="medium">
        <color rgb="FF009696"/>
      </top>
      <bottom style="thin">
        <color rgb="FF009696"/>
      </bottom>
      <diagonal/>
    </border>
    <border>
      <left style="medium">
        <color rgb="FF009696"/>
      </left>
      <right style="thin">
        <color rgb="FF009696"/>
      </right>
      <top style="thin">
        <color rgb="FF009696"/>
      </top>
      <bottom style="thin">
        <color rgb="FF009696"/>
      </bottom>
      <diagonal/>
    </border>
    <border>
      <left style="thin">
        <color rgb="FF009696"/>
      </left>
      <right style="thin">
        <color rgb="FF009696"/>
      </right>
      <top style="thin">
        <color rgb="FF009696"/>
      </top>
      <bottom style="thin">
        <color rgb="FF009696"/>
      </bottom>
      <diagonal/>
    </border>
    <border>
      <left style="thin">
        <color rgb="FF009696"/>
      </left>
      <right style="medium">
        <color rgb="FF009696"/>
      </right>
      <top style="thin">
        <color rgb="FF009696"/>
      </top>
      <bottom style="thin">
        <color rgb="FF009696"/>
      </bottom>
      <diagonal/>
    </border>
    <border>
      <left style="medium">
        <color rgb="FF009696"/>
      </left>
      <right style="thin">
        <color rgb="FF009696"/>
      </right>
      <top style="thin">
        <color rgb="FF009696"/>
      </top>
      <bottom style="medium">
        <color rgb="FF009696"/>
      </bottom>
      <diagonal/>
    </border>
    <border>
      <left style="thin">
        <color rgb="FF009696"/>
      </left>
      <right style="thin">
        <color rgb="FF009696"/>
      </right>
      <top style="thin">
        <color rgb="FF009696"/>
      </top>
      <bottom style="medium">
        <color rgb="FF009696"/>
      </bottom>
      <diagonal/>
    </border>
    <border>
      <left style="thin">
        <color rgb="FF009696"/>
      </left>
      <right style="medium">
        <color rgb="FF009696"/>
      </right>
      <top style="thin">
        <color rgb="FF009696"/>
      </top>
      <bottom style="medium">
        <color rgb="FF009696"/>
      </bottom>
      <diagonal/>
    </border>
    <border>
      <left style="medium">
        <color rgb="FFE1579F"/>
      </left>
      <right style="thin">
        <color rgb="FFE1579F"/>
      </right>
      <top style="medium">
        <color rgb="FFE1579F"/>
      </top>
      <bottom style="thin">
        <color rgb="FFE1579F"/>
      </bottom>
      <diagonal/>
    </border>
    <border>
      <left style="thin">
        <color rgb="FFE1579F"/>
      </left>
      <right style="thin">
        <color rgb="FFE1579F"/>
      </right>
      <top style="medium">
        <color rgb="FFE1579F"/>
      </top>
      <bottom style="thin">
        <color rgb="FFE1579F"/>
      </bottom>
      <diagonal/>
    </border>
    <border>
      <left style="thin">
        <color rgb="FFE1579F"/>
      </left>
      <right style="medium">
        <color rgb="FFE1579F"/>
      </right>
      <top style="medium">
        <color rgb="FFE1579F"/>
      </top>
      <bottom style="thin">
        <color rgb="FFE1579F"/>
      </bottom>
      <diagonal/>
    </border>
    <border>
      <left style="medium">
        <color rgb="FFE1579F"/>
      </left>
      <right style="thin">
        <color rgb="FFE1579F"/>
      </right>
      <top style="thin">
        <color rgb="FFE1579F"/>
      </top>
      <bottom style="thin">
        <color rgb="FFE1579F"/>
      </bottom>
      <diagonal/>
    </border>
    <border>
      <left style="thin">
        <color rgb="FFE1579F"/>
      </left>
      <right style="thin">
        <color rgb="FFE1579F"/>
      </right>
      <top style="thin">
        <color rgb="FFE1579F"/>
      </top>
      <bottom style="thin">
        <color rgb="FFE1579F"/>
      </bottom>
      <diagonal/>
    </border>
    <border>
      <left style="thin">
        <color rgb="FFE1579F"/>
      </left>
      <right style="medium">
        <color rgb="FFE1579F"/>
      </right>
      <top style="thin">
        <color rgb="FFE1579F"/>
      </top>
      <bottom style="thin">
        <color rgb="FFE1579F"/>
      </bottom>
      <diagonal/>
    </border>
    <border>
      <left style="medium">
        <color rgb="FFE1579F"/>
      </left>
      <right style="thin">
        <color rgb="FFE1579F"/>
      </right>
      <top style="thin">
        <color rgb="FFE1579F"/>
      </top>
      <bottom style="medium">
        <color rgb="FFE1579F"/>
      </bottom>
      <diagonal/>
    </border>
    <border>
      <left style="thin">
        <color rgb="FFE1579F"/>
      </left>
      <right style="thin">
        <color rgb="FFE1579F"/>
      </right>
      <top style="thin">
        <color rgb="FFE1579F"/>
      </top>
      <bottom style="medium">
        <color rgb="FFE1579F"/>
      </bottom>
      <diagonal/>
    </border>
    <border>
      <left style="thin">
        <color rgb="FFE1579F"/>
      </left>
      <right style="medium">
        <color rgb="FFE1579F"/>
      </right>
      <top style="thin">
        <color rgb="FFE1579F"/>
      </top>
      <bottom style="medium">
        <color rgb="FFE1579F"/>
      </bottom>
      <diagonal/>
    </border>
  </borders>
  <cellStyleXfs count="3">
    <xf numFmtId="0" fontId="0" fillId="0" borderId="0"/>
    <xf numFmtId="0" fontId="1" fillId="0" borderId="0"/>
    <xf numFmtId="9" fontId="7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Font="1"/>
    <xf numFmtId="0" fontId="3" fillId="0" borderId="0" xfId="0" applyFont="1" applyAlignment="1">
      <alignment horizontal="left" indent="1"/>
    </xf>
    <xf numFmtId="0" fontId="0" fillId="0" borderId="0" xfId="0" applyFont="1" applyAlignment="1">
      <alignment horizontal="left" vertical="center"/>
    </xf>
    <xf numFmtId="0" fontId="3" fillId="0" borderId="0" xfId="0" applyFont="1" applyFill="1" applyAlignment="1" applyProtection="1">
      <alignment horizontal="left"/>
    </xf>
    <xf numFmtId="0" fontId="0" fillId="0" borderId="0" xfId="0" applyFont="1" applyFill="1" applyProtection="1"/>
    <xf numFmtId="0" fontId="0" fillId="0" borderId="0" xfId="0" applyFill="1" applyProtection="1"/>
    <xf numFmtId="0" fontId="0" fillId="0" borderId="0" xfId="0" applyFill="1" applyAlignment="1" applyProtection="1"/>
    <xf numFmtId="0" fontId="5" fillId="0" borderId="4" xfId="0" applyFont="1" applyBorder="1"/>
    <xf numFmtId="0" fontId="0" fillId="0" borderId="5" xfId="0" applyFont="1" applyFill="1" applyBorder="1" applyAlignment="1" applyProtection="1">
      <alignment horizontal="center"/>
    </xf>
    <xf numFmtId="0" fontId="0" fillId="0" borderId="6" xfId="0" applyFont="1" applyFill="1" applyBorder="1" applyAlignment="1" applyProtection="1">
      <alignment horizontal="center"/>
    </xf>
    <xf numFmtId="0" fontId="0" fillId="0" borderId="4" xfId="0" applyFont="1" applyFill="1" applyBorder="1" applyAlignment="1" applyProtection="1">
      <alignment horizontal="left"/>
    </xf>
    <xf numFmtId="0" fontId="0" fillId="0" borderId="5" xfId="0" applyFont="1" applyFill="1" applyBorder="1" applyAlignment="1" applyProtection="1">
      <alignment horizontal="right"/>
    </xf>
    <xf numFmtId="0" fontId="0" fillId="0" borderId="6" xfId="0" applyFont="1" applyFill="1" applyBorder="1" applyAlignment="1" applyProtection="1">
      <alignment horizontal="right"/>
    </xf>
    <xf numFmtId="0" fontId="0" fillId="0" borderId="7" xfId="0" applyFont="1" applyFill="1" applyBorder="1" applyAlignment="1" applyProtection="1">
      <alignment horizontal="left"/>
    </xf>
    <xf numFmtId="0" fontId="0" fillId="0" borderId="8" xfId="0" applyFont="1" applyFill="1" applyBorder="1" applyAlignment="1" applyProtection="1">
      <alignment horizontal="right"/>
    </xf>
    <xf numFmtId="0" fontId="0" fillId="0" borderId="9" xfId="0" applyFont="1" applyFill="1" applyBorder="1" applyAlignment="1" applyProtection="1">
      <alignment horizontal="right"/>
    </xf>
    <xf numFmtId="0" fontId="3" fillId="0" borderId="0" xfId="0" applyFont="1" applyFill="1" applyBorder="1" applyAlignment="1" applyProtection="1">
      <alignment horizontal="right"/>
    </xf>
    <xf numFmtId="0" fontId="0" fillId="0" borderId="0" xfId="0" applyFont="1" applyFill="1" applyBorder="1" applyAlignment="1" applyProtection="1">
      <alignment horizontal="right"/>
    </xf>
    <xf numFmtId="0" fontId="0" fillId="0" borderId="0" xfId="0" applyFill="1" applyAlignment="1" applyProtection="1">
      <alignment horizontal="right"/>
    </xf>
    <xf numFmtId="0" fontId="0" fillId="0" borderId="0" xfId="0" applyFont="1" applyFill="1" applyAlignment="1" applyProtection="1">
      <alignment horizontal="left"/>
    </xf>
    <xf numFmtId="0" fontId="0" fillId="0" borderId="0" xfId="0" applyFont="1" applyFill="1" applyAlignment="1" applyProtection="1">
      <alignment horizontal="right"/>
    </xf>
    <xf numFmtId="0" fontId="6" fillId="0" borderId="0" xfId="0" applyFont="1" applyAlignment="1">
      <alignment horizontal="left" indent="1"/>
    </xf>
    <xf numFmtId="0" fontId="0" fillId="0" borderId="0" xfId="0" applyBorder="1"/>
    <xf numFmtId="0" fontId="0" fillId="0" borderId="0" xfId="0" applyNumberFormat="1" applyAlignment="1" applyProtection="1">
      <alignment horizontal="left" vertical="top"/>
      <protection locked="0"/>
    </xf>
    <xf numFmtId="0" fontId="4" fillId="3" borderId="10" xfId="0" applyFont="1" applyFill="1" applyBorder="1"/>
    <xf numFmtId="0" fontId="0" fillId="3" borderId="11" xfId="0" applyFill="1" applyBorder="1"/>
    <xf numFmtId="0" fontId="0" fillId="3" borderId="12" xfId="0" applyFill="1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 indent="9"/>
    </xf>
    <xf numFmtId="0" fontId="0" fillId="0" borderId="0" xfId="0" applyBorder="1" applyAlignment="1">
      <alignment vertical="top"/>
    </xf>
    <xf numFmtId="0" fontId="2" fillId="2" borderId="0" xfId="1" applyFont="1" applyFill="1" applyAlignment="1">
      <alignment horizontal="left" vertical="center" indent="1"/>
    </xf>
    <xf numFmtId="0" fontId="4" fillId="2" borderId="1" xfId="0" applyFont="1" applyFill="1" applyBorder="1" applyAlignment="1" applyProtection="1">
      <alignment horizontal="left" indent="1"/>
    </xf>
    <xf numFmtId="0" fontId="4" fillId="2" borderId="2" xfId="0" applyFont="1" applyFill="1" applyBorder="1" applyAlignment="1" applyProtection="1">
      <alignment horizontal="left" indent="1"/>
    </xf>
    <xf numFmtId="0" fontId="4" fillId="2" borderId="3" xfId="0" applyFont="1" applyFill="1" applyBorder="1" applyAlignment="1" applyProtection="1">
      <alignment horizontal="left" indent="1"/>
    </xf>
    <xf numFmtId="0" fontId="2" fillId="2" borderId="0" xfId="0" applyFont="1" applyFill="1" applyAlignment="1">
      <alignment horizontal="left" vertical="center" indent="1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2" fillId="3" borderId="0" xfId="0" applyFont="1" applyFill="1" applyAlignment="1">
      <alignment horizontal="left" vertical="center" inden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1" fontId="0" fillId="0" borderId="6" xfId="0" applyNumberFormat="1" applyFont="1" applyFill="1" applyBorder="1" applyAlignment="1" applyProtection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Alignment="1">
      <alignment horizontal="right"/>
    </xf>
    <xf numFmtId="10" fontId="0" fillId="0" borderId="0" xfId="2" applyNumberFormat="1" applyFont="1"/>
    <xf numFmtId="10" fontId="0" fillId="0" borderId="0" xfId="2" applyNumberFormat="1" applyFont="1" applyAlignment="1">
      <alignment horizontal="center"/>
    </xf>
    <xf numFmtId="2" fontId="0" fillId="0" borderId="0" xfId="0" applyNumberFormat="1"/>
    <xf numFmtId="1" fontId="0" fillId="0" borderId="0" xfId="0" applyNumberFormat="1"/>
    <xf numFmtId="2" fontId="0" fillId="0" borderId="0" xfId="0" applyNumberFormat="1" applyAlignment="1">
      <alignment horizontal="right"/>
    </xf>
    <xf numFmtId="0" fontId="8" fillId="0" borderId="16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NumberFormat="1" applyBorder="1"/>
    <xf numFmtId="9" fontId="0" fillId="0" borderId="0" xfId="2" applyFont="1" applyBorder="1" applyAlignment="1">
      <alignment horizontal="center" vertical="center"/>
    </xf>
    <xf numFmtId="0" fontId="0" fillId="0" borderId="0" xfId="0" applyNumberFormat="1" applyFill="1" applyBorder="1"/>
  </cellXfs>
  <cellStyles count="3">
    <cellStyle name="Normal" xfId="0" builtinId="0"/>
    <cellStyle name="Normal 3" xfId="1" xr:uid="{00000000-0005-0000-0000-000001000000}"/>
    <cellStyle name="Procent" xfId="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100"/>
              <a:t>Antal kvinder, der gik på en erhvervsuddannelse i</a:t>
            </a:r>
            <a:r>
              <a:rPr lang="da-DK" sz="1100" baseline="0"/>
              <a:t> </a:t>
            </a:r>
            <a:r>
              <a:rPr lang="da-DK" sz="1100"/>
              <a:t>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'Erhvervsuddannelserne i Danmark'!$F$34:$F$38</c:f>
              <c:strCache>
                <c:ptCount val="5"/>
                <c:pt idx="0">
                  <c:v>Omsorg, sundhed og pædagogik</c:v>
                </c:pt>
                <c:pt idx="1">
                  <c:v>Kontor, handel og forretningsservice</c:v>
                </c:pt>
                <c:pt idx="2">
                  <c:v>Fødevarer, jordbrug og oplevelser</c:v>
                </c:pt>
                <c:pt idx="3">
                  <c:v>Teknologi, byggeri og transport</c:v>
                </c:pt>
                <c:pt idx="4">
                  <c:v>Andre erhvervsfaglige områder</c:v>
                </c:pt>
              </c:strCache>
            </c:strRef>
          </c:cat>
          <c:val>
            <c:numRef>
              <c:f>'Erhvervsuddannelserne i Danmark'!$G$34:$G$38</c:f>
              <c:numCache>
                <c:formatCode>General</c:formatCode>
                <c:ptCount val="5"/>
                <c:pt idx="0">
                  <c:v>8085</c:v>
                </c:pt>
                <c:pt idx="1">
                  <c:v>5322</c:v>
                </c:pt>
                <c:pt idx="2">
                  <c:v>1753</c:v>
                </c:pt>
                <c:pt idx="3">
                  <c:v>966</c:v>
                </c:pt>
                <c:pt idx="4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77-4E6C-9424-540EE89D7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0268480"/>
        <c:axId val="440266512"/>
        <c:axId val="0"/>
      </c:bar3DChart>
      <c:catAx>
        <c:axId val="44026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40266512"/>
        <c:crosses val="autoZero"/>
        <c:auto val="1"/>
        <c:lblAlgn val="ctr"/>
        <c:lblOffset val="100"/>
        <c:noMultiLvlLbl val="0"/>
      </c:catAx>
      <c:valAx>
        <c:axId val="44026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4026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317500</xdr:colOff>
      <xdr:row>30</xdr:row>
      <xdr:rowOff>98425</xdr:rowOff>
    </xdr:from>
    <xdr:to>
      <xdr:col>13</xdr:col>
      <xdr:colOff>12700</xdr:colOff>
      <xdr:row>44</xdr:row>
      <xdr:rowOff>85725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383EC5D4-005C-4F0B-A150-62BD93358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8"/>
  <sheetViews>
    <sheetView topLeftCell="A40" workbookViewId="0">
      <selection activeCell="B59" sqref="B59"/>
    </sheetView>
  </sheetViews>
  <sheetFormatPr defaultColWidth="10.6640625" defaultRowHeight="15.5" x14ac:dyDescent="0.35"/>
  <cols>
    <col min="4" max="4" width="12.25" bestFit="1" customWidth="1"/>
  </cols>
  <sheetData>
    <row r="1" spans="1:11" ht="31" x14ac:dyDescent="0.35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2" spans="1:11" x14ac:dyDescent="0.35">
      <c r="A2" s="1"/>
      <c r="B2" s="1"/>
      <c r="C2" s="1"/>
      <c r="D2" s="1"/>
      <c r="E2" s="1"/>
      <c r="F2" s="1"/>
      <c r="G2" s="1"/>
      <c r="H2" s="1"/>
      <c r="I2" s="1"/>
    </row>
    <row r="3" spans="1:11" x14ac:dyDescent="0.35">
      <c r="A3" s="2" t="s">
        <v>1</v>
      </c>
      <c r="B3" s="3" t="s">
        <v>2</v>
      </c>
      <c r="C3" s="1"/>
      <c r="D3" s="1"/>
      <c r="E3" s="1"/>
      <c r="F3" s="1"/>
      <c r="G3" s="1"/>
      <c r="H3" s="1"/>
      <c r="I3" s="1"/>
    </row>
    <row r="4" spans="1:11" x14ac:dyDescent="0.35">
      <c r="A4" s="1"/>
      <c r="B4" s="3" t="s">
        <v>3</v>
      </c>
      <c r="C4" s="1"/>
      <c r="D4" s="1"/>
      <c r="E4" s="1"/>
      <c r="F4" s="1"/>
      <c r="G4" s="3" t="s">
        <v>54</v>
      </c>
      <c r="H4" s="1"/>
      <c r="I4" s="1"/>
      <c r="J4" s="1"/>
      <c r="K4" s="1"/>
    </row>
    <row r="5" spans="1:11" x14ac:dyDescent="0.35">
      <c r="A5" s="1"/>
      <c r="B5" s="3"/>
      <c r="C5" s="1"/>
      <c r="D5" s="1"/>
      <c r="E5" s="1"/>
      <c r="F5" s="1"/>
      <c r="G5" s="1" t="s">
        <v>57</v>
      </c>
      <c r="H5" s="1"/>
      <c r="I5" s="1"/>
    </row>
    <row r="6" spans="1:11" x14ac:dyDescent="0.35">
      <c r="A6" s="1"/>
      <c r="B6" s="45" t="s">
        <v>55</v>
      </c>
      <c r="C6" s="45"/>
      <c r="D6" s="47">
        <f>15759*0.087</f>
        <v>1371.0329999999999</v>
      </c>
      <c r="G6" s="1"/>
      <c r="H6" s="1"/>
      <c r="I6" s="1"/>
    </row>
    <row r="7" spans="1:11" x14ac:dyDescent="0.35">
      <c r="A7" s="1"/>
      <c r="B7" s="3" t="s">
        <v>56</v>
      </c>
      <c r="C7" s="1"/>
      <c r="D7" s="1"/>
      <c r="E7" s="1"/>
      <c r="F7" s="1"/>
      <c r="G7" s="1"/>
      <c r="H7" s="1"/>
      <c r="I7" s="1"/>
    </row>
    <row r="8" spans="1:11" x14ac:dyDescent="0.35">
      <c r="A8" s="1"/>
      <c r="B8" s="3"/>
      <c r="C8" s="1"/>
      <c r="D8" s="1"/>
      <c r="E8" s="1"/>
      <c r="F8" s="1"/>
      <c r="G8" s="1"/>
      <c r="H8" s="1"/>
      <c r="I8" s="1"/>
    </row>
    <row r="9" spans="1:11" x14ac:dyDescent="0.35">
      <c r="A9" s="2" t="s">
        <v>4</v>
      </c>
      <c r="B9" s="3" t="s">
        <v>5</v>
      </c>
      <c r="C9" s="4"/>
      <c r="D9" s="5"/>
      <c r="E9" s="5"/>
      <c r="F9" s="5"/>
      <c r="G9" s="5"/>
      <c r="H9" s="5"/>
      <c r="I9" s="5"/>
      <c r="J9" s="6"/>
    </row>
    <row r="10" spans="1:11" x14ac:dyDescent="0.35">
      <c r="A10" s="1"/>
      <c r="B10" s="7" t="s">
        <v>6</v>
      </c>
      <c r="C10" s="4"/>
      <c r="D10" s="5"/>
      <c r="E10" s="5"/>
      <c r="F10" s="5"/>
      <c r="G10" s="5"/>
      <c r="H10" s="5"/>
      <c r="I10" s="5"/>
      <c r="J10" s="6"/>
    </row>
    <row r="11" spans="1:11" ht="16" thickBot="1" x14ac:dyDescent="0.4">
      <c r="A11" s="1"/>
      <c r="B11" s="7"/>
      <c r="C11" s="4"/>
      <c r="D11" s="5"/>
      <c r="E11" s="5"/>
      <c r="F11" s="5"/>
      <c r="G11" s="5"/>
      <c r="H11" s="5"/>
      <c r="I11" s="5"/>
      <c r="J11" s="6"/>
      <c r="K11" s="6"/>
    </row>
    <row r="12" spans="1:11" x14ac:dyDescent="0.35">
      <c r="A12" s="1"/>
      <c r="B12" s="36" t="s">
        <v>7</v>
      </c>
      <c r="C12" s="37"/>
      <c r="D12" s="37"/>
      <c r="E12" s="37"/>
      <c r="F12" s="37"/>
      <c r="G12" s="37"/>
      <c r="H12" s="38"/>
      <c r="I12" s="1"/>
      <c r="K12" s="6"/>
    </row>
    <row r="13" spans="1:11" x14ac:dyDescent="0.35">
      <c r="A13" s="1"/>
      <c r="B13" s="8"/>
      <c r="C13" s="9">
        <v>2010</v>
      </c>
      <c r="D13" s="9">
        <v>2011</v>
      </c>
      <c r="E13" s="9">
        <v>2012</v>
      </c>
      <c r="F13" s="9">
        <v>2013</v>
      </c>
      <c r="G13" s="9">
        <v>2014</v>
      </c>
      <c r="H13" s="10">
        <v>2015</v>
      </c>
      <c r="I13" s="1"/>
      <c r="K13" s="6"/>
    </row>
    <row r="14" spans="1:11" x14ac:dyDescent="0.35">
      <c r="A14" s="1"/>
      <c r="B14" s="11" t="s">
        <v>8</v>
      </c>
      <c r="C14" s="12">
        <v>566</v>
      </c>
      <c r="D14" s="12">
        <v>932</v>
      </c>
      <c r="E14" s="12">
        <v>1200</v>
      </c>
      <c r="F14" s="12">
        <v>1346</v>
      </c>
      <c r="G14" s="12">
        <v>1253</v>
      </c>
      <c r="H14" s="48">
        <f>15759*0.087</f>
        <v>1371.0329999999999</v>
      </c>
      <c r="I14" s="1"/>
      <c r="K14" s="6"/>
    </row>
    <row r="15" spans="1:11" x14ac:dyDescent="0.35">
      <c r="A15" s="1"/>
      <c r="B15" s="11" t="s">
        <v>9</v>
      </c>
      <c r="C15" s="12">
        <v>2855</v>
      </c>
      <c r="D15" s="12">
        <v>2469</v>
      </c>
      <c r="E15" s="12">
        <v>3184</v>
      </c>
      <c r="F15" s="12">
        <v>3357</v>
      </c>
      <c r="G15" s="12">
        <v>3586</v>
      </c>
      <c r="H15" s="48">
        <f>15759*0.202</f>
        <v>3183.3180000000002</v>
      </c>
      <c r="I15" s="1"/>
    </row>
    <row r="16" spans="1:11" x14ac:dyDescent="0.35">
      <c r="A16" s="1"/>
      <c r="B16" s="11" t="s">
        <v>10</v>
      </c>
      <c r="C16" s="12">
        <v>2091</v>
      </c>
      <c r="D16" s="12">
        <v>2265</v>
      </c>
      <c r="E16" s="12">
        <v>2292</v>
      </c>
      <c r="F16" s="12">
        <v>2416</v>
      </c>
      <c r="G16" s="12">
        <v>2496</v>
      </c>
      <c r="H16" s="48">
        <f>15759*0.145</f>
        <v>2285.0549999999998</v>
      </c>
      <c r="I16" s="1"/>
    </row>
    <row r="17" spans="1:11" x14ac:dyDescent="0.35">
      <c r="A17" s="1"/>
      <c r="B17" s="11" t="s">
        <v>11</v>
      </c>
      <c r="C17" s="12">
        <v>11661</v>
      </c>
      <c r="D17" s="12">
        <v>11098</v>
      </c>
      <c r="E17" s="12">
        <v>9912</v>
      </c>
      <c r="F17" s="12">
        <v>9111</v>
      </c>
      <c r="G17" s="12">
        <v>10287</v>
      </c>
      <c r="H17" s="48">
        <f>15759*0.541</f>
        <v>8525.6190000000006</v>
      </c>
      <c r="I17" s="1"/>
    </row>
    <row r="18" spans="1:11" x14ac:dyDescent="0.35">
      <c r="A18" s="1"/>
      <c r="B18" s="11" t="s">
        <v>12</v>
      </c>
      <c r="C18" s="12">
        <v>274</v>
      </c>
      <c r="D18" s="12">
        <v>338</v>
      </c>
      <c r="E18" s="12">
        <v>407</v>
      </c>
      <c r="F18" s="12">
        <v>274</v>
      </c>
      <c r="G18" s="12">
        <v>314</v>
      </c>
      <c r="H18" s="48">
        <f>15759*0.025</f>
        <v>393.97500000000002</v>
      </c>
      <c r="I18" s="1"/>
    </row>
    <row r="19" spans="1:11" ht="16" thickBot="1" x14ac:dyDescent="0.4">
      <c r="A19" s="1"/>
      <c r="B19" s="14" t="s">
        <v>13</v>
      </c>
      <c r="C19" s="15">
        <f>SUM(C14:C18)</f>
        <v>17447</v>
      </c>
      <c r="D19" s="15">
        <f>SUM(D14:D18)</f>
        <v>17102</v>
      </c>
      <c r="E19" s="15">
        <f>SUM(E14:E18)</f>
        <v>16995</v>
      </c>
      <c r="F19" s="15">
        <f>SUM(F14:F18)</f>
        <v>16504</v>
      </c>
      <c r="G19" s="15">
        <f>SUM(G14:G18)</f>
        <v>17936</v>
      </c>
      <c r="H19" s="16">
        <f>SUM(H14:H18)</f>
        <v>15759.000000000002</v>
      </c>
      <c r="I19" s="1"/>
    </row>
    <row r="20" spans="1:11" x14ac:dyDescent="0.35">
      <c r="A20" s="1"/>
      <c r="B20" s="17"/>
      <c r="C20" s="18"/>
      <c r="D20" s="18"/>
      <c r="E20" s="18"/>
      <c r="F20" s="18"/>
      <c r="G20" s="18"/>
      <c r="H20" s="18"/>
      <c r="I20" s="1"/>
    </row>
    <row r="21" spans="1:11" ht="16" thickBot="1" x14ac:dyDescent="0.4">
      <c r="A21" s="1"/>
      <c r="B21" s="17"/>
      <c r="C21" s="18"/>
      <c r="D21" s="18"/>
      <c r="E21" s="18"/>
      <c r="F21" s="18"/>
      <c r="G21" s="18"/>
      <c r="H21" s="18"/>
      <c r="I21" s="1"/>
    </row>
    <row r="22" spans="1:11" x14ac:dyDescent="0.35">
      <c r="A22" s="1"/>
      <c r="B22" s="36" t="s">
        <v>14</v>
      </c>
      <c r="C22" s="37"/>
      <c r="D22" s="37"/>
      <c r="E22" s="37"/>
      <c r="F22" s="37"/>
      <c r="G22" s="37"/>
      <c r="H22" s="38"/>
      <c r="I22" s="1"/>
    </row>
    <row r="23" spans="1:11" x14ac:dyDescent="0.35">
      <c r="A23" s="1"/>
      <c r="B23" s="11"/>
      <c r="C23" s="9">
        <v>2010</v>
      </c>
      <c r="D23" s="9">
        <v>2011</v>
      </c>
      <c r="E23" s="9">
        <v>2012</v>
      </c>
      <c r="F23" s="9">
        <v>2013</v>
      </c>
      <c r="G23" s="9">
        <v>2014</v>
      </c>
      <c r="H23" s="10">
        <v>2015</v>
      </c>
      <c r="I23" s="1"/>
    </row>
    <row r="24" spans="1:11" x14ac:dyDescent="0.35">
      <c r="A24" s="1"/>
      <c r="B24" s="11" t="s">
        <v>8</v>
      </c>
      <c r="C24" s="12">
        <v>7038</v>
      </c>
      <c r="D24" s="12">
        <v>8026</v>
      </c>
      <c r="E24" s="12">
        <v>8553</v>
      </c>
      <c r="F24" s="12">
        <v>8327</v>
      </c>
      <c r="G24" s="12">
        <v>8172</v>
      </c>
      <c r="H24" s="13">
        <v>8085</v>
      </c>
      <c r="I24" s="1"/>
    </row>
    <row r="25" spans="1:11" x14ac:dyDescent="0.35">
      <c r="A25" s="2"/>
      <c r="B25" s="11" t="s">
        <v>9</v>
      </c>
      <c r="C25" s="12">
        <v>5663</v>
      </c>
      <c r="D25" s="12">
        <v>4974</v>
      </c>
      <c r="E25" s="12">
        <v>5794</v>
      </c>
      <c r="F25" s="12">
        <v>5861</v>
      </c>
      <c r="G25" s="12">
        <v>6010</v>
      </c>
      <c r="H25" s="13">
        <v>5322</v>
      </c>
      <c r="I25" s="1"/>
    </row>
    <row r="26" spans="1:11" x14ac:dyDescent="0.35">
      <c r="A26" s="1"/>
      <c r="B26" s="11" t="s">
        <v>10</v>
      </c>
      <c r="C26" s="12">
        <v>1977</v>
      </c>
      <c r="D26" s="12">
        <v>2043</v>
      </c>
      <c r="E26" s="12">
        <v>2019</v>
      </c>
      <c r="F26" s="12">
        <v>1887</v>
      </c>
      <c r="G26" s="12">
        <v>1916</v>
      </c>
      <c r="H26" s="13">
        <v>1753</v>
      </c>
      <c r="I26" s="1"/>
    </row>
    <row r="27" spans="1:11" x14ac:dyDescent="0.35">
      <c r="A27" s="1"/>
      <c r="B27" s="11" t="s">
        <v>11</v>
      </c>
      <c r="C27" s="12">
        <v>1187</v>
      </c>
      <c r="D27" s="12">
        <v>1227</v>
      </c>
      <c r="E27" s="12">
        <v>1208</v>
      </c>
      <c r="F27" s="12">
        <v>1128</v>
      </c>
      <c r="G27" s="12">
        <v>1176</v>
      </c>
      <c r="H27" s="13">
        <v>966</v>
      </c>
      <c r="I27" s="1"/>
    </row>
    <row r="28" spans="1:11" x14ac:dyDescent="0.35">
      <c r="A28" s="1"/>
      <c r="B28" s="11" t="s">
        <v>12</v>
      </c>
      <c r="C28" s="12">
        <v>40</v>
      </c>
      <c r="D28" s="12">
        <v>50</v>
      </c>
      <c r="E28" s="12">
        <v>43</v>
      </c>
      <c r="F28" s="12">
        <v>43</v>
      </c>
      <c r="G28" s="12">
        <v>28</v>
      </c>
      <c r="H28" s="13">
        <v>41</v>
      </c>
      <c r="I28" s="1"/>
      <c r="K28" s="6"/>
    </row>
    <row r="29" spans="1:11" ht="16" thickBot="1" x14ac:dyDescent="0.4">
      <c r="A29" s="1"/>
      <c r="B29" s="14" t="s">
        <v>13</v>
      </c>
      <c r="C29" s="15">
        <f>SUM(C24:C28)</f>
        <v>15905</v>
      </c>
      <c r="D29" s="15">
        <f t="shared" ref="D29:H29" si="0">SUM(D24:D28)</f>
        <v>16320</v>
      </c>
      <c r="E29" s="15">
        <f t="shared" si="0"/>
        <v>17617</v>
      </c>
      <c r="F29" s="15">
        <f t="shared" si="0"/>
        <v>17246</v>
      </c>
      <c r="G29" s="15">
        <f t="shared" si="0"/>
        <v>17302</v>
      </c>
      <c r="H29" s="15">
        <f t="shared" si="0"/>
        <v>16167</v>
      </c>
      <c r="I29" s="1"/>
      <c r="K29" s="6"/>
    </row>
    <row r="30" spans="1:11" x14ac:dyDescent="0.35">
      <c r="A30" s="1"/>
      <c r="B30" s="17"/>
      <c r="C30" s="18"/>
      <c r="D30" s="18"/>
      <c r="E30" s="18"/>
      <c r="F30" s="18"/>
      <c r="G30" s="18"/>
      <c r="H30" s="18"/>
      <c r="I30" s="1"/>
      <c r="K30" s="6"/>
    </row>
    <row r="31" spans="1:11" x14ac:dyDescent="0.35">
      <c r="A31" s="1"/>
      <c r="B31" s="17"/>
      <c r="C31" s="18"/>
      <c r="D31" s="18"/>
      <c r="E31" s="18"/>
      <c r="F31" s="18"/>
      <c r="G31" s="18"/>
      <c r="H31" s="18"/>
      <c r="I31" s="1"/>
      <c r="K31" s="6"/>
    </row>
    <row r="32" spans="1:11" x14ac:dyDescent="0.35">
      <c r="A32" s="1"/>
      <c r="B32" s="17"/>
      <c r="C32" s="18"/>
      <c r="D32" s="18"/>
      <c r="E32" s="18"/>
      <c r="F32" s="18"/>
      <c r="G32" s="18"/>
      <c r="H32" s="18"/>
      <c r="I32" s="1"/>
    </row>
    <row r="33" spans="1:10" x14ac:dyDescent="0.35">
      <c r="B33" s="17"/>
      <c r="C33" s="18"/>
      <c r="D33" s="18"/>
      <c r="E33" s="18"/>
      <c r="F33" s="18"/>
      <c r="G33" s="18"/>
      <c r="H33" s="18"/>
      <c r="I33" s="1"/>
    </row>
    <row r="34" spans="1:10" x14ac:dyDescent="0.35">
      <c r="A34" s="2" t="s">
        <v>15</v>
      </c>
      <c r="B34" s="1" t="s">
        <v>16</v>
      </c>
      <c r="C34" s="18"/>
      <c r="D34" s="18"/>
      <c r="E34" s="18"/>
      <c r="F34" s="11" t="s">
        <v>8</v>
      </c>
      <c r="G34" s="13">
        <v>8085</v>
      </c>
      <c r="H34" s="18"/>
      <c r="I34" s="1"/>
      <c r="J34" s="19"/>
    </row>
    <row r="35" spans="1:10" x14ac:dyDescent="0.35">
      <c r="A35" s="2"/>
      <c r="B35" s="20" t="s">
        <v>17</v>
      </c>
      <c r="C35" s="21"/>
      <c r="D35" s="21"/>
      <c r="E35" s="21"/>
      <c r="F35" s="11" t="s">
        <v>9</v>
      </c>
      <c r="G35" s="13">
        <v>5322</v>
      </c>
      <c r="H35" s="21"/>
      <c r="I35" s="1"/>
      <c r="J35" s="19"/>
    </row>
    <row r="36" spans="1:10" x14ac:dyDescent="0.35">
      <c r="A36" s="2"/>
      <c r="B36" s="7" t="s">
        <v>6</v>
      </c>
      <c r="C36" s="21"/>
      <c r="D36" s="21"/>
      <c r="E36" s="21"/>
      <c r="F36" s="11" t="s">
        <v>10</v>
      </c>
      <c r="G36" s="13">
        <v>1753</v>
      </c>
      <c r="H36" s="21"/>
      <c r="I36" s="1"/>
      <c r="J36" s="19"/>
    </row>
    <row r="37" spans="1:10" x14ac:dyDescent="0.35">
      <c r="A37" s="2"/>
      <c r="B37" s="20"/>
      <c r="C37" s="21"/>
      <c r="D37" s="21"/>
      <c r="E37" s="21"/>
      <c r="F37" s="11" t="s">
        <v>11</v>
      </c>
      <c r="G37" s="13">
        <v>966</v>
      </c>
      <c r="H37" s="21"/>
      <c r="I37" s="1"/>
      <c r="J37" s="19"/>
    </row>
    <row r="38" spans="1:10" x14ac:dyDescent="0.35">
      <c r="A38" s="2"/>
      <c r="B38" s="20"/>
      <c r="C38" s="21"/>
      <c r="D38" s="21"/>
      <c r="E38" s="21"/>
      <c r="F38" s="11" t="s">
        <v>12</v>
      </c>
      <c r="G38" s="13">
        <v>41</v>
      </c>
      <c r="H38" s="21"/>
      <c r="I38" s="1"/>
      <c r="J38" s="19"/>
    </row>
    <row r="39" spans="1:10" x14ac:dyDescent="0.35">
      <c r="A39" s="1"/>
      <c r="B39" s="1"/>
      <c r="C39" s="1"/>
      <c r="D39" s="1"/>
      <c r="E39" s="1"/>
      <c r="F39" s="1"/>
      <c r="G39" s="1"/>
      <c r="H39" s="1"/>
      <c r="I39" s="1"/>
    </row>
    <row r="40" spans="1:10" x14ac:dyDescent="0.35">
      <c r="A40" s="1"/>
      <c r="B40" s="1"/>
      <c r="C40" s="1"/>
      <c r="D40" s="1"/>
      <c r="E40" s="1"/>
      <c r="F40" s="1"/>
      <c r="G40" s="1"/>
      <c r="H40" s="1"/>
      <c r="I40" s="1"/>
    </row>
    <row r="41" spans="1:10" x14ac:dyDescent="0.35">
      <c r="A41" s="2" t="s">
        <v>18</v>
      </c>
      <c r="B41" t="s">
        <v>19</v>
      </c>
      <c r="C41" s="1"/>
      <c r="D41" s="1"/>
      <c r="E41" s="1"/>
      <c r="F41" s="1"/>
      <c r="G41" s="1"/>
      <c r="H41" s="1"/>
      <c r="I41" s="1"/>
    </row>
    <row r="42" spans="1:10" x14ac:dyDescent="0.35">
      <c r="A42" s="1"/>
      <c r="B42" t="s">
        <v>20</v>
      </c>
      <c r="C42" s="1"/>
      <c r="D42" s="1"/>
      <c r="E42" s="1"/>
      <c r="F42" s="1"/>
      <c r="G42" s="1"/>
      <c r="H42" s="1"/>
      <c r="I42" s="1"/>
    </row>
    <row r="43" spans="1:10" x14ac:dyDescent="0.35">
      <c r="A43" s="1"/>
      <c r="H43" s="1"/>
      <c r="I43" s="1"/>
    </row>
    <row r="44" spans="1:10" x14ac:dyDescent="0.35">
      <c r="B44" s="1" t="s">
        <v>63</v>
      </c>
      <c r="D44" s="1" t="s">
        <v>64</v>
      </c>
      <c r="F44" s="49" t="s">
        <v>58</v>
      </c>
      <c r="G44" s="50">
        <f>8085-8553</f>
        <v>-468</v>
      </c>
      <c r="H44" s="1"/>
    </row>
    <row r="45" spans="1:10" x14ac:dyDescent="0.35">
      <c r="G45" s="1"/>
    </row>
    <row r="46" spans="1:10" x14ac:dyDescent="0.35">
      <c r="B46" s="51" t="s">
        <v>59</v>
      </c>
      <c r="C46" s="52">
        <f>8553%/468</f>
        <v>0.18275641025641026</v>
      </c>
      <c r="D46" s="46" t="s">
        <v>60</v>
      </c>
    </row>
    <row r="48" spans="1:10" x14ac:dyDescent="0.35">
      <c r="B48" t="s">
        <v>61</v>
      </c>
    </row>
    <row r="51" spans="1:14" x14ac:dyDescent="0.35">
      <c r="A51" s="2" t="s">
        <v>21</v>
      </c>
      <c r="B51" s="1" t="s">
        <v>22</v>
      </c>
    </row>
    <row r="52" spans="1:14" x14ac:dyDescent="0.35">
      <c r="B52" s="1" t="s">
        <v>23</v>
      </c>
      <c r="H52" s="11" t="s">
        <v>8</v>
      </c>
      <c r="I52" s="12">
        <v>566</v>
      </c>
      <c r="J52" s="12">
        <v>932</v>
      </c>
      <c r="K52" s="12">
        <v>1200</v>
      </c>
      <c r="L52" s="12">
        <v>1346</v>
      </c>
      <c r="M52" s="12">
        <v>1253</v>
      </c>
      <c r="N52" s="48">
        <f>15759*0.087</f>
        <v>1371.0329999999999</v>
      </c>
    </row>
    <row r="54" spans="1:14" x14ac:dyDescent="0.35">
      <c r="B54" t="s">
        <v>65</v>
      </c>
      <c r="D54" t="s">
        <v>62</v>
      </c>
    </row>
    <row r="56" spans="1:14" x14ac:dyDescent="0.35">
      <c r="B56" s="51" t="s">
        <v>66</v>
      </c>
      <c r="C56" s="53">
        <f>1371/556</f>
        <v>2.4658273381294964</v>
      </c>
      <c r="D56" t="s">
        <v>67</v>
      </c>
    </row>
    <row r="58" spans="1:14" x14ac:dyDescent="0.35">
      <c r="B58" t="s">
        <v>68</v>
      </c>
    </row>
  </sheetData>
  <mergeCells count="4">
    <mergeCell ref="A1:K1"/>
    <mergeCell ref="B12:H12"/>
    <mergeCell ref="B22:H22"/>
    <mergeCell ref="B6:C6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5"/>
  <sheetViews>
    <sheetView topLeftCell="A7" workbookViewId="0">
      <selection activeCell="B26" sqref="B26"/>
    </sheetView>
  </sheetViews>
  <sheetFormatPr defaultColWidth="10.6640625" defaultRowHeight="15.5" x14ac:dyDescent="0.35"/>
  <cols>
    <col min="2" max="3" width="12.25" bestFit="1" customWidth="1"/>
    <col min="7" max="7" width="15.33203125" bestFit="1" customWidth="1"/>
  </cols>
  <sheetData>
    <row r="1" spans="1:11" ht="31" x14ac:dyDescent="0.35">
      <c r="A1" s="39" t="s">
        <v>24</v>
      </c>
      <c r="B1" s="39"/>
      <c r="C1" s="39"/>
      <c r="D1" s="39"/>
      <c r="E1" s="39"/>
      <c r="F1" s="39"/>
      <c r="G1" s="39"/>
      <c r="H1" s="39"/>
      <c r="I1" s="39"/>
      <c r="J1" s="39"/>
      <c r="K1" s="39"/>
    </row>
    <row r="3" spans="1:11" x14ac:dyDescent="0.35">
      <c r="A3" s="2" t="s">
        <v>25</v>
      </c>
      <c r="B3" t="s">
        <v>26</v>
      </c>
      <c r="F3" t="s">
        <v>69</v>
      </c>
      <c r="G3" t="s">
        <v>70</v>
      </c>
      <c r="H3" t="s">
        <v>71</v>
      </c>
    </row>
    <row r="4" spans="1:11" x14ac:dyDescent="0.35">
      <c r="A4" s="2"/>
      <c r="B4" t="s">
        <v>73</v>
      </c>
      <c r="C4" t="s">
        <v>72</v>
      </c>
    </row>
    <row r="5" spans="1:11" x14ac:dyDescent="0.35">
      <c r="A5" s="2"/>
    </row>
    <row r="6" spans="1:11" x14ac:dyDescent="0.35">
      <c r="A6" s="2"/>
      <c r="B6" t="s">
        <v>74</v>
      </c>
      <c r="C6" s="46" t="str">
        <f>10*1.4 &amp;"m2"</f>
        <v>14m2</v>
      </c>
    </row>
    <row r="7" spans="1:11" x14ac:dyDescent="0.35">
      <c r="A7" s="2"/>
      <c r="G7" s="55">
        <f>(PI()*5^2)</f>
        <v>78.539816339744831</v>
      </c>
    </row>
    <row r="8" spans="1:11" x14ac:dyDescent="0.35">
      <c r="A8" s="2" t="s">
        <v>27</v>
      </c>
      <c r="B8" t="s">
        <v>28</v>
      </c>
    </row>
    <row r="9" spans="1:11" x14ac:dyDescent="0.35">
      <c r="A9" s="2"/>
      <c r="B9" t="s">
        <v>29</v>
      </c>
    </row>
    <row r="10" spans="1:11" x14ac:dyDescent="0.35">
      <c r="A10" s="2"/>
      <c r="B10" t="s">
        <v>75</v>
      </c>
      <c r="C10">
        <f>10/0.1</f>
        <v>100</v>
      </c>
    </row>
    <row r="11" spans="1:11" x14ac:dyDescent="0.35">
      <c r="A11" s="2"/>
      <c r="B11" t="s">
        <v>76</v>
      </c>
      <c r="C11">
        <f>140/10</f>
        <v>14</v>
      </c>
    </row>
    <row r="12" spans="1:11" x14ac:dyDescent="0.35">
      <c r="A12" s="2"/>
      <c r="B12" t="s">
        <v>77</v>
      </c>
      <c r="C12">
        <f>100*14</f>
        <v>1400</v>
      </c>
    </row>
    <row r="13" spans="1:11" x14ac:dyDescent="0.35">
      <c r="A13" s="2"/>
      <c r="B13" t="s">
        <v>78</v>
      </c>
    </row>
    <row r="14" spans="1:11" x14ac:dyDescent="0.35">
      <c r="A14" s="2" t="s">
        <v>30</v>
      </c>
      <c r="B14" t="s">
        <v>31</v>
      </c>
    </row>
    <row r="15" spans="1:11" x14ac:dyDescent="0.35">
      <c r="A15" s="2"/>
      <c r="B15" t="s">
        <v>32</v>
      </c>
    </row>
    <row r="16" spans="1:11" x14ac:dyDescent="0.35">
      <c r="A16" s="2"/>
    </row>
    <row r="17" spans="1:4" x14ac:dyDescent="0.35">
      <c r="A17" s="2"/>
      <c r="B17" s="56" t="s">
        <v>79</v>
      </c>
      <c r="C17" s="54">
        <f>10*((3^(1/2))/2)</f>
        <v>8.6602540378443855</v>
      </c>
      <c r="D17" t="s">
        <v>80</v>
      </c>
    </row>
    <row r="18" spans="1:4" x14ac:dyDescent="0.35">
      <c r="A18" s="2"/>
    </row>
    <row r="19" spans="1:4" x14ac:dyDescent="0.35">
      <c r="A19" s="2"/>
    </row>
    <row r="20" spans="1:4" x14ac:dyDescent="0.35">
      <c r="A20" s="2" t="s">
        <v>33</v>
      </c>
      <c r="B20" t="s">
        <v>34</v>
      </c>
    </row>
    <row r="21" spans="1:4" x14ac:dyDescent="0.35">
      <c r="A21" s="2"/>
      <c r="B21" t="s">
        <v>35</v>
      </c>
    </row>
    <row r="22" spans="1:4" x14ac:dyDescent="0.35">
      <c r="A22" s="2"/>
    </row>
    <row r="23" spans="1:4" x14ac:dyDescent="0.35">
      <c r="B23" t="s">
        <v>81</v>
      </c>
      <c r="C23" s="46">
        <f>1400*1.137</f>
        <v>1591.8</v>
      </c>
    </row>
    <row r="25" spans="1:4" x14ac:dyDescent="0.35">
      <c r="A25" s="22"/>
      <c r="B25" t="s">
        <v>82</v>
      </c>
    </row>
  </sheetData>
  <mergeCells count="1">
    <mergeCell ref="A1:K1"/>
  </mergeCells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8"/>
  <sheetViews>
    <sheetView tabSelected="1" topLeftCell="A8" workbookViewId="0">
      <selection activeCell="B30" sqref="B30"/>
    </sheetView>
  </sheetViews>
  <sheetFormatPr defaultColWidth="10.6640625" defaultRowHeight="15.5" x14ac:dyDescent="0.35"/>
  <sheetData>
    <row r="1" spans="1:11" ht="31" x14ac:dyDescent="0.35">
      <c r="A1" s="44" t="s">
        <v>36</v>
      </c>
      <c r="B1" s="44"/>
      <c r="C1" s="44"/>
      <c r="D1" s="44"/>
      <c r="E1" s="44"/>
      <c r="F1" s="44"/>
      <c r="G1" s="44"/>
      <c r="H1" s="44"/>
      <c r="I1" s="44"/>
      <c r="J1" s="44"/>
      <c r="K1" s="44"/>
    </row>
    <row r="3" spans="1:11" x14ac:dyDescent="0.35">
      <c r="A3" s="2" t="s">
        <v>37</v>
      </c>
      <c r="B3" t="s">
        <v>38</v>
      </c>
      <c r="C3" s="23"/>
      <c r="D3" s="23"/>
      <c r="E3" s="23"/>
      <c r="F3" s="23"/>
      <c r="G3" s="23"/>
      <c r="H3" s="23"/>
    </row>
    <row r="4" spans="1:11" x14ac:dyDescent="0.35">
      <c r="A4" s="2"/>
      <c r="B4" s="24" t="s">
        <v>6</v>
      </c>
      <c r="C4" s="23"/>
      <c r="D4" s="23"/>
      <c r="E4" s="23"/>
      <c r="F4" s="23"/>
      <c r="G4" s="23"/>
      <c r="H4" s="23"/>
    </row>
    <row r="5" spans="1:11" ht="16" thickBot="1" x14ac:dyDescent="0.4">
      <c r="A5" s="2"/>
      <c r="B5" s="24"/>
      <c r="C5" s="23"/>
      <c r="D5" s="23"/>
      <c r="E5" s="23"/>
      <c r="F5" s="23"/>
      <c r="G5" s="23"/>
      <c r="H5" s="23"/>
    </row>
    <row r="6" spans="1:11" x14ac:dyDescent="0.35">
      <c r="A6" s="2"/>
      <c r="B6" s="25" t="s">
        <v>39</v>
      </c>
      <c r="C6" s="26"/>
      <c r="D6" s="26"/>
      <c r="E6" s="26"/>
      <c r="F6" s="26"/>
      <c r="G6" s="26"/>
      <c r="H6" s="26"/>
      <c r="I6" s="26"/>
      <c r="J6" s="26"/>
      <c r="K6" s="27"/>
    </row>
    <row r="7" spans="1:11" x14ac:dyDescent="0.35">
      <c r="A7" s="2"/>
      <c r="B7" s="40" t="s">
        <v>40</v>
      </c>
      <c r="C7" s="41"/>
      <c r="D7" s="41"/>
      <c r="E7" s="41"/>
      <c r="F7" s="41"/>
      <c r="G7" s="41"/>
      <c r="H7" s="41"/>
      <c r="I7" s="41"/>
      <c r="J7" s="28">
        <v>41</v>
      </c>
      <c r="K7" s="29" t="s">
        <v>41</v>
      </c>
    </row>
    <row r="8" spans="1:11" x14ac:dyDescent="0.35">
      <c r="A8" s="2"/>
      <c r="B8" s="40" t="s">
        <v>42</v>
      </c>
      <c r="C8" s="41"/>
      <c r="D8" s="41"/>
      <c r="E8" s="41"/>
      <c r="F8" s="41"/>
      <c r="G8" s="41"/>
      <c r="H8" s="41"/>
      <c r="I8" s="41"/>
      <c r="J8" s="28">
        <v>44</v>
      </c>
      <c r="K8" s="29" t="s">
        <v>41</v>
      </c>
    </row>
    <row r="9" spans="1:11" x14ac:dyDescent="0.35">
      <c r="A9" s="2"/>
      <c r="B9" s="40" t="s">
        <v>43</v>
      </c>
      <c r="C9" s="41"/>
      <c r="D9" s="41"/>
      <c r="E9" s="41"/>
      <c r="F9" s="41"/>
      <c r="G9" s="41"/>
      <c r="H9" s="41"/>
      <c r="I9" s="41"/>
      <c r="J9" s="28">
        <v>57</v>
      </c>
      <c r="K9" s="29" t="s">
        <v>41</v>
      </c>
    </row>
    <row r="10" spans="1:11" x14ac:dyDescent="0.35">
      <c r="A10" s="2"/>
      <c r="B10" s="40" t="s">
        <v>44</v>
      </c>
      <c r="C10" s="41"/>
      <c r="D10" s="41"/>
      <c r="E10" s="41"/>
      <c r="F10" s="41"/>
      <c r="G10" s="41"/>
      <c r="H10" s="41"/>
      <c r="I10" s="41"/>
      <c r="J10" s="28">
        <v>96</v>
      </c>
      <c r="K10" s="29" t="s">
        <v>41</v>
      </c>
    </row>
    <row r="11" spans="1:11" x14ac:dyDescent="0.35">
      <c r="A11" s="2"/>
      <c r="B11" s="40" t="s">
        <v>45</v>
      </c>
      <c r="C11" s="41"/>
      <c r="D11" s="41"/>
      <c r="E11" s="41"/>
      <c r="F11" s="41"/>
      <c r="G11" s="41"/>
      <c r="H11" s="41"/>
      <c r="I11" s="41"/>
      <c r="J11" s="28">
        <v>107</v>
      </c>
      <c r="K11" s="29" t="s">
        <v>41</v>
      </c>
    </row>
    <row r="12" spans="1:11" x14ac:dyDescent="0.35">
      <c r="A12" s="2"/>
      <c r="B12" s="40" t="s">
        <v>46</v>
      </c>
      <c r="C12" s="41"/>
      <c r="D12" s="41"/>
      <c r="E12" s="41"/>
      <c r="F12" s="41"/>
      <c r="G12" s="41"/>
      <c r="H12" s="41"/>
      <c r="I12" s="41"/>
      <c r="J12" s="28">
        <v>169</v>
      </c>
      <c r="K12" s="29" t="s">
        <v>41</v>
      </c>
    </row>
    <row r="13" spans="1:11" x14ac:dyDescent="0.35">
      <c r="A13" s="2"/>
      <c r="B13" s="40" t="s">
        <v>47</v>
      </c>
      <c r="C13" s="41"/>
      <c r="D13" s="41"/>
      <c r="E13" s="41"/>
      <c r="F13" s="41"/>
      <c r="G13" s="41"/>
      <c r="H13" s="41"/>
      <c r="I13" s="41"/>
      <c r="J13" s="28">
        <v>143</v>
      </c>
      <c r="K13" s="29" t="s">
        <v>41</v>
      </c>
    </row>
    <row r="14" spans="1:11" ht="16" thickBot="1" x14ac:dyDescent="0.4">
      <c r="A14" s="2"/>
      <c r="B14" s="42" t="s">
        <v>48</v>
      </c>
      <c r="C14" s="43"/>
      <c r="D14" s="43"/>
      <c r="E14" s="43"/>
      <c r="F14" s="43"/>
      <c r="G14" s="43"/>
      <c r="H14" s="43"/>
      <c r="I14" s="43"/>
      <c r="J14" s="30">
        <v>171</v>
      </c>
      <c r="K14" s="31" t="s">
        <v>41</v>
      </c>
    </row>
    <row r="15" spans="1:11" ht="16" thickBot="1" x14ac:dyDescent="0.4">
      <c r="A15" s="2"/>
      <c r="B15" s="57" t="s">
        <v>83</v>
      </c>
      <c r="C15" s="43"/>
      <c r="D15" s="43"/>
      <c r="E15" s="43"/>
      <c r="F15" s="43"/>
      <c r="G15" s="43"/>
      <c r="H15" s="43"/>
      <c r="I15" s="43"/>
      <c r="J15" s="30">
        <f>SUM(J7:J14)</f>
        <v>828</v>
      </c>
      <c r="K15" s="31" t="s">
        <v>41</v>
      </c>
    </row>
    <row r="16" spans="1:11" x14ac:dyDescent="0.35">
      <c r="A16" s="2"/>
      <c r="B16" s="23"/>
      <c r="C16" s="23"/>
      <c r="D16" s="23"/>
      <c r="E16" s="23"/>
      <c r="F16" s="23"/>
      <c r="G16" s="23"/>
      <c r="H16" s="23"/>
    </row>
    <row r="17" spans="1:8" x14ac:dyDescent="0.35">
      <c r="A17" s="2"/>
      <c r="B17" s="23" t="s">
        <v>84</v>
      </c>
      <c r="C17" s="23"/>
      <c r="D17" s="23"/>
      <c r="E17" s="23"/>
      <c r="F17" s="23"/>
      <c r="G17" s="23"/>
      <c r="H17" s="23"/>
    </row>
    <row r="18" spans="1:8" x14ac:dyDescent="0.35">
      <c r="A18" s="2"/>
      <c r="B18" s="23"/>
      <c r="C18" s="23"/>
      <c r="D18" s="23"/>
      <c r="E18" s="23"/>
      <c r="F18" s="23"/>
      <c r="G18" s="23"/>
      <c r="H18" s="23"/>
    </row>
    <row r="19" spans="1:8" x14ac:dyDescent="0.35">
      <c r="A19" s="2" t="s">
        <v>49</v>
      </c>
      <c r="B19" t="s">
        <v>50</v>
      </c>
      <c r="D19" s="23"/>
      <c r="E19" s="23"/>
      <c r="F19" s="23"/>
      <c r="G19" s="23"/>
      <c r="H19" s="23"/>
    </row>
    <row r="20" spans="1:8" x14ac:dyDescent="0.35">
      <c r="A20" s="2"/>
      <c r="B20" s="32" t="s">
        <v>51</v>
      </c>
      <c r="C20" s="33"/>
      <c r="D20" s="23"/>
      <c r="E20" s="23"/>
      <c r="F20" s="23"/>
      <c r="G20" s="23"/>
      <c r="H20" s="23"/>
    </row>
    <row r="21" spans="1:8" x14ac:dyDescent="0.35">
      <c r="A21" s="2"/>
      <c r="B21" s="32"/>
      <c r="C21" s="33"/>
      <c r="D21" s="23"/>
      <c r="E21" s="23"/>
      <c r="F21" s="23"/>
      <c r="G21" s="23"/>
      <c r="H21" s="23"/>
    </row>
    <row r="22" spans="1:8" x14ac:dyDescent="0.35">
      <c r="A22" s="2"/>
      <c r="B22" s="58" t="s">
        <v>85</v>
      </c>
      <c r="C22" s="58"/>
      <c r="D22" s="23" t="str">
        <f>107-16 &amp; " mia. kr"</f>
        <v>91 mia. kr</v>
      </c>
      <c r="E22" s="23"/>
      <c r="F22" s="23"/>
      <c r="G22" s="23"/>
      <c r="H22" s="23"/>
    </row>
    <row r="23" spans="1:8" x14ac:dyDescent="0.35">
      <c r="A23" s="2"/>
      <c r="B23" s="23"/>
      <c r="C23" s="23"/>
      <c r="D23" s="23"/>
      <c r="E23" s="23"/>
      <c r="F23" s="23"/>
      <c r="G23" s="23"/>
      <c r="H23" s="23"/>
    </row>
    <row r="24" spans="1:8" x14ac:dyDescent="0.35">
      <c r="A24" s="2"/>
      <c r="B24" s="23" t="s">
        <v>86</v>
      </c>
      <c r="C24" s="23"/>
      <c r="D24" s="23"/>
      <c r="E24" s="23"/>
      <c r="F24" s="23"/>
      <c r="G24" s="23"/>
      <c r="H24" s="23"/>
    </row>
    <row r="25" spans="1:8" x14ac:dyDescent="0.35">
      <c r="A25" s="2" t="s">
        <v>52</v>
      </c>
      <c r="B25" t="s">
        <v>53</v>
      </c>
      <c r="C25" s="23"/>
      <c r="D25" s="23"/>
      <c r="E25" s="23"/>
      <c r="F25" s="23"/>
      <c r="G25" s="23"/>
      <c r="H25" s="23"/>
    </row>
    <row r="26" spans="1:8" x14ac:dyDescent="0.35">
      <c r="A26" s="2"/>
      <c r="B26" s="23"/>
      <c r="C26" s="23"/>
      <c r="D26" s="23"/>
      <c r="E26" s="23"/>
      <c r="F26" s="23"/>
      <c r="G26" s="23"/>
      <c r="H26" s="23"/>
    </row>
    <row r="27" spans="1:8" x14ac:dyDescent="0.35">
      <c r="A27" s="2"/>
      <c r="B27" s="59" t="s">
        <v>87</v>
      </c>
      <c r="C27" s="60">
        <f>10/44</f>
        <v>0.22727272727272727</v>
      </c>
      <c r="D27" s="23" t="s">
        <v>88</v>
      </c>
      <c r="E27" s="23"/>
      <c r="F27" s="23"/>
      <c r="G27" s="23"/>
      <c r="H27" s="23"/>
    </row>
    <row r="28" spans="1:8" x14ac:dyDescent="0.35">
      <c r="A28" s="2"/>
      <c r="B28" s="59"/>
      <c r="C28" s="23"/>
      <c r="D28" s="23"/>
      <c r="E28" s="23"/>
      <c r="F28" s="23"/>
      <c r="G28" s="23"/>
      <c r="H28" s="23"/>
    </row>
    <row r="29" spans="1:8" x14ac:dyDescent="0.35">
      <c r="A29" s="2"/>
      <c r="B29" s="61" t="s">
        <v>89</v>
      </c>
      <c r="C29" s="23"/>
      <c r="D29" s="23"/>
      <c r="E29" s="23"/>
      <c r="F29" s="23"/>
      <c r="G29" s="23"/>
      <c r="H29" s="23"/>
    </row>
    <row r="30" spans="1:8" x14ac:dyDescent="0.35">
      <c r="A30" s="2"/>
      <c r="B30" s="59"/>
      <c r="C30" s="23"/>
      <c r="E30" s="23"/>
      <c r="F30" s="23"/>
      <c r="G30" s="23"/>
      <c r="H30" s="23"/>
    </row>
    <row r="31" spans="1:8" x14ac:dyDescent="0.35">
      <c r="B31" s="59"/>
      <c r="C31" s="34"/>
      <c r="D31" s="34"/>
      <c r="E31" s="34"/>
      <c r="F31" s="34"/>
      <c r="G31" s="34"/>
      <c r="H31" s="34"/>
    </row>
    <row r="32" spans="1:8" x14ac:dyDescent="0.35">
      <c r="A32" s="2"/>
      <c r="B32" s="59"/>
      <c r="C32" s="23"/>
      <c r="D32" s="23"/>
      <c r="E32" s="23"/>
      <c r="F32" s="23"/>
      <c r="G32" s="23"/>
      <c r="H32" s="23"/>
    </row>
    <row r="33" spans="2:2" x14ac:dyDescent="0.35">
      <c r="B33" s="59"/>
    </row>
    <row r="34" spans="2:2" x14ac:dyDescent="0.35">
      <c r="B34" s="59"/>
    </row>
    <row r="35" spans="2:2" x14ac:dyDescent="0.35">
      <c r="B35" s="59"/>
    </row>
    <row r="36" spans="2:2" x14ac:dyDescent="0.35">
      <c r="B36" s="59"/>
    </row>
    <row r="37" spans="2:2" x14ac:dyDescent="0.35">
      <c r="B37" s="59"/>
    </row>
    <row r="38" spans="2:2" x14ac:dyDescent="0.35">
      <c r="B38" s="59"/>
    </row>
  </sheetData>
  <mergeCells count="11">
    <mergeCell ref="B15:I15"/>
    <mergeCell ref="B22:C22"/>
    <mergeCell ref="B12:I12"/>
    <mergeCell ref="B13:I13"/>
    <mergeCell ref="B14:I14"/>
    <mergeCell ref="A1:K1"/>
    <mergeCell ref="B7:I7"/>
    <mergeCell ref="B8:I8"/>
    <mergeCell ref="B9:I9"/>
    <mergeCell ref="B10:I10"/>
    <mergeCell ref="B11:I1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Erhvervsuddannelserne i Danmark</vt:lpstr>
      <vt:lpstr>Urepotter</vt:lpstr>
      <vt:lpstr>Finanslov 2015</vt:lpstr>
    </vt:vector>
  </TitlesOfParts>
  <Company>HF&amp;VUC Rødovre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Abdelmoula Fatach</dc:creator>
  <cp:lastModifiedBy>Mariusz Matyja</cp:lastModifiedBy>
  <dcterms:created xsi:type="dcterms:W3CDTF">2017-12-07T10:04:40Z</dcterms:created>
  <dcterms:modified xsi:type="dcterms:W3CDTF">2018-09-14T17:31:15Z</dcterms:modified>
</cp:coreProperties>
</file>