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CL-FOZ\Desktop\Matematik FED  e-learning\e\"/>
    </mc:Choice>
  </mc:AlternateContent>
  <bookViews>
    <workbookView xWindow="0" yWindow="0" windowWidth="19200" windowHeight="7050"/>
  </bookViews>
  <sheets>
    <sheet name="Eksempel" sheetId="1" r:id="rId1"/>
    <sheet name="JRplotdata" sheetId="9" state="veryHidden" r:id="rId2"/>
    <sheet name="Opgave 1" sheetId="2" r:id="rId3"/>
    <sheet name="Opgave 2" sheetId="7" r:id="rId4"/>
    <sheet name="Opgave 3" sheetId="5" r:id="rId5"/>
    <sheet name="Opgave 4" sheetId="4" r:id="rId6"/>
    <sheet name="Opgave 5" sheetId="10" r:id="rId7"/>
    <sheet name="Facitliste" sheetId="8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9" l="1"/>
  <c r="M5" i="9"/>
  <c r="M4" i="9"/>
  <c r="M3" i="9"/>
  <c r="L7" i="9"/>
  <c r="M2" i="9" s="1"/>
  <c r="M1" i="9"/>
  <c r="L6" i="9"/>
  <c r="L5" i="9"/>
  <c r="L4" i="9"/>
  <c r="L3" i="9"/>
  <c r="L1" i="9"/>
  <c r="M7" i="9"/>
  <c r="J6" i="9"/>
  <c r="J5" i="9"/>
  <c r="J4" i="9"/>
  <c r="J3" i="9"/>
  <c r="J7" i="9"/>
  <c r="J2" i="9" s="1"/>
  <c r="J1" i="9"/>
  <c r="K7" i="9"/>
  <c r="I6" i="9"/>
  <c r="I5" i="9"/>
  <c r="I4" i="9"/>
  <c r="I3" i="9"/>
  <c r="H7" i="9"/>
  <c r="I2" i="9" s="1"/>
  <c r="I1" i="9"/>
  <c r="H6" i="9"/>
  <c r="H5" i="9"/>
  <c r="H4" i="9"/>
  <c r="H3" i="9"/>
  <c r="H1" i="9"/>
  <c r="I7" i="9"/>
  <c r="F6" i="9"/>
  <c r="F5" i="9"/>
  <c r="F4" i="9"/>
  <c r="F3" i="9"/>
  <c r="F7" i="9"/>
  <c r="F2" i="9"/>
  <c r="F1" i="9"/>
  <c r="G7" i="9"/>
  <c r="D6" i="9"/>
  <c r="D5" i="9"/>
  <c r="D4" i="9"/>
  <c r="D3" i="9"/>
  <c r="D7" i="9"/>
  <c r="D2" i="9"/>
  <c r="D1" i="9"/>
  <c r="E7" i="9"/>
  <c r="C6" i="9"/>
  <c r="C5" i="9"/>
  <c r="C4" i="9"/>
  <c r="C3" i="9"/>
  <c r="B7" i="9"/>
  <c r="C2" i="9"/>
  <c r="C1" i="9"/>
  <c r="B6" i="9"/>
  <c r="B5" i="9"/>
  <c r="B4" i="9"/>
  <c r="B3" i="9"/>
  <c r="B2" i="9"/>
  <c r="B1" i="9"/>
  <c r="C7" i="9"/>
  <c r="J218" i="8"/>
  <c r="C219" i="8" s="1"/>
  <c r="C220" i="8"/>
  <c r="D220" i="8"/>
  <c r="E220" i="8" s="1"/>
  <c r="F220" i="8" s="1"/>
  <c r="G220" i="8" s="1"/>
  <c r="H220" i="8" s="1"/>
  <c r="I220" i="8" s="1"/>
  <c r="C98" i="8"/>
  <c r="E53" i="8"/>
  <c r="E59" i="8" s="1"/>
  <c r="E54" i="8"/>
  <c r="E55" i="8"/>
  <c r="E56" i="8"/>
  <c r="E57" i="8"/>
  <c r="E58" i="8"/>
  <c r="C59" i="8"/>
  <c r="C26" i="2"/>
  <c r="C221" i="8" l="1"/>
  <c r="J219" i="8"/>
  <c r="H219" i="8"/>
  <c r="F219" i="8"/>
  <c r="D219" i="8"/>
  <c r="H2" i="9"/>
  <c r="I219" i="8"/>
  <c r="G219" i="8"/>
  <c r="E219" i="8"/>
  <c r="L2" i="9"/>
  <c r="D221" i="8" l="1"/>
  <c r="E221" i="8" s="1"/>
  <c r="F221" i="8" s="1"/>
  <c r="G221" i="8" s="1"/>
  <c r="H221" i="8" s="1"/>
  <c r="I221" i="8" s="1"/>
</calcChain>
</file>

<file path=xl/sharedStrings.xml><?xml version="1.0" encoding="utf-8"?>
<sst xmlns="http://schemas.openxmlformats.org/spreadsheetml/2006/main" count="364" uniqueCount="240">
  <si>
    <t>Orkanens stormfald i 1999</t>
  </si>
  <si>
    <t>i m³</t>
  </si>
  <si>
    <t>i %</t>
  </si>
  <si>
    <t>Sydjylland</t>
  </si>
  <si>
    <t>Øvrige Jylland</t>
  </si>
  <si>
    <t>Fyn</t>
  </si>
  <si>
    <t>Sydsjælland</t>
  </si>
  <si>
    <t>Øvrige Sjælland</t>
  </si>
  <si>
    <t>I alt</t>
  </si>
  <si>
    <t>Opkaldsforsøg</t>
  </si>
  <si>
    <t>SMS sendt fra udlandet</t>
  </si>
  <si>
    <t>Opkaldsafgift</t>
  </si>
  <si>
    <t>MMS</t>
  </si>
  <si>
    <t>Opkald i Danmark</t>
  </si>
  <si>
    <t>SMS</t>
  </si>
  <si>
    <t>Opgave 1</t>
  </si>
  <si>
    <t>Cirkeldiagrammer</t>
  </si>
  <si>
    <t>Antal levendefødte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</si>
  <si>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</si>
  <si>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</si>
  <si>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</si>
  <si>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</si>
  <si>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</si>
  <si>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</si>
  <si>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</si>
  <si>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</si>
  <si>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</si>
  <si>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</si>
  <si>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</si>
  <si>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</si>
  <si>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</si>
  <si>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</si>
  <si>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</si>
  <si>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</si>
  <si>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</si>
  <si>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</si>
  <si>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</si>
  <si>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</si>
  <si>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</si>
  <si>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</si>
  <si>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</si>
  <si>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</si>
  <si>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</si>
  <si>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</si>
  <si>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</si>
  <si>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</si>
  <si>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</si>
  <si>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</si>
  <si>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</si>
  <si>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</si>
  <si>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</si>
  <si>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</si>
  <si>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</si>
  <si>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</si>
  <si>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</si>
  <si>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</si>
  <si>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</si>
  <si>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</si>
  <si>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</si>
  <si>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</si>
  <si>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</si>
  <si>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</si>
  <si>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</si>
  <si>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</si>
  <si>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</si>
  <si>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</si>
  <si>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</si>
  <si>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</si>
  <si>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</si>
  <si>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</si>
  <si>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Opgave 2</t>
  </si>
  <si>
    <t>Pinde- eller stolpediagrammer</t>
  </si>
  <si>
    <t>Herunder ser du en statistisk opgørelse over levendefødte fra 1960-2012</t>
  </si>
  <si>
    <t>a)</t>
  </si>
  <si>
    <t>Fremstil et pindediagram over udviklingen af levendefødte i perioden 1960-2012.</t>
  </si>
  <si>
    <t>b)</t>
  </si>
  <si>
    <t>c)</t>
  </si>
  <si>
    <t>d)</t>
  </si>
  <si>
    <t>Kilde: Danmarks statistik</t>
  </si>
  <si>
    <t>Hvilket år blev der født færrest børn (mindsteværdien)?</t>
  </si>
  <si>
    <t>Hvilket år blev der født flest børn (størsteværdien)?</t>
  </si>
  <si>
    <t>Hvad er variationsbredden?</t>
  </si>
  <si>
    <t>Hvor mange børn blev der født i gennemsnit pr. år (middeltal)?</t>
  </si>
  <si>
    <t>Opgave 2a)</t>
  </si>
  <si>
    <t>e)</t>
  </si>
  <si>
    <t>Beskriv udviklingen af fødsler.</t>
  </si>
  <si>
    <t>Opgave 1a)</t>
  </si>
  <si>
    <t>Fremstil et cirkeldiagram over Orkanens stormfald i 1999</t>
  </si>
  <si>
    <t>Fremstil et cirkeldiagram over 3 måneders mobilforbrug</t>
  </si>
  <si>
    <t>Opgave 1b)</t>
  </si>
  <si>
    <t>Opgave 1c)</t>
  </si>
  <si>
    <t>Herunder ser du hvordan beskæftigelsen fordeler sig på de forskellige brancher:</t>
  </si>
  <si>
    <t>Landbrug</t>
  </si>
  <si>
    <t>Øvrig privat service</t>
  </si>
  <si>
    <t>Offentlig brancher</t>
  </si>
  <si>
    <t>Handel og transport</t>
  </si>
  <si>
    <t>Byggeri</t>
  </si>
  <si>
    <t>Industri</t>
  </si>
  <si>
    <t>Fremgang/tilbagegang</t>
  </si>
  <si>
    <t>Udregn hvordan stormfaldet fordelte sig i % i de forskellige dele af landet.</t>
  </si>
  <si>
    <t>Herunder ser du, hvor mange m³ træ, der væltede under orkanen i 1999.</t>
  </si>
  <si>
    <t>Udregn tallene for 2008.</t>
  </si>
  <si>
    <t>Illustrer tallene for hhv. 2011 og 2008 i et cirkeldiagram.</t>
  </si>
  <si>
    <t>Beskriv udviklingen for de to år - hvad kan grunden være til ændringen i beskæftigelsen.</t>
  </si>
  <si>
    <t xml:space="preserve"> </t>
  </si>
  <si>
    <r>
      <t xml:space="preserve">(husk du må </t>
    </r>
    <r>
      <rPr>
        <b/>
        <sz val="11"/>
        <color theme="1"/>
        <rFont val="Comic Sans MS"/>
        <family val="4"/>
      </rPr>
      <t>aldrig</t>
    </r>
    <r>
      <rPr>
        <sz val="11"/>
        <color theme="1"/>
        <rFont val="Comic Sans MS"/>
        <family val="2"/>
      </rPr>
      <t xml:space="preserve"> markere I alt-kolonnen med)</t>
    </r>
  </si>
  <si>
    <t>Udfyld hyppigheds- og frekvenstabellen</t>
  </si>
  <si>
    <t>x</t>
  </si>
  <si>
    <t>h(x)</t>
  </si>
  <si>
    <t>f(x)</t>
  </si>
  <si>
    <t>H(x)</t>
  </si>
  <si>
    <t>F(x)</t>
  </si>
  <si>
    <t>Hvor mange familiemedlemmer er der i en gennemsnitsfamilie i den klasse?</t>
  </si>
  <si>
    <t xml:space="preserve">En klasse blev spurgt om, hvor mange familiemedlemmer der var hjemme hos dem. </t>
  </si>
  <si>
    <t>Herunder ser du, hvad udfaldet blev af undersøgelsen:</t>
  </si>
  <si>
    <t>Herunder ser du, hvordan 3 måneders mobilforbrug fordeler sig:</t>
  </si>
  <si>
    <t>Opgave 5</t>
  </si>
  <si>
    <t>I denne opgave skal du kopiere hyppigheds- og frekvenstabellerne fra regnearket: 
Modul E - Hyppigheds- og frekvensfordeling</t>
  </si>
  <si>
    <t>Kopier hyppigheds- og frekvensfordelingstabellen fra opgave 1, som omhandler karakterer.</t>
  </si>
  <si>
    <t>Kopier hyppigheds- og frekvensfordelingstabellen fra opgave 2, som omhandler vægten på æg.</t>
  </si>
  <si>
    <t>Opgave 3</t>
  </si>
  <si>
    <t>Opgave 4</t>
  </si>
  <si>
    <t>Herunder ser du, hvilke karakterer kursisterne har fået til matematik D mundtlig eksamen.</t>
  </si>
  <si>
    <t>Karakter</t>
  </si>
  <si>
    <t xml:space="preserve">h(x) </t>
  </si>
  <si>
    <t>Eksempel</t>
  </si>
  <si>
    <t>Fremstil et pindediagram over h(x)</t>
  </si>
  <si>
    <t>Eksempel 1</t>
  </si>
  <si>
    <t>De fem mest populære idrætsgrene</t>
  </si>
  <si>
    <t>Antal medlemmer</t>
  </si>
  <si>
    <t>Fodbold</t>
  </si>
  <si>
    <t>Gymnastik</t>
  </si>
  <si>
    <t>Håndbold</t>
  </si>
  <si>
    <t>Golf</t>
  </si>
  <si>
    <t>Badminton</t>
  </si>
  <si>
    <t>Fremstil et cirkeldiagram over de forskellige idrætsgrene</t>
  </si>
  <si>
    <t>Eksempel 2</t>
  </si>
  <si>
    <t>Antal besøgende</t>
  </si>
  <si>
    <t>Antal bedrifter</t>
  </si>
  <si>
    <t>Belysning</t>
  </si>
  <si>
    <t>Underholdning</t>
  </si>
  <si>
    <t>Køle- og frysemaskiner</t>
  </si>
  <si>
    <t>Opvaske- og vaskemaskine</t>
  </si>
  <si>
    <t>Brugsvand</t>
  </si>
  <si>
    <t>Madlavning</t>
  </si>
  <si>
    <t>Diverse</t>
  </si>
  <si>
    <t>Herunder ser du procentfordelingen af el-forbruget i en husstand</t>
  </si>
  <si>
    <t>Familiers besiddelse af mobiltelefon</t>
  </si>
  <si>
    <t>Opgave 1d)</t>
  </si>
  <si>
    <t>Fremstil et cirkeldiagram over el-forbruget.</t>
  </si>
  <si>
    <t>Hvilket år var der færrest besøgende (mindsteværdien)?</t>
  </si>
  <si>
    <t>Hvilket år var der flest besøgende (størsteværdien)?</t>
  </si>
  <si>
    <t>Opgave 1b</t>
  </si>
  <si>
    <t>Opgave 1a</t>
  </si>
  <si>
    <t>Facitliste</t>
  </si>
  <si>
    <t>Der blev født 50822 børn i 1983</t>
  </si>
  <si>
    <t>Der blev født 88332 børn i 1966</t>
  </si>
  <si>
    <t>Forskellen er</t>
  </si>
  <si>
    <t>børn</t>
  </si>
  <si>
    <t>Der blev født</t>
  </si>
  <si>
    <t>børn i gennemsnit pr. år</t>
  </si>
  <si>
    <t>f)</t>
  </si>
  <si>
    <t>Siden 1997 har fødselstallet ligget konstant indtil 2011.</t>
  </si>
  <si>
    <t>Opgave 2b)</t>
  </si>
  <si>
    <t>Der var færrest besøgende i 2003</t>
  </si>
  <si>
    <t>Der var flest besøgende i 2012</t>
  </si>
  <si>
    <t>Forskellen mellem flest og færrest besøgende var</t>
  </si>
  <si>
    <t>Hvad er middeltallet (gennemsnitsbesøgstallet)?</t>
  </si>
  <si>
    <t>Opgave 2c)</t>
  </si>
  <si>
    <t>Antal familier i 1.000</t>
  </si>
  <si>
    <t>Mobiltelefon i 1.000</t>
  </si>
  <si>
    <t>Udviklingen af økologiske bedrifter 1997-2011</t>
  </si>
  <si>
    <t>Hvilket år var der færrest økologiske landbrug (mindsteværdien)?</t>
  </si>
  <si>
    <t>Hvilket år var der flest økologiske landbrug (størsteværdien)?</t>
  </si>
  <si>
    <t>Opgave 2d)</t>
  </si>
  <si>
    <r>
      <t>Fremstil et diagram over</t>
    </r>
    <r>
      <rPr>
        <i/>
        <sz val="11"/>
        <color theme="1"/>
        <rFont val="Comic Sans MS"/>
        <family val="4"/>
      </rPr>
      <t xml:space="preserve"> Udviklingen af økologiske landbrug</t>
    </r>
    <r>
      <rPr>
        <sz val="11"/>
        <color theme="1"/>
        <rFont val="Comic Sans MS"/>
        <family val="4"/>
      </rPr>
      <t xml:space="preserve"> i perioden 1997-2012</t>
    </r>
  </si>
  <si>
    <t xml:space="preserve">Udregn antal mobiltelefoner i % pr. familie </t>
  </si>
  <si>
    <t>Mobiltelefoner i % pr. familie</t>
  </si>
  <si>
    <t xml:space="preserve">Mobiltelefoner i % pr. familie </t>
  </si>
  <si>
    <t>Der var færrest landbrug i 1989</t>
  </si>
  <si>
    <t>Der var flest landbrug i 2002</t>
  </si>
  <si>
    <t>Variationsbredden</t>
  </si>
  <si>
    <t>Der var 2037 økologiske landbrug i gennemsnit pr. år</t>
  </si>
  <si>
    <t>Hvad er middeltallet (økologiske landbrug i gennemsnit pr. år)?</t>
  </si>
  <si>
    <t>Vægt</t>
  </si>
  <si>
    <t>Median</t>
  </si>
  <si>
    <t>3. kvartil</t>
  </si>
  <si>
    <t>Opgave 5a)</t>
  </si>
  <si>
    <t>Opgave 5b)</t>
  </si>
  <si>
    <t>Opgave 5c)</t>
  </si>
  <si>
    <t>Udviklingen af økologiske landbrug 1997-2011</t>
  </si>
  <si>
    <t>Antal landbrug</t>
  </si>
  <si>
    <t>Boksplot</t>
  </si>
  <si>
    <t>Hold 1</t>
  </si>
  <si>
    <t>Hold 2</t>
  </si>
  <si>
    <t>Mindsteværdi</t>
  </si>
  <si>
    <t>1. kvartil</t>
  </si>
  <si>
    <t>Størsteværdi</t>
  </si>
  <si>
    <t>g)</t>
  </si>
  <si>
    <t>Hvad er typetallet?</t>
  </si>
  <si>
    <t>Mindste antal familiemedlemmer er 2</t>
  </si>
  <si>
    <t>Hvor mange deltog i undersøgelsen?</t>
  </si>
  <si>
    <t>Der deltog 34 i undersøgelsen</t>
  </si>
  <si>
    <t>Det højeste antal familiemedlemmer er 8</t>
  </si>
  <si>
    <t>Variationsbredden er 6</t>
  </si>
  <si>
    <t>Der er 4,3 familiemedlemmer i gennemsnit</t>
  </si>
  <si>
    <t>Der er flest familier, der har 4 medlemmer.</t>
  </si>
  <si>
    <r>
      <t xml:space="preserve">Herunder ser du en opgørelse over </t>
    </r>
    <r>
      <rPr>
        <i/>
        <sz val="11"/>
        <color theme="1"/>
        <rFont val="Comic Sans MS"/>
        <family val="4"/>
      </rPr>
      <t>Besøgende ved Åbent Landbrug</t>
    </r>
    <r>
      <rPr>
        <sz val="11"/>
        <color theme="1"/>
        <rFont val="Comic Sans MS"/>
        <family val="4"/>
      </rPr>
      <t xml:space="preserve"> fra 2003 til 2012</t>
    </r>
  </si>
  <si>
    <t>Fremstil et pindediagram over Besøgende ved Åbent landbrug 2003-2012</t>
  </si>
  <si>
    <t>Fremstil et boksplot over de to holds karakterer.</t>
  </si>
  <si>
    <t>Foretag en sammenligning af de to hold</t>
  </si>
  <si>
    <t>Herunder ser du kvartilsættet og mindste- og størsteværdi for 2 holds karakterer til den skriftlige matematik niveau D prøve.</t>
  </si>
  <si>
    <t>Hvad er det mindste antal familiemedlemmer (mindsteværdien)?</t>
  </si>
  <si>
    <t>Hvad er det højeste antal familiemedlemmer (størsteværdien)?</t>
  </si>
  <si>
    <t>Skriv tallene ind i skemaet herunder.</t>
  </si>
  <si>
    <t>Antal familie-medlemmer</t>
  </si>
  <si>
    <t>Fremstil et boksplot over antallet af familiemedlemmer.</t>
  </si>
  <si>
    <t>Hvad beskriver medianen i den her sammenhæng</t>
  </si>
  <si>
    <r>
      <t xml:space="preserve">Gå til </t>
    </r>
    <r>
      <rPr>
        <b/>
        <sz val="11"/>
        <color theme="1"/>
        <rFont val="Comic Sans MS"/>
        <family val="4"/>
      </rPr>
      <t>Opgave 4</t>
    </r>
    <r>
      <rPr>
        <sz val="11"/>
        <color theme="1"/>
        <rFont val="Comic Sans MS"/>
        <family val="2"/>
      </rPr>
      <t xml:space="preserve"> og find mindste- og størsteværdi og kvartilsættet. </t>
    </r>
  </si>
  <si>
    <t>-</t>
  </si>
  <si>
    <t>Fremstil et pindediagram af h(x) hyppigheden.</t>
  </si>
  <si>
    <t>Fremstil et pindediagram af f(x) frekvensen.</t>
  </si>
  <si>
    <t>Opgave 3a)</t>
  </si>
  <si>
    <t>Opgave 3b)</t>
  </si>
  <si>
    <t>Eksempel 3</t>
  </si>
  <si>
    <t>Fremstil et boksplot over de to matematikhold.</t>
  </si>
  <si>
    <t>Foretag en sammenligning af de to hold.</t>
  </si>
  <si>
    <t>Lav et kurvediagram over antal mobiltelefoner i % pr. familie</t>
  </si>
  <si>
    <t>Herunder ser du mindste- og størsteværdi og kvartilsættet på karakterfordelingen på et matematikhold og opnåede karakterer for et andet:</t>
  </si>
  <si>
    <t>Herunder ser du, indbyggertallet på Mors fra 2003 til 2011</t>
  </si>
  <si>
    <t>Fremstil et kurvediagram over indbyggertallet</t>
  </si>
  <si>
    <t>Antal bogstaver</t>
  </si>
  <si>
    <t>Fremstil et boksplot over antallet bogstaver pr. ord.</t>
  </si>
  <si>
    <t>Nedenstående boksplot viser fordelingen af ordlængden af de første 25 ord i avu-bekendtgørelsen</t>
  </si>
  <si>
    <t>Lav en sammenligning af ordenes længde i de to skrifter</t>
  </si>
  <si>
    <t>Eksempel 4</t>
  </si>
  <si>
    <t>Opgave 4a)</t>
  </si>
  <si>
    <t>I en kriminalroman har de første 25 ord følgende længde</t>
  </si>
  <si>
    <t>Ordene i en kriminalroman er generelt kortere end i avu-bekendtgørelsen. Den midterste halvdel af ordene</t>
  </si>
  <si>
    <t>ligger i kriminalromanen mellem 3 og 6 bogstaver, mens de i avu-bekendtgørelsen ligger mellem 3 og 11 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</si>
</sst>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k_r_._-;\-* #,##0.00\ _k_r_._-;_-* &quot;-&quot;??\ _k_r_._-;_-@_-"/>
    <numFmt numFmtId="164" formatCode="_-* #,##0\ _k_r_._-;\-* #,##0\ _k_r_._-;_-* &quot;-&quot;??\ _k_r_._-;_-@_-"/>
    <numFmt numFmtId="165" formatCode="0.0%"/>
    <numFmt numFmtId="166" formatCode="0.00000"/>
    <numFmt numFmtId="167" formatCode="00"/>
  </numFmts>
  <fonts count="19" x14ac:knownFonts="1">
    <font>
      <sz val="11"/>
      <color theme="1"/>
      <name val="Comic Sans MS"/>
      <family val="2"/>
    </font>
    <font>
      <sz val="11"/>
      <color theme="1"/>
      <name val="Comic Sans MS"/>
      <family val="2"/>
    </font>
    <font>
      <sz val="11"/>
      <name val="Comic Sans MS"/>
      <family val="2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name val="Comic Sans MS"/>
      <family val="4"/>
    </font>
    <font>
      <sz val="11"/>
      <name val="Comic Sans MS"/>
      <family val="4"/>
    </font>
    <font>
      <b/>
      <sz val="11"/>
      <color theme="0"/>
      <name val="Comic Sans MS"/>
      <family val="4"/>
    </font>
    <font>
      <b/>
      <sz val="10"/>
      <color rgb="FF000000"/>
      <name val="Comic Sans MS"/>
      <family val="4"/>
    </font>
    <font>
      <sz val="11"/>
      <color rgb="FF000000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1"/>
      <color rgb="FF444444"/>
      <name val="Comic Sans MS"/>
      <family val="2"/>
    </font>
    <font>
      <b/>
      <sz val="11"/>
      <color rgb="FF444444"/>
      <name val="Comic Sans MS"/>
      <family val="2"/>
    </font>
    <font>
      <sz val="8"/>
      <color theme="1"/>
      <name val="Comic Sans MS"/>
      <family val="4"/>
    </font>
    <font>
      <i/>
      <sz val="11"/>
      <color theme="1"/>
      <name val="Comic Sans MS"/>
      <family val="4"/>
    </font>
    <font>
      <b/>
      <sz val="9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1" applyNumberFormat="1" applyFont="1"/>
    <xf numFmtId="0" fontId="7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8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6" fillId="0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9" fillId="2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0" fillId="0" borderId="1" xfId="0" applyNumberFormat="1" applyBorder="1"/>
    <xf numFmtId="0" fontId="12" fillId="0" borderId="1" xfId="0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165" fontId="0" fillId="0" borderId="0" xfId="0" applyNumberFormat="1"/>
    <xf numFmtId="0" fontId="5" fillId="0" borderId="0" xfId="0" applyFont="1" applyAlignment="1">
      <alignment horizontal="left"/>
    </xf>
    <xf numFmtId="0" fontId="6" fillId="0" borderId="1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6" fillId="0" borderId="0" xfId="0" applyFont="1"/>
    <xf numFmtId="0" fontId="8" fillId="0" borderId="0" xfId="0" applyFont="1" applyBorder="1"/>
    <xf numFmtId="9" fontId="0" fillId="0" borderId="1" xfId="0" applyNumberFormat="1" applyBorder="1"/>
    <xf numFmtId="0" fontId="5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" fontId="0" fillId="0" borderId="0" xfId="0" applyNumberFormat="1"/>
    <xf numFmtId="0" fontId="3" fillId="0" borderId="0" xfId="0" applyFont="1" applyAlignment="1"/>
    <xf numFmtId="0" fontId="5" fillId="0" borderId="0" xfId="0" applyFont="1" applyAlignment="1"/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center"/>
    </xf>
    <xf numFmtId="0" fontId="13" fillId="0" borderId="1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/>
    </xf>
    <xf numFmtId="0" fontId="7" fillId="0" borderId="1" xfId="0" applyFont="1" applyBorder="1"/>
    <xf numFmtId="0" fontId="7" fillId="0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65" fontId="6" fillId="0" borderId="1" xfId="2" applyNumberFormat="1" applyFont="1" applyBorder="1"/>
    <xf numFmtId="166" fontId="0" fillId="0" borderId="0" xfId="0" applyNumberFormat="1"/>
    <xf numFmtId="167" fontId="9" fillId="2" borderId="0" xfId="0" applyNumberFormat="1" applyFont="1" applyFill="1" applyBorder="1" applyAlignment="1">
      <alignment horizontal="center" wrapText="1"/>
    </xf>
    <xf numFmtId="165" fontId="0" fillId="0" borderId="0" xfId="2" applyNumberFormat="1" applyFont="1"/>
    <xf numFmtId="0" fontId="2" fillId="0" borderId="0" xfId="0" applyFont="1" applyFill="1"/>
    <xf numFmtId="0" fontId="5" fillId="0" borderId="1" xfId="0" applyFont="1" applyBorder="1" applyAlignment="1">
      <alignment horizontal="center"/>
    </xf>
    <xf numFmtId="164" fontId="0" fillId="0" borderId="1" xfId="1" applyNumberFormat="1" applyFont="1" applyBorder="1"/>
    <xf numFmtId="10" fontId="0" fillId="0" borderId="1" xfId="0" applyNumberFormat="1" applyBorder="1"/>
    <xf numFmtId="0" fontId="18" fillId="0" borderId="1" xfId="0" applyFont="1" applyBorder="1" applyAlignment="1">
      <alignment horizontal="center" wrapText="1"/>
    </xf>
    <xf numFmtId="0" fontId="6" fillId="0" borderId="0" xfId="0" applyFont="1" applyFill="1" applyBorder="1" applyAlignment="1"/>
    <xf numFmtId="0" fontId="0" fillId="0" borderId="0" xfId="0" quotePrefix="1"/>
    <xf numFmtId="0" fontId="0" fillId="0" borderId="1" xfId="0" quotePrefix="1" applyBorder="1"/>
    <xf numFmtId="9" fontId="6" fillId="0" borderId="1" xfId="2" applyFont="1" applyBorder="1"/>
    <xf numFmtId="0" fontId="0" fillId="0" borderId="0" xfId="0" applyBorder="1"/>
    <xf numFmtId="0" fontId="5" fillId="0" borderId="0" xfId="0" applyFont="1" applyBorder="1"/>
    <xf numFmtId="0" fontId="18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Beskæftigelse i 2011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'Opgave 1'!$B$56:$B$61</c:f>
              <c:strCache>
                <c:ptCount val="6"/>
                <c:pt idx="0">
                  <c:v>Landbrug</c:v>
                </c:pt>
                <c:pt idx="1">
                  <c:v>Øvrig privat service</c:v>
                </c:pt>
                <c:pt idx="2">
                  <c:v>Offentlig brancher</c:v>
                </c:pt>
                <c:pt idx="3">
                  <c:v>Handel og transport</c:v>
                </c:pt>
                <c:pt idx="4">
                  <c:v>Byggeri</c:v>
                </c:pt>
                <c:pt idx="5">
                  <c:v>Industri</c:v>
                </c:pt>
              </c:strCache>
            </c:strRef>
          </c:cat>
          <c:val>
            <c:numRef>
              <c:f>'Opgave 1'!$C$56:$C$61</c:f>
              <c:numCache>
                <c:formatCode>_-* #,##0\ _k_r_._-;\-* #,##0\ _k_r_._-;_-* "-"??\ _k_r_._-;_-@_-</c:formatCode>
                <c:ptCount val="6"/>
                <c:pt idx="0">
                  <c:v>57700</c:v>
                </c:pt>
                <c:pt idx="1">
                  <c:v>540186</c:v>
                </c:pt>
                <c:pt idx="2">
                  <c:v>590383</c:v>
                </c:pt>
                <c:pt idx="3">
                  <c:v>553614</c:v>
                </c:pt>
                <c:pt idx="4">
                  <c:v>514685</c:v>
                </c:pt>
                <c:pt idx="5">
                  <c:v>542389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6-43A2-B837-77D2CE45A0F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Beskæftigelse i 2008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'Opgave 1'!$B$56:$B$61</c:f>
              <c:strCache>
                <c:ptCount val="6"/>
                <c:pt idx="0">
                  <c:v>Landbrug</c:v>
                </c:pt>
                <c:pt idx="1">
                  <c:v>Øvrig privat service</c:v>
                </c:pt>
                <c:pt idx="2">
                  <c:v>Offentlig brancher</c:v>
                </c:pt>
                <c:pt idx="3">
                  <c:v>Handel og transport</c:v>
                </c:pt>
                <c:pt idx="4">
                  <c:v>Byggeri</c:v>
                </c:pt>
                <c:pt idx="5">
                  <c:v>Industri</c:v>
                </c:pt>
              </c:strCache>
            </c:strRef>
          </c:cat>
          <c:val>
            <c:numRef>
              <c:f>Facitliste!$E$53:$E$58</c:f>
              <c:numCache>
                <c:formatCode>_-* #,##0\ _k_r_._-;\-* #,##0\ _k_r_._-;_-* "-"??\ _k_r_._-;_-@_-</c:formatCode>
                <c:ptCount val="6"/>
                <c:pt idx="0">
                  <c:v>55965.082444228909</c:v>
                </c:pt>
                <c:pt idx="1">
                  <c:v>536964.21471172967</c:v>
                </c:pt>
                <c:pt idx="2">
                  <c:v>628735.88924387645</c:v>
                </c:pt>
                <c:pt idx="3">
                  <c:v>599149.35064935067</c:v>
                </c:pt>
                <c:pt idx="4">
                  <c:v>592272.72727272729</c:v>
                </c:pt>
                <c:pt idx="5">
                  <c:v>675453.30012453301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274-BD8D-A9B5C12591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704851</xdr:colOff>
      <xdr:row>19</xdr:row>
      <xdr:rowOff>123825</xdr:rowOff>
    </xdr:from>
    <xdr:to>
      <xdr:col>7</xdr:col>
      <xdr:colOff>435346</xdr:colOff>
      <xdr:row>24</xdr:row>
      <xdr:rowOff>57149</xdr:rowOff>
    </xdr:to>
    <xdr:pic>
      <xdr:nvPicPr>
        <xdr:cNvPr id="3" name="Billede 2" descr="C:\Users\Dorte\AppData\Local\Microsoft\Windows\Temporary Internet Files\Content.IE5\Q33PD9LK\MC900078841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1" y="1362075"/>
          <a:ext cx="2016495" cy="1057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</xdr:row>
      <xdr:rowOff>141187</xdr:rowOff>
    </xdr:from>
    <xdr:to>
      <xdr:col>5</xdr:col>
      <xdr:colOff>76200</xdr:colOff>
      <xdr:row>10</xdr:row>
      <xdr:rowOff>85724</xdr:rowOff>
    </xdr:to>
    <xdr:pic>
      <xdr:nvPicPr>
        <xdr:cNvPr id="5" name="Billede 4" descr="C:\Users\Dorte\AppData\Local\Microsoft\Windows\Temporary Internet Files\Content.IE5\3QIS74V0\MC900440410[1]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465537"/>
          <a:ext cx="1247775" cy="1182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4</xdr:row>
      <xdr:rowOff>171450</xdr:rowOff>
    </xdr:from>
    <xdr:ext cx="4584589" cy="3554276"/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1200150"/>
          <a:ext cx="4584589" cy="355427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13</xdr:col>
      <xdr:colOff>703580</xdr:colOff>
      <xdr:row>63</xdr:row>
      <xdr:rowOff>142608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2144375"/>
          <a:ext cx="10161905" cy="21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59</xdr:row>
      <xdr:rowOff>76200</xdr:rowOff>
    </xdr:from>
    <xdr:to>
      <xdr:col>5</xdr:col>
      <xdr:colOff>504825</xdr:colOff>
      <xdr:row>73</xdr:row>
      <xdr:rowOff>38100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59</xdr:row>
      <xdr:rowOff>66675</xdr:rowOff>
    </xdr:from>
    <xdr:to>
      <xdr:col>11</xdr:col>
      <xdr:colOff>695325</xdr:colOff>
      <xdr:row>73</xdr:row>
      <xdr:rowOff>28575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838199</xdr:colOff>
      <xdr:row>3</xdr:row>
      <xdr:rowOff>66674</xdr:rowOff>
    </xdr:from>
    <xdr:to>
      <xdr:col>4</xdr:col>
      <xdr:colOff>657225</xdr:colOff>
      <xdr:row>16</xdr:row>
      <xdr:rowOff>133349</xdr:rowOff>
    </xdr:to>
    <xdr:pic>
      <xdr:nvPicPr>
        <xdr:cNvPr id="9" name="Billede 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926" t="2275" r="7956" b="1889"/>
        <a:stretch/>
      </xdr:blipFill>
      <xdr:spPr>
        <a:xfrm>
          <a:off x="1581149" y="733424"/>
          <a:ext cx="3238501" cy="28098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19</xdr:row>
      <xdr:rowOff>0</xdr:rowOff>
    </xdr:from>
    <xdr:to>
      <xdr:col>4</xdr:col>
      <xdr:colOff>600074</xdr:colOff>
      <xdr:row>31</xdr:row>
      <xdr:rowOff>180976</xdr:rowOff>
    </xdr:to>
    <xdr:pic>
      <xdr:nvPicPr>
        <xdr:cNvPr id="12" name="Billede 1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328" t="1916" r="12886" b="7088"/>
        <a:stretch/>
      </xdr:blipFill>
      <xdr:spPr>
        <a:xfrm>
          <a:off x="1028699" y="4343400"/>
          <a:ext cx="3952875" cy="271462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38100</xdr:rowOff>
    </xdr:from>
    <xdr:to>
      <xdr:col>4</xdr:col>
      <xdr:colOff>923925</xdr:colOff>
      <xdr:row>48</xdr:row>
      <xdr:rowOff>123825</xdr:rowOff>
    </xdr:to>
    <xdr:pic>
      <xdr:nvPicPr>
        <xdr:cNvPr id="7" name="Billed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450" t="1804" r="13144" b="2352"/>
        <a:stretch/>
      </xdr:blipFill>
      <xdr:spPr>
        <a:xfrm>
          <a:off x="838200" y="7715250"/>
          <a:ext cx="4248150" cy="3038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75</xdr:row>
      <xdr:rowOff>28575</xdr:rowOff>
    </xdr:from>
    <xdr:to>
      <xdr:col>7</xdr:col>
      <xdr:colOff>523875</xdr:colOff>
      <xdr:row>92</xdr:row>
      <xdr:rowOff>110288</xdr:rowOff>
    </xdr:to>
    <xdr:pic>
      <xdr:nvPicPr>
        <xdr:cNvPr id="11" name="Billed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3950" y="18126075"/>
          <a:ext cx="6343650" cy="36631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103</xdr:row>
      <xdr:rowOff>38100</xdr:rowOff>
    </xdr:from>
    <xdr:to>
      <xdr:col>8</xdr:col>
      <xdr:colOff>726442</xdr:colOff>
      <xdr:row>116</xdr:row>
      <xdr:rowOff>31481</xdr:rowOff>
    </xdr:to>
    <xdr:pic>
      <xdr:nvPicPr>
        <xdr:cNvPr id="14" name="Billed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" y="23698200"/>
          <a:ext cx="7346317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147</xdr:row>
      <xdr:rowOff>66675</xdr:rowOff>
    </xdr:from>
    <xdr:to>
      <xdr:col>6</xdr:col>
      <xdr:colOff>476251</xdr:colOff>
      <xdr:row>162</xdr:row>
      <xdr:rowOff>140363</xdr:rowOff>
    </xdr:to>
    <xdr:pic>
      <xdr:nvPicPr>
        <xdr:cNvPr id="20" name="Billede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6" y="33575625"/>
          <a:ext cx="5695950" cy="32931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5</xdr:col>
      <xdr:colOff>88789</xdr:colOff>
      <xdr:row>192</xdr:row>
      <xdr:rowOff>31481</xdr:rowOff>
    </xdr:to>
    <xdr:pic>
      <xdr:nvPicPr>
        <xdr:cNvPr id="25" name="Billede 2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2025" y="517969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5</xdr:col>
      <xdr:colOff>88789</xdr:colOff>
      <xdr:row>213</xdr:row>
      <xdr:rowOff>31481</xdr:rowOff>
    </xdr:to>
    <xdr:pic>
      <xdr:nvPicPr>
        <xdr:cNvPr id="29" name="Billed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2025" y="565023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6</xdr:col>
      <xdr:colOff>162774</xdr:colOff>
      <xdr:row>248</xdr:row>
      <xdr:rowOff>12431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2025" y="93992700"/>
          <a:ext cx="5401524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251</xdr:row>
      <xdr:rowOff>9525</xdr:rowOff>
    </xdr:from>
    <xdr:to>
      <xdr:col>5</xdr:col>
      <xdr:colOff>126889</xdr:colOff>
      <xdr:row>263</xdr:row>
      <xdr:rowOff>60056</xdr:rowOff>
    </xdr:to>
    <xdr:pic>
      <xdr:nvPicPr>
        <xdr:cNvPr id="8" name="Billede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00125" y="982503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126</xdr:row>
      <xdr:rowOff>38100</xdr:rowOff>
    </xdr:from>
    <xdr:to>
      <xdr:col>5</xdr:col>
      <xdr:colOff>403114</xdr:colOff>
      <xdr:row>139</xdr:row>
      <xdr:rowOff>69581</xdr:rowOff>
    </xdr:to>
    <xdr:pic>
      <xdr:nvPicPr>
        <xdr:cNvPr id="4" name="Billed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6350" y="27603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277</xdr:row>
      <xdr:rowOff>85726</xdr:rowOff>
    </xdr:from>
    <xdr:to>
      <xdr:col>8</xdr:col>
      <xdr:colOff>123826</xdr:colOff>
      <xdr:row>293</xdr:row>
      <xdr:rowOff>49441</xdr:rowOff>
    </xdr:to>
    <xdr:pic>
      <xdr:nvPicPr>
        <xdr:cNvPr id="15" name="Billede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r="12233"/>
        <a:stretch/>
      </xdr:blipFill>
      <xdr:spPr>
        <a:xfrm>
          <a:off x="990601" y="61331476"/>
          <a:ext cx="6819900" cy="333556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266</xdr:row>
      <xdr:rowOff>95250</xdr:rowOff>
    </xdr:from>
    <xdr:to>
      <xdr:col>6</xdr:col>
      <xdr:colOff>581025</xdr:colOff>
      <xdr:row>275</xdr:row>
      <xdr:rowOff>161925</xdr:rowOff>
    </xdr:to>
    <xdr:pic>
      <xdr:nvPicPr>
        <xdr:cNvPr id="16" name="Billed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9105"/>
        <a:stretch/>
      </xdr:blipFill>
      <xdr:spPr>
        <a:xfrm>
          <a:off x="1057276" y="58216800"/>
          <a:ext cx="5724524" cy="212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4" workbookViewId="0">
      <selection sqref="A1:I1"/>
    </sheetView>
  </sheetViews>
  <sheetFormatPr defaultColWidth="8.69140625" defaultRowHeight="16.5" x14ac:dyDescent="0.45"/>
  <cols>
    <col min="1" max="1" width="9.84375" bestFit="1" customWidth="1"/>
    <col min="2" max="2" width="10.765625" customWidth="1"/>
  </cols>
  <sheetData>
    <row r="1" spans="1:9" ht="21.5" x14ac:dyDescent="0.6">
      <c r="A1" s="76" t="s">
        <v>125</v>
      </c>
      <c r="B1" s="76"/>
      <c r="C1" s="76"/>
      <c r="D1" s="76"/>
      <c r="E1" s="76"/>
      <c r="F1" s="76"/>
      <c r="G1" s="76"/>
      <c r="H1" s="76"/>
      <c r="I1" s="76"/>
    </row>
    <row r="2" spans="1:9" ht="18" customHeight="1" x14ac:dyDescent="0.6">
      <c r="B2" s="17"/>
      <c r="C2" s="17"/>
      <c r="D2" s="17"/>
      <c r="E2" s="17"/>
      <c r="F2" s="17"/>
      <c r="G2" s="17"/>
      <c r="H2" s="17"/>
      <c r="I2" s="17"/>
    </row>
    <row r="3" spans="1:9" s="14" customFormat="1" ht="18" customHeight="1" x14ac:dyDescent="0.5">
      <c r="A3" s="34" t="s">
        <v>127</v>
      </c>
      <c r="F3" s="16"/>
      <c r="G3" s="16"/>
      <c r="H3" s="16"/>
      <c r="I3" s="16"/>
    </row>
    <row r="4" spans="1:9" s="14" customFormat="1" ht="18" customHeight="1" x14ac:dyDescent="0.5">
      <c r="A4" s="16"/>
      <c r="B4" s="14" t="s">
        <v>128</v>
      </c>
      <c r="F4" s="16"/>
      <c r="G4" s="16"/>
      <c r="H4" s="16"/>
      <c r="I4" s="16"/>
    </row>
    <row r="5" spans="1:9" s="14" customFormat="1" ht="18" customHeight="1" x14ac:dyDescent="0.5">
      <c r="A5" s="16"/>
      <c r="C5" s="77" t="s">
        <v>129</v>
      </c>
      <c r="F5" s="16"/>
      <c r="G5" s="16"/>
      <c r="H5" s="16"/>
      <c r="I5" s="16"/>
    </row>
    <row r="6" spans="1:9" s="14" customFormat="1" ht="18" customHeight="1" x14ac:dyDescent="0.5">
      <c r="A6" s="16"/>
      <c r="C6" s="77"/>
      <c r="F6" s="16"/>
      <c r="G6" s="16"/>
      <c r="H6" s="16"/>
      <c r="I6" s="16"/>
    </row>
    <row r="7" spans="1:9" s="14" customFormat="1" ht="18" customHeight="1" x14ac:dyDescent="0.5">
      <c r="A7" s="16"/>
      <c r="B7" s="20" t="s">
        <v>130</v>
      </c>
      <c r="C7" s="35">
        <v>298000</v>
      </c>
      <c r="F7" s="16"/>
      <c r="G7" s="16"/>
      <c r="H7" s="16"/>
      <c r="I7" s="16"/>
    </row>
    <row r="8" spans="1:9" s="14" customFormat="1" ht="18" customHeight="1" x14ac:dyDescent="0.5">
      <c r="A8" s="16"/>
      <c r="B8" s="20" t="s">
        <v>131</v>
      </c>
      <c r="C8" s="35">
        <v>151204</v>
      </c>
      <c r="F8" s="16"/>
      <c r="G8" s="16"/>
      <c r="H8" s="16"/>
      <c r="I8" s="16"/>
    </row>
    <row r="9" spans="1:9" s="14" customFormat="1" ht="18" customHeight="1" x14ac:dyDescent="0.5">
      <c r="A9" s="16"/>
      <c r="B9" s="20" t="s">
        <v>132</v>
      </c>
      <c r="C9" s="35">
        <v>131959</v>
      </c>
      <c r="F9" s="16"/>
      <c r="G9" s="16"/>
      <c r="H9" s="16"/>
      <c r="I9" s="16"/>
    </row>
    <row r="10" spans="1:9" s="14" customFormat="1" ht="18" customHeight="1" x14ac:dyDescent="0.5">
      <c r="A10" s="16"/>
      <c r="B10" s="20" t="s">
        <v>133</v>
      </c>
      <c r="C10" s="35">
        <v>121289</v>
      </c>
      <c r="F10" s="16"/>
      <c r="G10" s="16"/>
      <c r="H10" s="16"/>
      <c r="I10" s="16"/>
    </row>
    <row r="11" spans="1:9" s="14" customFormat="1" ht="18" customHeight="1" x14ac:dyDescent="0.5">
      <c r="A11" s="16"/>
      <c r="B11" s="20" t="s">
        <v>134</v>
      </c>
      <c r="C11" s="35">
        <v>120288</v>
      </c>
      <c r="F11" s="16"/>
      <c r="G11" s="16"/>
      <c r="H11" s="16"/>
      <c r="I11" s="16"/>
    </row>
    <row r="12" spans="1:9" s="14" customFormat="1" ht="18" customHeight="1" x14ac:dyDescent="0.5">
      <c r="A12" s="16"/>
      <c r="F12" s="16"/>
      <c r="G12" s="16"/>
      <c r="H12" s="16"/>
      <c r="I12" s="16"/>
    </row>
    <row r="13" spans="1:9" s="14" customFormat="1" ht="18" customHeight="1" x14ac:dyDescent="0.5">
      <c r="A13" s="16"/>
      <c r="B13" s="16"/>
      <c r="C13" s="16"/>
      <c r="D13" s="16"/>
      <c r="E13" s="16"/>
      <c r="F13" s="16"/>
      <c r="G13" s="16"/>
      <c r="H13" s="16"/>
      <c r="I13" s="16"/>
    </row>
    <row r="14" spans="1:9" s="14" customFormat="1" ht="18" customHeight="1" x14ac:dyDescent="0.5">
      <c r="A14" s="6" t="s">
        <v>73</v>
      </c>
      <c r="B14" s="7" t="s">
        <v>135</v>
      </c>
      <c r="C14" s="16"/>
      <c r="D14" s="16"/>
      <c r="E14" s="16"/>
      <c r="F14" s="16"/>
      <c r="G14" s="16"/>
      <c r="H14" s="16"/>
      <c r="I14" s="16"/>
    </row>
    <row r="15" spans="1:9" s="14" customFormat="1" ht="18" customHeight="1" x14ac:dyDescent="0.5">
      <c r="A15" s="16"/>
      <c r="B15" s="16"/>
      <c r="C15" s="16"/>
      <c r="D15" s="16"/>
      <c r="E15" s="16"/>
      <c r="F15" s="16"/>
      <c r="G15" s="16"/>
      <c r="H15" s="16"/>
      <c r="I15" s="16"/>
    </row>
    <row r="16" spans="1:9" s="14" customFormat="1" ht="18" customHeight="1" x14ac:dyDescent="0.5">
      <c r="A16" s="16"/>
      <c r="B16" s="16"/>
      <c r="C16" s="16"/>
      <c r="D16" s="16"/>
      <c r="E16" s="16"/>
      <c r="F16" s="16"/>
      <c r="G16" s="16"/>
      <c r="H16" s="16"/>
      <c r="I16" s="16"/>
    </row>
    <row r="17" spans="1:10" s="14" customFormat="1" ht="18" customHeight="1" x14ac:dyDescent="0.5">
      <c r="A17" s="16"/>
      <c r="B17" s="16"/>
      <c r="C17" s="16"/>
      <c r="D17" s="16"/>
      <c r="E17" s="16"/>
      <c r="F17" s="16"/>
      <c r="G17" s="16"/>
      <c r="H17" s="16"/>
      <c r="I17" s="16"/>
    </row>
    <row r="18" spans="1:10" s="14" customFormat="1" ht="18" customHeight="1" x14ac:dyDescent="0.5">
      <c r="A18" s="16"/>
      <c r="B18" s="16"/>
      <c r="C18" s="16"/>
      <c r="D18" s="16"/>
      <c r="E18" s="16"/>
      <c r="F18" s="16"/>
      <c r="G18" s="16"/>
      <c r="H18" s="16"/>
      <c r="I18" s="16"/>
    </row>
    <row r="19" spans="1:10" s="14" customFormat="1" ht="18" customHeight="1" x14ac:dyDescent="0.5">
      <c r="A19" s="34" t="s">
        <v>136</v>
      </c>
      <c r="B19" s="16"/>
      <c r="C19" s="16"/>
      <c r="D19" s="16"/>
      <c r="E19" s="16"/>
      <c r="F19" s="16"/>
      <c r="G19" s="16"/>
      <c r="H19" s="16"/>
      <c r="I19" s="16"/>
    </row>
    <row r="20" spans="1:10" x14ac:dyDescent="0.45">
      <c r="B20" t="s">
        <v>122</v>
      </c>
    </row>
    <row r="22" spans="1:10" ht="17" x14ac:dyDescent="0.5">
      <c r="B22" s="24" t="s">
        <v>123</v>
      </c>
      <c r="C22" s="25">
        <v>-3</v>
      </c>
      <c r="D22" s="25">
        <v>0</v>
      </c>
      <c r="E22" s="25">
        <v>2</v>
      </c>
      <c r="F22" s="25">
        <v>4</v>
      </c>
      <c r="G22" s="25">
        <v>7</v>
      </c>
      <c r="H22" s="25">
        <v>10</v>
      </c>
      <c r="I22" s="26">
        <v>12</v>
      </c>
    </row>
    <row r="23" spans="1:10" ht="17" x14ac:dyDescent="0.5">
      <c r="B23" s="27" t="s">
        <v>124</v>
      </c>
      <c r="C23" s="28">
        <v>1</v>
      </c>
      <c r="D23" s="28">
        <v>2</v>
      </c>
      <c r="E23" s="28">
        <v>4</v>
      </c>
      <c r="F23" s="28">
        <v>4</v>
      </c>
      <c r="G23" s="28">
        <v>6</v>
      </c>
      <c r="H23" s="28">
        <v>6</v>
      </c>
      <c r="I23" s="28">
        <v>2</v>
      </c>
      <c r="J23">
        <v>25</v>
      </c>
    </row>
    <row r="24" spans="1:10" ht="17" x14ac:dyDescent="0.5">
      <c r="B24" s="27" t="s">
        <v>109</v>
      </c>
      <c r="C24" s="31">
        <v>0.04</v>
      </c>
      <c r="D24" s="31">
        <v>0.08</v>
      </c>
      <c r="E24" s="31">
        <v>0.16</v>
      </c>
      <c r="F24" s="31">
        <v>0.16</v>
      </c>
      <c r="G24" s="31">
        <v>0.24</v>
      </c>
      <c r="H24" s="31">
        <v>0.24</v>
      </c>
      <c r="I24" s="31">
        <v>0.08</v>
      </c>
      <c r="J24" s="3">
        <v>1</v>
      </c>
    </row>
    <row r="25" spans="1:10" ht="17" x14ac:dyDescent="0.5">
      <c r="B25" s="30" t="s">
        <v>110</v>
      </c>
      <c r="C25" s="29">
        <v>1</v>
      </c>
      <c r="D25" s="29">
        <v>3</v>
      </c>
      <c r="E25" s="29">
        <v>7</v>
      </c>
      <c r="F25" s="29">
        <v>11</v>
      </c>
      <c r="G25" s="29">
        <v>17</v>
      </c>
      <c r="H25" s="29">
        <v>23</v>
      </c>
      <c r="I25" s="29">
        <v>25</v>
      </c>
    </row>
    <row r="26" spans="1:10" ht="17" x14ac:dyDescent="0.5">
      <c r="B26" s="30" t="s">
        <v>111</v>
      </c>
      <c r="C26" s="32">
        <v>0.04</v>
      </c>
      <c r="D26" s="32">
        <v>0.12</v>
      </c>
      <c r="E26" s="32">
        <v>0.28000000000000003</v>
      </c>
      <c r="F26" s="32">
        <v>0.44000000000000006</v>
      </c>
      <c r="G26" s="32">
        <v>0.68</v>
      </c>
      <c r="H26" s="32">
        <v>0.92</v>
      </c>
      <c r="I26" s="32">
        <v>1</v>
      </c>
    </row>
    <row r="28" spans="1:10" ht="17" x14ac:dyDescent="0.5">
      <c r="A28" s="6" t="s">
        <v>73</v>
      </c>
      <c r="B28" t="s">
        <v>126</v>
      </c>
    </row>
    <row r="40" spans="1:10" ht="17" x14ac:dyDescent="0.5">
      <c r="A40" s="5" t="s">
        <v>224</v>
      </c>
    </row>
    <row r="41" spans="1:10" x14ac:dyDescent="0.45">
      <c r="B41" t="s">
        <v>229</v>
      </c>
    </row>
    <row r="42" spans="1:10" ht="17" x14ac:dyDescent="0.5">
      <c r="A42" s="6"/>
      <c r="B42" s="20">
        <v>2003</v>
      </c>
      <c r="C42" s="20">
        <v>2004</v>
      </c>
      <c r="D42" s="20">
        <v>2005</v>
      </c>
      <c r="E42" s="20">
        <v>2006</v>
      </c>
      <c r="F42" s="20">
        <v>2007</v>
      </c>
      <c r="G42" s="20">
        <v>2008</v>
      </c>
      <c r="H42" s="20">
        <v>2009</v>
      </c>
      <c r="I42" s="20">
        <v>2010</v>
      </c>
      <c r="J42" s="20">
        <v>2011</v>
      </c>
    </row>
    <row r="43" spans="1:10" x14ac:dyDescent="0.45">
      <c r="B43" s="19">
        <v>22638</v>
      </c>
      <c r="C43" s="19">
        <v>22481</v>
      </c>
      <c r="D43" s="19">
        <v>22347</v>
      </c>
      <c r="E43" s="19">
        <v>22212</v>
      </c>
      <c r="F43" s="19">
        <v>22102</v>
      </c>
      <c r="G43" s="19">
        <v>22097</v>
      </c>
      <c r="H43" s="19">
        <v>21835</v>
      </c>
      <c r="I43" s="19">
        <v>21605</v>
      </c>
      <c r="J43" s="19">
        <v>21478</v>
      </c>
    </row>
    <row r="45" spans="1:10" ht="17" x14ac:dyDescent="0.5">
      <c r="A45" s="6" t="s">
        <v>73</v>
      </c>
      <c r="B45" t="s">
        <v>230</v>
      </c>
    </row>
    <row r="58" spans="1:9" ht="17" x14ac:dyDescent="0.5">
      <c r="A58" s="6"/>
    </row>
    <row r="59" spans="1:9" ht="17" x14ac:dyDescent="0.5">
      <c r="A59" s="6"/>
    </row>
    <row r="60" spans="1:9" ht="17" x14ac:dyDescent="0.5">
      <c r="A60" s="6"/>
    </row>
    <row r="61" spans="1:9" ht="17" x14ac:dyDescent="0.5">
      <c r="A61" s="5" t="s">
        <v>235</v>
      </c>
    </row>
    <row r="62" spans="1:9" x14ac:dyDescent="0.45">
      <c r="B62" s="78" t="s">
        <v>228</v>
      </c>
      <c r="C62" s="78"/>
      <c r="D62" s="78"/>
      <c r="E62" s="78"/>
      <c r="F62" s="78"/>
      <c r="G62" s="78"/>
      <c r="H62" s="78"/>
      <c r="I62" s="78"/>
    </row>
    <row r="63" spans="1:9" x14ac:dyDescent="0.45">
      <c r="B63" s="78"/>
      <c r="C63" s="78"/>
      <c r="D63" s="78"/>
      <c r="E63" s="78"/>
      <c r="F63" s="78"/>
      <c r="G63" s="78"/>
      <c r="H63" s="78"/>
      <c r="I63" s="78"/>
    </row>
    <row r="64" spans="1:9" x14ac:dyDescent="0.45">
      <c r="B64" s="75"/>
      <c r="C64" s="75"/>
      <c r="D64" s="75"/>
      <c r="E64" s="75"/>
      <c r="F64" s="75"/>
      <c r="G64" s="75"/>
      <c r="H64" s="75"/>
      <c r="I64" s="75"/>
    </row>
    <row r="65" spans="1:7" ht="17" x14ac:dyDescent="0.5">
      <c r="C65" s="19"/>
      <c r="D65" s="61" t="s">
        <v>193</v>
      </c>
      <c r="G65" s="61" t="s">
        <v>194</v>
      </c>
    </row>
    <row r="66" spans="1:7" ht="17" x14ac:dyDescent="0.5">
      <c r="C66" s="20" t="s">
        <v>195</v>
      </c>
      <c r="D66" s="67">
        <v>-3</v>
      </c>
      <c r="G66" s="19">
        <v>10</v>
      </c>
    </row>
    <row r="67" spans="1:7" ht="17" x14ac:dyDescent="0.5">
      <c r="C67" s="20" t="s">
        <v>196</v>
      </c>
      <c r="D67" s="19">
        <v>2</v>
      </c>
      <c r="G67" s="19">
        <v>2</v>
      </c>
    </row>
    <row r="68" spans="1:7" ht="17" x14ac:dyDescent="0.5">
      <c r="C68" s="20" t="s">
        <v>185</v>
      </c>
      <c r="D68" s="19">
        <v>4</v>
      </c>
      <c r="G68" s="19">
        <v>2</v>
      </c>
    </row>
    <row r="69" spans="1:7" ht="17" x14ac:dyDescent="0.5">
      <c r="C69" s="20" t="s">
        <v>186</v>
      </c>
      <c r="D69" s="19">
        <v>10</v>
      </c>
      <c r="G69" s="19">
        <v>4</v>
      </c>
    </row>
    <row r="70" spans="1:7" ht="17" x14ac:dyDescent="0.5">
      <c r="C70" s="20" t="s">
        <v>197</v>
      </c>
      <c r="D70" s="19">
        <v>12</v>
      </c>
      <c r="G70" s="19">
        <v>4</v>
      </c>
    </row>
    <row r="71" spans="1:7" x14ac:dyDescent="0.45">
      <c r="G71" s="19">
        <v>4</v>
      </c>
    </row>
    <row r="72" spans="1:7" x14ac:dyDescent="0.45">
      <c r="G72" s="19">
        <v>10</v>
      </c>
    </row>
    <row r="73" spans="1:7" ht="17" x14ac:dyDescent="0.5">
      <c r="A73" s="6" t="s">
        <v>73</v>
      </c>
      <c r="B73" t="s">
        <v>225</v>
      </c>
      <c r="G73" s="19">
        <v>10</v>
      </c>
    </row>
    <row r="74" spans="1:7" x14ac:dyDescent="0.45">
      <c r="G74" s="19">
        <v>0</v>
      </c>
    </row>
    <row r="75" spans="1:7" x14ac:dyDescent="0.45">
      <c r="G75" s="19">
        <v>7</v>
      </c>
    </row>
    <row r="76" spans="1:7" x14ac:dyDescent="0.45">
      <c r="G76" s="19">
        <v>7</v>
      </c>
    </row>
    <row r="77" spans="1:7" x14ac:dyDescent="0.45">
      <c r="G77" s="19">
        <v>10</v>
      </c>
    </row>
    <row r="78" spans="1:7" ht="17" x14ac:dyDescent="0.5">
      <c r="A78" s="6" t="s">
        <v>75</v>
      </c>
      <c r="B78" t="s">
        <v>226</v>
      </c>
      <c r="G78" s="19">
        <v>7</v>
      </c>
    </row>
    <row r="79" spans="1:7" x14ac:dyDescent="0.45">
      <c r="G79" s="19">
        <v>2</v>
      </c>
    </row>
    <row r="80" spans="1:7" x14ac:dyDescent="0.45">
      <c r="G80" s="19">
        <v>7</v>
      </c>
    </row>
    <row r="81" spans="7:7" x14ac:dyDescent="0.45">
      <c r="G81" s="19">
        <v>10</v>
      </c>
    </row>
    <row r="82" spans="7:7" x14ac:dyDescent="0.45">
      <c r="G82" s="19">
        <v>7</v>
      </c>
    </row>
    <row r="83" spans="7:7" x14ac:dyDescent="0.45">
      <c r="G83" s="19">
        <v>10</v>
      </c>
    </row>
    <row r="84" spans="7:7" x14ac:dyDescent="0.45">
      <c r="G84" s="19">
        <v>7</v>
      </c>
    </row>
    <row r="85" spans="7:7" x14ac:dyDescent="0.45">
      <c r="G85" s="19">
        <v>7</v>
      </c>
    </row>
    <row r="86" spans="7:7" x14ac:dyDescent="0.45">
      <c r="G86" s="19">
        <v>10</v>
      </c>
    </row>
    <row r="87" spans="7:7" x14ac:dyDescent="0.45">
      <c r="G87" s="19">
        <v>4</v>
      </c>
    </row>
    <row r="88" spans="7:7" x14ac:dyDescent="0.45">
      <c r="G88" s="19">
        <v>10</v>
      </c>
    </row>
    <row r="89" spans="7:7" x14ac:dyDescent="0.45">
      <c r="G89" s="19">
        <v>0</v>
      </c>
    </row>
    <row r="90" spans="7:7" x14ac:dyDescent="0.45">
      <c r="G90" s="19">
        <v>7</v>
      </c>
    </row>
    <row r="91" spans="7:7" x14ac:dyDescent="0.45">
      <c r="G91" s="19">
        <v>2</v>
      </c>
    </row>
    <row r="92" spans="7:7" x14ac:dyDescent="0.45">
      <c r="G92" s="19">
        <v>10</v>
      </c>
    </row>
    <row r="93" spans="7:7" x14ac:dyDescent="0.45">
      <c r="G93" s="19">
        <v>7</v>
      </c>
    </row>
  </sheetData>
  <mergeCells count="3">
    <mergeCell ref="A1:I1"/>
    <mergeCell ref="C5:C6"/>
    <mergeCell ref="B62:I6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M8"/>
  <sheetViews>
    <sheetView workbookViewId="0"/>
  </sheetViews>
  <sheetFormatPr defaultColWidth="8.69140625" defaultRowHeight="16.5" x14ac:dyDescent="0.45"/>
  <sheetData>
    <row r="1" spans="1:13" x14ac:dyDescent="0.45">
      <c r="A1">
        <v>13</v>
      </c>
      <c r="B1" t="e">
        <f>Facitliste!#REF!</f>
        <v>#REF!</v>
      </c>
      <c r="C1" t="e">
        <f>Facitliste!#REF!</f>
        <v>#REF!</v>
      </c>
      <c r="D1" t="e">
        <f>Facitliste!#REF!</f>
        <v>#REF!</v>
      </c>
      <c r="F1" t="e">
        <f>Facitliste!#REF!</f>
        <v>#REF!</v>
      </c>
      <c r="H1" t="e">
        <f>Facitliste!#REF!</f>
        <v>#REF!</v>
      </c>
      <c r="I1" t="e">
        <f>Facitliste!#REF!</f>
        <v>#REF!</v>
      </c>
      <c r="J1" t="e">
        <f>Facitliste!#REF!</f>
        <v>#REF!</v>
      </c>
      <c r="L1" t="str">
        <f>Eksempel!D65</f>
        <v>Hold 1</v>
      </c>
      <c r="M1" t="str">
        <f>Eksempel!G65</f>
        <v>Hold 2</v>
      </c>
    </row>
    <row r="2" spans="1:13" x14ac:dyDescent="0.45">
      <c r="B2" t="e">
        <f>Facitliste!#REF!-JRplotdata!B7</f>
        <v>#REF!</v>
      </c>
      <c r="C2" t="e">
        <f>Facitliste!#REF!-JRplotdata!B7</f>
        <v>#REF!</v>
      </c>
      <c r="D2" t="e">
        <f>Facitliste!#REF!-JRplotdata!D7</f>
        <v>#REF!</v>
      </c>
      <c r="F2" t="e">
        <f>Facitliste!#REF!-JRplotdata!F7</f>
        <v>#REF!</v>
      </c>
      <c r="H2" t="e">
        <f>Facitliste!#REF!-JRplotdata!H7</f>
        <v>#REF!</v>
      </c>
      <c r="I2" t="e">
        <f>Facitliste!#REF!-JRplotdata!H7</f>
        <v>#REF!</v>
      </c>
      <c r="J2" t="e">
        <f>Facitliste!#REF!-JRplotdata!J7</f>
        <v>#REF!</v>
      </c>
      <c r="L2" t="e">
        <f>Eksempel!D67-JRplotdata!L7</f>
        <v>#REF!</v>
      </c>
      <c r="M2" t="e">
        <f>Eksempel!#REF!-JRplotdata!L7</f>
        <v>#REF!</v>
      </c>
    </row>
    <row r="3" spans="1:13" x14ac:dyDescent="0.45">
      <c r="B3" t="e">
        <f>Facitliste!#REF!-Facitliste!#REF!</f>
        <v>#REF!</v>
      </c>
      <c r="C3" t="e">
        <f>Facitliste!#REF!-Facitliste!#REF!</f>
        <v>#REF!</v>
      </c>
      <c r="D3" t="e">
        <f>Facitliste!#REF!-Facitliste!#REF!</f>
        <v>#REF!</v>
      </c>
      <c r="F3" t="e">
        <f>Facitliste!#REF!-Facitliste!#REF!</f>
        <v>#REF!</v>
      </c>
      <c r="H3" t="e">
        <f>Facitliste!#REF!-Facitliste!#REF!</f>
        <v>#REF!</v>
      </c>
      <c r="I3" t="e">
        <f>Facitliste!#REF!-Facitliste!#REF!</f>
        <v>#REF!</v>
      </c>
      <c r="J3" t="e">
        <f>Facitliste!#REF!-Facitliste!#REF!</f>
        <v>#REF!</v>
      </c>
      <c r="L3">
        <f>Eksempel!D68-Eksempel!D67</f>
        <v>2</v>
      </c>
      <c r="M3" t="e">
        <f>Eksempel!#REF!-Eksempel!#REF!</f>
        <v>#REF!</v>
      </c>
    </row>
    <row r="4" spans="1:13" x14ac:dyDescent="0.45">
      <c r="B4" t="e">
        <f>Facitliste!#REF!-Facitliste!#REF!</f>
        <v>#REF!</v>
      </c>
      <c r="C4" t="e">
        <f>Facitliste!#REF!-Facitliste!#REF!</f>
        <v>#REF!</v>
      </c>
      <c r="D4" t="e">
        <f>Facitliste!#REF!-Facitliste!#REF!</f>
        <v>#REF!</v>
      </c>
      <c r="F4" t="e">
        <f>Facitliste!#REF!-Facitliste!#REF!</f>
        <v>#REF!</v>
      </c>
      <c r="H4" t="e">
        <f>Facitliste!#REF!-Facitliste!#REF!</f>
        <v>#REF!</v>
      </c>
      <c r="I4" t="e">
        <f>Facitliste!#REF!-Facitliste!#REF!</f>
        <v>#REF!</v>
      </c>
      <c r="J4" t="e">
        <f>Facitliste!#REF!-Facitliste!#REF!</f>
        <v>#REF!</v>
      </c>
      <c r="L4">
        <f>Eksempel!D69-Eksempel!D68</f>
        <v>6</v>
      </c>
      <c r="M4" t="e">
        <f>Eksempel!#REF!-Eksempel!#REF!</f>
        <v>#REF!</v>
      </c>
    </row>
    <row r="5" spans="1:13" x14ac:dyDescent="0.45">
      <c r="B5" t="e">
        <f>Facitliste!#REF!-Facitliste!#REF!</f>
        <v>#REF!</v>
      </c>
      <c r="C5" t="e">
        <f>Facitliste!#REF!-Facitliste!#REF!</f>
        <v>#REF!</v>
      </c>
      <c r="D5" t="e">
        <f>Facitliste!#REF!-Facitliste!#REF!</f>
        <v>#REF!</v>
      </c>
      <c r="F5" t="e">
        <f>Facitliste!#REF!-Facitliste!#REF!</f>
        <v>#REF!</v>
      </c>
      <c r="H5" t="e">
        <f>Facitliste!#REF!-Facitliste!#REF!</f>
        <v>#REF!</v>
      </c>
      <c r="I5" t="e">
        <f>Facitliste!#REF!-Facitliste!#REF!</f>
        <v>#REF!</v>
      </c>
      <c r="J5" t="e">
        <f>Facitliste!#REF!-Facitliste!#REF!</f>
        <v>#REF!</v>
      </c>
      <c r="L5">
        <f>Eksempel!D70-Eksempel!D69</f>
        <v>2</v>
      </c>
      <c r="M5" t="e">
        <f>Eksempel!#REF!-Eksempel!#REF!</f>
        <v>#REF!</v>
      </c>
    </row>
    <row r="6" spans="1:13" x14ac:dyDescent="0.45">
      <c r="B6" t="e">
        <f>Facitliste!#REF!-Facitliste!#REF!</f>
        <v>#REF!</v>
      </c>
      <c r="C6" t="e">
        <f>Facitliste!#REF!-Facitliste!#REF!</f>
        <v>#REF!</v>
      </c>
      <c r="D6" t="e">
        <f>Facitliste!#REF!-Facitliste!#REF!</f>
        <v>#REF!</v>
      </c>
      <c r="F6" t="e">
        <f>Facitliste!#REF!-Facitliste!#REF!</f>
        <v>#REF!</v>
      </c>
      <c r="H6" t="e">
        <f>Facitliste!#REF!-Facitliste!#REF!</f>
        <v>#REF!</v>
      </c>
      <c r="I6" t="e">
        <f>Facitliste!#REF!-Facitliste!#REF!</f>
        <v>#REF!</v>
      </c>
      <c r="J6" t="e">
        <f>Facitliste!#REF!-Facitliste!#REF!</f>
        <v>#REF!</v>
      </c>
      <c r="L6">
        <f>Eksempel!D67-Eksempel!D66</f>
        <v>5</v>
      </c>
      <c r="M6" t="e">
        <f>Eksempel!#REF!-Eksempel!#REF!</f>
        <v>#REF!</v>
      </c>
    </row>
    <row r="7" spans="1:13" x14ac:dyDescent="0.45">
      <c r="B7" t="e">
        <f>MIN(Facitliste!#REF!:Facitliste!#REF!)</f>
        <v>#REF!</v>
      </c>
      <c r="C7" t="e">
        <f>MAX(Facitliste!#REF!:Facitliste!#REF!)</f>
        <v>#REF!</v>
      </c>
      <c r="D7" t="e">
        <f>MIN(Facitliste!#REF!:Facitliste!#REF!)</f>
        <v>#REF!</v>
      </c>
      <c r="E7" t="e">
        <f>MAX(Facitliste!#REF!:Facitliste!#REF!)</f>
        <v>#REF!</v>
      </c>
      <c r="F7" t="e">
        <f>MIN(Facitliste!#REF!:Facitliste!#REF!)</f>
        <v>#REF!</v>
      </c>
      <c r="G7" t="e">
        <f>MAX(Facitliste!#REF!:Facitliste!#REF!)</f>
        <v>#REF!</v>
      </c>
      <c r="H7" t="e">
        <f>MIN(Facitliste!#REF!:Facitliste!#REF!)</f>
        <v>#REF!</v>
      </c>
      <c r="I7" t="e">
        <f>MAX(Facitliste!#REF!:Facitliste!#REF!)</f>
        <v>#REF!</v>
      </c>
      <c r="J7" t="e">
        <f>MIN(Facitliste!#REF!:Facitliste!#REF!)</f>
        <v>#REF!</v>
      </c>
      <c r="K7" t="e">
        <f>MAX(Facitliste!#REF!:Facitliste!#REF!)</f>
        <v>#REF!</v>
      </c>
      <c r="L7" t="e">
        <f>MIN(Eksempel!D66:Eksempel!#REF!)</f>
        <v>#REF!</v>
      </c>
      <c r="M7" t="e">
        <f>MAX(Eksempel!D70:Eksempel!#REF!)</f>
        <v>#REF!</v>
      </c>
    </row>
    <row r="8" spans="1:13" x14ac:dyDescent="0.4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sqref="A1:I1"/>
    </sheetView>
  </sheetViews>
  <sheetFormatPr defaultColWidth="8.69140625" defaultRowHeight="16.5" x14ac:dyDescent="0.45"/>
  <cols>
    <col min="1" max="1" width="10.84375" bestFit="1" customWidth="1"/>
    <col min="2" max="2" width="22" bestFit="1" customWidth="1"/>
    <col min="3" max="3" width="12.3046875" customWidth="1"/>
    <col min="4" max="4" width="9.69140625" customWidth="1"/>
  </cols>
  <sheetData>
    <row r="1" spans="1:9" ht="21.5" x14ac:dyDescent="0.6">
      <c r="A1" s="76" t="s">
        <v>15</v>
      </c>
      <c r="B1" s="76"/>
      <c r="C1" s="76"/>
      <c r="D1" s="76"/>
      <c r="E1" s="76"/>
      <c r="F1" s="76"/>
      <c r="G1" s="76"/>
      <c r="H1" s="76"/>
      <c r="I1" s="76"/>
    </row>
    <row r="2" spans="1:9" ht="19.5" x14ac:dyDescent="0.6">
      <c r="A2" s="79" t="s">
        <v>16</v>
      </c>
      <c r="B2" s="79"/>
      <c r="C2" s="79"/>
      <c r="D2" s="79"/>
      <c r="E2" s="79"/>
      <c r="F2" s="79"/>
      <c r="G2" s="79"/>
      <c r="H2" s="79"/>
      <c r="I2" s="79"/>
    </row>
    <row r="3" spans="1:9" ht="19.5" x14ac:dyDescent="0.6">
      <c r="A3" s="4" t="s">
        <v>86</v>
      </c>
      <c r="E3" s="4"/>
      <c r="F3" s="4"/>
      <c r="G3" s="4"/>
      <c r="H3" s="4"/>
      <c r="I3" s="4"/>
    </row>
    <row r="4" spans="1:9" ht="19.5" x14ac:dyDescent="0.6">
      <c r="B4" t="s">
        <v>115</v>
      </c>
      <c r="E4" s="4"/>
      <c r="F4" s="4"/>
      <c r="G4" s="4"/>
      <c r="H4" s="4"/>
      <c r="I4" s="4"/>
    </row>
    <row r="5" spans="1:9" ht="19.5" x14ac:dyDescent="0.6">
      <c r="B5" s="7"/>
      <c r="E5" s="4"/>
      <c r="F5" s="4"/>
      <c r="G5" s="4"/>
      <c r="H5" s="4"/>
      <c r="I5" s="4"/>
    </row>
    <row r="6" spans="1:9" ht="19.5" x14ac:dyDescent="0.6">
      <c r="B6" s="5" t="s">
        <v>11</v>
      </c>
      <c r="C6" s="3">
        <v>0.06</v>
      </c>
      <c r="E6" s="4"/>
      <c r="F6" s="4"/>
      <c r="G6" s="4"/>
      <c r="H6" s="4"/>
      <c r="I6" s="4"/>
    </row>
    <row r="7" spans="1:9" ht="19.5" x14ac:dyDescent="0.6">
      <c r="B7" s="5" t="s">
        <v>12</v>
      </c>
      <c r="C7" s="3">
        <v>0.16</v>
      </c>
      <c r="E7" s="4"/>
      <c r="F7" s="4"/>
      <c r="G7" s="4"/>
      <c r="H7" s="4"/>
      <c r="I7" s="4"/>
    </row>
    <row r="8" spans="1:9" ht="19.5" x14ac:dyDescent="0.6">
      <c r="B8" s="5" t="s">
        <v>9</v>
      </c>
      <c r="C8" s="3">
        <v>0.03</v>
      </c>
      <c r="E8" s="4"/>
      <c r="F8" s="4"/>
      <c r="G8" s="4"/>
      <c r="H8" s="4"/>
      <c r="I8" s="4"/>
    </row>
    <row r="9" spans="1:9" ht="19.5" x14ac:dyDescent="0.6">
      <c r="B9" s="5" t="s">
        <v>13</v>
      </c>
      <c r="C9" s="3">
        <v>0.26</v>
      </c>
      <c r="E9" s="4"/>
      <c r="F9" s="4"/>
      <c r="G9" s="4"/>
      <c r="H9" s="4"/>
      <c r="I9" s="4"/>
    </row>
    <row r="10" spans="1:9" ht="19.5" x14ac:dyDescent="0.6">
      <c r="B10" s="5" t="s">
        <v>10</v>
      </c>
      <c r="C10" s="3">
        <v>0.01</v>
      </c>
      <c r="E10" s="4"/>
      <c r="F10" s="4"/>
      <c r="G10" s="4"/>
      <c r="H10" s="4"/>
      <c r="I10" s="4"/>
    </row>
    <row r="11" spans="1:9" ht="19.5" x14ac:dyDescent="0.6">
      <c r="B11" s="5" t="s">
        <v>14</v>
      </c>
      <c r="C11" s="3">
        <v>0.48</v>
      </c>
      <c r="E11" s="4"/>
      <c r="F11" s="4"/>
      <c r="G11" s="4"/>
      <c r="H11" s="4"/>
      <c r="I11" s="4"/>
    </row>
    <row r="12" spans="1:9" x14ac:dyDescent="0.45">
      <c r="C12" s="2"/>
    </row>
    <row r="13" spans="1:9" x14ac:dyDescent="0.45">
      <c r="A13" s="13" t="s">
        <v>73</v>
      </c>
      <c r="B13" s="7" t="s">
        <v>88</v>
      </c>
    </row>
    <row r="14" spans="1:9" ht="17" x14ac:dyDescent="0.5">
      <c r="A14" s="13"/>
      <c r="B14" s="7" t="s">
        <v>105</v>
      </c>
    </row>
    <row r="15" spans="1:9" x14ac:dyDescent="0.45">
      <c r="A15" s="13"/>
      <c r="B15" s="7"/>
    </row>
    <row r="16" spans="1:9" x14ac:dyDescent="0.45">
      <c r="A16" s="13"/>
      <c r="B16" s="7"/>
    </row>
    <row r="17" spans="1:9" ht="19.5" x14ac:dyDescent="0.6">
      <c r="A17" s="4" t="s">
        <v>89</v>
      </c>
      <c r="B17" s="4"/>
      <c r="C17" s="4"/>
      <c r="D17" s="4"/>
      <c r="E17" s="4"/>
      <c r="F17" s="4"/>
      <c r="G17" s="4"/>
      <c r="H17" s="4"/>
      <c r="I17" s="4"/>
    </row>
    <row r="18" spans="1:9" ht="19.5" x14ac:dyDescent="0.6">
      <c r="A18" s="4"/>
      <c r="B18" t="s">
        <v>100</v>
      </c>
      <c r="C18" s="4"/>
      <c r="D18" s="4"/>
      <c r="E18" s="4"/>
      <c r="F18" s="4"/>
      <c r="G18" s="4"/>
      <c r="H18" s="4"/>
      <c r="I18" s="4"/>
    </row>
    <row r="19" spans="1:9" x14ac:dyDescent="0.45">
      <c r="B19" s="1" t="s">
        <v>0</v>
      </c>
      <c r="C19" s="1"/>
      <c r="D19" s="1"/>
    </row>
    <row r="20" spans="1:9" x14ac:dyDescent="0.45">
      <c r="B20" s="1"/>
      <c r="C20" s="10" t="s">
        <v>1</v>
      </c>
      <c r="D20" s="10" t="s">
        <v>2</v>
      </c>
    </row>
    <row r="21" spans="1:9" ht="17" x14ac:dyDescent="0.5">
      <c r="B21" s="9" t="s">
        <v>3</v>
      </c>
      <c r="C21" s="11">
        <v>2338000</v>
      </c>
      <c r="D21" s="1"/>
    </row>
    <row r="22" spans="1:9" ht="17" x14ac:dyDescent="0.5">
      <c r="B22" s="9" t="s">
        <v>4</v>
      </c>
      <c r="C22" s="11">
        <v>294000</v>
      </c>
      <c r="D22" s="1"/>
    </row>
    <row r="23" spans="1:9" ht="17" x14ac:dyDescent="0.5">
      <c r="B23" s="9" t="s">
        <v>5</v>
      </c>
      <c r="C23" s="11">
        <v>409000</v>
      </c>
      <c r="D23" s="1"/>
    </row>
    <row r="24" spans="1:9" ht="17" x14ac:dyDescent="0.5">
      <c r="B24" s="9" t="s">
        <v>6</v>
      </c>
      <c r="C24" s="11">
        <v>439000</v>
      </c>
      <c r="D24" s="1"/>
    </row>
    <row r="25" spans="1:9" ht="17" x14ac:dyDescent="0.5">
      <c r="B25" s="9" t="s">
        <v>7</v>
      </c>
      <c r="C25" s="11">
        <v>139000</v>
      </c>
      <c r="D25" s="1"/>
    </row>
    <row r="26" spans="1:9" ht="17" x14ac:dyDescent="0.5">
      <c r="B26" s="9" t="s">
        <v>8</v>
      </c>
      <c r="C26" s="11">
        <f>SUM(C21:C25)</f>
        <v>3619000</v>
      </c>
      <c r="D26" s="1"/>
    </row>
    <row r="27" spans="1:9" x14ac:dyDescent="0.45">
      <c r="B27" s="1"/>
      <c r="C27" s="1"/>
      <c r="D27" s="1"/>
      <c r="E27" s="1"/>
    </row>
    <row r="28" spans="1:9" ht="17" x14ac:dyDescent="0.5">
      <c r="A28" s="6" t="s">
        <v>73</v>
      </c>
      <c r="B28" s="12" t="s">
        <v>99</v>
      </c>
    </row>
    <row r="29" spans="1:9" ht="17" x14ac:dyDescent="0.5">
      <c r="A29" s="6"/>
    </row>
    <row r="30" spans="1:9" ht="17" x14ac:dyDescent="0.5">
      <c r="A30" s="6"/>
    </row>
    <row r="31" spans="1:9" ht="17" x14ac:dyDescent="0.5">
      <c r="A31" s="6"/>
    </row>
    <row r="32" spans="1:9" ht="17" x14ac:dyDescent="0.5">
      <c r="A32" s="6" t="s">
        <v>75</v>
      </c>
      <c r="B32" s="7" t="s">
        <v>87</v>
      </c>
    </row>
    <row r="33" spans="1:9" ht="17" x14ac:dyDescent="0.5">
      <c r="B33" s="7" t="s">
        <v>105</v>
      </c>
    </row>
    <row r="34" spans="1:9" x14ac:dyDescent="0.45">
      <c r="B34" s="7"/>
    </row>
    <row r="38" spans="1:9" ht="19.5" x14ac:dyDescent="0.6">
      <c r="A38" s="18" t="s">
        <v>90</v>
      </c>
    </row>
    <row r="39" spans="1:9" ht="17" x14ac:dyDescent="0.45">
      <c r="B39" t="s">
        <v>146</v>
      </c>
      <c r="I39" s="36"/>
    </row>
    <row r="40" spans="1:9" ht="17" x14ac:dyDescent="0.5">
      <c r="B40" s="20" t="s">
        <v>140</v>
      </c>
      <c r="C40" s="40">
        <v>0.34</v>
      </c>
      <c r="I40" s="37"/>
    </row>
    <row r="41" spans="1:9" ht="17" x14ac:dyDescent="0.5">
      <c r="B41" s="20" t="s">
        <v>145</v>
      </c>
      <c r="C41" s="40">
        <v>0.03</v>
      </c>
      <c r="I41" s="37"/>
    </row>
    <row r="42" spans="1:9" ht="17" x14ac:dyDescent="0.5">
      <c r="B42" s="20" t="s">
        <v>141</v>
      </c>
      <c r="C42" s="40">
        <v>0.18</v>
      </c>
      <c r="I42" s="37"/>
    </row>
    <row r="43" spans="1:9" ht="17" x14ac:dyDescent="0.5">
      <c r="B43" s="20" t="s">
        <v>143</v>
      </c>
      <c r="C43" s="40">
        <v>0.06</v>
      </c>
      <c r="I43" s="37"/>
    </row>
    <row r="44" spans="1:9" ht="17" x14ac:dyDescent="0.5">
      <c r="B44" s="20" t="s">
        <v>142</v>
      </c>
      <c r="C44" s="40">
        <v>0.17</v>
      </c>
      <c r="I44" s="37"/>
    </row>
    <row r="45" spans="1:9" ht="17" x14ac:dyDescent="0.5">
      <c r="B45" s="20" t="s">
        <v>144</v>
      </c>
      <c r="C45" s="40">
        <v>0.09</v>
      </c>
      <c r="I45" s="37"/>
    </row>
    <row r="46" spans="1:9" ht="17" x14ac:dyDescent="0.5">
      <c r="B46" s="20" t="s">
        <v>139</v>
      </c>
      <c r="C46" s="40">
        <v>0.13</v>
      </c>
      <c r="I46" s="37"/>
    </row>
    <row r="47" spans="1:9" x14ac:dyDescent="0.45">
      <c r="C47" s="3"/>
    </row>
    <row r="48" spans="1:9" ht="17" x14ac:dyDescent="0.5">
      <c r="A48" s="6" t="s">
        <v>73</v>
      </c>
      <c r="B48" t="s">
        <v>149</v>
      </c>
    </row>
    <row r="52" spans="1:5" ht="19.5" x14ac:dyDescent="0.6">
      <c r="A52" s="4" t="s">
        <v>148</v>
      </c>
    </row>
    <row r="53" spans="1:5" x14ac:dyDescent="0.45">
      <c r="B53" t="s">
        <v>91</v>
      </c>
    </row>
    <row r="54" spans="1:5" x14ac:dyDescent="0.45">
      <c r="D54" s="80" t="s">
        <v>98</v>
      </c>
    </row>
    <row r="55" spans="1:5" ht="17" x14ac:dyDescent="0.5">
      <c r="B55" s="5"/>
      <c r="C55" s="5">
        <v>2011</v>
      </c>
      <c r="D55" s="80"/>
      <c r="E55" s="5">
        <v>2008</v>
      </c>
    </row>
    <row r="56" spans="1:5" ht="17" x14ac:dyDescent="0.5">
      <c r="B56" s="20" t="s">
        <v>92</v>
      </c>
      <c r="C56" s="62">
        <v>57700</v>
      </c>
      <c r="D56" s="63">
        <v>3.1E-2</v>
      </c>
      <c r="E56" s="19"/>
    </row>
    <row r="57" spans="1:5" ht="17" x14ac:dyDescent="0.5">
      <c r="B57" s="20" t="s">
        <v>93</v>
      </c>
      <c r="C57" s="62">
        <v>540186</v>
      </c>
      <c r="D57" s="63">
        <v>6.0000000000000001E-3</v>
      </c>
      <c r="E57" s="19"/>
    </row>
    <row r="58" spans="1:5" ht="17" x14ac:dyDescent="0.5">
      <c r="B58" s="20" t="s">
        <v>94</v>
      </c>
      <c r="C58" s="62">
        <v>590383</v>
      </c>
      <c r="D58" s="63">
        <v>-6.0999999999999999E-2</v>
      </c>
      <c r="E58" s="19"/>
    </row>
    <row r="59" spans="1:5" ht="17" x14ac:dyDescent="0.5">
      <c r="B59" s="20" t="s">
        <v>95</v>
      </c>
      <c r="C59" s="62">
        <v>553614</v>
      </c>
      <c r="D59" s="63">
        <v>-7.5999999999999998E-2</v>
      </c>
      <c r="E59" s="19"/>
    </row>
    <row r="60" spans="1:5" ht="17" x14ac:dyDescent="0.5">
      <c r="B60" s="20" t="s">
        <v>96</v>
      </c>
      <c r="C60" s="62">
        <v>514685</v>
      </c>
      <c r="D60" s="63">
        <v>-0.13100000000000001</v>
      </c>
      <c r="E60" s="19"/>
    </row>
    <row r="61" spans="1:5" ht="17" x14ac:dyDescent="0.5">
      <c r="B61" s="20" t="s">
        <v>97</v>
      </c>
      <c r="C61" s="62">
        <v>542389</v>
      </c>
      <c r="D61" s="63">
        <v>-0.19700000000000001</v>
      </c>
      <c r="E61" s="19"/>
    </row>
    <row r="63" spans="1:5" ht="17" x14ac:dyDescent="0.5">
      <c r="A63" s="6" t="s">
        <v>73</v>
      </c>
      <c r="B63" s="14" t="s">
        <v>101</v>
      </c>
    </row>
    <row r="67" spans="1:2" ht="17" x14ac:dyDescent="0.5">
      <c r="A67" s="6" t="s">
        <v>75</v>
      </c>
      <c r="B67" t="s">
        <v>102</v>
      </c>
    </row>
    <row r="71" spans="1:2" ht="17" x14ac:dyDescent="0.5">
      <c r="A71" s="6" t="s">
        <v>76</v>
      </c>
      <c r="B71" t="s">
        <v>103</v>
      </c>
    </row>
  </sheetData>
  <mergeCells count="3">
    <mergeCell ref="A1:I1"/>
    <mergeCell ref="A2:I2"/>
    <mergeCell ref="D54:D5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workbookViewId="0">
      <selection sqref="A1:O1"/>
    </sheetView>
  </sheetViews>
  <sheetFormatPr defaultColWidth="8.69140625" defaultRowHeight="16.5" x14ac:dyDescent="0.45"/>
  <cols>
    <col min="1" max="1" width="10" style="14" bestFit="1" customWidth="1"/>
    <col min="2" max="2" width="16.3046875" style="14" bestFit="1" customWidth="1"/>
    <col min="3" max="55" width="6" style="14" customWidth="1"/>
    <col min="56" max="16384" width="8.69140625" style="14"/>
  </cols>
  <sheetData>
    <row r="1" spans="1:54" ht="21.5" x14ac:dyDescent="0.6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54" ht="19.5" x14ac:dyDescent="0.6">
      <c r="A2" s="6"/>
      <c r="B2" s="79" t="s">
        <v>71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54" ht="17" x14ac:dyDescent="0.5">
      <c r="A3" s="6"/>
      <c r="B3" s="14" t="s">
        <v>72</v>
      </c>
    </row>
    <row r="4" spans="1:54" ht="17" x14ac:dyDescent="0.5">
      <c r="A4" s="6"/>
    </row>
    <row r="5" spans="1:54" ht="17" x14ac:dyDescent="0.5">
      <c r="A5" s="6"/>
      <c r="B5" s="20" t="s">
        <v>104</v>
      </c>
      <c r="C5" s="41" t="s">
        <v>69</v>
      </c>
      <c r="D5" s="41" t="s">
        <v>68</v>
      </c>
      <c r="E5" s="41" t="s">
        <v>67</v>
      </c>
      <c r="F5" s="41" t="s">
        <v>66</v>
      </c>
      <c r="G5" s="41" t="s">
        <v>65</v>
      </c>
      <c r="H5" s="41" t="s">
        <v>64</v>
      </c>
      <c r="I5" s="41" t="s">
        <v>63</v>
      </c>
      <c r="J5" s="41" t="s">
        <v>62</v>
      </c>
      <c r="K5" s="41" t="s">
        <v>61</v>
      </c>
      <c r="L5" s="41" t="s">
        <v>60</v>
      </c>
      <c r="M5" s="41" t="s">
        <v>59</v>
      </c>
      <c r="N5" s="41" t="s">
        <v>58</v>
      </c>
      <c r="O5" s="41" t="s">
        <v>57</v>
      </c>
      <c r="P5" s="41" t="s">
        <v>56</v>
      </c>
      <c r="Q5" s="41" t="s">
        <v>55</v>
      </c>
      <c r="R5" s="41" t="s">
        <v>54</v>
      </c>
      <c r="S5" s="41" t="s">
        <v>53</v>
      </c>
      <c r="T5" s="41" t="s">
        <v>52</v>
      </c>
      <c r="U5" s="41" t="s">
        <v>51</v>
      </c>
      <c r="V5" s="41" t="s">
        <v>50</v>
      </c>
      <c r="W5" s="41" t="s">
        <v>49</v>
      </c>
      <c r="X5" s="41" t="s">
        <v>48</v>
      </c>
      <c r="Y5" s="41" t="s">
        <v>47</v>
      </c>
      <c r="Z5" s="41" t="s">
        <v>46</v>
      </c>
      <c r="AA5" s="41" t="s">
        <v>45</v>
      </c>
      <c r="AB5" s="41" t="s">
        <v>44</v>
      </c>
      <c r="AC5" s="41" t="s">
        <v>43</v>
      </c>
      <c r="AD5" s="41" t="s">
        <v>42</v>
      </c>
      <c r="AE5" s="41" t="s">
        <v>41</v>
      </c>
      <c r="AF5" s="41" t="s">
        <v>40</v>
      </c>
      <c r="AG5" s="41" t="s">
        <v>39</v>
      </c>
      <c r="AH5" s="41" t="s">
        <v>38</v>
      </c>
      <c r="AI5" s="41" t="s">
        <v>37</v>
      </c>
      <c r="AJ5" s="41" t="s">
        <v>36</v>
      </c>
      <c r="AK5" s="41" t="s">
        <v>35</v>
      </c>
      <c r="AL5" s="41" t="s">
        <v>34</v>
      </c>
      <c r="AM5" s="41" t="s">
        <v>33</v>
      </c>
      <c r="AN5" s="41" t="s">
        <v>32</v>
      </c>
      <c r="AO5" s="41" t="s">
        <v>31</v>
      </c>
      <c r="AP5" s="41" t="s">
        <v>30</v>
      </c>
      <c r="AQ5" s="41" t="s">
        <v>29</v>
      </c>
      <c r="AR5" s="41" t="s">
        <v>28</v>
      </c>
      <c r="AS5" s="41" t="s">
        <v>27</v>
      </c>
      <c r="AT5" s="41" t="s">
        <v>26</v>
      </c>
      <c r="AU5" s="41" t="s">
        <v>25</v>
      </c>
      <c r="AV5" s="41" t="s">
        <v>24</v>
      </c>
      <c r="AW5" s="41" t="s">
        <v>23</v>
      </c>
      <c r="AX5" s="41" t="s">
        <v>22</v>
      </c>
      <c r="AY5" s="41" t="s">
        <v>21</v>
      </c>
      <c r="AZ5" s="41" t="s">
        <v>20</v>
      </c>
      <c r="BA5" s="41" t="s">
        <v>19</v>
      </c>
      <c r="BB5" s="41" t="s">
        <v>18</v>
      </c>
    </row>
    <row r="6" spans="1:54" ht="17" x14ac:dyDescent="0.5">
      <c r="A6" s="6"/>
      <c r="B6" s="20" t="s">
        <v>17</v>
      </c>
      <c r="C6" s="42">
        <v>76077</v>
      </c>
      <c r="D6" s="42">
        <v>76439</v>
      </c>
      <c r="E6" s="42">
        <v>77808</v>
      </c>
      <c r="F6" s="42">
        <v>82413</v>
      </c>
      <c r="G6" s="42">
        <v>83356</v>
      </c>
      <c r="H6" s="42">
        <v>85796</v>
      </c>
      <c r="I6" s="42">
        <v>88332</v>
      </c>
      <c r="J6" s="42">
        <v>81410</v>
      </c>
      <c r="K6" s="42">
        <v>74543</v>
      </c>
      <c r="L6" s="42">
        <v>71298</v>
      </c>
      <c r="M6" s="42">
        <v>70802</v>
      </c>
      <c r="N6" s="42">
        <v>75359</v>
      </c>
      <c r="O6" s="42">
        <v>75505</v>
      </c>
      <c r="P6" s="42">
        <v>71895</v>
      </c>
      <c r="Q6" s="42">
        <v>71327</v>
      </c>
      <c r="R6" s="42">
        <v>72071</v>
      </c>
      <c r="S6" s="42">
        <v>65267</v>
      </c>
      <c r="T6" s="42">
        <v>61878</v>
      </c>
      <c r="U6" s="42">
        <v>62036</v>
      </c>
      <c r="V6" s="42">
        <v>59464</v>
      </c>
      <c r="W6" s="42">
        <v>57293</v>
      </c>
      <c r="X6" s="42">
        <v>53089</v>
      </c>
      <c r="Y6" s="42">
        <v>52658</v>
      </c>
      <c r="Z6" s="42">
        <v>50822</v>
      </c>
      <c r="AA6" s="42">
        <v>51800</v>
      </c>
      <c r="AB6" s="42">
        <v>53749</v>
      </c>
      <c r="AC6" s="42">
        <v>55312</v>
      </c>
      <c r="AD6" s="42">
        <v>56221</v>
      </c>
      <c r="AE6" s="42">
        <v>58844</v>
      </c>
      <c r="AF6" s="42">
        <v>61351</v>
      </c>
      <c r="AG6" s="42">
        <v>63433</v>
      </c>
      <c r="AH6" s="42">
        <v>64358</v>
      </c>
      <c r="AI6" s="42">
        <v>67726</v>
      </c>
      <c r="AJ6" s="42">
        <v>67369</v>
      </c>
      <c r="AK6" s="42">
        <v>69666</v>
      </c>
      <c r="AL6" s="42">
        <v>69771</v>
      </c>
      <c r="AM6" s="42">
        <v>67638</v>
      </c>
      <c r="AN6" s="42">
        <v>67648</v>
      </c>
      <c r="AO6" s="42">
        <v>66174</v>
      </c>
      <c r="AP6" s="42">
        <v>66220</v>
      </c>
      <c r="AQ6" s="42">
        <v>67084</v>
      </c>
      <c r="AR6" s="42">
        <v>65458</v>
      </c>
      <c r="AS6" s="42">
        <v>64075</v>
      </c>
      <c r="AT6" s="42">
        <v>64599</v>
      </c>
      <c r="AU6" s="42">
        <v>64609</v>
      </c>
      <c r="AV6" s="42">
        <v>64282</v>
      </c>
      <c r="AW6" s="42">
        <v>64984</v>
      </c>
      <c r="AX6" s="42">
        <v>64082</v>
      </c>
      <c r="AY6" s="42">
        <v>65038</v>
      </c>
      <c r="AZ6" s="42">
        <v>62818</v>
      </c>
      <c r="BA6" s="42">
        <v>63411</v>
      </c>
      <c r="BB6" s="42">
        <v>58998</v>
      </c>
    </row>
    <row r="7" spans="1:54" ht="17" x14ac:dyDescent="0.5">
      <c r="A7" s="6"/>
      <c r="B7" s="38" t="s">
        <v>78</v>
      </c>
    </row>
    <row r="8" spans="1:54" ht="17" x14ac:dyDescent="0.5">
      <c r="A8" s="6" t="s">
        <v>83</v>
      </c>
    </row>
    <row r="9" spans="1:54" ht="17" x14ac:dyDescent="0.5">
      <c r="A9" s="6" t="s">
        <v>73</v>
      </c>
      <c r="B9" s="14" t="s">
        <v>74</v>
      </c>
    </row>
    <row r="10" spans="1:54" ht="17" x14ac:dyDescent="0.5">
      <c r="A10" s="6"/>
    </row>
    <row r="11" spans="1:54" ht="17" x14ac:dyDescent="0.5">
      <c r="A11" s="6"/>
    </row>
    <row r="12" spans="1:54" ht="17" x14ac:dyDescent="0.5">
      <c r="A12" s="6"/>
    </row>
    <row r="13" spans="1:54" ht="17" x14ac:dyDescent="0.5">
      <c r="A13" s="6" t="s">
        <v>75</v>
      </c>
      <c r="B13" s="14" t="s">
        <v>79</v>
      </c>
    </row>
    <row r="14" spans="1:54" ht="17" x14ac:dyDescent="0.5">
      <c r="A14" s="6"/>
    </row>
    <row r="15" spans="1:54" ht="17" x14ac:dyDescent="0.5">
      <c r="A15" s="6"/>
    </row>
    <row r="16" spans="1:54" ht="17" x14ac:dyDescent="0.5">
      <c r="A16" s="6"/>
    </row>
    <row r="17" spans="1:2" ht="17" x14ac:dyDescent="0.5">
      <c r="A17" s="6" t="s">
        <v>76</v>
      </c>
      <c r="B17" s="14" t="s">
        <v>80</v>
      </c>
    </row>
    <row r="18" spans="1:2" ht="17" x14ac:dyDescent="0.5">
      <c r="A18" s="6"/>
    </row>
    <row r="19" spans="1:2" ht="17" x14ac:dyDescent="0.5">
      <c r="A19" s="6"/>
    </row>
    <row r="20" spans="1:2" ht="17" x14ac:dyDescent="0.5">
      <c r="A20" s="6"/>
    </row>
    <row r="21" spans="1:2" ht="17" x14ac:dyDescent="0.5">
      <c r="A21" s="6" t="s">
        <v>77</v>
      </c>
      <c r="B21" s="14" t="s">
        <v>81</v>
      </c>
    </row>
    <row r="22" spans="1:2" ht="17" x14ac:dyDescent="0.5">
      <c r="A22" s="6"/>
    </row>
    <row r="23" spans="1:2" ht="17" x14ac:dyDescent="0.5">
      <c r="A23" s="6"/>
    </row>
    <row r="24" spans="1:2" ht="17" x14ac:dyDescent="0.5">
      <c r="A24" s="6"/>
    </row>
    <row r="25" spans="1:2" ht="17" x14ac:dyDescent="0.5">
      <c r="A25" s="6" t="s">
        <v>84</v>
      </c>
      <c r="B25" s="14" t="s">
        <v>82</v>
      </c>
    </row>
    <row r="26" spans="1:2" ht="17" x14ac:dyDescent="0.5">
      <c r="A26" s="6"/>
    </row>
    <row r="27" spans="1:2" ht="17" x14ac:dyDescent="0.5">
      <c r="A27" s="6"/>
    </row>
    <row r="28" spans="1:2" ht="17" x14ac:dyDescent="0.5">
      <c r="A28" s="6"/>
    </row>
    <row r="29" spans="1:2" ht="17" x14ac:dyDescent="0.5">
      <c r="A29" s="6" t="s">
        <v>84</v>
      </c>
      <c r="B29" s="14" t="s">
        <v>85</v>
      </c>
    </row>
    <row r="30" spans="1:2" ht="17" x14ac:dyDescent="0.5">
      <c r="A30" s="6"/>
    </row>
    <row r="33" spans="1:12" ht="17" x14ac:dyDescent="0.5">
      <c r="A33" s="5" t="s">
        <v>163</v>
      </c>
    </row>
    <row r="34" spans="1:12" ht="18" x14ac:dyDescent="0.55000000000000004">
      <c r="B34" s="14" t="s">
        <v>207</v>
      </c>
    </row>
    <row r="35" spans="1:12" ht="17" x14ac:dyDescent="0.5">
      <c r="B35" s="35"/>
      <c r="C35" s="20">
        <v>2003</v>
      </c>
      <c r="D35" s="20">
        <v>2004</v>
      </c>
      <c r="E35" s="20">
        <v>2005</v>
      </c>
      <c r="F35" s="20">
        <v>2006</v>
      </c>
      <c r="G35" s="20">
        <v>2007</v>
      </c>
      <c r="H35" s="20">
        <v>2008</v>
      </c>
      <c r="I35" s="20">
        <v>2009</v>
      </c>
      <c r="J35" s="20">
        <v>2010</v>
      </c>
      <c r="K35" s="20">
        <v>2011</v>
      </c>
      <c r="L35" s="20">
        <v>2012</v>
      </c>
    </row>
    <row r="36" spans="1:12" ht="17" x14ac:dyDescent="0.5">
      <c r="B36" s="20" t="s">
        <v>137</v>
      </c>
      <c r="C36" s="35">
        <v>18500</v>
      </c>
      <c r="D36" s="35">
        <v>32400</v>
      </c>
      <c r="E36" s="35">
        <v>43900</v>
      </c>
      <c r="F36" s="35">
        <v>46500</v>
      </c>
      <c r="G36" s="35">
        <v>52600</v>
      </c>
      <c r="H36" s="35">
        <v>63228</v>
      </c>
      <c r="I36" s="35">
        <v>57800</v>
      </c>
      <c r="J36" s="35">
        <v>64000</v>
      </c>
      <c r="K36" s="35">
        <v>56500</v>
      </c>
      <c r="L36" s="35">
        <v>69319</v>
      </c>
    </row>
    <row r="38" spans="1:12" ht="17" x14ac:dyDescent="0.5">
      <c r="A38" s="6" t="s">
        <v>73</v>
      </c>
      <c r="B38" s="14" t="s">
        <v>208</v>
      </c>
    </row>
    <row r="44" spans="1:12" ht="17" x14ac:dyDescent="0.5">
      <c r="A44" s="6" t="s">
        <v>75</v>
      </c>
      <c r="B44" s="14" t="s">
        <v>150</v>
      </c>
    </row>
    <row r="45" spans="1:12" ht="17" x14ac:dyDescent="0.5">
      <c r="A45" s="6"/>
    </row>
    <row r="46" spans="1:12" ht="17" x14ac:dyDescent="0.5">
      <c r="A46" s="6"/>
    </row>
    <row r="47" spans="1:12" ht="17" x14ac:dyDescent="0.5">
      <c r="A47" s="6"/>
    </row>
    <row r="48" spans="1:12" ht="17" x14ac:dyDescent="0.5">
      <c r="A48" s="6" t="s">
        <v>76</v>
      </c>
      <c r="B48" s="14" t="s">
        <v>151</v>
      </c>
    </row>
    <row r="52" spans="1:14" ht="17" x14ac:dyDescent="0.5">
      <c r="A52" s="6" t="s">
        <v>77</v>
      </c>
      <c r="B52" s="14" t="s">
        <v>81</v>
      </c>
    </row>
    <row r="56" spans="1:14" ht="17" x14ac:dyDescent="0.5">
      <c r="A56" s="6" t="s">
        <v>84</v>
      </c>
      <c r="B56" s="14" t="s">
        <v>167</v>
      </c>
    </row>
    <row r="57" spans="1:14" ht="17" x14ac:dyDescent="0.5">
      <c r="A57" s="6"/>
    </row>
    <row r="58" spans="1:14" ht="17" x14ac:dyDescent="0.5">
      <c r="A58" s="6"/>
    </row>
    <row r="59" spans="1:14" ht="17" x14ac:dyDescent="0.5">
      <c r="A59" s="6"/>
    </row>
    <row r="60" spans="1:14" ht="17" x14ac:dyDescent="0.5">
      <c r="A60" s="5" t="s">
        <v>168</v>
      </c>
    </row>
    <row r="61" spans="1:14" ht="17" x14ac:dyDescent="0.5">
      <c r="B61" s="5" t="s">
        <v>147</v>
      </c>
    </row>
    <row r="62" spans="1:14" ht="17" x14ac:dyDescent="0.45">
      <c r="B62" s="46"/>
      <c r="C62" s="47">
        <v>2001</v>
      </c>
      <c r="D62" s="47">
        <v>2002</v>
      </c>
      <c r="E62" s="47">
        <v>2003</v>
      </c>
      <c r="F62" s="47">
        <v>2004</v>
      </c>
      <c r="G62" s="47">
        <v>2005</v>
      </c>
      <c r="H62" s="47">
        <v>2006</v>
      </c>
      <c r="I62" s="47">
        <v>2007</v>
      </c>
      <c r="J62" s="47">
        <v>2008</v>
      </c>
      <c r="K62" s="47">
        <v>2009</v>
      </c>
      <c r="L62" s="47">
        <v>2010</v>
      </c>
      <c r="M62" s="47">
        <v>2011</v>
      </c>
      <c r="N62" s="47">
        <v>2012</v>
      </c>
    </row>
    <row r="63" spans="1:14" x14ac:dyDescent="0.45">
      <c r="B63" s="48" t="s">
        <v>169</v>
      </c>
      <c r="C63" s="49">
        <v>2302</v>
      </c>
      <c r="D63" s="49">
        <v>2318</v>
      </c>
      <c r="E63" s="49">
        <v>2232</v>
      </c>
      <c r="F63" s="49">
        <v>2350</v>
      </c>
      <c r="G63" s="49">
        <v>2356</v>
      </c>
      <c r="H63" s="49">
        <v>2323</v>
      </c>
      <c r="I63" s="49">
        <v>2382</v>
      </c>
      <c r="J63" s="49">
        <v>2415</v>
      </c>
      <c r="K63" s="49">
        <v>2455</v>
      </c>
      <c r="L63" s="49">
        <v>2497</v>
      </c>
      <c r="M63" s="49">
        <v>2440</v>
      </c>
      <c r="N63" s="49">
        <v>2477</v>
      </c>
    </row>
    <row r="64" spans="1:14" x14ac:dyDescent="0.45">
      <c r="B64" s="48" t="s">
        <v>170</v>
      </c>
      <c r="C64" s="49">
        <v>1680</v>
      </c>
      <c r="D64" s="49">
        <v>1956</v>
      </c>
      <c r="E64" s="49">
        <v>1888</v>
      </c>
      <c r="F64" s="49">
        <v>2126</v>
      </c>
      <c r="G64" s="49">
        <v>2175</v>
      </c>
      <c r="H64" s="49">
        <v>2173</v>
      </c>
      <c r="I64" s="49">
        <v>2268</v>
      </c>
      <c r="J64" s="49">
        <v>2297</v>
      </c>
      <c r="K64" s="49">
        <v>2396</v>
      </c>
      <c r="L64" s="49">
        <v>2430</v>
      </c>
      <c r="M64" s="49">
        <v>2367</v>
      </c>
      <c r="N64" s="49">
        <v>2403</v>
      </c>
    </row>
    <row r="65" spans="1:14" ht="31" x14ac:dyDescent="0.45">
      <c r="B65" s="50" t="s">
        <v>178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1:14" ht="17" x14ac:dyDescent="0.5">
      <c r="A66" s="6"/>
    </row>
    <row r="67" spans="1:14" ht="17" x14ac:dyDescent="0.5">
      <c r="A67" s="6" t="s">
        <v>73</v>
      </c>
      <c r="B67" s="51" t="s">
        <v>176</v>
      </c>
    </row>
    <row r="68" spans="1:14" ht="17" x14ac:dyDescent="0.5">
      <c r="A68" s="6"/>
    </row>
    <row r="71" spans="1:14" ht="17" x14ac:dyDescent="0.5">
      <c r="A71" s="6" t="s">
        <v>75</v>
      </c>
      <c r="B71" s="14" t="s">
        <v>227</v>
      </c>
    </row>
    <row r="72" spans="1:14" ht="17" x14ac:dyDescent="0.5">
      <c r="A72" s="6"/>
    </row>
    <row r="73" spans="1:14" ht="17" x14ac:dyDescent="0.5">
      <c r="A73" s="6"/>
    </row>
    <row r="74" spans="1:14" ht="17" x14ac:dyDescent="0.5">
      <c r="A74" s="6"/>
    </row>
    <row r="75" spans="1:14" ht="17" x14ac:dyDescent="0.5">
      <c r="A75" s="6"/>
    </row>
    <row r="76" spans="1:14" ht="17" x14ac:dyDescent="0.5">
      <c r="A76" s="6"/>
    </row>
    <row r="77" spans="1:14" ht="17" x14ac:dyDescent="0.5">
      <c r="A77" s="6"/>
    </row>
    <row r="78" spans="1:14" ht="17" x14ac:dyDescent="0.5">
      <c r="A78" s="6"/>
    </row>
    <row r="79" spans="1:14" ht="17" x14ac:dyDescent="0.5">
      <c r="A79" s="6"/>
    </row>
    <row r="80" spans="1:14" ht="17" x14ac:dyDescent="0.5">
      <c r="A80" s="5" t="s">
        <v>174</v>
      </c>
    </row>
    <row r="81" spans="1:25" x14ac:dyDescent="0.45">
      <c r="B81" s="39" t="s">
        <v>190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25" ht="17" x14ac:dyDescent="0.5">
      <c r="B82" s="52"/>
      <c r="C82" s="20">
        <v>1989</v>
      </c>
      <c r="D82" s="20">
        <v>1990</v>
      </c>
      <c r="E82" s="20">
        <v>1991</v>
      </c>
      <c r="F82" s="20">
        <v>1992</v>
      </c>
      <c r="G82" s="20">
        <v>1993</v>
      </c>
      <c r="H82" s="20">
        <v>1994</v>
      </c>
      <c r="I82" s="20">
        <v>1995</v>
      </c>
      <c r="J82" s="20">
        <v>1996</v>
      </c>
      <c r="K82" s="52">
        <v>1997</v>
      </c>
      <c r="L82" s="52">
        <v>1998</v>
      </c>
      <c r="M82" s="52">
        <v>1999</v>
      </c>
      <c r="N82" s="52">
        <v>2000</v>
      </c>
      <c r="O82" s="52">
        <v>2001</v>
      </c>
      <c r="P82" s="52">
        <v>2002</v>
      </c>
      <c r="Q82" s="52">
        <v>2003</v>
      </c>
      <c r="R82" s="52">
        <v>2004</v>
      </c>
      <c r="S82" s="52">
        <v>2005</v>
      </c>
      <c r="T82" s="52">
        <v>2006</v>
      </c>
      <c r="U82" s="53">
        <v>2007</v>
      </c>
      <c r="V82" s="20">
        <v>2008</v>
      </c>
      <c r="W82" s="20">
        <v>2009</v>
      </c>
      <c r="X82" s="20">
        <v>2010</v>
      </c>
      <c r="Y82" s="20">
        <v>2011</v>
      </c>
    </row>
    <row r="83" spans="1:25" ht="17" x14ac:dyDescent="0.5">
      <c r="B83" s="52" t="s">
        <v>191</v>
      </c>
      <c r="C83" s="35">
        <v>219</v>
      </c>
      <c r="D83" s="35">
        <v>401</v>
      </c>
      <c r="E83" s="35">
        <v>523</v>
      </c>
      <c r="F83" s="35">
        <v>672</v>
      </c>
      <c r="G83" s="35">
        <v>675</v>
      </c>
      <c r="H83" s="35">
        <v>640</v>
      </c>
      <c r="I83" s="35">
        <v>676</v>
      </c>
      <c r="J83" s="54">
        <v>1050</v>
      </c>
      <c r="K83" s="54">
        <v>1166</v>
      </c>
      <c r="L83" s="54">
        <v>1617</v>
      </c>
      <c r="M83" s="54">
        <v>2228</v>
      </c>
      <c r="N83" s="54">
        <v>3466</v>
      </c>
      <c r="O83" s="54">
        <v>3525</v>
      </c>
      <c r="P83" s="54">
        <v>3714</v>
      </c>
      <c r="Q83" s="54">
        <v>3510</v>
      </c>
      <c r="R83" s="54">
        <v>3166</v>
      </c>
      <c r="S83" s="54">
        <v>3036</v>
      </c>
      <c r="T83" s="54">
        <v>2794</v>
      </c>
      <c r="U83" s="55">
        <v>2835</v>
      </c>
      <c r="V83" s="35">
        <v>2835</v>
      </c>
      <c r="W83" s="35">
        <v>2751</v>
      </c>
      <c r="X83" s="35">
        <v>2689</v>
      </c>
      <c r="Y83" s="35">
        <v>2671</v>
      </c>
    </row>
    <row r="84" spans="1:25" x14ac:dyDescent="0.4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25" ht="18" x14ac:dyDescent="0.55000000000000004">
      <c r="A85" s="6" t="s">
        <v>73</v>
      </c>
      <c r="B85" s="14" t="s">
        <v>175</v>
      </c>
      <c r="I85" s="39"/>
      <c r="J85" s="39"/>
      <c r="K85" s="39"/>
      <c r="L85" s="39"/>
      <c r="M85" s="39"/>
    </row>
    <row r="86" spans="1:25" ht="17" x14ac:dyDescent="0.5">
      <c r="A86" s="6"/>
      <c r="I86" s="39"/>
      <c r="J86" s="39"/>
      <c r="K86" s="39"/>
      <c r="L86" s="39"/>
      <c r="M86" s="39"/>
    </row>
    <row r="87" spans="1:25" ht="17" x14ac:dyDescent="0.5">
      <c r="A87" s="6"/>
      <c r="I87" s="39"/>
      <c r="J87" s="39"/>
      <c r="K87" s="39"/>
      <c r="L87" s="39"/>
      <c r="M87" s="39"/>
    </row>
    <row r="88" spans="1:25" ht="17" x14ac:dyDescent="0.5">
      <c r="A88" s="6"/>
      <c r="K88" s="39"/>
      <c r="L88" s="39"/>
      <c r="M88" s="39"/>
    </row>
    <row r="89" spans="1:25" ht="17" x14ac:dyDescent="0.5">
      <c r="A89" s="6" t="s">
        <v>75</v>
      </c>
      <c r="B89" s="14" t="s">
        <v>172</v>
      </c>
      <c r="J89" s="39"/>
      <c r="K89" s="39"/>
      <c r="L89" s="39"/>
      <c r="M89" s="39"/>
    </row>
    <row r="90" spans="1:25" ht="17" x14ac:dyDescent="0.5">
      <c r="A90" s="6"/>
      <c r="I90" s="39"/>
      <c r="J90" s="39"/>
      <c r="K90" s="39"/>
      <c r="L90" s="39"/>
      <c r="M90" s="39"/>
    </row>
    <row r="91" spans="1:25" ht="17" x14ac:dyDescent="0.5">
      <c r="A91" s="6"/>
      <c r="I91" s="39"/>
      <c r="J91" s="39"/>
      <c r="K91" s="39"/>
      <c r="L91" s="39"/>
      <c r="M91" s="39"/>
    </row>
    <row r="92" spans="1:25" ht="17" x14ac:dyDescent="0.5">
      <c r="A92" s="6"/>
      <c r="I92" s="39"/>
      <c r="J92" s="39"/>
      <c r="K92" s="39"/>
      <c r="L92" s="39"/>
      <c r="M92" s="39"/>
    </row>
    <row r="93" spans="1:25" ht="17" x14ac:dyDescent="0.5">
      <c r="A93" s="6" t="s">
        <v>76</v>
      </c>
      <c r="B93" s="14" t="s">
        <v>173</v>
      </c>
      <c r="I93" s="39"/>
      <c r="J93" s="39"/>
      <c r="K93" s="39"/>
      <c r="L93" s="39"/>
      <c r="M93" s="39"/>
    </row>
    <row r="94" spans="1:25" x14ac:dyDescent="0.45">
      <c r="I94" s="39"/>
      <c r="J94" s="39"/>
      <c r="K94" s="39"/>
      <c r="L94" s="39"/>
      <c r="M94" s="39"/>
    </row>
    <row r="95" spans="1:25" x14ac:dyDescent="0.45">
      <c r="I95" s="39"/>
      <c r="J95" s="39"/>
      <c r="K95" s="39"/>
      <c r="L95" s="39"/>
      <c r="M95" s="39"/>
    </row>
    <row r="96" spans="1:25" x14ac:dyDescent="0.45">
      <c r="I96" s="39"/>
      <c r="J96" s="39"/>
      <c r="K96" s="39"/>
      <c r="L96" s="39"/>
      <c r="M96" s="39"/>
    </row>
    <row r="97" spans="1:13" ht="17" x14ac:dyDescent="0.5">
      <c r="A97" s="6" t="s">
        <v>77</v>
      </c>
      <c r="B97" s="14" t="s">
        <v>81</v>
      </c>
      <c r="I97" s="39"/>
      <c r="J97" s="39"/>
      <c r="K97" s="39"/>
      <c r="L97" s="39"/>
      <c r="M97" s="39"/>
    </row>
    <row r="98" spans="1:13" x14ac:dyDescent="0.45">
      <c r="I98" s="39"/>
      <c r="J98" s="39"/>
      <c r="K98" s="39"/>
      <c r="L98" s="39"/>
      <c r="M98" s="39"/>
    </row>
    <row r="99" spans="1:13" x14ac:dyDescent="0.45">
      <c r="I99" s="39"/>
      <c r="J99" s="39"/>
      <c r="K99" s="39"/>
      <c r="L99" s="39"/>
      <c r="M99" s="39"/>
    </row>
    <row r="100" spans="1:13" x14ac:dyDescent="0.45">
      <c r="G100" s="39"/>
      <c r="H100" s="39"/>
      <c r="I100" s="39"/>
      <c r="J100" s="39"/>
      <c r="K100" s="39"/>
      <c r="L100" s="39"/>
      <c r="M100" s="39"/>
    </row>
    <row r="101" spans="1:13" ht="17" x14ac:dyDescent="0.5">
      <c r="A101" s="6" t="s">
        <v>84</v>
      </c>
      <c r="B101" s="14" t="s">
        <v>183</v>
      </c>
      <c r="G101" s="39"/>
      <c r="H101" s="39"/>
      <c r="I101" s="39"/>
      <c r="J101" s="39"/>
      <c r="K101" s="39"/>
      <c r="L101" s="39"/>
      <c r="M101" s="39"/>
    </row>
  </sheetData>
  <mergeCells count="2">
    <mergeCell ref="B2:O2"/>
    <mergeCell ref="A1:O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sqref="A1:I1"/>
    </sheetView>
  </sheetViews>
  <sheetFormatPr defaultColWidth="8.69140625" defaultRowHeight="17" x14ac:dyDescent="0.5"/>
  <cols>
    <col min="1" max="1" width="10" style="5" bestFit="1" customWidth="1"/>
    <col min="9" max="9" width="9.765625" customWidth="1"/>
  </cols>
  <sheetData>
    <row r="1" spans="1:13" ht="21.5" x14ac:dyDescent="0.6">
      <c r="A1" s="76" t="s">
        <v>120</v>
      </c>
      <c r="B1" s="76"/>
      <c r="C1" s="76"/>
      <c r="D1" s="76"/>
      <c r="E1" s="76"/>
      <c r="F1" s="76"/>
      <c r="G1" s="76"/>
      <c r="H1" s="76"/>
      <c r="I1" s="76"/>
    </row>
    <row r="2" spans="1:13" s="5" customFormat="1" ht="21" customHeight="1" x14ac:dyDescent="0.5">
      <c r="A2" s="80" t="s">
        <v>117</v>
      </c>
      <c r="B2" s="80"/>
      <c r="C2" s="80"/>
      <c r="D2" s="80"/>
      <c r="E2" s="80"/>
      <c r="F2" s="80"/>
      <c r="G2" s="80"/>
      <c r="H2" s="80"/>
      <c r="I2" s="80"/>
      <c r="J2" s="14"/>
      <c r="K2" s="14"/>
      <c r="L2" s="14"/>
      <c r="M2" s="14"/>
    </row>
    <row r="3" spans="1:13" ht="22.5" customHeight="1" x14ac:dyDescent="0.45">
      <c r="A3" s="80"/>
      <c r="B3" s="80"/>
      <c r="C3" s="80"/>
      <c r="D3" s="80"/>
      <c r="E3" s="80"/>
      <c r="F3" s="80"/>
      <c r="G3" s="80"/>
      <c r="H3" s="80"/>
      <c r="I3" s="80"/>
    </row>
    <row r="5" spans="1:13" x14ac:dyDescent="0.5">
      <c r="A5" s="5" t="s">
        <v>222</v>
      </c>
      <c r="B5" t="s">
        <v>118</v>
      </c>
    </row>
    <row r="6" spans="1:13" x14ac:dyDescent="0.5">
      <c r="B6" t="s">
        <v>220</v>
      </c>
    </row>
    <row r="25" spans="1:2" x14ac:dyDescent="0.5">
      <c r="A25" s="5" t="s">
        <v>223</v>
      </c>
      <c r="B25" t="s">
        <v>119</v>
      </c>
    </row>
    <row r="26" spans="1:2" x14ac:dyDescent="0.5">
      <c r="B26" t="s">
        <v>221</v>
      </c>
    </row>
    <row r="45" spans="1:9" x14ac:dyDescent="0.5">
      <c r="B45" s="78"/>
      <c r="C45" s="78"/>
      <c r="D45" s="78"/>
      <c r="E45" s="78"/>
      <c r="F45" s="78"/>
      <c r="G45" s="78"/>
      <c r="H45" s="78"/>
      <c r="I45" s="78"/>
    </row>
    <row r="46" spans="1:9" x14ac:dyDescent="0.5">
      <c r="B46" s="78"/>
      <c r="C46" s="78"/>
      <c r="D46" s="78"/>
      <c r="E46" s="78"/>
      <c r="F46" s="78"/>
      <c r="G46" s="78"/>
      <c r="H46" s="78"/>
      <c r="I46" s="78"/>
    </row>
    <row r="47" spans="1:9" x14ac:dyDescent="0.5">
      <c r="A47" s="6"/>
    </row>
    <row r="63" spans="1:1" x14ac:dyDescent="0.5">
      <c r="A63" s="6"/>
    </row>
    <row r="64" spans="1:1" x14ac:dyDescent="0.5">
      <c r="A64" s="6"/>
    </row>
    <row r="67" spans="1:9" ht="18" customHeight="1" x14ac:dyDescent="0.5">
      <c r="B67" s="78"/>
      <c r="C67" s="78"/>
      <c r="D67" s="78"/>
      <c r="E67" s="78"/>
      <c r="F67" s="78"/>
      <c r="G67" s="78"/>
      <c r="H67" s="78"/>
      <c r="I67" s="78"/>
    </row>
    <row r="68" spans="1:9" x14ac:dyDescent="0.5">
      <c r="B68" s="78"/>
      <c r="C68" s="78"/>
      <c r="D68" s="78"/>
      <c r="E68" s="78"/>
      <c r="F68" s="78"/>
      <c r="G68" s="78"/>
      <c r="H68" s="78"/>
      <c r="I68" s="78"/>
    </row>
    <row r="69" spans="1:9" x14ac:dyDescent="0.5">
      <c r="A69" s="6"/>
      <c r="C69" s="22"/>
      <c r="D69" s="22"/>
      <c r="E69" s="22"/>
      <c r="F69" s="22"/>
      <c r="G69" s="22"/>
      <c r="H69" s="22"/>
      <c r="I69" s="22"/>
    </row>
    <row r="82" spans="1:9" x14ac:dyDescent="0.5">
      <c r="A82" s="6"/>
    </row>
    <row r="86" spans="1:9" x14ac:dyDescent="0.5">
      <c r="B86" s="78"/>
      <c r="C86" s="78"/>
      <c r="D86" s="78"/>
      <c r="E86" s="78"/>
      <c r="F86" s="78"/>
      <c r="G86" s="78"/>
      <c r="H86" s="78"/>
      <c r="I86" s="78"/>
    </row>
    <row r="87" spans="1:9" x14ac:dyDescent="0.5">
      <c r="B87" s="78"/>
      <c r="C87" s="78"/>
      <c r="D87" s="78"/>
      <c r="E87" s="78"/>
      <c r="F87" s="78"/>
      <c r="G87" s="78"/>
      <c r="H87" s="78"/>
      <c r="I87" s="78"/>
    </row>
    <row r="88" spans="1:9" x14ac:dyDescent="0.5">
      <c r="C88" s="22"/>
      <c r="D88" s="22"/>
      <c r="E88" s="22"/>
      <c r="F88" s="22"/>
      <c r="G88" s="22"/>
      <c r="H88" s="22"/>
      <c r="I88" s="22"/>
    </row>
    <row r="104" spans="1:1" x14ac:dyDescent="0.5">
      <c r="A104" s="6"/>
    </row>
  </sheetData>
  <mergeCells count="5">
    <mergeCell ref="A1:I1"/>
    <mergeCell ref="B45:I46"/>
    <mergeCell ref="B67:I68"/>
    <mergeCell ref="B86:I87"/>
    <mergeCell ref="A2:I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sqref="A1:I1"/>
    </sheetView>
  </sheetViews>
  <sheetFormatPr defaultColWidth="8.69140625" defaultRowHeight="16.5" x14ac:dyDescent="0.45"/>
  <cols>
    <col min="1" max="1" width="9.84375" customWidth="1"/>
  </cols>
  <sheetData>
    <row r="1" spans="1:9" ht="21.5" x14ac:dyDescent="0.6">
      <c r="A1" s="76" t="s">
        <v>121</v>
      </c>
      <c r="B1" s="76"/>
      <c r="C1" s="76"/>
      <c r="D1" s="76"/>
      <c r="E1" s="76"/>
      <c r="F1" s="76"/>
      <c r="G1" s="76"/>
      <c r="H1" s="76"/>
      <c r="I1" s="76"/>
    </row>
    <row r="3" spans="1:9" ht="17" x14ac:dyDescent="0.5">
      <c r="A3" s="5" t="s">
        <v>236</v>
      </c>
      <c r="B3" t="s">
        <v>113</v>
      </c>
    </row>
    <row r="4" spans="1:9" ht="17" x14ac:dyDescent="0.5">
      <c r="A4" s="5"/>
      <c r="B4" t="s">
        <v>114</v>
      </c>
    </row>
    <row r="5" spans="1:9" ht="17" x14ac:dyDescent="0.5">
      <c r="A5" s="5"/>
    </row>
    <row r="6" spans="1:9" ht="17" x14ac:dyDescent="0.5">
      <c r="A6" s="5"/>
    </row>
    <row r="7" spans="1:9" ht="17" x14ac:dyDescent="0.5">
      <c r="A7" s="5"/>
    </row>
    <row r="8" spans="1:9" ht="17" x14ac:dyDescent="0.5">
      <c r="A8" s="5"/>
    </row>
    <row r="9" spans="1:9" ht="17" x14ac:dyDescent="0.5">
      <c r="A9" s="5"/>
    </row>
    <row r="10" spans="1:9" ht="17" x14ac:dyDescent="0.5">
      <c r="A10" s="5"/>
    </row>
    <row r="11" spans="1:9" ht="17" x14ac:dyDescent="0.5">
      <c r="A11" s="5"/>
    </row>
    <row r="12" spans="1:9" ht="17" x14ac:dyDescent="0.5">
      <c r="A12" s="5"/>
    </row>
    <row r="13" spans="1:9" ht="17" x14ac:dyDescent="0.5">
      <c r="A13" s="5"/>
    </row>
    <row r="14" spans="1:9" ht="17" x14ac:dyDescent="0.5">
      <c r="A14" s="5"/>
    </row>
    <row r="15" spans="1:9" ht="17" x14ac:dyDescent="0.5">
      <c r="A15" s="5"/>
    </row>
    <row r="16" spans="1:9" ht="17" x14ac:dyDescent="0.5">
      <c r="A16" s="5"/>
    </row>
    <row r="17" spans="1:9" ht="17" x14ac:dyDescent="0.5">
      <c r="A17" s="5"/>
    </row>
    <row r="18" spans="1:9" ht="17" x14ac:dyDescent="0.5">
      <c r="A18" s="5"/>
    </row>
    <row r="19" spans="1:9" ht="17" x14ac:dyDescent="0.5">
      <c r="A19" s="5"/>
    </row>
    <row r="20" spans="1:9" ht="17" x14ac:dyDescent="0.5">
      <c r="A20" s="5"/>
    </row>
    <row r="21" spans="1:9" ht="17" x14ac:dyDescent="0.5">
      <c r="A21" s="5"/>
    </row>
    <row r="22" spans="1:9" ht="17" x14ac:dyDescent="0.5">
      <c r="A22" s="5"/>
    </row>
    <row r="23" spans="1:9" ht="17" x14ac:dyDescent="0.5">
      <c r="A23" s="5"/>
    </row>
    <row r="24" spans="1:9" ht="17" x14ac:dyDescent="0.5">
      <c r="A24" s="6" t="s">
        <v>73</v>
      </c>
      <c r="B24" t="s">
        <v>106</v>
      </c>
    </row>
    <row r="25" spans="1:9" ht="17" x14ac:dyDescent="0.5">
      <c r="A25" s="5"/>
    </row>
    <row r="26" spans="1:9" ht="17" x14ac:dyDescent="0.5">
      <c r="A26" s="5"/>
      <c r="B26" s="20" t="s">
        <v>107</v>
      </c>
      <c r="C26" s="19"/>
      <c r="D26" s="19"/>
      <c r="E26" s="19"/>
      <c r="F26" s="19"/>
      <c r="G26" s="19"/>
      <c r="H26" s="19"/>
      <c r="I26" s="19"/>
    </row>
    <row r="27" spans="1:9" ht="17" x14ac:dyDescent="0.5">
      <c r="A27" s="5"/>
      <c r="B27" s="20" t="s">
        <v>108</v>
      </c>
      <c r="C27" s="19"/>
      <c r="D27" s="19"/>
      <c r="E27" s="19"/>
      <c r="F27" s="19"/>
      <c r="G27" s="19"/>
      <c r="H27" s="19"/>
      <c r="I27" s="19"/>
    </row>
    <row r="28" spans="1:9" ht="17" x14ac:dyDescent="0.5">
      <c r="A28" s="5"/>
      <c r="B28" s="20" t="s">
        <v>109</v>
      </c>
      <c r="C28" s="19"/>
      <c r="D28" s="19"/>
      <c r="E28" s="19"/>
      <c r="F28" s="19"/>
      <c r="G28" s="19"/>
      <c r="H28" s="19"/>
      <c r="I28" s="19"/>
    </row>
    <row r="29" spans="1:9" ht="17" x14ac:dyDescent="0.5">
      <c r="A29" s="5"/>
      <c r="B29" s="20" t="s">
        <v>110</v>
      </c>
      <c r="C29" s="19"/>
      <c r="D29" s="19"/>
      <c r="E29" s="19"/>
      <c r="F29" s="19"/>
      <c r="G29" s="19"/>
      <c r="H29" s="19"/>
      <c r="I29" s="19"/>
    </row>
    <row r="30" spans="1:9" ht="17" x14ac:dyDescent="0.5">
      <c r="A30" s="5"/>
      <c r="B30" s="20" t="s">
        <v>111</v>
      </c>
      <c r="C30" s="19"/>
      <c r="D30" s="19"/>
      <c r="E30" s="19"/>
      <c r="F30" s="19"/>
      <c r="G30" s="19"/>
      <c r="H30" s="19"/>
      <c r="I30" s="19"/>
    </row>
    <row r="31" spans="1:9" ht="17" x14ac:dyDescent="0.5">
      <c r="A31" s="5"/>
    </row>
    <row r="32" spans="1:9" ht="17" x14ac:dyDescent="0.5">
      <c r="A32" s="5"/>
    </row>
    <row r="33" spans="1:3" ht="17" x14ac:dyDescent="0.5">
      <c r="A33" s="6" t="s">
        <v>75</v>
      </c>
      <c r="B33" s="21" t="s">
        <v>201</v>
      </c>
    </row>
    <row r="34" spans="1:3" ht="17" x14ac:dyDescent="0.5">
      <c r="A34" s="5"/>
    </row>
    <row r="35" spans="1:3" ht="17" x14ac:dyDescent="0.5">
      <c r="A35" s="5"/>
    </row>
    <row r="36" spans="1:3" ht="17" x14ac:dyDescent="0.5">
      <c r="A36" s="5"/>
    </row>
    <row r="37" spans="1:3" ht="17" x14ac:dyDescent="0.5">
      <c r="A37" s="6" t="s">
        <v>76</v>
      </c>
      <c r="B37" s="21" t="s">
        <v>212</v>
      </c>
      <c r="C37" s="14"/>
    </row>
    <row r="38" spans="1:3" ht="17" x14ac:dyDescent="0.5">
      <c r="A38" s="5"/>
    </row>
    <row r="39" spans="1:3" ht="17" x14ac:dyDescent="0.5">
      <c r="A39" s="5"/>
    </row>
    <row r="40" spans="1:3" ht="17" x14ac:dyDescent="0.5">
      <c r="A40" s="5"/>
    </row>
    <row r="41" spans="1:3" ht="17" x14ac:dyDescent="0.5">
      <c r="A41" s="6" t="s">
        <v>77</v>
      </c>
      <c r="B41" t="s">
        <v>213</v>
      </c>
    </row>
    <row r="42" spans="1:3" ht="17" x14ac:dyDescent="0.5">
      <c r="A42" s="5"/>
    </row>
    <row r="43" spans="1:3" ht="17" x14ac:dyDescent="0.5">
      <c r="A43" s="5"/>
    </row>
    <row r="44" spans="1:3" ht="17" x14ac:dyDescent="0.5">
      <c r="A44" s="5"/>
    </row>
    <row r="45" spans="1:3" ht="17" x14ac:dyDescent="0.5">
      <c r="A45" s="6" t="s">
        <v>84</v>
      </c>
      <c r="B45" t="s">
        <v>81</v>
      </c>
    </row>
    <row r="46" spans="1:3" ht="17" x14ac:dyDescent="0.5">
      <c r="A46" s="5"/>
    </row>
    <row r="47" spans="1:3" ht="17" x14ac:dyDescent="0.5">
      <c r="A47" s="5"/>
    </row>
    <row r="49" spans="1:2" ht="17" x14ac:dyDescent="0.5">
      <c r="A49" s="6" t="s">
        <v>161</v>
      </c>
      <c r="B49" s="21" t="s">
        <v>112</v>
      </c>
    </row>
    <row r="50" spans="1:2" ht="17" x14ac:dyDescent="0.5">
      <c r="A50" s="5"/>
    </row>
    <row r="51" spans="1:2" ht="17" x14ac:dyDescent="0.5">
      <c r="A51" s="5"/>
    </row>
    <row r="53" spans="1:2" ht="17" x14ac:dyDescent="0.5">
      <c r="A53" s="6" t="s">
        <v>198</v>
      </c>
      <c r="B53" t="s">
        <v>199</v>
      </c>
    </row>
    <row r="54" spans="1:2" ht="17" x14ac:dyDescent="0.5">
      <c r="A54" s="5"/>
    </row>
  </sheetData>
  <mergeCells count="1">
    <mergeCell ref="A1:I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sqref="A1:I1"/>
    </sheetView>
  </sheetViews>
  <sheetFormatPr defaultRowHeight="16.5" x14ac:dyDescent="0.45"/>
  <cols>
    <col min="1" max="1" width="10.07421875" bestFit="1" customWidth="1"/>
    <col min="2" max="2" width="12.53515625" customWidth="1"/>
  </cols>
  <sheetData>
    <row r="1" spans="1:9" ht="21.5" x14ac:dyDescent="0.6">
      <c r="A1" s="76" t="s">
        <v>116</v>
      </c>
      <c r="B1" s="76"/>
      <c r="C1" s="76"/>
      <c r="D1" s="76"/>
      <c r="E1" s="76"/>
      <c r="F1" s="76"/>
      <c r="G1" s="76"/>
      <c r="H1" s="76"/>
      <c r="I1" s="76"/>
    </row>
    <row r="2" spans="1:9" ht="19.5" x14ac:dyDescent="0.6">
      <c r="A2" s="79" t="s">
        <v>192</v>
      </c>
      <c r="B2" s="79"/>
      <c r="C2" s="79"/>
      <c r="D2" s="79"/>
      <c r="E2" s="79"/>
      <c r="F2" s="79"/>
      <c r="G2" s="79"/>
      <c r="H2" s="79"/>
      <c r="I2" s="79"/>
    </row>
    <row r="4" spans="1:9" ht="17" x14ac:dyDescent="0.5">
      <c r="A4" s="5" t="s">
        <v>187</v>
      </c>
    </row>
    <row r="5" spans="1:9" x14ac:dyDescent="0.45">
      <c r="B5" s="78" t="s">
        <v>211</v>
      </c>
      <c r="C5" s="78"/>
      <c r="D5" s="78"/>
      <c r="E5" s="78"/>
      <c r="F5" s="78"/>
      <c r="G5" s="78"/>
      <c r="H5" s="78"/>
      <c r="I5" s="78"/>
    </row>
    <row r="6" spans="1:9" x14ac:dyDescent="0.45">
      <c r="B6" s="78"/>
      <c r="C6" s="78"/>
      <c r="D6" s="78"/>
      <c r="E6" s="78"/>
      <c r="F6" s="78"/>
      <c r="G6" s="78"/>
      <c r="H6" s="78"/>
      <c r="I6" s="78"/>
    </row>
    <row r="7" spans="1:9" x14ac:dyDescent="0.45">
      <c r="B7" s="23"/>
      <c r="C7" s="23"/>
      <c r="D7" s="23"/>
      <c r="E7" s="23"/>
      <c r="F7" s="23"/>
      <c r="G7" s="23"/>
      <c r="H7" s="23"/>
      <c r="I7" s="23"/>
    </row>
    <row r="8" spans="1:9" ht="17" x14ac:dyDescent="0.5">
      <c r="B8" s="19"/>
      <c r="C8" s="61" t="s">
        <v>193</v>
      </c>
      <c r="D8" s="61" t="s">
        <v>194</v>
      </c>
    </row>
    <row r="9" spans="1:9" ht="17" x14ac:dyDescent="0.5">
      <c r="B9" s="20" t="s">
        <v>195</v>
      </c>
      <c r="C9" s="19">
        <v>0</v>
      </c>
      <c r="D9" s="19">
        <v>-3</v>
      </c>
    </row>
    <row r="10" spans="1:9" ht="17" x14ac:dyDescent="0.5">
      <c r="B10" s="20" t="s">
        <v>196</v>
      </c>
      <c r="C10" s="19">
        <v>2</v>
      </c>
      <c r="D10" s="19">
        <v>0</v>
      </c>
    </row>
    <row r="11" spans="1:9" ht="17" x14ac:dyDescent="0.5">
      <c r="B11" s="20" t="s">
        <v>185</v>
      </c>
      <c r="C11" s="19">
        <v>4</v>
      </c>
      <c r="D11" s="19">
        <v>0</v>
      </c>
    </row>
    <row r="12" spans="1:9" ht="17" x14ac:dyDescent="0.5">
      <c r="B12" s="20" t="s">
        <v>186</v>
      </c>
      <c r="C12" s="19">
        <v>10</v>
      </c>
      <c r="D12" s="19">
        <v>7</v>
      </c>
    </row>
    <row r="13" spans="1:9" ht="17" x14ac:dyDescent="0.5">
      <c r="B13" s="20" t="s">
        <v>197</v>
      </c>
      <c r="C13" s="19">
        <v>12</v>
      </c>
      <c r="D13" s="19">
        <v>10</v>
      </c>
    </row>
    <row r="15" spans="1:9" ht="17" x14ac:dyDescent="0.5">
      <c r="A15" s="6" t="s">
        <v>73</v>
      </c>
      <c r="B15" s="21" t="s">
        <v>209</v>
      </c>
    </row>
    <row r="20" spans="1:3" ht="17" x14ac:dyDescent="0.5">
      <c r="A20" s="6" t="s">
        <v>75</v>
      </c>
      <c r="B20" t="s">
        <v>210</v>
      </c>
    </row>
    <row r="24" spans="1:3" ht="17" x14ac:dyDescent="0.5">
      <c r="A24" s="5" t="s">
        <v>188</v>
      </c>
      <c r="B24" t="s">
        <v>218</v>
      </c>
    </row>
    <row r="25" spans="1:3" x14ac:dyDescent="0.45">
      <c r="B25" t="s">
        <v>214</v>
      </c>
    </row>
    <row r="26" spans="1:3" ht="32.25" customHeight="1" x14ac:dyDescent="0.45">
      <c r="B26" s="19"/>
      <c r="C26" s="64" t="s">
        <v>215</v>
      </c>
    </row>
    <row r="27" spans="1:3" ht="17" x14ac:dyDescent="0.5">
      <c r="B27" s="20" t="s">
        <v>195</v>
      </c>
      <c r="C27" s="19"/>
    </row>
    <row r="28" spans="1:3" ht="17" x14ac:dyDescent="0.5">
      <c r="B28" s="20" t="s">
        <v>196</v>
      </c>
      <c r="C28" s="19"/>
    </row>
    <row r="29" spans="1:3" ht="17" x14ac:dyDescent="0.5">
      <c r="B29" s="20" t="s">
        <v>185</v>
      </c>
      <c r="C29" s="19"/>
    </row>
    <row r="30" spans="1:3" ht="17" x14ac:dyDescent="0.5">
      <c r="B30" s="20" t="s">
        <v>186</v>
      </c>
      <c r="C30" s="19"/>
    </row>
    <row r="31" spans="1:3" ht="17" x14ac:dyDescent="0.5">
      <c r="B31" s="20" t="s">
        <v>197</v>
      </c>
      <c r="C31" s="19"/>
    </row>
    <row r="33" spans="1:27" ht="17" x14ac:dyDescent="0.5">
      <c r="A33" s="6" t="s">
        <v>73</v>
      </c>
      <c r="B33" s="21" t="s">
        <v>216</v>
      </c>
    </row>
    <row r="37" spans="1:27" ht="17" x14ac:dyDescent="0.5">
      <c r="A37" s="6" t="s">
        <v>75</v>
      </c>
      <c r="B37" t="s">
        <v>217</v>
      </c>
    </row>
    <row r="40" spans="1:27" ht="17" x14ac:dyDescent="0.5">
      <c r="A40" s="70" t="s">
        <v>189</v>
      </c>
      <c r="B40" s="69" t="s">
        <v>237</v>
      </c>
      <c r="C40" s="69"/>
      <c r="D40" s="69"/>
      <c r="E40" s="69"/>
      <c r="F40" s="69"/>
      <c r="G40" s="69"/>
      <c r="H40" s="69"/>
      <c r="I40" s="69"/>
    </row>
    <row r="41" spans="1:27" ht="17" x14ac:dyDescent="0.5">
      <c r="A41" s="70"/>
      <c r="B41" s="19" t="s">
        <v>231</v>
      </c>
      <c r="C41" s="19">
        <v>2</v>
      </c>
      <c r="D41" s="19">
        <v>4</v>
      </c>
      <c r="E41" s="19">
        <v>6</v>
      </c>
      <c r="F41" s="74">
        <v>14</v>
      </c>
      <c r="G41" s="19">
        <v>2</v>
      </c>
      <c r="H41" s="19">
        <v>3</v>
      </c>
      <c r="I41" s="74">
        <v>4</v>
      </c>
      <c r="J41" s="19">
        <v>2</v>
      </c>
      <c r="K41" s="19">
        <v>3</v>
      </c>
      <c r="L41" s="19">
        <v>7</v>
      </c>
      <c r="M41" s="19">
        <v>5</v>
      </c>
      <c r="N41" s="19">
        <v>3</v>
      </c>
      <c r="O41" s="19">
        <v>6</v>
      </c>
      <c r="P41" s="19">
        <v>4</v>
      </c>
      <c r="Q41" s="19">
        <v>2</v>
      </c>
      <c r="R41" s="19">
        <v>3</v>
      </c>
      <c r="S41" s="19">
        <v>7</v>
      </c>
      <c r="T41" s="19">
        <v>4</v>
      </c>
      <c r="U41" s="19">
        <v>7</v>
      </c>
      <c r="V41" s="19">
        <v>5</v>
      </c>
      <c r="W41" s="19">
        <v>4</v>
      </c>
      <c r="X41" s="19">
        <v>7</v>
      </c>
      <c r="Y41" s="19">
        <v>3</v>
      </c>
      <c r="Z41" s="19">
        <v>6</v>
      </c>
      <c r="AA41" s="19">
        <v>2</v>
      </c>
    </row>
    <row r="42" spans="1:27" x14ac:dyDescent="0.45">
      <c r="A42" s="69"/>
      <c r="B42" s="69"/>
      <c r="C42" s="69"/>
      <c r="D42" s="69"/>
      <c r="E42" s="69"/>
      <c r="F42" s="69"/>
      <c r="G42" s="69"/>
      <c r="H42" s="69"/>
      <c r="I42" s="69"/>
    </row>
    <row r="43" spans="1:27" ht="17" x14ac:dyDescent="0.5">
      <c r="A43" s="6" t="s">
        <v>73</v>
      </c>
      <c r="B43" s="21" t="s">
        <v>232</v>
      </c>
      <c r="C43" s="71"/>
      <c r="D43" s="69"/>
      <c r="E43" s="69"/>
      <c r="F43" s="69"/>
      <c r="G43" s="69"/>
      <c r="H43" s="69"/>
      <c r="I43" s="69"/>
    </row>
    <row r="44" spans="1:27" ht="17" x14ac:dyDescent="0.5">
      <c r="A44" s="69"/>
      <c r="B44" s="70"/>
      <c r="C44" s="69"/>
      <c r="D44" s="69"/>
      <c r="E44" s="69"/>
      <c r="F44" s="69"/>
      <c r="G44" s="69"/>
      <c r="H44" s="69"/>
      <c r="I44" s="69"/>
    </row>
    <row r="45" spans="1:27" ht="17" x14ac:dyDescent="0.5">
      <c r="A45" s="69"/>
      <c r="B45" s="70"/>
      <c r="C45" s="69"/>
      <c r="D45" s="69"/>
      <c r="E45" s="69"/>
      <c r="F45" s="69"/>
      <c r="G45" s="69"/>
      <c r="H45" s="69"/>
      <c r="I45" s="69"/>
    </row>
    <row r="46" spans="1:27" ht="17" x14ac:dyDescent="0.5">
      <c r="A46" s="69"/>
      <c r="B46" s="70"/>
      <c r="C46" s="69"/>
      <c r="D46" s="69"/>
      <c r="E46" s="69"/>
      <c r="F46" s="69"/>
      <c r="G46" s="69"/>
      <c r="H46" s="69"/>
      <c r="I46" s="69"/>
    </row>
    <row r="47" spans="1:27" ht="17" x14ac:dyDescent="0.5">
      <c r="A47" s="69"/>
      <c r="B47" s="70"/>
      <c r="C47" s="69"/>
      <c r="D47" s="69"/>
      <c r="E47" s="69"/>
      <c r="F47" s="69"/>
      <c r="G47" s="69"/>
      <c r="H47" s="69"/>
      <c r="I47" s="69"/>
    </row>
    <row r="48" spans="1:27" ht="17" x14ac:dyDescent="0.5">
      <c r="A48" s="69"/>
      <c r="B48" s="70"/>
      <c r="C48" s="69"/>
      <c r="D48" s="69"/>
      <c r="E48" s="69"/>
      <c r="F48" s="69"/>
      <c r="G48" s="69"/>
      <c r="H48" s="69"/>
      <c r="I48" s="69"/>
    </row>
    <row r="49" spans="1:9" x14ac:dyDescent="0.45">
      <c r="A49" s="69"/>
      <c r="B49" s="69"/>
      <c r="C49" s="69"/>
      <c r="D49" s="69"/>
      <c r="E49" s="69"/>
      <c r="F49" s="69"/>
      <c r="G49" s="69"/>
      <c r="H49" s="69"/>
      <c r="I49" s="69"/>
    </row>
    <row r="50" spans="1:9" ht="17" x14ac:dyDescent="0.5">
      <c r="A50" s="72"/>
      <c r="B50" s="21"/>
      <c r="C50" s="69"/>
      <c r="D50" s="69"/>
      <c r="E50" s="69"/>
      <c r="F50" s="69"/>
      <c r="G50" s="69"/>
      <c r="H50" s="69"/>
      <c r="I50" s="69"/>
    </row>
    <row r="51" spans="1:9" x14ac:dyDescent="0.45">
      <c r="A51" s="69"/>
      <c r="B51" s="69"/>
      <c r="C51" s="69"/>
      <c r="D51" s="69"/>
      <c r="E51" s="69"/>
      <c r="F51" s="69"/>
      <c r="G51" s="69"/>
      <c r="H51" s="69"/>
      <c r="I51" s="69"/>
    </row>
    <row r="52" spans="1:9" x14ac:dyDescent="0.4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45">
      <c r="A53" s="69"/>
      <c r="B53" s="69" t="s">
        <v>233</v>
      </c>
      <c r="C53" s="69"/>
      <c r="D53" s="69"/>
      <c r="E53" s="69"/>
      <c r="F53" s="69"/>
      <c r="G53" s="69"/>
      <c r="H53" s="69"/>
      <c r="I53" s="69"/>
    </row>
    <row r="54" spans="1:9" ht="17" x14ac:dyDescent="0.5">
      <c r="A54" s="72"/>
      <c r="B54" s="69"/>
      <c r="C54" s="69"/>
      <c r="D54" s="69"/>
      <c r="E54" s="69"/>
      <c r="F54" s="69"/>
      <c r="G54" s="69"/>
      <c r="H54" s="69"/>
      <c r="I54" s="69"/>
    </row>
    <row r="55" spans="1:9" ht="17" x14ac:dyDescent="0.5">
      <c r="A55" s="72"/>
      <c r="B55" s="69"/>
      <c r="C55" s="69"/>
      <c r="D55" s="69"/>
      <c r="E55" s="69"/>
      <c r="F55" s="69"/>
      <c r="G55" s="69"/>
      <c r="H55" s="69"/>
      <c r="I55" s="69"/>
    </row>
    <row r="56" spans="1:9" x14ac:dyDescent="0.45">
      <c r="A56" s="69"/>
      <c r="B56" s="69"/>
      <c r="C56" s="69"/>
      <c r="D56" s="69"/>
      <c r="E56" s="69"/>
      <c r="F56" s="69"/>
      <c r="G56" s="69"/>
      <c r="H56" s="69"/>
      <c r="I56" s="69"/>
    </row>
    <row r="57" spans="1:9" x14ac:dyDescent="0.45">
      <c r="A57" s="69"/>
      <c r="B57" s="69"/>
      <c r="C57" s="69"/>
      <c r="D57" s="69"/>
      <c r="E57" s="69"/>
      <c r="F57" s="69"/>
      <c r="G57" s="69"/>
      <c r="H57" s="69"/>
      <c r="I57" s="69"/>
    </row>
    <row r="58" spans="1:9" ht="17" x14ac:dyDescent="0.5">
      <c r="A58" s="70"/>
      <c r="B58" s="69"/>
      <c r="C58" s="69"/>
      <c r="D58" s="69"/>
      <c r="E58" s="69"/>
      <c r="F58" s="69"/>
      <c r="G58" s="69"/>
      <c r="H58" s="69"/>
      <c r="I58" s="69"/>
    </row>
    <row r="59" spans="1:9" x14ac:dyDescent="0.45">
      <c r="A59" s="69"/>
      <c r="B59" s="69"/>
      <c r="C59" s="69"/>
      <c r="D59" s="69"/>
      <c r="E59" s="69"/>
      <c r="F59" s="69"/>
      <c r="G59" s="69"/>
      <c r="H59" s="69"/>
      <c r="I59" s="69"/>
    </row>
    <row r="60" spans="1:9" ht="17" x14ac:dyDescent="0.5">
      <c r="A60" s="69"/>
      <c r="B60" s="69"/>
      <c r="C60" s="73"/>
      <c r="D60" s="73"/>
      <c r="E60" s="69"/>
      <c r="F60" s="69"/>
      <c r="G60" s="69"/>
      <c r="H60" s="69"/>
      <c r="I60" s="69"/>
    </row>
    <row r="61" spans="1:9" ht="17" x14ac:dyDescent="0.5">
      <c r="A61" s="69"/>
      <c r="B61" s="70"/>
      <c r="C61" s="69"/>
      <c r="D61" s="69"/>
      <c r="E61" s="69"/>
      <c r="F61" s="69"/>
      <c r="G61" s="69"/>
      <c r="H61" s="69"/>
      <c r="I61" s="69"/>
    </row>
    <row r="62" spans="1:9" ht="17" x14ac:dyDescent="0.5">
      <c r="A62" s="69"/>
      <c r="B62" s="70"/>
      <c r="C62" s="69"/>
      <c r="D62" s="69"/>
      <c r="E62" s="69"/>
      <c r="F62" s="69"/>
      <c r="G62" s="69"/>
      <c r="H62" s="69"/>
      <c r="I62" s="69"/>
    </row>
    <row r="63" spans="1:9" ht="17" x14ac:dyDescent="0.5">
      <c r="A63" s="69"/>
      <c r="B63" s="70"/>
      <c r="C63" s="69"/>
      <c r="D63" s="69"/>
      <c r="E63" s="69"/>
      <c r="F63" s="69"/>
      <c r="G63" s="69"/>
      <c r="H63" s="69"/>
      <c r="I63" s="69"/>
    </row>
    <row r="64" spans="1:9" ht="17" x14ac:dyDescent="0.5">
      <c r="A64" s="69"/>
      <c r="B64" s="70"/>
      <c r="C64" s="69"/>
      <c r="D64" s="69"/>
      <c r="E64" s="69"/>
      <c r="F64" s="69"/>
      <c r="G64" s="69"/>
      <c r="H64" s="69"/>
      <c r="I64" s="69"/>
    </row>
    <row r="65" spans="1:9" ht="17" x14ac:dyDescent="0.5">
      <c r="A65" s="69"/>
      <c r="B65" s="70"/>
      <c r="C65" s="69"/>
      <c r="D65" s="69"/>
      <c r="E65" s="69"/>
      <c r="F65" s="69"/>
      <c r="G65" s="69"/>
      <c r="H65" s="69"/>
      <c r="I65" s="69"/>
    </row>
    <row r="66" spans="1:9" ht="17" x14ac:dyDescent="0.5">
      <c r="A66" s="6" t="s">
        <v>73</v>
      </c>
      <c r="B66" s="21" t="s">
        <v>234</v>
      </c>
      <c r="C66" s="69"/>
      <c r="D66" s="69"/>
      <c r="E66" s="69"/>
      <c r="F66" s="69"/>
      <c r="G66" s="69"/>
      <c r="H66" s="69"/>
      <c r="I66" s="69"/>
    </row>
    <row r="67" spans="1:9" x14ac:dyDescent="0.45">
      <c r="A67" s="69"/>
      <c r="B67" s="69"/>
      <c r="C67" s="69"/>
      <c r="D67" s="69"/>
      <c r="E67" s="69"/>
      <c r="F67" s="69"/>
      <c r="G67" s="69"/>
      <c r="H67" s="69"/>
      <c r="I67" s="69"/>
    </row>
    <row r="68" spans="1:9" x14ac:dyDescent="0.45">
      <c r="A68" s="69"/>
      <c r="B68" s="69"/>
      <c r="C68" s="69"/>
      <c r="D68" s="69"/>
      <c r="E68" s="69"/>
      <c r="F68" s="69"/>
      <c r="G68" s="69"/>
      <c r="H68" s="69"/>
      <c r="I68" s="69"/>
    </row>
    <row r="69" spans="1:9" ht="17" x14ac:dyDescent="0.5">
      <c r="A69" s="72"/>
      <c r="B69" s="69"/>
      <c r="C69" s="69"/>
      <c r="D69" s="69"/>
      <c r="E69" s="69"/>
      <c r="F69" s="69"/>
      <c r="G69" s="69"/>
      <c r="H69" s="69"/>
      <c r="I69" s="69"/>
    </row>
    <row r="70" spans="1:9" ht="17" x14ac:dyDescent="0.5">
      <c r="A70" s="72"/>
      <c r="B70" s="69"/>
      <c r="C70" s="69"/>
      <c r="D70" s="69"/>
      <c r="E70" s="69"/>
      <c r="F70" s="69"/>
      <c r="G70" s="69"/>
      <c r="H70" s="69"/>
      <c r="I70" s="69"/>
    </row>
    <row r="71" spans="1:9" ht="17" x14ac:dyDescent="0.5">
      <c r="A71" s="72"/>
      <c r="B71" s="69"/>
      <c r="C71" s="69"/>
      <c r="D71" s="69"/>
      <c r="E71" s="69"/>
      <c r="F71" s="69"/>
      <c r="G71" s="69"/>
      <c r="H71" s="69"/>
      <c r="I71" s="69"/>
    </row>
    <row r="72" spans="1:9" x14ac:dyDescent="0.45">
      <c r="A72" s="69"/>
      <c r="B72" s="69"/>
      <c r="C72" s="69"/>
      <c r="D72" s="69"/>
      <c r="E72" s="69"/>
      <c r="F72" s="69"/>
      <c r="G72" s="69"/>
      <c r="H72" s="69"/>
      <c r="I72" s="69"/>
    </row>
    <row r="73" spans="1:9" ht="17" x14ac:dyDescent="0.5">
      <c r="A73" s="70"/>
      <c r="B73" s="69"/>
      <c r="C73" s="69"/>
      <c r="D73" s="69"/>
      <c r="E73" s="69"/>
      <c r="F73" s="69"/>
      <c r="G73" s="69"/>
      <c r="H73" s="69"/>
      <c r="I73" s="69"/>
    </row>
    <row r="74" spans="1:9" x14ac:dyDescent="0.45">
      <c r="A74" s="69"/>
      <c r="B74" s="69"/>
      <c r="C74" s="69"/>
      <c r="D74" s="69"/>
      <c r="E74" s="69"/>
      <c r="F74" s="69"/>
      <c r="G74" s="69"/>
      <c r="H74" s="69"/>
      <c r="I74" s="69"/>
    </row>
    <row r="75" spans="1:9" x14ac:dyDescent="0.45">
      <c r="A75" s="69"/>
      <c r="B75" s="69"/>
      <c r="C75" s="71"/>
      <c r="D75" s="69"/>
      <c r="E75" s="69"/>
      <c r="F75" s="69"/>
      <c r="G75" s="69"/>
      <c r="H75" s="69"/>
      <c r="I75" s="69"/>
    </row>
    <row r="76" spans="1:9" ht="17" x14ac:dyDescent="0.5">
      <c r="A76" s="69"/>
      <c r="B76" s="70"/>
      <c r="C76" s="69"/>
      <c r="D76" s="69"/>
      <c r="E76" s="69"/>
      <c r="F76" s="69"/>
      <c r="G76" s="69"/>
      <c r="H76" s="69"/>
      <c r="I76" s="69"/>
    </row>
    <row r="77" spans="1:9" ht="17" x14ac:dyDescent="0.5">
      <c r="A77" s="69"/>
      <c r="B77" s="70"/>
      <c r="C77" s="69"/>
      <c r="D77" s="69"/>
      <c r="E77" s="69"/>
      <c r="F77" s="69"/>
      <c r="G77" s="69"/>
      <c r="H77" s="69"/>
      <c r="I77" s="69"/>
    </row>
    <row r="78" spans="1:9" ht="17" x14ac:dyDescent="0.5">
      <c r="A78" s="69"/>
      <c r="B78" s="70"/>
      <c r="C78" s="69"/>
      <c r="D78" s="69"/>
      <c r="E78" s="69"/>
      <c r="F78" s="69"/>
      <c r="G78" s="69"/>
      <c r="H78" s="69"/>
      <c r="I78" s="69"/>
    </row>
    <row r="79" spans="1:9" ht="17" x14ac:dyDescent="0.5">
      <c r="A79" s="69"/>
      <c r="B79" s="70"/>
      <c r="C79" s="69"/>
      <c r="D79" s="69"/>
      <c r="E79" s="69"/>
      <c r="F79" s="69"/>
      <c r="G79" s="69"/>
      <c r="H79" s="69"/>
      <c r="I79" s="69"/>
    </row>
    <row r="80" spans="1:9" ht="17" x14ac:dyDescent="0.5">
      <c r="A80" s="69"/>
      <c r="B80" s="70"/>
      <c r="C80" s="69"/>
      <c r="D80" s="69"/>
      <c r="E80" s="69"/>
      <c r="F80" s="69"/>
      <c r="G80" s="69"/>
      <c r="H80" s="69"/>
      <c r="I80" s="69"/>
    </row>
    <row r="81" spans="1:9" x14ac:dyDescent="0.45">
      <c r="A81" s="69"/>
      <c r="B81" s="69"/>
      <c r="C81" s="69"/>
      <c r="D81" s="69"/>
      <c r="E81" s="69"/>
      <c r="F81" s="69"/>
      <c r="G81" s="69"/>
      <c r="H81" s="69"/>
      <c r="I81" s="69"/>
    </row>
    <row r="82" spans="1:9" ht="18" customHeight="1" x14ac:dyDescent="0.5">
      <c r="A82" s="72"/>
      <c r="B82" s="65"/>
      <c r="C82" s="65"/>
      <c r="D82" s="65"/>
      <c r="E82" s="65"/>
      <c r="F82" s="65"/>
      <c r="G82" s="65"/>
      <c r="H82" s="65"/>
      <c r="I82" s="65"/>
    </row>
    <row r="83" spans="1:9" x14ac:dyDescent="0.45">
      <c r="A83" s="69"/>
      <c r="B83" s="65"/>
      <c r="C83" s="65"/>
      <c r="D83" s="65"/>
      <c r="E83" s="65"/>
      <c r="F83" s="65"/>
      <c r="G83" s="65"/>
      <c r="H83" s="65"/>
      <c r="I83" s="65"/>
    </row>
    <row r="84" spans="1:9" x14ac:dyDescent="0.45">
      <c r="A84" s="69"/>
      <c r="B84" s="69"/>
      <c r="C84" s="69"/>
      <c r="D84" s="69"/>
      <c r="E84" s="69"/>
      <c r="F84" s="69"/>
      <c r="G84" s="69"/>
      <c r="H84" s="69"/>
      <c r="I84" s="69"/>
    </row>
    <row r="85" spans="1:9" x14ac:dyDescent="0.45">
      <c r="A85" s="69"/>
      <c r="B85" s="69"/>
      <c r="C85" s="69"/>
      <c r="D85" s="69"/>
      <c r="E85" s="69"/>
      <c r="F85" s="69"/>
      <c r="G85" s="69"/>
      <c r="H85" s="69"/>
      <c r="I85" s="69"/>
    </row>
    <row r="86" spans="1:9" ht="17" x14ac:dyDescent="0.5">
      <c r="A86" s="6"/>
    </row>
  </sheetData>
  <mergeCells count="3">
    <mergeCell ref="A1:I1"/>
    <mergeCell ref="A2:I2"/>
    <mergeCell ref="B5:I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5"/>
  <sheetViews>
    <sheetView workbookViewId="0">
      <selection sqref="A1:I1"/>
    </sheetView>
  </sheetViews>
  <sheetFormatPr defaultColWidth="8.69140625" defaultRowHeight="16.5" x14ac:dyDescent="0.45"/>
  <cols>
    <col min="1" max="1" width="11.23046875" customWidth="1"/>
    <col min="2" max="2" width="17.69140625" customWidth="1"/>
    <col min="3" max="3" width="12.53515625" bestFit="1" customWidth="1"/>
    <col min="4" max="4" width="9.69140625" customWidth="1"/>
    <col min="5" max="5" width="12.53515625" bestFit="1" customWidth="1"/>
  </cols>
  <sheetData>
    <row r="1" spans="1:9" ht="21.5" x14ac:dyDescent="0.6">
      <c r="A1" s="76" t="s">
        <v>154</v>
      </c>
      <c r="B1" s="76"/>
      <c r="C1" s="76"/>
      <c r="D1" s="76"/>
      <c r="E1" s="76"/>
      <c r="F1" s="76"/>
      <c r="G1" s="76"/>
      <c r="H1" s="76"/>
      <c r="I1" s="76"/>
    </row>
    <row r="2" spans="1:9" ht="17" x14ac:dyDescent="0.5">
      <c r="A2" s="5" t="s">
        <v>153</v>
      </c>
    </row>
    <row r="3" spans="1:9" ht="17" x14ac:dyDescent="0.5">
      <c r="A3" s="6" t="s">
        <v>73</v>
      </c>
    </row>
    <row r="4" spans="1:9" ht="17" x14ac:dyDescent="0.5">
      <c r="A4" s="5"/>
    </row>
    <row r="19" spans="1:1" ht="17" x14ac:dyDescent="0.5">
      <c r="A19" s="5" t="s">
        <v>152</v>
      </c>
    </row>
    <row r="20" spans="1:1" ht="17" x14ac:dyDescent="0.5">
      <c r="A20" s="6" t="s">
        <v>73</v>
      </c>
    </row>
    <row r="34" spans="1:3" ht="17" x14ac:dyDescent="0.5">
      <c r="A34" s="16" t="s">
        <v>90</v>
      </c>
    </row>
    <row r="36" spans="1:3" x14ac:dyDescent="0.45">
      <c r="C36" s="3"/>
    </row>
    <row r="37" spans="1:3" x14ac:dyDescent="0.45">
      <c r="C37" s="3"/>
    </row>
    <row r="38" spans="1:3" x14ac:dyDescent="0.45">
      <c r="C38" s="3"/>
    </row>
    <row r="39" spans="1:3" x14ac:dyDescent="0.45">
      <c r="C39" s="3"/>
    </row>
    <row r="40" spans="1:3" x14ac:dyDescent="0.45">
      <c r="C40" s="3"/>
    </row>
    <row r="41" spans="1:3" x14ac:dyDescent="0.45">
      <c r="C41" s="3"/>
    </row>
    <row r="42" spans="1:3" x14ac:dyDescent="0.45">
      <c r="C42" s="3"/>
    </row>
    <row r="43" spans="1:3" x14ac:dyDescent="0.45">
      <c r="C43" s="3"/>
    </row>
    <row r="44" spans="1:3" ht="17" x14ac:dyDescent="0.5">
      <c r="A44" s="6"/>
    </row>
    <row r="51" spans="1:5" ht="17" x14ac:dyDescent="0.5">
      <c r="A51" s="16" t="s">
        <v>148</v>
      </c>
    </row>
    <row r="52" spans="1:5" ht="37.5" customHeight="1" x14ac:dyDescent="0.5">
      <c r="C52" s="16">
        <v>2011</v>
      </c>
      <c r="D52" s="15" t="s">
        <v>98</v>
      </c>
      <c r="E52" s="16">
        <v>2008</v>
      </c>
    </row>
    <row r="53" spans="1:5" ht="17" x14ac:dyDescent="0.5">
      <c r="B53" s="5" t="s">
        <v>92</v>
      </c>
      <c r="C53" s="8">
        <v>57700</v>
      </c>
      <c r="D53" s="2">
        <v>3.1E-2</v>
      </c>
      <c r="E53" s="8">
        <f>C53/(1+D53)</f>
        <v>55965.082444228909</v>
      </c>
    </row>
    <row r="54" spans="1:5" ht="17" x14ac:dyDescent="0.5">
      <c r="B54" s="5" t="s">
        <v>93</v>
      </c>
      <c r="C54" s="8">
        <v>540186</v>
      </c>
      <c r="D54" s="2">
        <v>6.0000000000000001E-3</v>
      </c>
      <c r="E54" s="8">
        <f t="shared" ref="E54:E58" si="0">C54/(1+D54)</f>
        <v>536964.21471172967</v>
      </c>
    </row>
    <row r="55" spans="1:5" ht="17" x14ac:dyDescent="0.5">
      <c r="B55" s="5" t="s">
        <v>94</v>
      </c>
      <c r="C55" s="8">
        <v>590383</v>
      </c>
      <c r="D55" s="2">
        <v>-6.0999999999999999E-2</v>
      </c>
      <c r="E55" s="8">
        <f t="shared" si="0"/>
        <v>628735.88924387645</v>
      </c>
    </row>
    <row r="56" spans="1:5" ht="17" x14ac:dyDescent="0.5">
      <c r="B56" s="5" t="s">
        <v>95</v>
      </c>
      <c r="C56" s="8">
        <v>553614</v>
      </c>
      <c r="D56" s="2">
        <v>-7.5999999999999998E-2</v>
      </c>
      <c r="E56" s="8">
        <f t="shared" si="0"/>
        <v>599149.35064935067</v>
      </c>
    </row>
    <row r="57" spans="1:5" ht="17" x14ac:dyDescent="0.5">
      <c r="B57" s="5" t="s">
        <v>96</v>
      </c>
      <c r="C57" s="8">
        <v>514685</v>
      </c>
      <c r="D57" s="2">
        <v>-0.13100000000000001</v>
      </c>
      <c r="E57" s="8">
        <f t="shared" si="0"/>
        <v>592272.72727272729</v>
      </c>
    </row>
    <row r="58" spans="1:5" ht="17" x14ac:dyDescent="0.5">
      <c r="B58" s="5" t="s">
        <v>97</v>
      </c>
      <c r="C58" s="8">
        <v>542389</v>
      </c>
      <c r="D58" s="2">
        <v>-0.19700000000000001</v>
      </c>
      <c r="E58" s="8">
        <f t="shared" si="0"/>
        <v>675453.30012453301</v>
      </c>
    </row>
    <row r="59" spans="1:5" ht="17" x14ac:dyDescent="0.5">
      <c r="B59" s="5" t="s">
        <v>8</v>
      </c>
      <c r="C59" s="8">
        <f>SUM(C53:C58)</f>
        <v>2798957</v>
      </c>
      <c r="E59" s="8">
        <f>SUM(E53:E58)</f>
        <v>3088540.564446446</v>
      </c>
    </row>
    <row r="75" spans="1:14" ht="21.5" x14ac:dyDescent="0.6">
      <c r="A75" s="45" t="s">
        <v>70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</row>
    <row r="76" spans="1:14" ht="17" x14ac:dyDescent="0.5">
      <c r="A76" s="6" t="s">
        <v>73</v>
      </c>
    </row>
    <row r="94" spans="1:2" ht="17" x14ac:dyDescent="0.5">
      <c r="A94" s="6" t="s">
        <v>75</v>
      </c>
      <c r="B94" t="s">
        <v>155</v>
      </c>
    </row>
    <row r="96" spans="1:2" ht="17" x14ac:dyDescent="0.5">
      <c r="A96" s="6" t="s">
        <v>76</v>
      </c>
      <c r="B96" t="s">
        <v>156</v>
      </c>
    </row>
    <row r="98" spans="1:13" ht="17" x14ac:dyDescent="0.5">
      <c r="A98" s="6" t="s">
        <v>77</v>
      </c>
      <c r="B98" t="s">
        <v>157</v>
      </c>
      <c r="C98">
        <f>88332-50822</f>
        <v>37510</v>
      </c>
      <c r="D98" t="s">
        <v>158</v>
      </c>
    </row>
    <row r="100" spans="1:13" ht="17" x14ac:dyDescent="0.5">
      <c r="A100" s="6" t="s">
        <v>84</v>
      </c>
      <c r="B100" t="s">
        <v>159</v>
      </c>
      <c r="C100" s="43">
        <v>66801.076923076922</v>
      </c>
      <c r="D100" t="s">
        <v>160</v>
      </c>
    </row>
    <row r="102" spans="1:13" ht="17" x14ac:dyDescent="0.5">
      <c r="A102" s="6" t="s">
        <v>161</v>
      </c>
      <c r="B102" t="s">
        <v>162</v>
      </c>
    </row>
    <row r="104" spans="1:13" ht="17" x14ac:dyDescent="0.5">
      <c r="A104" s="5" t="s">
        <v>163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7" x14ac:dyDescent="0.5">
      <c r="A105" s="6" t="s">
        <v>73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4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4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4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4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4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45">
      <c r="F111" s="14"/>
      <c r="G111" s="14"/>
      <c r="H111" s="14"/>
      <c r="I111" s="14"/>
      <c r="J111" s="14"/>
      <c r="K111" s="14"/>
      <c r="L111" s="14"/>
      <c r="M111" s="14"/>
    </row>
    <row r="112" spans="1:13" x14ac:dyDescent="0.45">
      <c r="F112" s="14"/>
      <c r="G112" s="14"/>
      <c r="H112" s="14"/>
      <c r="I112" s="14"/>
      <c r="J112" s="14"/>
      <c r="K112" s="14"/>
      <c r="L112" s="14"/>
      <c r="M112" s="14"/>
    </row>
    <row r="113" spans="1:15" x14ac:dyDescent="0.45">
      <c r="F113" s="14"/>
      <c r="G113" s="14"/>
      <c r="H113" s="14"/>
      <c r="I113" s="14"/>
      <c r="J113" s="14"/>
      <c r="K113" s="14"/>
      <c r="L113" s="14"/>
      <c r="M113" s="14"/>
    </row>
    <row r="114" spans="1:15" x14ac:dyDescent="0.45">
      <c r="F114" s="14"/>
      <c r="G114" s="14"/>
      <c r="H114" s="14"/>
      <c r="I114" s="14"/>
      <c r="J114" s="14"/>
      <c r="K114" s="14"/>
      <c r="L114" s="14"/>
      <c r="M114" s="14"/>
    </row>
    <row r="115" spans="1:15" x14ac:dyDescent="0.45">
      <c r="F115" s="14"/>
      <c r="G115" s="14"/>
      <c r="H115" s="14"/>
      <c r="I115" s="14"/>
      <c r="J115" s="14"/>
      <c r="K115" s="14"/>
      <c r="L115" s="14"/>
      <c r="M115" s="14"/>
    </row>
    <row r="117" spans="1:15" ht="17" x14ac:dyDescent="0.5">
      <c r="A117" s="6" t="s">
        <v>75</v>
      </c>
      <c r="B117" s="14" t="s">
        <v>164</v>
      </c>
      <c r="C117" s="14"/>
      <c r="D117" s="14"/>
      <c r="E117" s="14"/>
    </row>
    <row r="118" spans="1:15" ht="17" x14ac:dyDescent="0.5">
      <c r="A118" s="6"/>
      <c r="C118" s="14"/>
      <c r="D118" s="14"/>
      <c r="E118" s="14"/>
    </row>
    <row r="119" spans="1:15" ht="17" x14ac:dyDescent="0.5">
      <c r="A119" s="6" t="s">
        <v>76</v>
      </c>
      <c r="B119" s="14" t="s">
        <v>165</v>
      </c>
      <c r="C119" s="14"/>
      <c r="D119" s="14"/>
      <c r="E119" s="14"/>
    </row>
    <row r="120" spans="1:15" ht="17" x14ac:dyDescent="0.5">
      <c r="A120" s="6"/>
      <c r="B120" s="14"/>
      <c r="C120" s="14"/>
      <c r="D120" s="14"/>
      <c r="E120" s="14"/>
    </row>
    <row r="121" spans="1:15" ht="17" x14ac:dyDescent="0.5">
      <c r="A121" s="6" t="s">
        <v>77</v>
      </c>
      <c r="B121" t="s">
        <v>166</v>
      </c>
      <c r="E121">
        <v>50819</v>
      </c>
    </row>
    <row r="123" spans="1:15" ht="17" x14ac:dyDescent="0.5">
      <c r="A123" s="5" t="s">
        <v>168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31" x14ac:dyDescent="0.5">
      <c r="A124" s="6" t="s">
        <v>73</v>
      </c>
      <c r="B124" s="50" t="s">
        <v>177</v>
      </c>
      <c r="C124" s="56">
        <v>0.72980017376194617</v>
      </c>
      <c r="D124" s="56">
        <v>0.84383088869715273</v>
      </c>
      <c r="E124" s="56">
        <v>0.84587813620071683</v>
      </c>
      <c r="F124" s="56">
        <v>0.90468085106382978</v>
      </c>
      <c r="G124" s="56">
        <v>0.92317487266553477</v>
      </c>
      <c r="H124" s="56">
        <v>0.93542832544123977</v>
      </c>
      <c r="I124" s="56">
        <v>0.95214105793450876</v>
      </c>
      <c r="J124" s="56">
        <v>0.95113871635610769</v>
      </c>
      <c r="K124" s="56">
        <v>0.97596741344195515</v>
      </c>
      <c r="L124" s="56">
        <v>0.97316780136163394</v>
      </c>
      <c r="M124" s="56">
        <v>0.97008196721311479</v>
      </c>
      <c r="N124" s="56">
        <v>0.97012515139281386</v>
      </c>
      <c r="O124" s="14"/>
    </row>
    <row r="125" spans="1:15" x14ac:dyDescent="0.4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7" x14ac:dyDescent="0.5">
      <c r="A126" s="6" t="s">
        <v>75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42" spans="1:25" ht="17" x14ac:dyDescent="0.5">
      <c r="A142" s="5" t="s">
        <v>174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x14ac:dyDescent="0.45">
      <c r="A143" s="14"/>
      <c r="B143" s="39" t="s">
        <v>171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7" x14ac:dyDescent="0.5">
      <c r="A144" s="14"/>
      <c r="B144" s="52"/>
      <c r="C144" s="20">
        <v>1989</v>
      </c>
      <c r="D144" s="20">
        <v>1990</v>
      </c>
      <c r="E144" s="20">
        <v>1991</v>
      </c>
      <c r="F144" s="20">
        <v>1992</v>
      </c>
      <c r="G144" s="20">
        <v>1993</v>
      </c>
      <c r="H144" s="20">
        <v>1994</v>
      </c>
      <c r="I144" s="20">
        <v>1995</v>
      </c>
      <c r="J144" s="20">
        <v>1996</v>
      </c>
      <c r="K144" s="52">
        <v>1997</v>
      </c>
      <c r="L144" s="52">
        <v>1998</v>
      </c>
      <c r="M144" s="52">
        <v>1999</v>
      </c>
      <c r="N144" s="52">
        <v>2000</v>
      </c>
      <c r="O144" s="52">
        <v>2001</v>
      </c>
      <c r="P144" s="52">
        <v>2002</v>
      </c>
      <c r="Q144" s="52">
        <v>2003</v>
      </c>
      <c r="R144" s="52">
        <v>2004</v>
      </c>
      <c r="S144" s="52">
        <v>2005</v>
      </c>
      <c r="T144" s="52">
        <v>2006</v>
      </c>
      <c r="U144" s="53">
        <v>2007</v>
      </c>
      <c r="V144" s="20">
        <v>2008</v>
      </c>
      <c r="W144" s="20">
        <v>2009</v>
      </c>
      <c r="X144" s="20">
        <v>2010</v>
      </c>
      <c r="Y144" s="20">
        <v>2011</v>
      </c>
    </row>
    <row r="145" spans="1:25" ht="17" x14ac:dyDescent="0.5">
      <c r="A145" s="14"/>
      <c r="B145" s="52" t="s">
        <v>138</v>
      </c>
      <c r="C145" s="35">
        <v>219</v>
      </c>
      <c r="D145" s="35">
        <v>401</v>
      </c>
      <c r="E145" s="35">
        <v>523</v>
      </c>
      <c r="F145" s="35">
        <v>672</v>
      </c>
      <c r="G145" s="35">
        <v>675</v>
      </c>
      <c r="H145" s="35">
        <v>640</v>
      </c>
      <c r="I145" s="35">
        <v>676</v>
      </c>
      <c r="J145" s="54">
        <v>1050</v>
      </c>
      <c r="K145" s="54">
        <v>1166</v>
      </c>
      <c r="L145" s="54">
        <v>1617</v>
      </c>
      <c r="M145" s="54">
        <v>2228</v>
      </c>
      <c r="N145" s="54">
        <v>3466</v>
      </c>
      <c r="O145" s="54">
        <v>3525</v>
      </c>
      <c r="P145" s="54">
        <v>3714</v>
      </c>
      <c r="Q145" s="54">
        <v>3510</v>
      </c>
      <c r="R145" s="54">
        <v>3166</v>
      </c>
      <c r="S145" s="54">
        <v>3036</v>
      </c>
      <c r="T145" s="54">
        <v>2794</v>
      </c>
      <c r="U145" s="55">
        <v>2835</v>
      </c>
      <c r="V145" s="35">
        <v>2835</v>
      </c>
      <c r="W145" s="35">
        <v>2751</v>
      </c>
      <c r="X145" s="35">
        <v>2689</v>
      </c>
      <c r="Y145" s="35">
        <v>2671</v>
      </c>
    </row>
    <row r="146" spans="1:25" x14ac:dyDescent="0.45">
      <c r="A146" s="14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7" x14ac:dyDescent="0.5">
      <c r="A147" s="6" t="s">
        <v>73</v>
      </c>
      <c r="B147" s="14"/>
      <c r="C147" s="14"/>
      <c r="D147" s="14"/>
      <c r="E147" s="14"/>
      <c r="F147" s="14"/>
      <c r="G147" s="14"/>
      <c r="H147" s="14"/>
      <c r="I147" s="39"/>
      <c r="J147" s="39"/>
      <c r="K147" s="39"/>
      <c r="L147" s="39"/>
      <c r="M147" s="39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7" x14ac:dyDescent="0.5">
      <c r="A148" s="6"/>
      <c r="B148" s="14"/>
      <c r="C148" s="14"/>
      <c r="D148" s="14"/>
      <c r="E148" s="14"/>
      <c r="F148" s="14"/>
      <c r="G148" s="14"/>
      <c r="H148" s="14"/>
      <c r="I148" s="39"/>
      <c r="J148" s="39"/>
      <c r="K148" s="39"/>
      <c r="L148" s="39"/>
      <c r="M148" s="39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7" x14ac:dyDescent="0.5">
      <c r="A149" s="6"/>
      <c r="B149" s="14"/>
      <c r="C149" s="14"/>
      <c r="D149" s="14"/>
      <c r="E149" s="14"/>
      <c r="F149" s="14"/>
      <c r="G149" s="14"/>
      <c r="H149" s="14"/>
      <c r="I149" s="39"/>
      <c r="J149" s="39"/>
      <c r="K149" s="39"/>
      <c r="L149" s="39"/>
      <c r="M149" s="39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7" x14ac:dyDescent="0.5">
      <c r="A150" s="6"/>
      <c r="B150" s="14"/>
      <c r="C150" s="14"/>
      <c r="D150" s="14"/>
      <c r="E150" s="14"/>
      <c r="F150" s="14"/>
      <c r="G150" s="14"/>
      <c r="H150" s="14"/>
      <c r="I150" s="14"/>
      <c r="J150" s="14"/>
      <c r="K150" s="39"/>
      <c r="L150" s="39"/>
      <c r="M150" s="39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x14ac:dyDescent="0.45">
      <c r="D151" s="14"/>
      <c r="E151" s="14"/>
      <c r="F151" s="14"/>
      <c r="G151" s="14"/>
      <c r="H151" s="14"/>
      <c r="I151" s="14"/>
      <c r="J151" s="39"/>
      <c r="K151" s="39"/>
      <c r="L151" s="39"/>
      <c r="M151" s="39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7" x14ac:dyDescent="0.5">
      <c r="A152" s="6"/>
      <c r="C152" s="14"/>
      <c r="D152" s="14"/>
      <c r="E152" s="14"/>
      <c r="F152" s="14"/>
      <c r="G152" s="14"/>
      <c r="H152" s="14"/>
      <c r="I152" s="39"/>
      <c r="J152" s="39"/>
      <c r="K152" s="39"/>
      <c r="L152" s="39"/>
      <c r="M152" s="39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x14ac:dyDescent="0.45">
      <c r="E153" s="14"/>
      <c r="F153" s="14"/>
      <c r="G153" s="14"/>
      <c r="H153" s="14"/>
      <c r="I153" s="39"/>
      <c r="J153" s="39"/>
      <c r="K153" s="39"/>
      <c r="L153" s="39"/>
      <c r="M153" s="39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x14ac:dyDescent="0.45">
      <c r="E154" s="14"/>
      <c r="F154" s="14"/>
      <c r="G154" s="14"/>
      <c r="H154" s="14"/>
      <c r="I154" s="39"/>
      <c r="J154" s="39"/>
      <c r="K154" s="39"/>
      <c r="L154" s="39"/>
      <c r="M154" s="39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x14ac:dyDescent="0.45">
      <c r="E155" s="14"/>
      <c r="F155" s="14"/>
      <c r="G155" s="14"/>
      <c r="H155" s="14"/>
      <c r="I155" s="39"/>
      <c r="J155" s="39"/>
      <c r="K155" s="39"/>
      <c r="L155" s="39"/>
      <c r="M155" s="39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x14ac:dyDescent="0.45">
      <c r="E156" s="14"/>
      <c r="F156" s="14"/>
      <c r="G156" s="14"/>
      <c r="H156" s="14"/>
      <c r="I156" s="39"/>
      <c r="J156" s="39"/>
      <c r="K156" s="39"/>
      <c r="L156" s="39"/>
      <c r="M156" s="39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x14ac:dyDescent="0.45">
      <c r="E157" s="14"/>
      <c r="F157" s="14"/>
      <c r="G157" s="14"/>
      <c r="H157" s="14"/>
      <c r="I157" s="39"/>
      <c r="J157" s="39"/>
      <c r="K157" s="39"/>
      <c r="L157" s="39"/>
      <c r="M157" s="39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x14ac:dyDescent="0.45">
      <c r="E158" s="14"/>
      <c r="F158" s="14"/>
      <c r="G158" s="14"/>
      <c r="H158" s="14"/>
      <c r="I158" s="39"/>
      <c r="J158" s="39"/>
      <c r="K158" s="39"/>
      <c r="L158" s="39"/>
      <c r="M158" s="39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x14ac:dyDescent="0.45">
      <c r="E159" s="14"/>
      <c r="F159" s="14"/>
      <c r="G159" s="14"/>
      <c r="H159" s="14"/>
      <c r="I159" s="39"/>
      <c r="J159" s="39"/>
      <c r="K159" s="39"/>
      <c r="L159" s="39"/>
      <c r="M159" s="39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x14ac:dyDescent="0.45">
      <c r="E160" s="14"/>
      <c r="F160" s="14"/>
      <c r="G160" s="14"/>
      <c r="H160" s="14"/>
      <c r="I160" s="39"/>
      <c r="J160" s="39"/>
      <c r="K160" s="39"/>
      <c r="L160" s="39"/>
      <c r="M160" s="39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x14ac:dyDescent="0.45">
      <c r="E161" s="14"/>
      <c r="F161" s="14"/>
      <c r="G161" s="14"/>
      <c r="H161" s="14"/>
      <c r="I161" s="39"/>
      <c r="J161" s="39"/>
      <c r="K161" s="39"/>
      <c r="L161" s="39"/>
      <c r="M161" s="39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x14ac:dyDescent="0.45">
      <c r="E162" s="14"/>
      <c r="F162" s="14"/>
      <c r="G162" s="39"/>
      <c r="H162" s="39"/>
      <c r="I162" s="39"/>
      <c r="J162" s="39"/>
      <c r="K162" s="39"/>
      <c r="L162" s="39"/>
      <c r="M162" s="39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x14ac:dyDescent="0.45">
      <c r="E163" s="14"/>
      <c r="F163" s="14"/>
      <c r="G163" s="39"/>
      <c r="H163" s="39"/>
      <c r="I163" s="39"/>
      <c r="J163" s="39"/>
      <c r="K163" s="39"/>
      <c r="L163" s="39"/>
      <c r="M163" s="39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5" spans="1:25" ht="17" x14ac:dyDescent="0.5">
      <c r="A165" s="6" t="s">
        <v>75</v>
      </c>
      <c r="B165" s="14" t="s">
        <v>179</v>
      </c>
      <c r="C165" s="14"/>
      <c r="D165" s="14"/>
    </row>
    <row r="166" spans="1:25" ht="17" x14ac:dyDescent="0.5">
      <c r="A166" s="6"/>
      <c r="B166" s="14"/>
      <c r="C166" s="14"/>
      <c r="D166" s="14"/>
    </row>
    <row r="167" spans="1:25" ht="17" x14ac:dyDescent="0.5">
      <c r="A167" s="6" t="s">
        <v>76</v>
      </c>
      <c r="B167" s="14" t="s">
        <v>180</v>
      </c>
      <c r="C167" s="14"/>
      <c r="D167" s="14"/>
    </row>
    <row r="168" spans="1:25" x14ac:dyDescent="0.45">
      <c r="A168" s="14"/>
      <c r="C168" s="14"/>
      <c r="D168" s="14"/>
    </row>
    <row r="169" spans="1:25" ht="17" x14ac:dyDescent="0.5">
      <c r="A169" s="6" t="s">
        <v>77</v>
      </c>
      <c r="B169" s="14" t="s">
        <v>181</v>
      </c>
      <c r="C169" s="14">
        <v>3495</v>
      </c>
      <c r="D169" s="14"/>
    </row>
    <row r="170" spans="1:25" x14ac:dyDescent="0.45">
      <c r="A170" s="14"/>
      <c r="B170" s="14"/>
      <c r="C170" s="14"/>
      <c r="D170" s="14"/>
    </row>
    <row r="171" spans="1:25" ht="17" x14ac:dyDescent="0.5">
      <c r="A171" s="6" t="s">
        <v>84</v>
      </c>
      <c r="B171" s="57" t="s">
        <v>182</v>
      </c>
      <c r="D171" s="14"/>
    </row>
    <row r="173" spans="1:25" ht="17" x14ac:dyDescent="0.5">
      <c r="A173" s="5" t="s">
        <v>222</v>
      </c>
    </row>
    <row r="174" spans="1:25" ht="17" x14ac:dyDescent="0.5">
      <c r="A174" s="6" t="s">
        <v>73</v>
      </c>
      <c r="B174" s="24" t="s">
        <v>123</v>
      </c>
      <c r="C174" s="25">
        <v>-3</v>
      </c>
      <c r="D174" s="58">
        <v>0</v>
      </c>
      <c r="E174" s="58">
        <v>2</v>
      </c>
      <c r="F174" s="25">
        <v>4</v>
      </c>
      <c r="G174" s="25">
        <v>7</v>
      </c>
      <c r="H174" s="25">
        <v>10</v>
      </c>
      <c r="I174" s="26">
        <v>12</v>
      </c>
    </row>
    <row r="175" spans="1:25" ht="17" x14ac:dyDescent="0.5">
      <c r="B175" s="27" t="s">
        <v>124</v>
      </c>
      <c r="C175" s="19">
        <v>2</v>
      </c>
      <c r="D175" s="19">
        <v>8</v>
      </c>
      <c r="E175" s="19">
        <v>3</v>
      </c>
      <c r="F175" s="19">
        <v>2</v>
      </c>
      <c r="G175" s="19">
        <v>6</v>
      </c>
      <c r="H175" s="19">
        <v>3</v>
      </c>
      <c r="I175" s="19">
        <v>1</v>
      </c>
      <c r="J175">
        <v>25</v>
      </c>
    </row>
    <row r="176" spans="1:25" ht="17" x14ac:dyDescent="0.5">
      <c r="B176" s="27" t="s">
        <v>109</v>
      </c>
      <c r="C176" s="31">
        <v>0.08</v>
      </c>
      <c r="D176" s="31">
        <v>0.32</v>
      </c>
      <c r="E176" s="31">
        <v>0.12</v>
      </c>
      <c r="F176" s="31">
        <v>0.08</v>
      </c>
      <c r="G176" s="31">
        <v>0.24</v>
      </c>
      <c r="H176" s="31">
        <v>0.12</v>
      </c>
      <c r="I176" s="31">
        <v>0.04</v>
      </c>
      <c r="J176" s="59">
        <v>1</v>
      </c>
    </row>
    <row r="177" spans="2:9" ht="17" x14ac:dyDescent="0.5">
      <c r="B177" s="30" t="s">
        <v>110</v>
      </c>
      <c r="C177" s="19">
        <v>2</v>
      </c>
      <c r="D177" s="19">
        <v>10</v>
      </c>
      <c r="E177" s="19">
        <v>13</v>
      </c>
      <c r="F177" s="19">
        <v>15</v>
      </c>
      <c r="G177" s="19">
        <v>21</v>
      </c>
      <c r="H177" s="19">
        <v>24</v>
      </c>
      <c r="I177" s="19">
        <v>25</v>
      </c>
    </row>
    <row r="178" spans="2:9" ht="17" x14ac:dyDescent="0.5">
      <c r="B178" s="30" t="s">
        <v>111</v>
      </c>
      <c r="C178" s="31">
        <v>0.08</v>
      </c>
      <c r="D178" s="31">
        <v>0.4</v>
      </c>
      <c r="E178" s="31">
        <v>0.52</v>
      </c>
      <c r="F178" s="31">
        <v>0.6</v>
      </c>
      <c r="G178" s="31">
        <v>0.84</v>
      </c>
      <c r="H178" s="31">
        <v>0.96</v>
      </c>
      <c r="I178" s="31">
        <v>1</v>
      </c>
    </row>
    <row r="194" spans="1:15" ht="17" x14ac:dyDescent="0.5">
      <c r="A194" s="5" t="s">
        <v>223</v>
      </c>
    </row>
    <row r="195" spans="1:15" ht="17" x14ac:dyDescent="0.5">
      <c r="A195" s="6" t="s">
        <v>73</v>
      </c>
      <c r="B195" s="24" t="s">
        <v>184</v>
      </c>
      <c r="C195" s="25">
        <v>64</v>
      </c>
      <c r="D195" s="58">
        <v>65</v>
      </c>
      <c r="E195" s="25">
        <v>66</v>
      </c>
      <c r="F195" s="58">
        <v>67</v>
      </c>
      <c r="G195" s="25">
        <v>68</v>
      </c>
      <c r="H195" s="58">
        <v>69</v>
      </c>
      <c r="I195" s="25">
        <v>70</v>
      </c>
      <c r="J195" s="58">
        <v>71</v>
      </c>
      <c r="K195" s="25">
        <v>72</v>
      </c>
      <c r="L195" s="58">
        <v>73</v>
      </c>
      <c r="M195" s="25">
        <v>74</v>
      </c>
      <c r="N195" s="58">
        <v>75</v>
      </c>
    </row>
    <row r="196" spans="1:15" ht="17" x14ac:dyDescent="0.5">
      <c r="B196" s="27" t="s">
        <v>124</v>
      </c>
      <c r="C196" s="28">
        <v>2</v>
      </c>
      <c r="D196" s="28">
        <v>1</v>
      </c>
      <c r="E196" s="28">
        <v>4</v>
      </c>
      <c r="F196" s="28">
        <v>3</v>
      </c>
      <c r="G196" s="28">
        <v>4</v>
      </c>
      <c r="H196" s="28">
        <v>6</v>
      </c>
      <c r="I196" s="28">
        <v>3</v>
      </c>
      <c r="J196" s="28">
        <v>1</v>
      </c>
      <c r="K196" s="28">
        <v>1</v>
      </c>
      <c r="L196" s="28">
        <v>1</v>
      </c>
      <c r="M196" s="28">
        <v>1</v>
      </c>
      <c r="N196" s="28">
        <v>3</v>
      </c>
      <c r="O196">
        <v>30</v>
      </c>
    </row>
    <row r="197" spans="1:15" ht="17" x14ac:dyDescent="0.5">
      <c r="B197" s="27" t="s">
        <v>109</v>
      </c>
      <c r="C197" s="31">
        <v>6.6666666666666666E-2</v>
      </c>
      <c r="D197" s="31">
        <v>3.3333333333333333E-2</v>
      </c>
      <c r="E197" s="31">
        <v>0.13333333333333333</v>
      </c>
      <c r="F197" s="31">
        <v>0.1</v>
      </c>
      <c r="G197" s="31">
        <v>0.13333333333333333</v>
      </c>
      <c r="H197" s="31">
        <v>0.2</v>
      </c>
      <c r="I197" s="31">
        <v>0.1</v>
      </c>
      <c r="J197" s="31">
        <v>3.3333333333333333E-2</v>
      </c>
      <c r="K197" s="31">
        <v>3.3333333333333333E-2</v>
      </c>
      <c r="L197" s="31">
        <v>3.3333333333333333E-2</v>
      </c>
      <c r="M197" s="31">
        <v>3.3333333333333333E-2</v>
      </c>
      <c r="N197" s="31">
        <v>0.1</v>
      </c>
      <c r="O197" s="33">
        <v>1</v>
      </c>
    </row>
    <row r="198" spans="1:15" ht="17" x14ac:dyDescent="0.5">
      <c r="B198" s="30" t="s">
        <v>110</v>
      </c>
      <c r="C198" s="29">
        <v>2</v>
      </c>
      <c r="D198" s="29">
        <v>3</v>
      </c>
      <c r="E198" s="29">
        <v>7</v>
      </c>
      <c r="F198" s="29">
        <v>10</v>
      </c>
      <c r="G198" s="29">
        <v>14</v>
      </c>
      <c r="H198" s="29">
        <v>20</v>
      </c>
      <c r="I198" s="29">
        <v>23</v>
      </c>
      <c r="J198" s="29">
        <v>24</v>
      </c>
      <c r="K198" s="29">
        <v>25</v>
      </c>
      <c r="L198" s="29">
        <v>26</v>
      </c>
      <c r="M198" s="29">
        <v>27</v>
      </c>
      <c r="N198" s="29">
        <v>30</v>
      </c>
    </row>
    <row r="199" spans="1:15" ht="17" x14ac:dyDescent="0.5">
      <c r="B199" s="30" t="s">
        <v>111</v>
      </c>
      <c r="C199" s="32">
        <v>6.6666666666666666E-2</v>
      </c>
      <c r="D199" s="32">
        <v>0.1</v>
      </c>
      <c r="E199" s="32">
        <v>0.23333333333333334</v>
      </c>
      <c r="F199" s="32">
        <v>0.33333333333333337</v>
      </c>
      <c r="G199" s="32">
        <v>0.46666666666666667</v>
      </c>
      <c r="H199" s="32">
        <v>0.66666666666666674</v>
      </c>
      <c r="I199" s="32">
        <v>0.76666666666666672</v>
      </c>
      <c r="J199" s="32">
        <v>0.8</v>
      </c>
      <c r="K199" s="32">
        <v>0.83333333333333337</v>
      </c>
      <c r="L199" s="32">
        <v>0.8666666666666667</v>
      </c>
      <c r="M199" s="32">
        <v>0.9</v>
      </c>
      <c r="N199" s="32">
        <v>1</v>
      </c>
      <c r="O199" s="60"/>
    </row>
    <row r="216" spans="1:10" ht="17" x14ac:dyDescent="0.5">
      <c r="A216" s="5" t="s">
        <v>121</v>
      </c>
    </row>
    <row r="217" spans="1:10" ht="17" x14ac:dyDescent="0.5">
      <c r="A217" s="6" t="s">
        <v>73</v>
      </c>
      <c r="B217" s="20" t="s">
        <v>107</v>
      </c>
      <c r="C217" s="61">
        <v>2</v>
      </c>
      <c r="D217" s="61">
        <v>3</v>
      </c>
      <c r="E217" s="61">
        <v>4</v>
      </c>
      <c r="F217" s="61">
        <v>5</v>
      </c>
      <c r="G217" s="61">
        <v>6</v>
      </c>
      <c r="H217" s="61">
        <v>7</v>
      </c>
      <c r="I217" s="61">
        <v>8</v>
      </c>
    </row>
    <row r="218" spans="1:10" ht="17" x14ac:dyDescent="0.5">
      <c r="A218" s="5"/>
      <c r="B218" s="20" t="s">
        <v>108</v>
      </c>
      <c r="C218" s="19">
        <v>3</v>
      </c>
      <c r="D218" s="19">
        <v>7</v>
      </c>
      <c r="E218" s="19">
        <v>12</v>
      </c>
      <c r="F218" s="19">
        <v>6</v>
      </c>
      <c r="G218" s="19">
        <v>3</v>
      </c>
      <c r="H218" s="19">
        <v>2</v>
      </c>
      <c r="I218" s="19">
        <v>1</v>
      </c>
      <c r="J218">
        <f>SUM(C218:I218)</f>
        <v>34</v>
      </c>
    </row>
    <row r="219" spans="1:10" ht="17" x14ac:dyDescent="0.5">
      <c r="A219" s="5"/>
      <c r="B219" s="20" t="s">
        <v>109</v>
      </c>
      <c r="C219" s="31">
        <f t="shared" ref="C219:I219" si="1">C218/$J$218</f>
        <v>8.8235294117647065E-2</v>
      </c>
      <c r="D219" s="31">
        <f t="shared" si="1"/>
        <v>0.20588235294117646</v>
      </c>
      <c r="E219" s="31">
        <f t="shared" si="1"/>
        <v>0.35294117647058826</v>
      </c>
      <c r="F219" s="31">
        <f t="shared" si="1"/>
        <v>0.17647058823529413</v>
      </c>
      <c r="G219" s="31">
        <f t="shared" si="1"/>
        <v>8.8235294117647065E-2</v>
      </c>
      <c r="H219" s="31">
        <f t="shared" si="1"/>
        <v>5.8823529411764705E-2</v>
      </c>
      <c r="I219" s="31">
        <f t="shared" si="1"/>
        <v>2.9411764705882353E-2</v>
      </c>
      <c r="J219" s="33">
        <f>SUM(C219:I219)</f>
        <v>1</v>
      </c>
    </row>
    <row r="220" spans="1:10" ht="17" x14ac:dyDescent="0.5">
      <c r="A220" s="5"/>
      <c r="B220" s="20" t="s">
        <v>110</v>
      </c>
      <c r="C220" s="19">
        <f>C218</f>
        <v>3</v>
      </c>
      <c r="D220" s="19">
        <f>C220+D218</f>
        <v>10</v>
      </c>
      <c r="E220" s="19">
        <f t="shared" ref="E220:I220" si="2">D220+E218</f>
        <v>22</v>
      </c>
      <c r="F220" s="19">
        <f t="shared" si="2"/>
        <v>28</v>
      </c>
      <c r="G220" s="19">
        <f t="shared" si="2"/>
        <v>31</v>
      </c>
      <c r="H220" s="19">
        <f t="shared" si="2"/>
        <v>33</v>
      </c>
      <c r="I220" s="19">
        <f t="shared" si="2"/>
        <v>34</v>
      </c>
    </row>
    <row r="221" spans="1:10" ht="17" x14ac:dyDescent="0.5">
      <c r="A221" s="5"/>
      <c r="B221" s="20" t="s">
        <v>111</v>
      </c>
      <c r="C221" s="32">
        <f>C219</f>
        <v>8.8235294117647065E-2</v>
      </c>
      <c r="D221" s="32">
        <f>C221+D219</f>
        <v>0.29411764705882354</v>
      </c>
      <c r="E221" s="32">
        <f t="shared" ref="E221:I221" si="3">D221+E219</f>
        <v>0.6470588235294118</v>
      </c>
      <c r="F221" s="32">
        <f t="shared" si="3"/>
        <v>0.82352941176470595</v>
      </c>
      <c r="G221" s="32">
        <f t="shared" si="3"/>
        <v>0.91176470588235303</v>
      </c>
      <c r="H221" s="32">
        <f t="shared" si="3"/>
        <v>0.97058823529411775</v>
      </c>
      <c r="I221" s="32">
        <f t="shared" si="3"/>
        <v>1</v>
      </c>
    </row>
    <row r="222" spans="1:10" ht="17" x14ac:dyDescent="0.5">
      <c r="A222" s="5"/>
    </row>
    <row r="223" spans="1:10" ht="17" x14ac:dyDescent="0.5">
      <c r="A223" s="6" t="s">
        <v>75</v>
      </c>
      <c r="B223" s="21" t="s">
        <v>202</v>
      </c>
    </row>
    <row r="225" spans="1:3" ht="17" x14ac:dyDescent="0.5">
      <c r="A225" s="6" t="s">
        <v>76</v>
      </c>
      <c r="B225" s="21" t="s">
        <v>200</v>
      </c>
      <c r="C225" s="14"/>
    </row>
    <row r="226" spans="1:3" ht="17" x14ac:dyDescent="0.5">
      <c r="A226" s="5"/>
    </row>
    <row r="227" spans="1:3" ht="17" x14ac:dyDescent="0.5">
      <c r="A227" s="6" t="s">
        <v>77</v>
      </c>
      <c r="B227" t="s">
        <v>203</v>
      </c>
    </row>
    <row r="229" spans="1:3" ht="17" x14ac:dyDescent="0.5">
      <c r="A229" s="6" t="s">
        <v>84</v>
      </c>
      <c r="B229" t="s">
        <v>204</v>
      </c>
    </row>
    <row r="230" spans="1:3" ht="17" x14ac:dyDescent="0.5">
      <c r="A230" s="5"/>
    </row>
    <row r="231" spans="1:3" ht="17" x14ac:dyDescent="0.5">
      <c r="A231" s="6" t="s">
        <v>161</v>
      </c>
      <c r="B231" t="s">
        <v>205</v>
      </c>
    </row>
    <row r="233" spans="1:3" ht="17" x14ac:dyDescent="0.5">
      <c r="A233" s="6" t="s">
        <v>198</v>
      </c>
      <c r="B233" t="s">
        <v>206</v>
      </c>
    </row>
    <row r="234" spans="1:3" ht="17" x14ac:dyDescent="0.5">
      <c r="A234" s="5"/>
    </row>
    <row r="236" spans="1:3" ht="17" x14ac:dyDescent="0.5">
      <c r="A236" s="5" t="s">
        <v>187</v>
      </c>
    </row>
    <row r="237" spans="1:3" ht="17" x14ac:dyDescent="0.5">
      <c r="A237" s="6" t="s">
        <v>73</v>
      </c>
    </row>
    <row r="238" spans="1:3" ht="17" x14ac:dyDescent="0.5">
      <c r="A238" s="5"/>
    </row>
    <row r="239" spans="1:3" ht="17" x14ac:dyDescent="0.5">
      <c r="A239" s="5"/>
    </row>
    <row r="240" spans="1:3" ht="17" x14ac:dyDescent="0.5">
      <c r="A240" s="5"/>
    </row>
    <row r="241" spans="1:2" ht="17" x14ac:dyDescent="0.5">
      <c r="A241" s="5"/>
    </row>
    <row r="242" spans="1:2" ht="17" x14ac:dyDescent="0.5">
      <c r="A242" s="5"/>
    </row>
    <row r="243" spans="1:2" ht="17" x14ac:dyDescent="0.5">
      <c r="A243" s="5"/>
    </row>
    <row r="244" spans="1:2" ht="17" x14ac:dyDescent="0.5">
      <c r="A244" s="5"/>
    </row>
    <row r="245" spans="1:2" ht="17" x14ac:dyDescent="0.5">
      <c r="A245" s="5"/>
    </row>
    <row r="246" spans="1:2" ht="17" x14ac:dyDescent="0.5">
      <c r="A246" s="5"/>
    </row>
    <row r="247" spans="1:2" ht="17" x14ac:dyDescent="0.5">
      <c r="A247" s="5"/>
    </row>
    <row r="248" spans="1:2" ht="17" x14ac:dyDescent="0.5">
      <c r="A248" s="5"/>
    </row>
    <row r="249" spans="1:2" ht="17" x14ac:dyDescent="0.5">
      <c r="A249" s="6" t="s">
        <v>75</v>
      </c>
      <c r="B249" t="s">
        <v>219</v>
      </c>
    </row>
    <row r="251" spans="1:2" ht="17" x14ac:dyDescent="0.5">
      <c r="A251" s="5" t="s">
        <v>188</v>
      </c>
    </row>
    <row r="252" spans="1:2" ht="17" x14ac:dyDescent="0.5">
      <c r="A252" s="6" t="s">
        <v>73</v>
      </c>
      <c r="B252" s="21"/>
    </row>
    <row r="253" spans="1:2" ht="17" x14ac:dyDescent="0.5">
      <c r="A253" s="6"/>
      <c r="B253" s="21"/>
    </row>
    <row r="254" spans="1:2" ht="17" x14ac:dyDescent="0.5">
      <c r="A254" s="6"/>
      <c r="B254" s="21"/>
    </row>
    <row r="255" spans="1:2" ht="17" x14ac:dyDescent="0.5">
      <c r="A255" s="6"/>
      <c r="B255" s="21"/>
    </row>
    <row r="256" spans="1:2" ht="17" x14ac:dyDescent="0.5">
      <c r="A256" s="6"/>
      <c r="B256" s="21"/>
    </row>
    <row r="257" spans="1:2" ht="17" x14ac:dyDescent="0.5">
      <c r="A257" s="6"/>
      <c r="B257" s="21"/>
    </row>
    <row r="258" spans="1:2" ht="17" x14ac:dyDescent="0.5">
      <c r="A258" s="6"/>
      <c r="B258" s="21"/>
    </row>
    <row r="259" spans="1:2" ht="17" x14ac:dyDescent="0.5">
      <c r="A259" s="6"/>
      <c r="B259" s="21"/>
    </row>
    <row r="260" spans="1:2" ht="17" x14ac:dyDescent="0.5">
      <c r="A260" s="6"/>
      <c r="B260" s="21"/>
    </row>
    <row r="261" spans="1:2" ht="17" x14ac:dyDescent="0.5">
      <c r="A261" s="6"/>
      <c r="B261" s="21"/>
    </row>
    <row r="264" spans="1:2" ht="17" x14ac:dyDescent="0.5">
      <c r="A264" s="6" t="s">
        <v>75</v>
      </c>
      <c r="B264" s="66" t="s">
        <v>219</v>
      </c>
    </row>
    <row r="266" spans="1:2" ht="17" x14ac:dyDescent="0.5">
      <c r="A266" s="5" t="s">
        <v>189</v>
      </c>
    </row>
    <row r="267" spans="1:2" ht="17" x14ac:dyDescent="0.5">
      <c r="A267" s="6" t="s">
        <v>73</v>
      </c>
      <c r="B267" s="21"/>
    </row>
    <row r="268" spans="1:2" ht="17" x14ac:dyDescent="0.5">
      <c r="A268" s="6"/>
      <c r="B268" s="21"/>
    </row>
    <row r="269" spans="1:2" ht="17" x14ac:dyDescent="0.5">
      <c r="A269" s="6"/>
      <c r="B269" s="21"/>
    </row>
    <row r="270" spans="1:2" ht="17" x14ac:dyDescent="0.5">
      <c r="A270" s="6"/>
      <c r="B270" s="21"/>
    </row>
    <row r="271" spans="1:2" ht="17" x14ac:dyDescent="0.5">
      <c r="A271" s="6"/>
      <c r="B271" s="21"/>
    </row>
    <row r="272" spans="1:2" ht="17" x14ac:dyDescent="0.5">
      <c r="A272" s="6"/>
      <c r="B272" s="21"/>
    </row>
    <row r="273" spans="1:2" ht="17" x14ac:dyDescent="0.5">
      <c r="A273" s="6"/>
      <c r="B273" s="21"/>
    </row>
    <row r="274" spans="1:2" ht="17" x14ac:dyDescent="0.5">
      <c r="A274" s="6"/>
      <c r="B274" s="21"/>
    </row>
    <row r="275" spans="1:2" ht="17" x14ac:dyDescent="0.5">
      <c r="A275" s="6"/>
      <c r="B275" s="21"/>
    </row>
    <row r="276" spans="1:2" ht="17" x14ac:dyDescent="0.5">
      <c r="A276" s="6"/>
      <c r="B276" s="21"/>
    </row>
    <row r="279" spans="1:2" ht="17" x14ac:dyDescent="0.5">
      <c r="A279" s="6" t="s">
        <v>75</v>
      </c>
    </row>
    <row r="294" spans="2:2" x14ac:dyDescent="0.45">
      <c r="B294" t="s">
        <v>238</v>
      </c>
    </row>
    <row r="295" spans="2:2" x14ac:dyDescent="0.45">
      <c r="B295" t="s">
        <v>239</v>
      </c>
    </row>
  </sheetData>
  <mergeCells count="1">
    <mergeCell ref="A1:I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Eksempel</vt:lpstr>
      <vt:lpstr>Opgave 1</vt:lpstr>
      <vt:lpstr>Opgave 2</vt:lpstr>
      <vt:lpstr>Opgave 3</vt:lpstr>
      <vt:lpstr>Opgave 4</vt:lpstr>
      <vt:lpstr>Opgave 5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Firat Ozel</cp:lastModifiedBy>
  <dcterms:created xsi:type="dcterms:W3CDTF">2012-10-17T09:00:07Z</dcterms:created>
  <dcterms:modified xsi:type="dcterms:W3CDTF">2018-08-09T10:57:24Z</dcterms:modified>
</cp:coreProperties>
</file>