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<sst xmlns="http://schemas.openxmlformats.org/spreadsheetml/2006/main" uniqueCount="35">
  <si>
    <t>Nome</t>
  </si>
  <si>
    <t>Responsabile</t>
  </si>
  <si>
    <t>Amministratore</t>
  </si>
  <si>
    <t>Analista</t>
  </si>
  <si>
    <t>Progettista</t>
  </si>
  <si>
    <t>Programmatore</t>
  </si>
  <si>
    <t>Verificatore</t>
  </si>
  <si>
    <t>Totale</t>
  </si>
  <si>
    <t xml:space="preserve">Ruolo </t>
  </si>
  <si>
    <t>Ore</t>
  </si>
  <si>
    <t>Costo(€)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</si>
  <si>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</si>
  <si>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</si>
  <si>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</si>
  <si>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</si>
  <si>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</si>
  <si>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</si>
  <si>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</si>
  <si>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Ore totali ruolo</t>
  </si>
  <si>
    <t>Revisione Analisi</t>
  </si>
  <si>
    <t>Re</t>
  </si>
  <si>
    <t>Am</t>
  </si>
  <si>
    <t>An</t>
  </si>
  <si>
    <t>Pt</t>
  </si>
  <si>
    <t>Pr</t>
  </si>
  <si>
    <t>Ve</t>
  </si>
  <si>
    <t xml:space="preserve">Totale </t>
  </si>
  <si>
    <t>Ruolo</t>
  </si>
  <si>
    <t>Costo (€)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</si>
  <si>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</si>
  <si>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Progettazione della base tecnologica</t>
  </si>
  <si>
    <t>Progettazione di Dettaglio e Codifica</t>
  </si>
  <si>
    <t xml:space="preserve">Validazione  e collaudo </t>
  </si>
  <si>
    <t>TOTALE ORE RENDICONTATE</t>
  </si>
  <si>
    <t>totale ore con investimento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</si>
</sst>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2"/>
      <color indexed="8"/>
      <name val="Calibri"/>
    </font>
    <font>
      <sz val="11"/>
      <color indexed="8"/>
      <name val="Helvetica Neue"/>
    </font>
    <font>
      <sz val="15"/>
      <color indexed="8"/>
      <name val="Calibri"/>
    </font>
    <font>
      <sz val="12"/>
      <color indexed="9"/>
      <name val="Calibri"/>
    </font>
    <font>
      <sz val="12"/>
      <color indexed="8"/>
      <name val="Times New Roman"/>
    </font>
    <font>
      <b val="1"/>
      <sz val="12"/>
      <color indexed="8"/>
      <name val="Calibri"/>
    </font>
    <font>
      <b val="1"/>
      <sz val="12"/>
      <color indexed="8"/>
      <name val="Times New Roman"/>
    </font>
    <font>
      <b val="1"/>
      <u val="single"/>
      <sz val="12"/>
      <color indexed="8"/>
      <name val="Calibri"/>
    </font>
    <font>
      <u val="single"/>
      <sz val="12"/>
      <color indexed="8"/>
      <name val="Calibri"/>
    </font>
    <font>
      <sz val="12"/>
      <color indexed="8"/>
      <name val="Times"/>
    </font>
    <font>
      <b val="1"/>
      <sz val="12"/>
      <color indexed="8"/>
      <name val="Times"/>
    </font>
    <font>
      <sz val="10"/>
      <color indexed="8"/>
      <name val="Calibri"/>
    </font>
    <font>
      <sz val="9"/>
      <color indexed="15"/>
      <name val="Calibri"/>
    </font>
    <font>
      <sz val="10"/>
      <color indexed="20"/>
      <name val="Calibri"/>
    </font>
    <font>
      <sz val="18"/>
      <color indexed="8"/>
      <name val="Calibri"/>
    </font>
    <font>
      <sz val="9"/>
      <color indexed="2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horizontal="center" vertical="center"/>
    </xf>
    <xf numFmtId="0" fontId="0" fillId="4" borderId="7" applyNumberFormat="1" applyFont="1" applyFill="1" applyBorder="1" applyAlignment="1" applyProtection="0">
      <alignment horizontal="center" vertical="center"/>
    </xf>
    <xf numFmtId="49" fontId="0" fillId="4" borderId="7" applyNumberFormat="1" applyFont="1" applyFill="1" applyBorder="1" applyAlignment="1" applyProtection="0">
      <alignment horizontal="center" vertical="center"/>
    </xf>
    <xf numFmtId="49" fontId="0" fillId="5" borderId="6" applyNumberFormat="1" applyFont="1" applyFill="1" applyBorder="1" applyAlignment="1" applyProtection="0">
      <alignment horizontal="center" vertical="center"/>
    </xf>
    <xf numFmtId="0" fontId="0" fillId="5" borderId="7" applyNumberFormat="1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center" vertical="center"/>
    </xf>
    <xf numFmtId="3" fontId="0" fillId="5" borderId="7" applyNumberFormat="1" applyFont="1" applyFill="1" applyBorder="1" applyAlignment="1" applyProtection="0">
      <alignment horizontal="center" vertical="center"/>
    </xf>
    <xf numFmtId="3" fontId="4" fillId="3" borderId="5" applyNumberFormat="1" applyFont="1" applyFill="1" applyBorder="1" applyAlignment="1" applyProtection="0">
      <alignment horizontal="center" vertical="center"/>
    </xf>
    <xf numFmtId="3" fontId="0" fillId="4" borderId="7" applyNumberFormat="1" applyFont="1" applyFill="1" applyBorder="1" applyAlignment="1" applyProtection="0">
      <alignment horizontal="center" vertical="center"/>
    </xf>
    <xf numFmtId="49" fontId="5" fillId="4" borderId="7" applyNumberFormat="1" applyFont="1" applyFill="1" applyBorder="1" applyAlignment="1" applyProtection="0">
      <alignment horizontal="center" vertical="center"/>
    </xf>
    <xf numFmtId="0" fontId="6" fillId="3" borderId="5" applyNumberFormat="0" applyFont="1" applyFill="1" applyBorder="1" applyAlignment="1" applyProtection="0">
      <alignment horizontal="center" vertical="center"/>
    </xf>
    <xf numFmtId="49" fontId="5" fillId="5" borderId="6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horizontal="center" vertical="center"/>
    </xf>
    <xf numFmtId="49" fontId="0" borderId="5" applyNumberFormat="1" applyFont="1" applyFill="0" applyBorder="1" applyAlignment="1" applyProtection="0">
      <alignment vertical="bottom"/>
    </xf>
    <xf numFmtId="0" fontId="7" fillId="5" borderId="7" applyNumberFormat="1" applyFont="1" applyFill="1" applyBorder="1" applyAlignment="1" applyProtection="0">
      <alignment horizontal="center" vertical="center"/>
    </xf>
    <xf numFmtId="0" fontId="8" borderId="4" applyNumberFormat="0" applyFont="1" applyFill="0" applyBorder="1" applyAlignment="1" applyProtection="0">
      <alignment vertical="bottom"/>
    </xf>
    <xf numFmtId="0" fontId="5" fillId="3" borderId="8" applyNumberFormat="0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horizontal="center" vertical="center"/>
    </xf>
    <xf numFmtId="0" fontId="9" fillId="3" borderId="8" applyNumberFormat="0" applyFont="1" applyFill="1" applyBorder="1" applyAlignment="1" applyProtection="0">
      <alignment horizontal="center" vertical="center"/>
    </xf>
    <xf numFmtId="0" fontId="9" fillId="3" borderId="5" applyNumberFormat="0" applyFont="1" applyFill="1" applyBorder="1" applyAlignment="1" applyProtection="0">
      <alignment horizontal="center" vertical="center"/>
    </xf>
    <xf numFmtId="0" fontId="10" fillId="3" borderId="5" applyNumberFormat="0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0" fontId="9" fillId="3" borderId="9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2060"/>
      <rgbColor rgb="ffaaaaaa"/>
      <rgbColor rgb="fff2f2f2"/>
      <rgbColor rgb="ffbfbfbf"/>
      <rgbColor rgb="ffd8d8d8"/>
      <rgbColor rgb="ff595959"/>
      <rgbColor rgb="ffbc3423"/>
      <rgbColor rgb="ff406cba"/>
      <rgbColor rgb="ff3960a6"/>
      <rgbColor rgb="ff8eaadb"/>
      <rgbColor rgb="ff3f3f3f"/>
      <rgbColor rgb="ff6b88ca"/>
      <rgbColor rgb="ff9babd7"/>
      <rgbColor rgb="ffffd966"/>
      <rgbColor rgb="ff612d0b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2042"/>
          <c:y val="0.0634216"/>
          <c:w val="0.705906"/>
          <c:h val="0.837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'Foglio1'!$B$2:$B$8</c:f>
              <c:numCache>
                <c:ptCount val="7"/>
                <c:pt idx="0">
                  <c:v>10.000000</c:v>
                </c:pt>
                <c:pt idx="1">
                  <c:v>0.000000</c:v>
                </c:pt>
                <c:pt idx="2">
                  <c:v>12.000000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'Foglio1'!$C$2:$C$8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8.000000</c:v>
                </c:pt>
                <c:pt idx="3">
                  <c:v>9.000000</c:v>
                </c:pt>
                <c:pt idx="4">
                  <c:v>4.000000</c:v>
                </c:pt>
                <c:pt idx="5">
                  <c:v>6.000000</c:v>
                </c:pt>
                <c:pt idx="6">
                  <c:v>6.000000</c:v>
                </c:pt>
              </c:numCache>
            </c:numRef>
          </c:val>
        </c:ser>
        <c:ser>
          <c:idx val="2"/>
          <c:order val="2"/>
          <c:tx>
            <c:strRef>
              <c:f>'Foglio1'!$D$1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'Foglio1'!$D$2:$D$8</c:f>
              <c:numCache>
                <c:ptCount val="7"/>
                <c:pt idx="0">
                  <c:v>9.000000</c:v>
                </c:pt>
                <c:pt idx="1">
                  <c:v>10.000000</c:v>
                </c:pt>
                <c:pt idx="2">
                  <c:v>4.000000</c:v>
                </c:pt>
                <c:pt idx="3">
                  <c:v>8.000000</c:v>
                </c:pt>
                <c:pt idx="4">
                  <c:v>9.000000</c:v>
                </c:pt>
                <c:pt idx="5">
                  <c:v>10.000000</c:v>
                </c:pt>
                <c:pt idx="6">
                  <c:v>8.000000</c:v>
                </c:pt>
              </c:numCache>
            </c:numRef>
          </c:val>
        </c:ser>
        <c:ser>
          <c:idx val="3"/>
          <c:order val="3"/>
          <c:tx>
            <c:strRef>
              <c:f>'Foglio1'!$E$1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'Foglio1'!$E$2:$E$8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'Foglio1'!$F$2:$F$8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'Foglio1'!$G$2:$G$8</c:f>
              <c:numCache>
                <c:ptCount val="7"/>
                <c:pt idx="0">
                  <c:v>5.000000</c:v>
                </c:pt>
                <c:pt idx="1">
                  <c:v>8.000000</c:v>
                </c:pt>
                <c:pt idx="2">
                  <c:v>0.000000</c:v>
                </c:pt>
                <c:pt idx="3">
                  <c:v>7.000000</c:v>
                </c:pt>
                <c:pt idx="4">
                  <c:v>11.000000</c:v>
                </c:pt>
                <c:pt idx="5">
                  <c:v>8.000000</c:v>
                </c:pt>
                <c:pt idx="6">
                  <c:v>10.000000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5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6.25"/>
        <c:minorUnit val="3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8985"/>
          <c:y val="0.262287"/>
          <c:w val="0.191015"/>
          <c:h val="0.4055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58697"/>
          <c:y val="0.258697"/>
          <c:w val="0.482605"/>
          <c:h val="0.470105"/>
        </c:manualLayout>
      </c:layout>
      <c:pieChart>
        <c:varyColors val="0"/>
        <c:ser>
          <c:idx val="0"/>
          <c:order val="0"/>
          <c:tx>
            <c:strRef>
              <c:f>'Foglio1'!$K$54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'Foglio1'!$K$55:$K$60</c:f>
              <c:numCache>
                <c:ptCount val="6"/>
                <c:pt idx="0">
                  <c:v>12.000000</c:v>
                </c:pt>
                <c:pt idx="1">
                  <c:v>21.000000</c:v>
                </c:pt>
                <c:pt idx="2">
                  <c:v>12.000000</c:v>
                </c:pt>
                <c:pt idx="3">
                  <c:v>24.000000</c:v>
                </c:pt>
                <c:pt idx="4">
                  <c:v>25.000000</c:v>
                </c:pt>
                <c:pt idx="5">
                  <c:v>64.000000</c:v>
                </c:pt>
              </c:numCache>
            </c:numRef>
          </c:val>
        </c:ser>
        <c:ser>
          <c:idx val="0"/>
          <c:order val="1"/>
          <c:tx>
            <c:strRef>
              <c:f>'Foglio1'!$L$54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'Foglio1'!$L$55:$L$60</c:f>
              <c:numCache>
                <c:ptCount val="6"/>
                <c:pt idx="0">
                  <c:v>360.000000</c:v>
                </c:pt>
                <c:pt idx="1">
                  <c:v>420.000000</c:v>
                </c:pt>
                <c:pt idx="2">
                  <c:v>300.000000</c:v>
                </c:pt>
                <c:pt idx="3">
                  <c:v>528.000000</c:v>
                </c:pt>
                <c:pt idx="4">
                  <c:v>375.000000</c:v>
                </c:pt>
                <c:pt idx="5">
                  <c:v>960.000000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0469"/>
          <c:y val="0.0500668"/>
          <c:w val="0.740067"/>
          <c:h val="0.8687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'Foglio1'!$B$71:$B$77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0.000000</c:v>
                </c:pt>
                <c:pt idx="3">
                  <c:v>6.000000</c:v>
                </c:pt>
                <c:pt idx="4">
                  <c:v>8.000000</c:v>
                </c:pt>
                <c:pt idx="5">
                  <c:v>6.000000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'Foglio1'!$C$71:$C$77</c:f>
              <c:numCache>
                <c:ptCount val="7"/>
                <c:pt idx="0">
                  <c:v>3.000000</c:v>
                </c:pt>
                <c:pt idx="1">
                  <c:v>6.000000</c:v>
                </c:pt>
                <c:pt idx="2">
                  <c:v>8.000000</c:v>
                </c:pt>
                <c:pt idx="3">
                  <c:v>0.000000</c:v>
                </c:pt>
                <c:pt idx="4">
                  <c:v>14.000000</c:v>
                </c:pt>
                <c:pt idx="5">
                  <c:v>6.000000</c:v>
                </c:pt>
                <c:pt idx="6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'Foglio1'!$D$70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'Foglio1'!$D$71:$D$77</c:f>
              <c:numCache>
                <c:ptCount val="7"/>
                <c:pt idx="0">
                  <c:v>13.000000</c:v>
                </c:pt>
                <c:pt idx="1">
                  <c:v>6.000000</c:v>
                </c:pt>
                <c:pt idx="2">
                  <c:v>10.000000</c:v>
                </c:pt>
                <c:pt idx="3">
                  <c:v>9.000000</c:v>
                </c:pt>
                <c:pt idx="4">
                  <c:v>3.000000</c:v>
                </c:pt>
                <c:pt idx="5">
                  <c:v>4.000000</c:v>
                </c:pt>
                <c:pt idx="6">
                  <c:v>2.000000</c:v>
                </c:pt>
              </c:numCache>
            </c:numRef>
          </c:val>
        </c:ser>
        <c:ser>
          <c:idx val="3"/>
          <c:order val="3"/>
          <c:tx>
            <c:strRef>
              <c:f>'Foglio1'!$E$70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'Foglio1'!$E$71:$E$77</c:f>
              <c:numCache>
                <c:ptCount val="7"/>
                <c:pt idx="0">
                  <c:v>26.000000</c:v>
                </c:pt>
                <c:pt idx="1">
                  <c:v>36.000000</c:v>
                </c:pt>
                <c:pt idx="2">
                  <c:v>37.000000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34.000000</c:v>
                </c:pt>
                <c:pt idx="6">
                  <c:v>41.000000</c:v>
                </c:pt>
              </c:numCache>
            </c:numRef>
          </c:val>
        </c:ser>
        <c:ser>
          <c:idx val="4"/>
          <c:order val="4"/>
          <c:tx>
            <c:strRef>
              <c:f>'Foglio1'!$F$70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'Foglio1'!$F$71:$F$77</c:f>
              <c:numCache>
                <c:ptCount val="7"/>
                <c:pt idx="0">
                  <c:v>28.000000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26.000000</c:v>
                </c:pt>
                <c:pt idx="4">
                  <c:v>23.000000</c:v>
                </c:pt>
                <c:pt idx="5">
                  <c:v>26.000000</c:v>
                </c:pt>
                <c:pt idx="6">
                  <c:v>34.000000</c:v>
                </c:pt>
              </c:numCache>
            </c:numRef>
          </c:val>
        </c:ser>
        <c:ser>
          <c:idx val="5"/>
          <c:order val="5"/>
          <c:tx>
            <c:strRef>
              <c:f>'Foglio1'!$G$70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'Foglio1'!$G$71:$G$77</c:f>
              <c:numCache>
                <c:ptCount val="7"/>
                <c:pt idx="0">
                  <c:v>35.000000</c:v>
                </c:pt>
                <c:pt idx="1">
                  <c:v>29.000000</c:v>
                </c:pt>
                <c:pt idx="2">
                  <c:v>25.000000</c:v>
                </c:pt>
                <c:pt idx="3">
                  <c:v>28.000000</c:v>
                </c:pt>
                <c:pt idx="4">
                  <c:v>26.000000</c:v>
                </c:pt>
                <c:pt idx="5">
                  <c:v>28.000000</c:v>
                </c:pt>
                <c:pt idx="6">
                  <c:v>16.000000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281"/>
          <c:y val="0.311027"/>
          <c:w val="0.179719"/>
          <c:h val="0.3254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1087"/>
          <c:y val="0.291087"/>
          <c:w val="0.417825"/>
          <c:h val="0.405325"/>
        </c:manualLayout>
      </c:layout>
      <c:pieChart>
        <c:varyColors val="0"/>
        <c:ser>
          <c:idx val="0"/>
          <c:order val="0"/>
          <c:tx>
            <c:strRef>
              <c:f>'Foglio1'!$K$70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'Foglio1'!$K$71:$K$76</c:f>
              <c:numCache>
                <c:ptCount val="6"/>
                <c:pt idx="0">
                  <c:v>33.000000</c:v>
                </c:pt>
                <c:pt idx="1">
                  <c:v>41.000000</c:v>
                </c:pt>
                <c:pt idx="2">
                  <c:v>47.000000</c:v>
                </c:pt>
                <c:pt idx="3">
                  <c:v>239.000000</c:v>
                </c:pt>
                <c:pt idx="4">
                  <c:v>184.000000</c:v>
                </c:pt>
                <c:pt idx="5">
                  <c:v>187.000000</c:v>
                </c:pt>
              </c:numCache>
            </c:numRef>
          </c:val>
        </c:ser>
        <c:ser>
          <c:idx val="0"/>
          <c:order val="1"/>
          <c:tx>
            <c:strRef>
              <c:f>'Foglio1'!$L$70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'Foglio1'!$L$71:$L$76</c:f>
              <c:numCache>
                <c:ptCount val="6"/>
                <c:pt idx="0">
                  <c:v>990.000000</c:v>
                </c:pt>
                <c:pt idx="1">
                  <c:v>820.000000</c:v>
                </c:pt>
                <c:pt idx="2">
                  <c:v>1175.000000</c:v>
                </c:pt>
                <c:pt idx="3">
                  <c:v>5258.000000</c:v>
                </c:pt>
                <c:pt idx="4">
                  <c:v>2760.000000</c:v>
                </c:pt>
                <c:pt idx="5">
                  <c:v>2805.000000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0828"/>
          <c:y val="0.0496341"/>
          <c:w val="0.739892"/>
          <c:h val="0.869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'Foglio1'!$B$83:$B$89</c:f>
              <c:numCache>
                <c:ptCount val="7"/>
                <c:pt idx="0">
                  <c:v>10.000000</c:v>
                </c:pt>
                <c:pt idx="1">
                  <c:v>6.000000</c:v>
                </c:pt>
                <c:pt idx="2">
                  <c:v>12.000000</c:v>
                </c:pt>
                <c:pt idx="3">
                  <c:v>6.000000</c:v>
                </c:pt>
                <c:pt idx="4">
                  <c:v>8.000000</c:v>
                </c:pt>
                <c:pt idx="5">
                  <c:v>6.000000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'Foglio1'!$C$83:$C$89</c:f>
              <c:numCache>
                <c:ptCount val="7"/>
                <c:pt idx="0">
                  <c:v>3.000000</c:v>
                </c:pt>
                <c:pt idx="1">
                  <c:v>12.000000</c:v>
                </c:pt>
                <c:pt idx="2">
                  <c:v>16.000000</c:v>
                </c:pt>
                <c:pt idx="3">
                  <c:v>9.000000</c:v>
                </c:pt>
                <c:pt idx="4">
                  <c:v>18.000000</c:v>
                </c:pt>
                <c:pt idx="5">
                  <c:v>12.000000</c:v>
                </c:pt>
                <c:pt idx="6">
                  <c:v>10.000000</c:v>
                </c:pt>
              </c:numCache>
            </c:numRef>
          </c:val>
        </c:ser>
        <c:ser>
          <c:idx val="2"/>
          <c:order val="2"/>
          <c:tx>
            <c:strRef>
              <c:f>'Foglio1'!$D$82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'Foglio1'!$D$83:$D$89</c:f>
              <c:numCache>
                <c:ptCount val="7"/>
                <c:pt idx="0">
                  <c:v>22.000000</c:v>
                </c:pt>
                <c:pt idx="1">
                  <c:v>16.000000</c:v>
                </c:pt>
                <c:pt idx="2">
                  <c:v>14.000000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10.000000</c:v>
                </c:pt>
              </c:numCache>
            </c:numRef>
          </c:val>
        </c:ser>
        <c:ser>
          <c:idx val="3"/>
          <c:order val="3"/>
          <c:tx>
            <c:strRef>
              <c:f>'Foglio1'!$E$82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'Foglio1'!$E$83:$E$89</c:f>
              <c:numCache>
                <c:ptCount val="7"/>
                <c:pt idx="0">
                  <c:v>26.000000</c:v>
                </c:pt>
                <c:pt idx="1">
                  <c:v>36.000000</c:v>
                </c:pt>
                <c:pt idx="2">
                  <c:v>37.000000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34.000000</c:v>
                </c:pt>
                <c:pt idx="6">
                  <c:v>41.000000</c:v>
                </c:pt>
              </c:numCache>
            </c:numRef>
          </c:val>
        </c:ser>
        <c:ser>
          <c:idx val="4"/>
          <c:order val="4"/>
          <c:tx>
            <c:strRef>
              <c:f>'Foglio1'!$F$82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'Foglio1'!$F$83:$F$89</c:f>
              <c:numCache>
                <c:ptCount val="7"/>
                <c:pt idx="0">
                  <c:v>28.000000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26.000000</c:v>
                </c:pt>
                <c:pt idx="4">
                  <c:v>23.000000</c:v>
                </c:pt>
                <c:pt idx="5">
                  <c:v>26.000000</c:v>
                </c:pt>
                <c:pt idx="6">
                  <c:v>34.000000</c:v>
                </c:pt>
              </c:numCache>
            </c:numRef>
          </c:val>
        </c:ser>
        <c:ser>
          <c:idx val="5"/>
          <c:order val="5"/>
          <c:tx>
            <c:strRef>
              <c:f>'Foglio1'!$G$82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'Foglio1'!$G$83:$G$89</c:f>
              <c:numCache>
                <c:ptCount val="7"/>
                <c:pt idx="0">
                  <c:v>40.000000</c:v>
                </c:pt>
                <c:pt idx="1">
                  <c:v>37.000000</c:v>
                </c:pt>
                <c:pt idx="2">
                  <c:v>25.000000</c:v>
                </c:pt>
                <c:pt idx="3">
                  <c:v>35.000000</c:v>
                </c:pt>
                <c:pt idx="4">
                  <c:v>37.000000</c:v>
                </c:pt>
                <c:pt idx="5">
                  <c:v>36.000000</c:v>
                </c:pt>
                <c:pt idx="6">
                  <c:v>26.000000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16"/>
          <c:y val="0.312606"/>
          <c:w val="0.17984"/>
          <c:h val="0.3228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89667"/>
          <c:y val="0.289667"/>
          <c:w val="0.420666"/>
          <c:h val="0.408166"/>
        </c:manualLayout>
      </c:layout>
      <c:pieChart>
        <c:varyColors val="0"/>
        <c:ser>
          <c:idx val="0"/>
          <c:order val="0"/>
          <c:tx>
            <c:strRef>
              <c:f>'Foglio1'!$K$82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'Foglio1'!$K$83:$K$88</c:f>
              <c:numCache>
                <c:ptCount val="6"/>
                <c:pt idx="0">
                  <c:v>55.000000</c:v>
                </c:pt>
                <c:pt idx="1">
                  <c:v>80.000000</c:v>
                </c:pt>
                <c:pt idx="2">
                  <c:v>105.000000</c:v>
                </c:pt>
                <c:pt idx="3">
                  <c:v>239.000000</c:v>
                </c:pt>
                <c:pt idx="4">
                  <c:v>184.000000</c:v>
                </c:pt>
                <c:pt idx="5">
                  <c:v>236.000000</c:v>
                </c:pt>
              </c:numCache>
            </c:numRef>
          </c:val>
        </c:ser>
        <c:ser>
          <c:idx val="0"/>
          <c:order val="1"/>
          <c:tx>
            <c:strRef>
              <c:f>'Foglio1'!$L$82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'Foglio1'!$L$83:$L$88</c:f>
              <c:numCache>
                <c:ptCount val="6"/>
                <c:pt idx="0">
                  <c:v>1650.000000</c:v>
                </c:pt>
                <c:pt idx="1">
                  <c:v>1600.000000</c:v>
                </c:pt>
                <c:pt idx="2">
                  <c:v>2625.000000</c:v>
                </c:pt>
                <c:pt idx="3">
                  <c:v>5258.000000</c:v>
                </c:pt>
                <c:pt idx="4">
                  <c:v>2760.000000</c:v>
                </c:pt>
                <c:pt idx="5">
                  <c:v>3540.000000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00262"/>
          <c:y val="0.300262"/>
          <c:w val="0.399475"/>
          <c:h val="0.386975"/>
        </c:manualLayout>
      </c:layout>
      <c:pieChart>
        <c:varyColors val="0"/>
        <c:ser>
          <c:idx val="0"/>
          <c:order val="0"/>
          <c:tx>
            <c:strRef>
              <c:f>'Foglio1'!$K$1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'Foglio1'!$K$2:$K$7</c:f>
              <c:numCache>
                <c:ptCount val="6"/>
                <c:pt idx="0">
                  <c:v>22.000000</c:v>
                </c:pt>
                <c:pt idx="1">
                  <c:v>39.000000</c:v>
                </c:pt>
                <c:pt idx="2">
                  <c:v>58.000000</c:v>
                </c:pt>
                <c:pt idx="3">
                  <c:v>0.000000</c:v>
                </c:pt>
                <c:pt idx="4">
                  <c:v>0.000000</c:v>
                </c:pt>
                <c:pt idx="5">
                  <c:v>49.000000</c:v>
                </c:pt>
              </c:numCache>
            </c:numRef>
          </c:val>
        </c:ser>
        <c:ser>
          <c:idx val="0"/>
          <c:order val="1"/>
          <c:tx>
            <c:strRef>
              <c:f>'Foglio1'!$L$1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'Foglio1'!$L$2:$L$7</c:f>
              <c:numCache>
                <c:ptCount val="6"/>
                <c:pt idx="0">
                  <c:v>660.000000</c:v>
                </c:pt>
                <c:pt idx="1">
                  <c:v>780.000000</c:v>
                </c:pt>
                <c:pt idx="2">
                  <c:v>1450.000000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735.000000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23609"/>
          <c:y val="0.0641745"/>
          <c:w val="0.840599"/>
          <c:h val="0.835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'Foglio1'!$B$14:$B$20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'Foglio1'!$C$14:$C$20</c:f>
              <c:numCache>
                <c:ptCount val="7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'Foglio1'!$D$14:$D$20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2.000000</c:v>
                </c:pt>
              </c:numCache>
            </c:numRef>
          </c:val>
        </c:ser>
        <c:ser>
          <c:idx val="3"/>
          <c:order val="3"/>
          <c:tx>
            <c:strRef>
              <c:f>'Foglio1'!$E$13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'Foglio1'!$E$14:$E$20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'Foglio1'!$F$14:$F$20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'Foglio1'!$G$14:$G$20</c:f>
              <c:numCache>
                <c:ptCount val="7"/>
                <c:pt idx="0">
                  <c:v>2.000000</c:v>
                </c:pt>
                <c:pt idx="1">
                  <c:v>0.000000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3.000000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358"/>
          <c:y val="0.25954"/>
          <c:w val="0.0786421"/>
          <c:h val="0.4100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3581"/>
          <c:y val="0.293581"/>
          <c:w val="0.412839"/>
          <c:h val="0.400339"/>
        </c:manualLayout>
      </c:layout>
      <c:pieChart>
        <c:varyColors val="0"/>
        <c:ser>
          <c:idx val="0"/>
          <c:order val="0"/>
          <c:tx>
            <c:strRef>
              <c:f>'Foglio1'!$K$13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'Foglio1'!$K$14:$K$19</c:f>
              <c:numCache>
                <c:ptCount val="6"/>
                <c:pt idx="0">
                  <c:v>6.000000</c:v>
                </c:pt>
                <c:pt idx="1">
                  <c:v>3.000000</c:v>
                </c:pt>
                <c:pt idx="2">
                  <c:v>9.000000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</c:numCache>
            </c:numRef>
          </c:val>
        </c:ser>
        <c:ser>
          <c:idx val="0"/>
          <c:order val="1"/>
          <c:tx>
            <c:strRef>
              <c:f>'Foglio1'!$L$13</c:f>
              <c:strCache>
                <c:ptCount val="1"/>
                <c:pt idx="1">
                  <c:v>Costo 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'Foglio1'!$L$14:$L$19</c:f>
              <c:numCache>
                <c:ptCount val="6"/>
                <c:pt idx="0">
                  <c:v>180.000000</c:v>
                </c:pt>
                <c:pt idx="1">
                  <c:v>60.000000</c:v>
                </c:pt>
                <c:pt idx="2">
                  <c:v>225.000000</c:v>
                </c:pt>
                <c:pt idx="3">
                  <c:v>0.000000</c:v>
                </c:pt>
                <c:pt idx="4">
                  <c:v>0.000000</c:v>
                </c:pt>
                <c:pt idx="5">
                  <c:v>240.000000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1085"/>
          <c:y val="0.0533262"/>
          <c:w val="0.714666"/>
          <c:h val="0.860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'Foglio1'!$B$27:$B$33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'Foglio1'!$C$27:$C$33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'Foglio1'!$D$27:$D$33</c:f>
              <c:numCache>
                <c:ptCount val="7"/>
                <c:pt idx="0">
                  <c:v>9.000000</c:v>
                </c:pt>
                <c:pt idx="1">
                  <c:v>6.000000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'Foglio1'!$E$27:$E$33</c:f>
              <c:numCache>
                <c:ptCount val="7"/>
                <c:pt idx="0">
                  <c:v>9.000000</c:v>
                </c:pt>
                <c:pt idx="1">
                  <c:v>8.000000</c:v>
                </c:pt>
                <c:pt idx="2">
                  <c:v>22.000000</c:v>
                </c:pt>
                <c:pt idx="3">
                  <c:v>12.000000</c:v>
                </c:pt>
                <c:pt idx="4">
                  <c:v>17.000000</c:v>
                </c:pt>
                <c:pt idx="5">
                  <c:v>11.000000</c:v>
                </c:pt>
                <c:pt idx="6">
                  <c:v>20.000000</c:v>
                </c:pt>
              </c:numCache>
            </c:numRef>
          </c:val>
        </c:ser>
        <c:ser>
          <c:idx val="4"/>
          <c:order val="4"/>
          <c:tx>
            <c:strRef>
              <c:f>'Foglio1'!$F$26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'Foglio1'!$F$27:$F$33</c:f>
              <c:numCache>
                <c:ptCount val="7"/>
                <c:pt idx="0">
                  <c:v>6.000000</c:v>
                </c:pt>
                <c:pt idx="1">
                  <c:v>0.000000</c:v>
                </c:pt>
                <c:pt idx="2">
                  <c:v>0.000000</c:v>
                </c:pt>
                <c:pt idx="3">
                  <c:v>4.000000</c:v>
                </c:pt>
                <c:pt idx="4">
                  <c:v>5.000000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'Foglio1'!$G$27:$G$33</c:f>
              <c:numCache>
                <c:ptCount val="7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11.000000</c:v>
                </c:pt>
                <c:pt idx="4">
                  <c:v>0.000000</c:v>
                </c:pt>
                <c:pt idx="5">
                  <c:v>12.000000</c:v>
                </c:pt>
                <c:pt idx="6">
                  <c:v>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7824"/>
          <c:y val="0.299131"/>
          <c:w val="0.192176"/>
          <c:h val="0.3449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4286"/>
          <c:y val="0.294286"/>
          <c:w val="0.411429"/>
          <c:h val="0.398929"/>
        </c:manualLayout>
      </c:layout>
      <c:pieChart>
        <c:varyColors val="0"/>
        <c:ser>
          <c:idx val="0"/>
          <c:order val="0"/>
          <c:tx>
            <c:strRef>
              <c:f>'Foglio1'!$K$26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'Foglio1'!$K$27:$K$32</c:f>
              <c:numCache>
                <c:ptCount val="6"/>
                <c:pt idx="0">
                  <c:v>7.000000</c:v>
                </c:pt>
                <c:pt idx="1">
                  <c:v>5.000000</c:v>
                </c:pt>
                <c:pt idx="2">
                  <c:v>15.000000</c:v>
                </c:pt>
                <c:pt idx="3">
                  <c:v>99.000000</c:v>
                </c:pt>
                <c:pt idx="4">
                  <c:v>15.000000</c:v>
                </c:pt>
                <c:pt idx="5">
                  <c:v>34.000000</c:v>
                </c:pt>
              </c:numCache>
            </c:numRef>
          </c:val>
        </c:ser>
        <c:ser>
          <c:idx val="0"/>
          <c:order val="1"/>
          <c:tx>
            <c:strRef>
              <c:f>'Foglio1'!$L$26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'Foglio1'!$L$27:$L$32</c:f>
              <c:numCache>
                <c:ptCount val="6"/>
                <c:pt idx="0">
                  <c:v>210.000000</c:v>
                </c:pt>
                <c:pt idx="1">
                  <c:v>100.000000</c:v>
                </c:pt>
                <c:pt idx="2">
                  <c:v>375.000000</c:v>
                </c:pt>
                <c:pt idx="3">
                  <c:v>2178.000000</c:v>
                </c:pt>
                <c:pt idx="4">
                  <c:v>225.000000</c:v>
                </c:pt>
                <c:pt idx="5">
                  <c:v>510.000000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211"/>
          <c:y val="0.0494498"/>
          <c:w val="0.730026"/>
          <c:h val="0.870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'Foglio1'!$B$39:$B$45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8.000000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'Foglio1'!$C$39:$C$45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'Foglio1'!$D$39:$D$45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4.000000</c:v>
                </c:pt>
                <c:pt idx="3">
                  <c:v>7.000000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'Foglio1'!$E$39:$E$45</c:f>
              <c:numCache>
                <c:ptCount val="7"/>
                <c:pt idx="0">
                  <c:v>8.000000</c:v>
                </c:pt>
                <c:pt idx="1">
                  <c:v>16.000000</c:v>
                </c:pt>
                <c:pt idx="2">
                  <c:v>15.000000</c:v>
                </c:pt>
                <c:pt idx="3">
                  <c:v>23.000000</c:v>
                </c:pt>
                <c:pt idx="4">
                  <c:v>13.000000</c:v>
                </c:pt>
                <c:pt idx="5">
                  <c:v>20.000000</c:v>
                </c:pt>
                <c:pt idx="6">
                  <c:v>21.000000</c:v>
                </c:pt>
              </c:numCache>
            </c:numRef>
          </c:val>
        </c:ser>
        <c:ser>
          <c:idx val="4"/>
          <c:order val="4"/>
          <c:tx>
            <c:strRef>
              <c:f>'Foglio1'!$F$38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'Foglio1'!$F$39:$F$45</c:f>
              <c:numCache>
                <c:ptCount val="7"/>
                <c:pt idx="0">
                  <c:v>22.000000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22.000000</c:v>
                </c:pt>
                <c:pt idx="4">
                  <c:v>18.000000</c:v>
                </c:pt>
                <c:pt idx="5">
                  <c:v>14.000000</c:v>
                </c:pt>
                <c:pt idx="6">
                  <c:v>21.000000</c:v>
                </c:pt>
              </c:numCache>
            </c:numRef>
          </c:val>
        </c:ser>
        <c:ser>
          <c:idx val="5"/>
          <c:order val="5"/>
          <c:tx>
            <c:strRef>
              <c:f>'Foglio1'!$G$38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'Foglio1'!$G$39:$G$45</c:f>
              <c:numCache>
                <c:ptCount val="7"/>
                <c:pt idx="0">
                  <c:v>21.000000</c:v>
                </c:pt>
                <c:pt idx="1">
                  <c:v>9.000000</c:v>
                </c:pt>
                <c:pt idx="2">
                  <c:v>9.000000</c:v>
                </c:pt>
                <c:pt idx="3">
                  <c:v>0.000000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5976"/>
          <c:y val="0.313278"/>
          <c:w val="0.194024"/>
          <c:h val="0.3216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201"/>
          <c:y val="0.29201"/>
          <c:w val="0.415979"/>
          <c:h val="0.403479"/>
        </c:manualLayout>
      </c:layout>
      <c:pieChart>
        <c:varyColors val="0"/>
        <c:ser>
          <c:idx val="0"/>
          <c:order val="0"/>
          <c:tx>
            <c:strRef>
              <c:f>'Foglio1'!$K$38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'Foglio1'!$K$39:$K$44</c:f>
              <c:numCache>
                <c:ptCount val="6"/>
                <c:pt idx="0">
                  <c:v>8.000000</c:v>
                </c:pt>
                <c:pt idx="1">
                  <c:v>12.000000</c:v>
                </c:pt>
                <c:pt idx="2">
                  <c:v>11.000000</c:v>
                </c:pt>
                <c:pt idx="3">
                  <c:v>116.000000</c:v>
                </c:pt>
                <c:pt idx="4">
                  <c:v>144.000000</c:v>
                </c:pt>
                <c:pt idx="5">
                  <c:v>73.000000</c:v>
                </c:pt>
              </c:numCache>
            </c:numRef>
          </c:val>
        </c:ser>
        <c:ser>
          <c:idx val="0"/>
          <c:order val="1"/>
          <c:tx>
            <c:strRef>
              <c:f>'Foglio1'!$L$38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'Foglio1'!$L$39:$L$44</c:f>
              <c:numCache>
                <c:ptCount val="6"/>
                <c:pt idx="0">
                  <c:v>240.000000</c:v>
                </c:pt>
                <c:pt idx="1">
                  <c:v>240.000000</c:v>
                </c:pt>
                <c:pt idx="2">
                  <c:v>275.000000</c:v>
                </c:pt>
                <c:pt idx="3">
                  <c:v>2552.000000</c:v>
                </c:pt>
                <c:pt idx="4">
                  <c:v>2160.000000</c:v>
                </c:pt>
                <c:pt idx="5">
                  <c:v>1095.000000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1792"/>
          <c:y val="0.0544338"/>
          <c:w val="0.83162"/>
          <c:h val="0.858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'Foglio1'!$B$55:$B$61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6.000000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'Foglio1'!$C$55:$C$61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8.000000</c:v>
                </c:pt>
                <c:pt idx="3">
                  <c:v>0.000000</c:v>
                </c:pt>
                <c:pt idx="4">
                  <c:v>9.000000</c:v>
                </c:pt>
                <c:pt idx="5">
                  <c:v>0.000000</c:v>
                </c:pt>
                <c:pt idx="6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'Foglio1'!$D$54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'Foglio1'!$D$55:$D$61</c:f>
              <c:numCache>
                <c:ptCount val="7"/>
                <c:pt idx="0">
                  <c:v>4.000000</c:v>
                </c:pt>
                <c:pt idx="1">
                  <c:v>0.000000</c:v>
                </c:pt>
                <c:pt idx="2">
                  <c:v>4.000000</c:v>
                </c:pt>
                <c:pt idx="3">
                  <c:v>0.000000</c:v>
                </c:pt>
                <c:pt idx="4">
                  <c:v>0.000000</c:v>
                </c:pt>
                <c:pt idx="5">
                  <c:v>4.000000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'Foglio1'!$E$55:$E$61</c:f>
              <c:numCache>
                <c:ptCount val="7"/>
                <c:pt idx="0">
                  <c:v>9.000000</c:v>
                </c:pt>
                <c:pt idx="1">
                  <c:v>12.000000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'Foglio1'!$F$55:$F$61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12.000000</c:v>
                </c:pt>
                <c:pt idx="6">
                  <c:v>13.000000</c:v>
                </c:pt>
              </c:numCache>
            </c:numRef>
          </c:val>
        </c:ser>
        <c:ser>
          <c:idx val="5"/>
          <c:order val="5"/>
          <c:tx>
            <c:strRef>
              <c:f>'Foglio1'!$G$54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'Foglio1'!$G$55:$G$61</c:f>
              <c:numCache>
                <c:ptCount val="7"/>
                <c:pt idx="0">
                  <c:v>12.000000</c:v>
                </c:pt>
                <c:pt idx="1">
                  <c:v>9.000000</c:v>
                </c:pt>
                <c:pt idx="2">
                  <c:v>13.000000</c:v>
                </c:pt>
                <c:pt idx="3">
                  <c:v>14.000000</c:v>
                </c:pt>
                <c:pt idx="4">
                  <c:v>13.000000</c:v>
                </c:pt>
                <c:pt idx="5">
                  <c:v>0.000000</c:v>
                </c:pt>
                <c:pt idx="6">
                  <c:v>3.000000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975"/>
          <c:y val="0.295089"/>
          <c:w val="0.0780248"/>
          <c:h val="0.3516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chart" Target="../charts/chart7.xml"/><Relationship Id="rId10" Type="http://schemas.openxmlformats.org/officeDocument/2006/relationships/chart" Target="../charts/chart8.xml"/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7" Type="http://schemas.openxmlformats.org/officeDocument/2006/relationships/image" Target="../media/image3.png"/><Relationship Id="rId18" Type="http://schemas.openxmlformats.org/officeDocument/2006/relationships/image" Target="../media/image4.png"/><Relationship Id="rId19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" name="Immagine 24" descr="Immagine 2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9057600" y="3661410"/>
          <a:ext cx="863600" cy="4565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3" name="Immagine 25" descr="Immagine 25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9057600" y="3661410"/>
          <a:ext cx="419100" cy="2578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12</xdr:col>
      <xdr:colOff>551571</xdr:colOff>
      <xdr:row>0</xdr:row>
      <xdr:rowOff>203200</xdr:rowOff>
    </xdr:from>
    <xdr:to>
      <xdr:col>18</xdr:col>
      <xdr:colOff>338544</xdr:colOff>
      <xdr:row>8</xdr:row>
      <xdr:rowOff>178753</xdr:rowOff>
    </xdr:to>
    <xdr:graphicFrame>
      <xdr:nvGraphicFramePr>
        <xdr:cNvPr id="4" name="Grafico 5"/>
        <xdr:cNvGraphicFramePr/>
      </xdr:nvGraphicFramePr>
      <xdr:xfrm>
        <a:off x="11778370" y="203200"/>
        <a:ext cx="5717875" cy="20024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19</xdr:col>
      <xdr:colOff>607206</xdr:colOff>
      <xdr:row>0</xdr:row>
      <xdr:rowOff>0</xdr:rowOff>
    </xdr:from>
    <xdr:to>
      <xdr:col>23</xdr:col>
      <xdr:colOff>205594</xdr:colOff>
      <xdr:row>18</xdr:row>
      <xdr:rowOff>28283</xdr:rowOff>
    </xdr:to>
    <xdr:graphicFrame>
      <xdr:nvGraphicFramePr>
        <xdr:cNvPr id="5" name="Grafico 13"/>
        <xdr:cNvGraphicFramePr/>
      </xdr:nvGraphicFramePr>
      <xdr:xfrm>
        <a:off x="18857106" y="-995852"/>
        <a:ext cx="4449789" cy="44497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465461</xdr:colOff>
      <xdr:row>12</xdr:row>
      <xdr:rowOff>165099</xdr:rowOff>
    </xdr:from>
    <xdr:to>
      <xdr:col>18</xdr:col>
      <xdr:colOff>348243</xdr:colOff>
      <xdr:row>20</xdr:row>
      <xdr:rowOff>90489</xdr:rowOff>
    </xdr:to>
    <xdr:graphicFrame>
      <xdr:nvGraphicFramePr>
        <xdr:cNvPr id="6" name="Grafico 18"/>
        <xdr:cNvGraphicFramePr/>
      </xdr:nvGraphicFramePr>
      <xdr:xfrm>
        <a:off x="11692261" y="3039744"/>
        <a:ext cx="5813683" cy="19789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19</xdr:col>
      <xdr:colOff>426759</xdr:colOff>
      <xdr:row>6</xdr:row>
      <xdr:rowOff>197206</xdr:rowOff>
    </xdr:from>
    <xdr:to>
      <xdr:col>23</xdr:col>
      <xdr:colOff>112991</xdr:colOff>
      <xdr:row>25</xdr:row>
      <xdr:rowOff>225704</xdr:rowOff>
    </xdr:to>
    <xdr:graphicFrame>
      <xdr:nvGraphicFramePr>
        <xdr:cNvPr id="7" name="Grafico 21"/>
        <xdr:cNvGraphicFramePr/>
      </xdr:nvGraphicFramePr>
      <xdr:xfrm>
        <a:off x="18676659" y="1717396"/>
        <a:ext cx="4537633" cy="45376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12</xdr:col>
      <xdr:colOff>382911</xdr:colOff>
      <xdr:row>23</xdr:row>
      <xdr:rowOff>30481</xdr:rowOff>
    </xdr:from>
    <xdr:to>
      <xdr:col>18</xdr:col>
      <xdr:colOff>135344</xdr:colOff>
      <xdr:row>32</xdr:row>
      <xdr:rowOff>242256</xdr:rowOff>
    </xdr:to>
    <xdr:graphicFrame>
      <xdr:nvGraphicFramePr>
        <xdr:cNvPr id="8" name="Grafico 28"/>
        <xdr:cNvGraphicFramePr/>
      </xdr:nvGraphicFramePr>
      <xdr:xfrm>
        <a:off x="11609711" y="5663566"/>
        <a:ext cx="5683334" cy="23815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378721</xdr:colOff>
      <xdr:row>19</xdr:row>
      <xdr:rowOff>21218</xdr:rowOff>
    </xdr:from>
    <xdr:to>
      <xdr:col>23</xdr:col>
      <xdr:colOff>14977</xdr:colOff>
      <xdr:row>37</xdr:row>
      <xdr:rowOff>169285</xdr:rowOff>
    </xdr:to>
    <xdr:graphicFrame>
      <xdr:nvGraphicFramePr>
        <xdr:cNvPr id="9" name="Grafico 30"/>
        <xdr:cNvGraphicFramePr/>
      </xdr:nvGraphicFramePr>
      <xdr:xfrm>
        <a:off x="18628621" y="4696088"/>
        <a:ext cx="4487657" cy="44876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515544</xdr:colOff>
      <xdr:row>35</xdr:row>
      <xdr:rowOff>13210</xdr:rowOff>
    </xdr:from>
    <xdr:to>
      <xdr:col>18</xdr:col>
      <xdr:colOff>213852</xdr:colOff>
      <xdr:row>45</xdr:row>
      <xdr:rowOff>103064</xdr:rowOff>
    </xdr:to>
    <xdr:graphicFrame>
      <xdr:nvGraphicFramePr>
        <xdr:cNvPr id="10" name="Grafico 37"/>
        <xdr:cNvGraphicFramePr/>
      </xdr:nvGraphicFramePr>
      <xdr:xfrm>
        <a:off x="11742344" y="8576185"/>
        <a:ext cx="5629209" cy="25682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19</xdr:col>
      <xdr:colOff>261208</xdr:colOff>
      <xdr:row>31</xdr:row>
      <xdr:rowOff>139170</xdr:rowOff>
    </xdr:from>
    <xdr:to>
      <xdr:col>23</xdr:col>
      <xdr:colOff>198043</xdr:colOff>
      <xdr:row>51</xdr:row>
      <xdr:rowOff>191575</xdr:rowOff>
    </xdr:to>
    <xdr:graphicFrame>
      <xdr:nvGraphicFramePr>
        <xdr:cNvPr id="11" name="Grafico 39"/>
        <xdr:cNvGraphicFramePr/>
      </xdr:nvGraphicFramePr>
      <xdr:xfrm>
        <a:off x="18511108" y="7688685"/>
        <a:ext cx="4788236" cy="47882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436018</xdr:colOff>
      <xdr:row>53</xdr:row>
      <xdr:rowOff>14190</xdr:rowOff>
    </xdr:from>
    <xdr:to>
      <xdr:col>18</xdr:col>
      <xdr:colOff>364790</xdr:colOff>
      <xdr:row>62</xdr:row>
      <xdr:rowOff>67015</xdr:rowOff>
    </xdr:to>
    <xdr:graphicFrame>
      <xdr:nvGraphicFramePr>
        <xdr:cNvPr id="12" name="Grafico 43"/>
        <xdr:cNvGraphicFramePr/>
      </xdr:nvGraphicFramePr>
      <xdr:xfrm>
        <a:off x="11662818" y="12695775"/>
        <a:ext cx="5859673" cy="2333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19</xdr:col>
      <xdr:colOff>664061</xdr:colOff>
      <xdr:row>49</xdr:row>
      <xdr:rowOff>64024</xdr:rowOff>
    </xdr:from>
    <xdr:to>
      <xdr:col>22</xdr:col>
      <xdr:colOff>702533</xdr:colOff>
      <xdr:row>67</xdr:row>
      <xdr:rowOff>39631</xdr:rowOff>
    </xdr:to>
    <xdr:graphicFrame>
      <xdr:nvGraphicFramePr>
        <xdr:cNvPr id="13" name="Grafico 44"/>
        <xdr:cNvGraphicFramePr/>
      </xdr:nvGraphicFramePr>
      <xdr:xfrm>
        <a:off x="18913961" y="11953129"/>
        <a:ext cx="4038973" cy="40389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12</xdr:col>
      <xdr:colOff>375364</xdr:colOff>
      <xdr:row>68</xdr:row>
      <xdr:rowOff>45540</xdr:rowOff>
    </xdr:from>
    <xdr:to>
      <xdr:col>18</xdr:col>
      <xdr:colOff>521731</xdr:colOff>
      <xdr:row>78</xdr:row>
      <xdr:rowOff>103748</xdr:rowOff>
    </xdr:to>
    <xdr:graphicFrame>
      <xdr:nvGraphicFramePr>
        <xdr:cNvPr id="14" name="Grafico 53"/>
        <xdr:cNvGraphicFramePr/>
      </xdr:nvGraphicFramePr>
      <xdr:xfrm>
        <a:off x="11602164" y="16196130"/>
        <a:ext cx="6077268" cy="25366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19</xdr:col>
      <xdr:colOff>553372</xdr:colOff>
      <xdr:row>61</xdr:row>
      <xdr:rowOff>115856</xdr:rowOff>
    </xdr:from>
    <xdr:to>
      <xdr:col>23</xdr:col>
      <xdr:colOff>373728</xdr:colOff>
      <xdr:row>82</xdr:row>
      <xdr:rowOff>19398</xdr:rowOff>
    </xdr:to>
    <xdr:graphicFrame>
      <xdr:nvGraphicFramePr>
        <xdr:cNvPr id="15" name="Grafico 54"/>
        <xdr:cNvGraphicFramePr/>
      </xdr:nvGraphicFramePr>
      <xdr:xfrm>
        <a:off x="18803272" y="14824361"/>
        <a:ext cx="4671757" cy="46717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361381</xdr:colOff>
      <xdr:row>81</xdr:row>
      <xdr:rowOff>11424</xdr:rowOff>
    </xdr:from>
    <xdr:to>
      <xdr:col>18</xdr:col>
      <xdr:colOff>503644</xdr:colOff>
      <xdr:row>91</xdr:row>
      <xdr:rowOff>91746</xdr:rowOff>
    </xdr:to>
    <xdr:graphicFrame>
      <xdr:nvGraphicFramePr>
        <xdr:cNvPr id="16" name="Grafico 59"/>
        <xdr:cNvGraphicFramePr/>
      </xdr:nvGraphicFramePr>
      <xdr:xfrm>
        <a:off x="11588181" y="19234779"/>
        <a:ext cx="6073164" cy="25587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18</xdr:col>
      <xdr:colOff>985167</xdr:colOff>
      <xdr:row>76</xdr:row>
      <xdr:rowOff>150452</xdr:rowOff>
    </xdr:from>
    <xdr:to>
      <xdr:col>22</xdr:col>
      <xdr:colOff>526131</xdr:colOff>
      <xdr:row>97</xdr:row>
      <xdr:rowOff>15900</xdr:rowOff>
    </xdr:to>
    <xdr:graphicFrame>
      <xdr:nvGraphicFramePr>
        <xdr:cNvPr id="17" name="Grafico 60"/>
        <xdr:cNvGraphicFramePr/>
      </xdr:nvGraphicFramePr>
      <xdr:xfrm>
        <a:off x="18142868" y="18272717"/>
        <a:ext cx="4633664" cy="463366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0</xdr:colOff>
      <xdr:row>9</xdr:row>
      <xdr:rowOff>198119</xdr:rowOff>
    </xdr:from>
    <xdr:to>
      <xdr:col>14</xdr:col>
      <xdr:colOff>12700</xdr:colOff>
      <xdr:row>10</xdr:row>
      <xdr:rowOff>198119</xdr:rowOff>
    </xdr:to>
    <xdr:pic>
      <xdr:nvPicPr>
        <xdr:cNvPr id="18" name="Immagine 1" descr="Immagine 1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12077700" y="24784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152400</xdr:colOff>
      <xdr:row>10</xdr:row>
      <xdr:rowOff>152399</xdr:rowOff>
    </xdr:from>
    <xdr:to>
      <xdr:col>14</xdr:col>
      <xdr:colOff>165100</xdr:colOff>
      <xdr:row>11</xdr:row>
      <xdr:rowOff>152399</xdr:rowOff>
    </xdr:to>
    <xdr:pic>
      <xdr:nvPicPr>
        <xdr:cNvPr id="19" name="Immagine 2" descr="Immagine 2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12230100" y="26308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54</xdr:row>
      <xdr:rowOff>2</xdr:rowOff>
    </xdr:from>
    <xdr:to>
      <xdr:col>30</xdr:col>
      <xdr:colOff>368300</xdr:colOff>
      <xdr:row>64</xdr:row>
      <xdr:rowOff>152400</xdr:rowOff>
    </xdr:to>
    <xdr:pic>
      <xdr:nvPicPr>
        <xdr:cNvPr id="20" name="Immagine 14" descr="Immagine 14"/>
        <xdr:cNvPicPr>
          <a:picLocks noChangeAspect="1"/>
        </xdr:cNvPicPr>
      </xdr:nvPicPr>
      <xdr:blipFill>
        <a:blip r:embed="rId18">
          <a:extLst/>
        </a:blip>
        <a:stretch>
          <a:fillRect/>
        </a:stretch>
      </xdr:blipFill>
      <xdr:spPr>
        <a:xfrm>
          <a:off x="24803100" y="12934952"/>
          <a:ext cx="4622800" cy="25755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114294</xdr:rowOff>
    </xdr:to>
    <xdr:pic>
      <xdr:nvPicPr>
        <xdr:cNvPr id="21" name="Immagine 32" descr="Immagine 32"/>
        <xdr:cNvPicPr>
          <a:picLocks noChangeAspect="1"/>
        </xdr:cNvPicPr>
      </xdr:nvPicPr>
      <xdr:blipFill>
        <a:blip r:embed="rId19">
          <a:extLst/>
        </a:blip>
        <a:stretch>
          <a:fillRect/>
        </a:stretch>
      </xdr:blipFill>
      <xdr:spPr>
        <a:xfrm>
          <a:off x="24803100" y="16348710"/>
          <a:ext cx="4965700" cy="2592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F93"/>
  <sheetViews>
    <sheetView workbookViewId="0" showGridLines="0" defaultGridColor="1"/>
  </sheetViews>
  <sheetFormatPr defaultColWidth="11.1667" defaultRowHeight="15.6" customHeight="1" outlineLevelRow="0" outlineLevelCol="0"/>
  <cols>
    <col min="1" max="1" width="18.1719" style="1" customWidth="1"/>
    <col min="2" max="2" width="12" style="1" customWidth="1"/>
    <col min="3" max="3" width="14.1719" style="1" customWidth="1"/>
    <col min="4" max="4" width="7.67188" style="1" customWidth="1"/>
    <col min="5" max="5" width="10" style="1" customWidth="1"/>
    <col min="6" max="6" width="14.1719" style="1" customWidth="1"/>
    <col min="7" max="7" width="10.6719" style="1" customWidth="1"/>
    <col min="8" max="8" width="9.35156" style="1" customWidth="1"/>
    <col min="9" max="9" width="11.1719" style="1" customWidth="1"/>
    <col min="10" max="10" width="15.6719" style="1" customWidth="1"/>
    <col min="11" max="11" width="13.1719" style="1" customWidth="1"/>
    <col min="12" max="16" width="11.1719" style="1" customWidth="1"/>
    <col min="17" max="17" width="18" style="1" customWidth="1"/>
    <col min="18" max="18" width="15.1719" style="1" customWidth="1"/>
    <col min="19" max="19" width="14.3516" style="1" customWidth="1"/>
    <col min="20" max="20" width="23.3516" style="1" customWidth="1"/>
    <col min="21" max="21" width="11.3516" style="1" customWidth="1"/>
    <col min="22" max="22" width="17.8516" style="1" customWidth="1"/>
    <col min="23" max="32" width="11.1719" style="1" customWidth="1"/>
    <col min="33" max="256" width="11.1719" style="1" customWidth="1"/>
  </cols>
  <sheetData>
    <row r="1" ht="19.9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s="4"/>
      <c r="J1" t="s" s="3">
        <v>8</v>
      </c>
      <c r="K1" t="s" s="3">
        <v>9</v>
      </c>
      <c r="L1" t="s" s="3">
        <v>10</v>
      </c>
      <c r="M1" s="5"/>
      <c r="N1" s="6"/>
      <c r="O1" s="6"/>
      <c r="P1" s="6"/>
      <c r="Q1" s="7"/>
      <c r="R1" s="7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9.95" customHeight="1">
      <c r="A2" t="s" s="8">
        <v>11</v>
      </c>
      <c r="B2" s="9">
        <v>10</v>
      </c>
      <c r="C2" s="9">
        <v>0</v>
      </c>
      <c r="D2" s="9">
        <v>9</v>
      </c>
      <c r="E2" s="9">
        <v>0</v>
      </c>
      <c r="F2" s="9">
        <v>0</v>
      </c>
      <c r="G2" s="9">
        <v>5</v>
      </c>
      <c r="H2" s="9">
        <f>SUM(B2:G2)</f>
        <v>24</v>
      </c>
      <c r="I2" s="4"/>
      <c r="J2" t="s" s="10">
        <v>1</v>
      </c>
      <c r="K2" s="9">
        <f>B9</f>
        <v>22</v>
      </c>
      <c r="L2" s="9">
        <f>K2:K2*30</f>
        <v>660</v>
      </c>
      <c r="M2" s="5"/>
      <c r="N2" s="6"/>
      <c r="O2" s="6"/>
      <c r="P2" s="6"/>
      <c r="Q2" s="7"/>
      <c r="R2" s="7"/>
      <c r="S2" s="7"/>
      <c r="T2" s="7"/>
      <c r="U2" s="7"/>
      <c r="V2" s="7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9.95" customHeight="1">
      <c r="A3" t="s" s="11">
        <v>12</v>
      </c>
      <c r="B3" s="12">
        <v>0</v>
      </c>
      <c r="C3" s="12">
        <v>6</v>
      </c>
      <c r="D3" s="12">
        <v>10</v>
      </c>
      <c r="E3" s="12">
        <v>0</v>
      </c>
      <c r="F3" s="12">
        <v>0</v>
      </c>
      <c r="G3" s="12">
        <v>8</v>
      </c>
      <c r="H3" s="12">
        <f>SUM(B3:G3)</f>
        <v>24</v>
      </c>
      <c r="I3" s="4"/>
      <c r="J3" t="s" s="13">
        <v>2</v>
      </c>
      <c r="K3" s="12">
        <f>C9</f>
        <v>39</v>
      </c>
      <c r="L3" s="14">
        <f>K3:K3*20</f>
        <v>780</v>
      </c>
      <c r="M3" s="5"/>
      <c r="N3" s="6"/>
      <c r="O3" s="6"/>
      <c r="P3" s="6"/>
      <c r="Q3" s="7"/>
      <c r="R3" s="7"/>
      <c r="S3" s="15"/>
      <c r="T3" s="7"/>
      <c r="U3" s="7"/>
      <c r="V3" s="7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9.95" customHeight="1">
      <c r="A4" t="s" s="8">
        <v>13</v>
      </c>
      <c r="B4" s="9">
        <v>12</v>
      </c>
      <c r="C4" s="9">
        <v>8</v>
      </c>
      <c r="D4" s="9">
        <v>4</v>
      </c>
      <c r="E4" s="9">
        <v>0</v>
      </c>
      <c r="F4" s="9">
        <v>0</v>
      </c>
      <c r="G4" s="9">
        <v>0</v>
      </c>
      <c r="H4" s="9">
        <f>SUM(B4:G4)</f>
        <v>24</v>
      </c>
      <c r="I4" s="4"/>
      <c r="J4" t="s" s="10">
        <v>3</v>
      </c>
      <c r="K4" s="9">
        <f>D9</f>
        <v>58</v>
      </c>
      <c r="L4" s="16">
        <f>K4:K4*25</f>
        <v>1450</v>
      </c>
      <c r="M4" s="5"/>
      <c r="N4" s="6"/>
      <c r="O4" s="6"/>
      <c r="P4" s="6"/>
      <c r="Q4" s="7"/>
      <c r="R4" s="7"/>
      <c r="S4" s="15"/>
      <c r="T4" s="7"/>
      <c r="U4" s="7"/>
      <c r="V4" s="15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9.95" customHeight="1">
      <c r="A5" t="s" s="11">
        <v>14</v>
      </c>
      <c r="B5" s="12">
        <v>0</v>
      </c>
      <c r="C5" s="12">
        <v>9</v>
      </c>
      <c r="D5" s="12">
        <v>8</v>
      </c>
      <c r="E5" s="12">
        <v>0</v>
      </c>
      <c r="F5" s="12">
        <v>0</v>
      </c>
      <c r="G5" s="12">
        <v>7</v>
      </c>
      <c r="H5" s="12">
        <f>SUM(B5:G5)</f>
        <v>24</v>
      </c>
      <c r="I5" s="4"/>
      <c r="J5" t="s" s="13">
        <v>4</v>
      </c>
      <c r="K5" s="12">
        <f>E9</f>
        <v>0</v>
      </c>
      <c r="L5" s="12">
        <f>K5*22</f>
        <v>0</v>
      </c>
      <c r="M5" s="5"/>
      <c r="N5" s="6"/>
      <c r="O5" s="6"/>
      <c r="P5" s="6"/>
      <c r="Q5" s="7"/>
      <c r="R5" s="7"/>
      <c r="S5" s="7"/>
      <c r="T5" s="7"/>
      <c r="U5" s="7"/>
      <c r="V5" s="15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9.95" customHeight="1">
      <c r="A6" t="s" s="8">
        <v>15</v>
      </c>
      <c r="B6" s="9">
        <v>0</v>
      </c>
      <c r="C6" s="9">
        <v>4</v>
      </c>
      <c r="D6" s="9">
        <v>9</v>
      </c>
      <c r="E6" s="9">
        <v>0</v>
      </c>
      <c r="F6" s="9">
        <v>0</v>
      </c>
      <c r="G6" s="9">
        <v>11</v>
      </c>
      <c r="H6" s="9">
        <f>SUM(B6:G6)</f>
        <v>24</v>
      </c>
      <c r="I6" s="4"/>
      <c r="J6" t="s" s="10">
        <v>5</v>
      </c>
      <c r="K6" s="9">
        <f>F9</f>
        <v>0</v>
      </c>
      <c r="L6" s="9">
        <f>K6*15</f>
        <v>0</v>
      </c>
      <c r="M6" s="5"/>
      <c r="N6" s="6"/>
      <c r="O6" s="6"/>
      <c r="P6" s="6"/>
      <c r="Q6" s="7"/>
      <c r="R6" s="7"/>
      <c r="S6" s="7"/>
      <c r="T6" s="7"/>
      <c r="U6" s="7"/>
      <c r="V6" s="7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9.95" customHeight="1">
      <c r="A7" t="s" s="11">
        <v>16</v>
      </c>
      <c r="B7" s="12">
        <v>0</v>
      </c>
      <c r="C7" s="12">
        <v>6</v>
      </c>
      <c r="D7" s="12">
        <v>10</v>
      </c>
      <c r="E7" s="12">
        <v>0</v>
      </c>
      <c r="F7" s="12">
        <v>0</v>
      </c>
      <c r="G7" s="12">
        <v>8</v>
      </c>
      <c r="H7" s="12">
        <f>SUM(B7:G7)</f>
        <v>24</v>
      </c>
      <c r="I7" s="4"/>
      <c r="J7" t="s" s="13">
        <v>6</v>
      </c>
      <c r="K7" s="12">
        <f>G9</f>
        <v>49</v>
      </c>
      <c r="L7" s="12">
        <f>K7*15</f>
        <v>735</v>
      </c>
      <c r="M7" s="5"/>
      <c r="N7" s="6"/>
      <c r="O7" s="6"/>
      <c r="P7" s="6"/>
      <c r="Q7" s="7"/>
      <c r="R7" s="7"/>
      <c r="S7" s="7"/>
      <c r="T7" s="7"/>
      <c r="U7" s="7"/>
      <c r="V7" s="7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9.95" customHeight="1">
      <c r="A8" t="s" s="8">
        <v>17</v>
      </c>
      <c r="B8" s="9">
        <v>0</v>
      </c>
      <c r="C8" s="9">
        <v>6</v>
      </c>
      <c r="D8" s="9">
        <v>8</v>
      </c>
      <c r="E8" s="9">
        <v>0</v>
      </c>
      <c r="F8" s="9">
        <v>0</v>
      </c>
      <c r="G8" s="9">
        <v>10</v>
      </c>
      <c r="H8" s="9">
        <f>SUM(B8:G8)</f>
        <v>24</v>
      </c>
      <c r="I8" s="4"/>
      <c r="J8" t="s" s="17">
        <v>7</v>
      </c>
      <c r="K8" s="9">
        <f>SUM(K2:K7)</f>
        <v>168</v>
      </c>
      <c r="L8" s="16">
        <f>SUM(L2:L7)</f>
        <v>3625</v>
      </c>
      <c r="M8" s="5"/>
      <c r="N8" s="6"/>
      <c r="O8" s="6"/>
      <c r="P8" s="6"/>
      <c r="Q8" s="18"/>
      <c r="R8" s="7"/>
      <c r="S8" s="15"/>
      <c r="T8" s="7"/>
      <c r="U8" s="7"/>
      <c r="V8" s="7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9.95" customHeight="1">
      <c r="A9" t="s" s="19">
        <v>18</v>
      </c>
      <c r="B9" s="12">
        <f>SUM(B2:B8)</f>
        <v>22</v>
      </c>
      <c r="C9" s="12">
        <f>SUM(C2:C8)</f>
        <v>39</v>
      </c>
      <c r="D9" s="12">
        <f>SUM(D2:D8)</f>
        <v>58</v>
      </c>
      <c r="E9" s="12">
        <f>SUM(E2:E8)</f>
        <v>0</v>
      </c>
      <c r="F9" s="12">
        <v>0</v>
      </c>
      <c r="G9" s="12">
        <f>SUM(G2:G8)</f>
        <v>49</v>
      </c>
      <c r="H9" s="12">
        <f>SUM(H2:H8)</f>
        <v>168</v>
      </c>
      <c r="I9" s="5"/>
      <c r="J9" s="20"/>
      <c r="K9" s="20"/>
      <c r="L9" s="20"/>
      <c r="M9" s="6"/>
      <c r="N9" s="6"/>
      <c r="O9" s="6"/>
      <c r="P9" s="6"/>
      <c r="Q9" s="6"/>
      <c r="R9" s="6"/>
      <c r="S9" s="6"/>
      <c r="T9" s="7"/>
      <c r="U9" s="7"/>
      <c r="V9" s="15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5.6" customHeight="1">
      <c r="A10" s="20"/>
      <c r="B10" s="20"/>
      <c r="C10" s="20"/>
      <c r="D10" s="20"/>
      <c r="E10" s="20"/>
      <c r="F10" s="20"/>
      <c r="G10" s="20"/>
      <c r="H10" s="2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5.6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5.6" customHeight="1">
      <c r="A12" t="s" s="21">
        <v>19</v>
      </c>
      <c r="B12" s="22"/>
      <c r="C12" s="22"/>
      <c r="D12" s="22"/>
      <c r="E12" s="22"/>
      <c r="F12" s="22"/>
      <c r="G12" s="22"/>
      <c r="H12" s="22"/>
      <c r="I12" s="6"/>
      <c r="J12" s="22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9.05" customHeight="1">
      <c r="A13" t="s" s="23">
        <v>0</v>
      </c>
      <c r="B13" t="s" s="24">
        <v>20</v>
      </c>
      <c r="C13" t="s" s="24">
        <v>21</v>
      </c>
      <c r="D13" t="s" s="24">
        <v>22</v>
      </c>
      <c r="E13" t="s" s="24">
        <v>23</v>
      </c>
      <c r="F13" t="s" s="24">
        <v>24</v>
      </c>
      <c r="G13" t="s" s="24">
        <v>25</v>
      </c>
      <c r="H13" t="s" s="24">
        <v>26</v>
      </c>
      <c r="I13" s="4"/>
      <c r="J13" t="s" s="24">
        <v>27</v>
      </c>
      <c r="K13" t="s" s="24">
        <v>9</v>
      </c>
      <c r="L13" t="s" s="24">
        <v>28</v>
      </c>
      <c r="M13" s="5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22.95" customHeight="1">
      <c r="A14" t="s" s="8">
        <v>11</v>
      </c>
      <c r="B14" s="9">
        <v>0</v>
      </c>
      <c r="C14" s="9">
        <v>3</v>
      </c>
      <c r="D14" s="9">
        <v>0</v>
      </c>
      <c r="E14" s="9">
        <v>0</v>
      </c>
      <c r="F14" s="9">
        <v>0</v>
      </c>
      <c r="G14" s="9">
        <v>2</v>
      </c>
      <c r="H14" s="9">
        <f>SUM(B14:G14)</f>
        <v>5</v>
      </c>
      <c r="I14" s="4"/>
      <c r="J14" t="s" s="10">
        <v>1</v>
      </c>
      <c r="K14" s="9">
        <f>B21</f>
        <v>6</v>
      </c>
      <c r="L14" s="9">
        <f>K14:K14*30</f>
        <v>180</v>
      </c>
      <c r="M14" s="5"/>
      <c r="N14" s="6"/>
      <c r="O14" s="6"/>
      <c r="P14" s="6"/>
      <c r="Q14" s="7"/>
      <c r="R14" s="7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9.95" customHeight="1">
      <c r="A15" t="s" s="11">
        <v>12</v>
      </c>
      <c r="B15" s="12">
        <v>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f>SUM(B15:G15)</f>
        <v>6</v>
      </c>
      <c r="I15" s="4"/>
      <c r="J15" t="s" s="13">
        <v>2</v>
      </c>
      <c r="K15" s="12">
        <f>C21</f>
        <v>3</v>
      </c>
      <c r="L15" s="12">
        <f>K15:K15*20</f>
        <v>60</v>
      </c>
      <c r="M15" s="5"/>
      <c r="N15" s="6"/>
      <c r="O15" s="6"/>
      <c r="P15" s="6"/>
      <c r="Q15" s="7"/>
      <c r="R15" s="7"/>
      <c r="S15" s="7"/>
      <c r="T15" s="25"/>
      <c r="U15" s="25"/>
      <c r="V15" s="25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9.95" customHeight="1">
      <c r="A16" t="s" s="8">
        <v>13</v>
      </c>
      <c r="B16" s="9">
        <v>0</v>
      </c>
      <c r="C16" s="9">
        <v>0</v>
      </c>
      <c r="D16" s="9">
        <v>2</v>
      </c>
      <c r="E16" s="9">
        <v>0</v>
      </c>
      <c r="F16" s="9">
        <v>0</v>
      </c>
      <c r="G16" s="9">
        <v>3</v>
      </c>
      <c r="H16" s="9">
        <f>SUM(B16:G16)</f>
        <v>5</v>
      </c>
      <c r="I16" s="4"/>
      <c r="J16" t="s" s="10">
        <v>3</v>
      </c>
      <c r="K16" s="9">
        <f>D21</f>
        <v>9</v>
      </c>
      <c r="L16" s="9">
        <f>K16:K16*25</f>
        <v>225</v>
      </c>
      <c r="M16" s="5"/>
      <c r="N16" s="6"/>
      <c r="O16" s="6"/>
      <c r="P16" s="6"/>
      <c r="Q16" s="7"/>
      <c r="R16" s="7"/>
      <c r="S16" s="7"/>
      <c r="T16" s="25"/>
      <c r="U16" s="25"/>
      <c r="V16" s="25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9.95" customHeight="1">
      <c r="A17" t="s" s="11">
        <v>14</v>
      </c>
      <c r="B17" s="12">
        <v>0</v>
      </c>
      <c r="C17" s="12">
        <v>0</v>
      </c>
      <c r="D17" s="12">
        <v>2</v>
      </c>
      <c r="E17" s="12">
        <v>0</v>
      </c>
      <c r="F17" s="12">
        <v>0</v>
      </c>
      <c r="G17" s="12">
        <v>3</v>
      </c>
      <c r="H17" s="12">
        <f>SUM(B17:G17)</f>
        <v>5</v>
      </c>
      <c r="I17" s="4"/>
      <c r="J17" t="s" s="13">
        <v>4</v>
      </c>
      <c r="K17" s="12">
        <f>E21</f>
        <v>0</v>
      </c>
      <c r="L17" s="12">
        <f>K17*22</f>
        <v>0</v>
      </c>
      <c r="M17" s="5"/>
      <c r="N17" s="6"/>
      <c r="O17" s="6"/>
      <c r="P17" s="6"/>
      <c r="Q17" s="7"/>
      <c r="R17" s="7"/>
      <c r="S17" s="7"/>
      <c r="T17" s="25"/>
      <c r="U17" s="25"/>
      <c r="V17" s="25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9.95" customHeight="1">
      <c r="A18" t="s" s="8">
        <v>15</v>
      </c>
      <c r="B18" s="9">
        <v>0</v>
      </c>
      <c r="C18" s="9">
        <v>0</v>
      </c>
      <c r="D18" s="9">
        <v>3</v>
      </c>
      <c r="E18" s="9">
        <v>0</v>
      </c>
      <c r="F18" s="9">
        <v>0</v>
      </c>
      <c r="G18" s="9">
        <v>2</v>
      </c>
      <c r="H18" s="9">
        <f>SUM(B18:G18)</f>
        <v>5</v>
      </c>
      <c r="I18" s="4"/>
      <c r="J18" t="s" s="10">
        <v>5</v>
      </c>
      <c r="K18" s="9">
        <f>F21</f>
        <v>0</v>
      </c>
      <c r="L18" s="9">
        <f>K18*15</f>
        <v>0</v>
      </c>
      <c r="M18" s="5"/>
      <c r="N18" s="6"/>
      <c r="O18" s="6"/>
      <c r="P18" s="6"/>
      <c r="Q18" s="7"/>
      <c r="R18" s="7"/>
      <c r="S18" s="7"/>
      <c r="T18" s="25"/>
      <c r="U18" s="25"/>
      <c r="V18" s="25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9.95" customHeight="1">
      <c r="A19" t="s" s="11">
        <v>16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3</v>
      </c>
      <c r="H19" s="12">
        <f>SUM(B19:G19)</f>
        <v>3</v>
      </c>
      <c r="I19" s="4"/>
      <c r="J19" t="s" s="13">
        <v>6</v>
      </c>
      <c r="K19" s="12">
        <f>G21</f>
        <v>16</v>
      </c>
      <c r="L19" s="12">
        <f>K19:K19*15</f>
        <v>240</v>
      </c>
      <c r="M19" s="5"/>
      <c r="N19" s="6"/>
      <c r="O19" s="6"/>
      <c r="P19" s="6"/>
      <c r="Q19" s="7"/>
      <c r="R19" s="7"/>
      <c r="S19" s="7"/>
      <c r="T19" s="25"/>
      <c r="U19" s="25"/>
      <c r="V19" s="25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9.95" customHeight="1">
      <c r="A20" t="s" s="8">
        <v>17</v>
      </c>
      <c r="B20" s="9">
        <v>0</v>
      </c>
      <c r="C20" s="9">
        <v>0</v>
      </c>
      <c r="D20" s="9">
        <v>2</v>
      </c>
      <c r="E20" s="9">
        <v>0</v>
      </c>
      <c r="F20" s="9">
        <v>0</v>
      </c>
      <c r="G20" s="9">
        <v>3</v>
      </c>
      <c r="H20" s="9">
        <f>SUM(B20:G20)</f>
        <v>5</v>
      </c>
      <c r="I20" s="4"/>
      <c r="J20" t="s" s="17">
        <v>7</v>
      </c>
      <c r="K20" s="9">
        <f>SUM(K14:K19)</f>
        <v>34</v>
      </c>
      <c r="L20" s="9">
        <f>SUM(L14:L19)</f>
        <v>705</v>
      </c>
      <c r="M20" s="5"/>
      <c r="N20" s="6"/>
      <c r="O20" s="6"/>
      <c r="P20" s="6"/>
      <c r="Q20" s="7"/>
      <c r="R20" s="7"/>
      <c r="S20" s="7"/>
      <c r="T20" s="25"/>
      <c r="U20" s="25"/>
      <c r="V20" s="25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9.95" customHeight="1">
      <c r="A21" t="s" s="19">
        <v>18</v>
      </c>
      <c r="B21" s="12">
        <f>SUM(B14:B20)</f>
        <v>6</v>
      </c>
      <c r="C21" s="12">
        <f>SUM(C14:C20)</f>
        <v>3</v>
      </c>
      <c r="D21" s="12">
        <f>SUM(D14:D20)</f>
        <v>9</v>
      </c>
      <c r="E21" s="12">
        <f>SUM(E14:E20)</f>
        <v>0</v>
      </c>
      <c r="F21" s="12">
        <f>SUM(F14:F20)</f>
        <v>0</v>
      </c>
      <c r="G21" s="12">
        <f>SUM(G14:G20)</f>
        <v>16</v>
      </c>
      <c r="H21" s="12">
        <f>SUM(H14:H20)</f>
        <v>34</v>
      </c>
      <c r="I21" s="5"/>
      <c r="J21" s="20"/>
      <c r="K21" s="20"/>
      <c r="L21" s="20"/>
      <c r="M21" s="6"/>
      <c r="N21" s="6"/>
      <c r="O21" s="6"/>
      <c r="P21" s="6"/>
      <c r="Q21" s="18"/>
      <c r="R21" s="7"/>
      <c r="S21" s="7"/>
      <c r="T21" s="25"/>
      <c r="U21" s="25"/>
      <c r="V21" s="25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9.95" customHeight="1">
      <c r="A22" s="20"/>
      <c r="B22" s="20"/>
      <c r="C22" s="20"/>
      <c r="D22" s="20"/>
      <c r="E22" s="20"/>
      <c r="F22" s="20"/>
      <c r="G22" s="20"/>
      <c r="H22" s="20"/>
      <c r="I22" s="6"/>
      <c r="J22" t="s" s="26">
        <v>29</v>
      </c>
      <c r="K22" s="6"/>
      <c r="L22" s="6"/>
      <c r="M22" s="6"/>
      <c r="N22" s="6"/>
      <c r="O22" s="6"/>
      <c r="P22" s="6"/>
      <c r="Q22" s="6"/>
      <c r="R22" s="6"/>
      <c r="S22" s="6"/>
      <c r="T22" s="25"/>
      <c r="U22" s="25"/>
      <c r="V22" s="25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6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5.6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6" customHeight="1">
      <c r="A25" t="s" s="21">
        <v>30</v>
      </c>
      <c r="B25" s="22"/>
      <c r="C25" s="22"/>
      <c r="D25" s="22"/>
      <c r="E25" s="22"/>
      <c r="F25" s="22"/>
      <c r="G25" s="22"/>
      <c r="H25" s="22"/>
      <c r="I25" s="6"/>
      <c r="J25" s="22"/>
      <c r="K25" s="22"/>
      <c r="L25" s="2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9.95" customHeight="1">
      <c r="A26" t="s" s="23">
        <v>0</v>
      </c>
      <c r="B26" t="s" s="24">
        <v>1</v>
      </c>
      <c r="C26" t="s" s="24">
        <v>2</v>
      </c>
      <c r="D26" t="s" s="24">
        <v>3</v>
      </c>
      <c r="E26" t="s" s="24">
        <v>4</v>
      </c>
      <c r="F26" t="s" s="24">
        <v>5</v>
      </c>
      <c r="G26" t="s" s="24">
        <v>6</v>
      </c>
      <c r="H26" t="s" s="24">
        <v>7</v>
      </c>
      <c r="I26" s="4"/>
      <c r="J26" t="s" s="24">
        <v>8</v>
      </c>
      <c r="K26" t="s" s="24">
        <v>9</v>
      </c>
      <c r="L26" t="s" s="24">
        <v>10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9.95" customHeight="1">
      <c r="A27" t="s" s="8">
        <v>11</v>
      </c>
      <c r="B27" s="9">
        <v>0</v>
      </c>
      <c r="C27" s="9">
        <v>0</v>
      </c>
      <c r="D27" s="9">
        <v>9</v>
      </c>
      <c r="E27" s="9">
        <v>9</v>
      </c>
      <c r="F27" s="9">
        <v>6</v>
      </c>
      <c r="G27" s="9">
        <v>0</v>
      </c>
      <c r="H27" s="9">
        <f>SUM(B27:G27)</f>
        <v>24</v>
      </c>
      <c r="I27" s="4"/>
      <c r="J27" t="s" s="10">
        <v>1</v>
      </c>
      <c r="K27" s="9">
        <f>B34</f>
        <v>7</v>
      </c>
      <c r="L27" s="9">
        <f>K27:K27*30</f>
        <v>210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9.95" customHeight="1">
      <c r="A28" t="s" s="11">
        <v>12</v>
      </c>
      <c r="B28" s="12">
        <v>0</v>
      </c>
      <c r="C28" s="12">
        <v>0</v>
      </c>
      <c r="D28" s="12">
        <v>6</v>
      </c>
      <c r="E28" s="27">
        <v>8</v>
      </c>
      <c r="F28" s="12">
        <v>0</v>
      </c>
      <c r="G28" s="12">
        <v>11</v>
      </c>
      <c r="H28" s="12">
        <f>SUM(B28:G28)</f>
        <v>25</v>
      </c>
      <c r="I28" s="4"/>
      <c r="J28" t="s" s="13">
        <v>2</v>
      </c>
      <c r="K28" s="12">
        <f>C34</f>
        <v>5</v>
      </c>
      <c r="L28" s="14">
        <f>K28:K28*20</f>
        <v>100</v>
      </c>
      <c r="M28" s="5"/>
      <c r="N28" s="6"/>
      <c r="O28" s="6"/>
      <c r="P28" s="6"/>
      <c r="Q28" s="7"/>
      <c r="R28" s="7"/>
      <c r="S28" s="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9.95" customHeight="1">
      <c r="A29" t="s" s="8">
        <v>13</v>
      </c>
      <c r="B29" s="9">
        <v>0</v>
      </c>
      <c r="C29" s="9">
        <v>0</v>
      </c>
      <c r="D29" s="9">
        <v>0</v>
      </c>
      <c r="E29" s="9">
        <v>22</v>
      </c>
      <c r="F29" s="9">
        <v>0</v>
      </c>
      <c r="G29" s="9">
        <v>0</v>
      </c>
      <c r="H29" s="9">
        <f>SUM(B29:G29)</f>
        <v>22</v>
      </c>
      <c r="I29" s="4"/>
      <c r="J29" t="s" s="10">
        <v>3</v>
      </c>
      <c r="K29" s="9">
        <f>D34</f>
        <v>15</v>
      </c>
      <c r="L29" s="16">
        <f>K29:K29*25</f>
        <v>375</v>
      </c>
      <c r="M29" s="5"/>
      <c r="N29" s="6"/>
      <c r="O29" s="6"/>
      <c r="P29" s="6"/>
      <c r="Q29" s="7"/>
      <c r="R29" s="7"/>
      <c r="S29" s="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9.95" customHeight="1">
      <c r="A30" t="s" s="11">
        <v>14</v>
      </c>
      <c r="B30" s="12">
        <v>0</v>
      </c>
      <c r="C30" s="12">
        <v>0</v>
      </c>
      <c r="D30" s="12">
        <v>0</v>
      </c>
      <c r="E30" s="12">
        <v>12</v>
      </c>
      <c r="F30" s="12">
        <v>4</v>
      </c>
      <c r="G30" s="12">
        <v>11</v>
      </c>
      <c r="H30" s="12">
        <f>SUM(B30:G30)</f>
        <v>27</v>
      </c>
      <c r="I30" s="4"/>
      <c r="J30" t="s" s="13">
        <v>4</v>
      </c>
      <c r="K30" s="12">
        <f>E34</f>
        <v>99</v>
      </c>
      <c r="L30" s="12">
        <f>K30:K30*22</f>
        <v>2178</v>
      </c>
      <c r="M30" s="5"/>
      <c r="N30" s="6"/>
      <c r="O30" s="6"/>
      <c r="P30" s="6"/>
      <c r="Q30" s="7"/>
      <c r="R30" s="7"/>
      <c r="S30" s="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9.95" customHeight="1">
      <c r="A31" t="s" s="8">
        <v>15</v>
      </c>
      <c r="B31" s="9">
        <v>0</v>
      </c>
      <c r="C31" s="9">
        <v>5</v>
      </c>
      <c r="D31" s="9">
        <v>0</v>
      </c>
      <c r="E31" s="9">
        <v>17</v>
      </c>
      <c r="F31" s="9">
        <v>5</v>
      </c>
      <c r="G31" s="9">
        <v>0</v>
      </c>
      <c r="H31" s="9">
        <f>SUM(B31:G31)</f>
        <v>27</v>
      </c>
      <c r="I31" s="4"/>
      <c r="J31" t="s" s="10">
        <v>5</v>
      </c>
      <c r="K31" s="9">
        <f>F34</f>
        <v>15</v>
      </c>
      <c r="L31" s="9">
        <f>K31:K31*15</f>
        <v>225</v>
      </c>
      <c r="M31" s="5"/>
      <c r="N31" s="6"/>
      <c r="O31" s="6"/>
      <c r="P31" s="6"/>
      <c r="Q31" s="7"/>
      <c r="R31" s="7"/>
      <c r="S31" s="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9.95" customHeight="1">
      <c r="A32" t="s" s="11">
        <v>16</v>
      </c>
      <c r="B32" s="12">
        <v>0</v>
      </c>
      <c r="C32" s="12">
        <v>0</v>
      </c>
      <c r="D32" s="12">
        <v>0</v>
      </c>
      <c r="E32" s="12">
        <v>11</v>
      </c>
      <c r="F32" s="12">
        <v>0</v>
      </c>
      <c r="G32" s="12">
        <v>12</v>
      </c>
      <c r="H32" s="12">
        <f>SUM(B32:G32)</f>
        <v>23</v>
      </c>
      <c r="I32" s="4"/>
      <c r="J32" t="s" s="13">
        <v>6</v>
      </c>
      <c r="K32" s="12">
        <f>G34</f>
        <v>34</v>
      </c>
      <c r="L32" s="12">
        <f>K32:K32*15</f>
        <v>510</v>
      </c>
      <c r="M32" s="5"/>
      <c r="N32" s="6"/>
      <c r="O32" s="6"/>
      <c r="P32" s="6"/>
      <c r="Q32" s="7"/>
      <c r="R32" s="7"/>
      <c r="S32" s="1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9.95" customHeight="1">
      <c r="A33" t="s" s="8">
        <v>17</v>
      </c>
      <c r="B33" s="9">
        <v>7</v>
      </c>
      <c r="C33" s="9">
        <v>0</v>
      </c>
      <c r="D33" s="9">
        <v>0</v>
      </c>
      <c r="E33" s="9">
        <v>20</v>
      </c>
      <c r="F33" s="9">
        <v>0</v>
      </c>
      <c r="G33" s="9">
        <v>0</v>
      </c>
      <c r="H33" s="9">
        <f>SUM(B33:G33)</f>
        <v>27</v>
      </c>
      <c r="I33" s="4"/>
      <c r="J33" t="s" s="17">
        <v>7</v>
      </c>
      <c r="K33" s="9">
        <f>SUM(K27:K32)</f>
        <v>175</v>
      </c>
      <c r="L33" s="16">
        <f>SUM(L27:L32)</f>
        <v>3598</v>
      </c>
      <c r="M33" s="5"/>
      <c r="N33" s="6"/>
      <c r="O33" s="6"/>
      <c r="P33" s="6"/>
      <c r="Q33" s="7"/>
      <c r="R33" s="7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9.95" customHeight="1">
      <c r="A34" t="s" s="19">
        <v>18</v>
      </c>
      <c r="B34" s="12">
        <f>SUM(B27:B33)</f>
        <v>7</v>
      </c>
      <c r="C34" s="12">
        <f>SUM(C27:C33)</f>
        <v>5</v>
      </c>
      <c r="D34" s="12">
        <f>SUM(D27:D33)</f>
        <v>15</v>
      </c>
      <c r="E34" s="12">
        <f>SUM(E27:E33)</f>
        <v>99</v>
      </c>
      <c r="F34" s="12">
        <f>SUM(F27:F33)</f>
        <v>15</v>
      </c>
      <c r="G34" s="12">
        <f>SUM(G27:G33)</f>
        <v>34</v>
      </c>
      <c r="H34" s="12">
        <f>SUM(H27:H33)</f>
        <v>175</v>
      </c>
      <c r="I34" s="28"/>
      <c r="J34" s="20"/>
      <c r="K34" s="20"/>
      <c r="L34" s="20"/>
      <c r="M34" s="6"/>
      <c r="N34" s="6"/>
      <c r="O34" s="6"/>
      <c r="P34" s="6"/>
      <c r="Q34" s="7"/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9.95" customHeight="1">
      <c r="A35" s="29"/>
      <c r="B35" s="30"/>
      <c r="C35" s="30"/>
      <c r="D35" s="30"/>
      <c r="E35" s="30"/>
      <c r="F35" s="30"/>
      <c r="G35" s="30"/>
      <c r="H35" s="30"/>
      <c r="I35" s="6"/>
      <c r="J35" s="6"/>
      <c r="K35" s="6"/>
      <c r="L35" s="6"/>
      <c r="M35" s="6"/>
      <c r="N35" s="6"/>
      <c r="O35" s="6"/>
      <c r="P35" s="6"/>
      <c r="Q35" s="18"/>
      <c r="R35" s="7"/>
      <c r="S35" s="1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9.9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6" customHeight="1">
      <c r="A37" t="s" s="21">
        <v>31</v>
      </c>
      <c r="B37" s="22"/>
      <c r="C37" s="22"/>
      <c r="D37" s="22"/>
      <c r="E37" s="22"/>
      <c r="F37" s="22"/>
      <c r="G37" s="22"/>
      <c r="H37" s="22"/>
      <c r="I37" s="6"/>
      <c r="J37" s="22"/>
      <c r="K37" s="22"/>
      <c r="L37" s="22"/>
      <c r="M37" s="6"/>
      <c r="N37" s="6"/>
      <c r="O37" s="6"/>
      <c r="P37" s="6"/>
      <c r="Q37" s="7"/>
      <c r="R37" s="7"/>
      <c r="S37" s="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9.95" customHeight="1">
      <c r="A38" t="s" s="23">
        <v>0</v>
      </c>
      <c r="B38" t="s" s="24">
        <v>1</v>
      </c>
      <c r="C38" t="s" s="24">
        <v>2</v>
      </c>
      <c r="D38" t="s" s="24">
        <v>3</v>
      </c>
      <c r="E38" t="s" s="24">
        <v>4</v>
      </c>
      <c r="F38" t="s" s="24">
        <v>5</v>
      </c>
      <c r="G38" t="s" s="24">
        <v>6</v>
      </c>
      <c r="H38" t="s" s="24">
        <v>7</v>
      </c>
      <c r="I38" s="4"/>
      <c r="J38" t="s" s="24">
        <v>8</v>
      </c>
      <c r="K38" t="s" s="24">
        <v>9</v>
      </c>
      <c r="L38" t="s" s="24">
        <v>10</v>
      </c>
      <c r="M38" s="5"/>
      <c r="N38" s="6"/>
      <c r="O38" s="6"/>
      <c r="P38" s="6"/>
      <c r="Q38" s="7"/>
      <c r="R38" s="7"/>
      <c r="S38" s="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9.95" customHeight="1">
      <c r="A39" t="s" s="8">
        <v>11</v>
      </c>
      <c r="B39" s="9">
        <v>0</v>
      </c>
      <c r="C39" s="9">
        <v>0</v>
      </c>
      <c r="D39" s="9">
        <v>0</v>
      </c>
      <c r="E39" s="9">
        <v>8</v>
      </c>
      <c r="F39" s="9">
        <v>22</v>
      </c>
      <c r="G39" s="9">
        <v>21</v>
      </c>
      <c r="H39" s="9">
        <f>SUM(B39:G39)</f>
        <v>51</v>
      </c>
      <c r="I39" s="4"/>
      <c r="J39" t="s" s="10">
        <v>1</v>
      </c>
      <c r="K39" s="9">
        <f>B46</f>
        <v>8</v>
      </c>
      <c r="L39" s="9">
        <f>K39:K39*30</f>
        <v>240</v>
      </c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9.95" customHeight="1">
      <c r="A40" t="s" s="11">
        <v>12</v>
      </c>
      <c r="B40" s="12">
        <v>0</v>
      </c>
      <c r="C40" s="12">
        <v>6</v>
      </c>
      <c r="D40" s="12">
        <v>0</v>
      </c>
      <c r="E40" s="12">
        <v>16</v>
      </c>
      <c r="F40" s="12">
        <v>22</v>
      </c>
      <c r="G40" s="12">
        <v>9</v>
      </c>
      <c r="H40" s="12">
        <f>SUM(B40:G40)</f>
        <v>53</v>
      </c>
      <c r="I40" s="4"/>
      <c r="J40" t="s" s="13">
        <v>2</v>
      </c>
      <c r="K40" s="12">
        <f>C46</f>
        <v>12</v>
      </c>
      <c r="L40" s="14">
        <f>K40:K40*20</f>
        <v>240</v>
      </c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9.95" customHeight="1">
      <c r="A41" t="s" s="8">
        <v>13</v>
      </c>
      <c r="B41" s="9">
        <v>0</v>
      </c>
      <c r="C41" s="9">
        <v>0</v>
      </c>
      <c r="D41" s="9">
        <v>4</v>
      </c>
      <c r="E41" s="9">
        <v>15</v>
      </c>
      <c r="F41" s="9">
        <v>25</v>
      </c>
      <c r="G41" s="9">
        <v>9</v>
      </c>
      <c r="H41" s="9">
        <f>SUM(B41:G41)</f>
        <v>53</v>
      </c>
      <c r="I41" s="4"/>
      <c r="J41" t="s" s="10">
        <v>3</v>
      </c>
      <c r="K41" s="9">
        <f>D46</f>
        <v>11</v>
      </c>
      <c r="L41" s="16">
        <f>K41:K41*25</f>
        <v>275</v>
      </c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9.95" customHeight="1">
      <c r="A42" t="s" s="11">
        <v>14</v>
      </c>
      <c r="B42" s="12">
        <v>0</v>
      </c>
      <c r="C42" s="12">
        <v>0</v>
      </c>
      <c r="D42" s="12">
        <v>7</v>
      </c>
      <c r="E42" s="12">
        <v>23</v>
      </c>
      <c r="F42" s="12">
        <v>22</v>
      </c>
      <c r="G42" s="12">
        <v>0</v>
      </c>
      <c r="H42" s="12">
        <f>SUM(B42:G42)</f>
        <v>52</v>
      </c>
      <c r="I42" s="4"/>
      <c r="J42" t="s" s="13">
        <v>4</v>
      </c>
      <c r="K42" s="12">
        <f>E46</f>
        <v>116</v>
      </c>
      <c r="L42" s="12">
        <f>K42:K42*22</f>
        <v>2552</v>
      </c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9.95" customHeight="1">
      <c r="A43" t="s" s="8">
        <v>15</v>
      </c>
      <c r="B43" s="9">
        <v>8</v>
      </c>
      <c r="C43" s="9">
        <v>0</v>
      </c>
      <c r="D43" s="9">
        <v>0</v>
      </c>
      <c r="E43" s="9">
        <v>13</v>
      </c>
      <c r="F43" s="9">
        <v>18</v>
      </c>
      <c r="G43" s="9">
        <v>11</v>
      </c>
      <c r="H43" s="9">
        <f>SUM(B43:G43)</f>
        <v>50</v>
      </c>
      <c r="I43" s="4"/>
      <c r="J43" t="s" s="10">
        <v>5</v>
      </c>
      <c r="K43" s="9">
        <f>F46</f>
        <v>144</v>
      </c>
      <c r="L43" s="9">
        <f>K43:K43*15</f>
        <v>2160</v>
      </c>
      <c r="M43" s="5"/>
      <c r="N43" s="6"/>
      <c r="O43" s="6"/>
      <c r="P43" s="6"/>
      <c r="Q43" s="7"/>
      <c r="R43" s="7"/>
      <c r="S43" s="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9.95" customHeight="1">
      <c r="A44" t="s" s="11">
        <v>16</v>
      </c>
      <c r="B44" s="12">
        <v>0</v>
      </c>
      <c r="C44" s="12">
        <v>6</v>
      </c>
      <c r="D44" s="12">
        <v>0</v>
      </c>
      <c r="E44" s="12">
        <v>20</v>
      </c>
      <c r="F44" s="12">
        <v>14</v>
      </c>
      <c r="G44" s="12">
        <v>13</v>
      </c>
      <c r="H44" s="12">
        <f>SUM(B44:G44)</f>
        <v>53</v>
      </c>
      <c r="I44" s="4"/>
      <c r="J44" t="s" s="13">
        <v>6</v>
      </c>
      <c r="K44" s="12">
        <f>G46</f>
        <v>73</v>
      </c>
      <c r="L44" s="12">
        <f>K44:K44*15</f>
        <v>1095</v>
      </c>
      <c r="M44" s="5"/>
      <c r="N44" s="6"/>
      <c r="O44" s="6"/>
      <c r="P44" s="6"/>
      <c r="Q44" s="7"/>
      <c r="R44" s="7"/>
      <c r="S44" s="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9.95" customHeight="1">
      <c r="A45" t="s" s="8">
        <v>17</v>
      </c>
      <c r="B45" s="9">
        <v>0</v>
      </c>
      <c r="C45" s="9">
        <v>0</v>
      </c>
      <c r="D45" s="9">
        <v>0</v>
      </c>
      <c r="E45" s="9">
        <v>21</v>
      </c>
      <c r="F45" s="9">
        <v>21</v>
      </c>
      <c r="G45" s="9">
        <v>10</v>
      </c>
      <c r="H45" s="9">
        <f>SUM(B45:G45)</f>
        <v>52</v>
      </c>
      <c r="I45" s="4"/>
      <c r="J45" t="s" s="17">
        <v>7</v>
      </c>
      <c r="K45" s="9">
        <f>SUM(K39:K44)</f>
        <v>364</v>
      </c>
      <c r="L45" s="16">
        <f>SUM(L39:L44)</f>
        <v>6562</v>
      </c>
      <c r="M45" s="5"/>
      <c r="N45" s="6"/>
      <c r="O45" s="6"/>
      <c r="P45" s="6"/>
      <c r="Q45" s="7"/>
      <c r="R45" s="7"/>
      <c r="S45" s="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9.95" customHeight="1">
      <c r="A46" t="s" s="19">
        <v>18</v>
      </c>
      <c r="B46" s="12">
        <f>SUM(B39:B45)</f>
        <v>8</v>
      </c>
      <c r="C46" s="12">
        <f>SUM(C39:C45)</f>
        <v>12</v>
      </c>
      <c r="D46" s="12">
        <f>SUM(D39:D45)</f>
        <v>11</v>
      </c>
      <c r="E46" s="12">
        <f>SUM(E39:E45)</f>
        <v>116</v>
      </c>
      <c r="F46" s="12">
        <f>SUM(F39:F45)</f>
        <v>144</v>
      </c>
      <c r="G46" s="12">
        <f>SUM(G39:G45)</f>
        <v>73</v>
      </c>
      <c r="H46" s="12">
        <f>SUM(H39:H45)</f>
        <v>364</v>
      </c>
      <c r="I46" s="5"/>
      <c r="J46" s="20"/>
      <c r="K46" s="20"/>
      <c r="L46" s="20"/>
      <c r="M46" s="6"/>
      <c r="N46" s="6"/>
      <c r="O46" s="6"/>
      <c r="P46" s="6"/>
      <c r="Q46" s="7"/>
      <c r="R46" s="7"/>
      <c r="S46" s="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6" customHeight="1">
      <c r="A47" s="31"/>
      <c r="B47" s="31"/>
      <c r="C47" s="31"/>
      <c r="D47" s="31"/>
      <c r="E47" s="31"/>
      <c r="F47" s="31"/>
      <c r="G47" s="31"/>
      <c r="H47" s="31"/>
      <c r="I47" s="6"/>
      <c r="J47" s="7"/>
      <c r="K47" s="7"/>
      <c r="L47" s="7"/>
      <c r="M47" s="6"/>
      <c r="N47" s="6"/>
      <c r="O47" s="6"/>
      <c r="P47" s="6"/>
      <c r="Q47" s="7"/>
      <c r="R47" s="7"/>
      <c r="S47" s="1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6" customHeight="1">
      <c r="A48" s="32"/>
      <c r="B48" s="32"/>
      <c r="C48" s="32"/>
      <c r="D48" s="32"/>
      <c r="E48" s="32"/>
      <c r="F48" s="32"/>
      <c r="G48" s="32"/>
      <c r="H48" s="32"/>
      <c r="I48" s="6"/>
      <c r="J48" s="7"/>
      <c r="K48" s="7"/>
      <c r="L48" s="15"/>
      <c r="M48" s="6"/>
      <c r="N48" s="6"/>
      <c r="O48" s="6"/>
      <c r="P48" s="6"/>
      <c r="Q48" s="7"/>
      <c r="R48" s="7"/>
      <c r="S48" s="15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6" customHeight="1">
      <c r="A49" s="32"/>
      <c r="B49" s="32"/>
      <c r="C49" s="32"/>
      <c r="D49" s="32"/>
      <c r="E49" s="32"/>
      <c r="F49" s="32"/>
      <c r="G49" s="32"/>
      <c r="H49" s="32"/>
      <c r="I49" s="6"/>
      <c r="J49" s="7"/>
      <c r="K49" s="7"/>
      <c r="L49" s="15"/>
      <c r="M49" s="6"/>
      <c r="N49" s="6"/>
      <c r="O49" s="6"/>
      <c r="P49" s="6"/>
      <c r="Q49" s="7"/>
      <c r="R49" s="7"/>
      <c r="S49" s="1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6" customHeight="1">
      <c r="A50" s="33"/>
      <c r="B50" s="32"/>
      <c r="C50" s="32"/>
      <c r="D50" s="32"/>
      <c r="E50" s="32"/>
      <c r="F50" s="32"/>
      <c r="G50" s="32"/>
      <c r="H50" s="32"/>
      <c r="I50" s="6"/>
      <c r="J50" s="7"/>
      <c r="K50" s="7"/>
      <c r="L50" s="15"/>
      <c r="M50" s="6"/>
      <c r="N50" s="6"/>
      <c r="O50" s="6"/>
      <c r="P50" s="6"/>
      <c r="Q50" s="18"/>
      <c r="R50" s="7"/>
      <c r="S50" s="1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6" customHeight="1">
      <c r="A51" s="6"/>
      <c r="B51" s="6"/>
      <c r="C51" s="6"/>
      <c r="D51" s="6"/>
      <c r="E51" s="6"/>
      <c r="F51" s="6"/>
      <c r="G51" s="6"/>
      <c r="H51" s="6"/>
      <c r="I51" s="6"/>
      <c r="J51" s="18"/>
      <c r="K51" s="7"/>
      <c r="L51" s="1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6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6" customHeight="1">
      <c r="A53" t="s" s="21">
        <v>32</v>
      </c>
      <c r="B53" s="22"/>
      <c r="C53" s="22"/>
      <c r="D53" s="22"/>
      <c r="E53" s="22"/>
      <c r="F53" s="22"/>
      <c r="G53" s="22"/>
      <c r="H53" s="22"/>
      <c r="I53" s="6"/>
      <c r="J53" s="22"/>
      <c r="K53" s="22"/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9.95" customHeight="1">
      <c r="A54" t="s" s="23">
        <v>0</v>
      </c>
      <c r="B54" t="s" s="24">
        <v>20</v>
      </c>
      <c r="C54" t="s" s="24">
        <v>21</v>
      </c>
      <c r="D54" t="s" s="24">
        <v>22</v>
      </c>
      <c r="E54" t="s" s="24">
        <v>23</v>
      </c>
      <c r="F54" t="s" s="24">
        <v>24</v>
      </c>
      <c r="G54" t="s" s="24">
        <v>25</v>
      </c>
      <c r="H54" t="s" s="24">
        <v>7</v>
      </c>
      <c r="I54" s="4"/>
      <c r="J54" t="s" s="24">
        <v>8</v>
      </c>
      <c r="K54" t="s" s="24">
        <v>9</v>
      </c>
      <c r="L54" t="s" s="24">
        <v>10</v>
      </c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9.95" customHeight="1">
      <c r="A55" t="s" s="8">
        <v>11</v>
      </c>
      <c r="B55" s="9">
        <v>0</v>
      </c>
      <c r="C55" s="9">
        <v>0</v>
      </c>
      <c r="D55" s="9">
        <v>4</v>
      </c>
      <c r="E55" s="9">
        <v>9</v>
      </c>
      <c r="F55" s="9">
        <v>0</v>
      </c>
      <c r="G55" s="9">
        <v>12</v>
      </c>
      <c r="H55" s="9">
        <f>SUM(B55:G55)</f>
        <v>25</v>
      </c>
      <c r="I55" s="4"/>
      <c r="J55" t="s" s="10">
        <v>1</v>
      </c>
      <c r="K55" s="9">
        <f>B62</f>
        <v>12</v>
      </c>
      <c r="L55" s="9">
        <f>K55:K55*30</f>
        <v>360</v>
      </c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9.95" customHeight="1">
      <c r="A56" t="s" s="11">
        <v>12</v>
      </c>
      <c r="B56" s="12">
        <v>0</v>
      </c>
      <c r="C56" s="12">
        <v>0</v>
      </c>
      <c r="D56" s="12">
        <v>0</v>
      </c>
      <c r="E56" s="12">
        <v>12</v>
      </c>
      <c r="F56" s="12">
        <v>0</v>
      </c>
      <c r="G56" s="12">
        <v>9</v>
      </c>
      <c r="H56" s="12">
        <f>SUM(B56:G56)</f>
        <v>21</v>
      </c>
      <c r="I56" s="4"/>
      <c r="J56" t="s" s="13">
        <v>2</v>
      </c>
      <c r="K56" s="12">
        <f>C62</f>
        <v>21</v>
      </c>
      <c r="L56" s="14">
        <f>K56:K56*20</f>
        <v>420</v>
      </c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9.95" customHeight="1">
      <c r="A57" t="s" s="8">
        <v>13</v>
      </c>
      <c r="B57" s="9">
        <v>0</v>
      </c>
      <c r="C57" s="9">
        <v>8</v>
      </c>
      <c r="D57" s="9">
        <v>4</v>
      </c>
      <c r="E57" s="9">
        <v>0</v>
      </c>
      <c r="F57" s="9">
        <v>0</v>
      </c>
      <c r="G57" s="9">
        <v>13</v>
      </c>
      <c r="H57" s="9">
        <f>SUM(B57:G57)</f>
        <v>25</v>
      </c>
      <c r="I57" s="4"/>
      <c r="J57" t="s" s="10">
        <v>3</v>
      </c>
      <c r="K57" s="9">
        <f>D62</f>
        <v>12</v>
      </c>
      <c r="L57" s="16">
        <f>K57*25</f>
        <v>300</v>
      </c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9.95" customHeight="1">
      <c r="A58" t="s" s="11">
        <v>14</v>
      </c>
      <c r="B58" s="12">
        <v>6</v>
      </c>
      <c r="C58" s="12">
        <v>0</v>
      </c>
      <c r="D58" s="12">
        <v>0</v>
      </c>
      <c r="E58" s="12">
        <v>0</v>
      </c>
      <c r="F58" s="12">
        <v>0</v>
      </c>
      <c r="G58" s="12">
        <v>14</v>
      </c>
      <c r="H58" s="12">
        <f>SUM(B58:G58)</f>
        <v>20</v>
      </c>
      <c r="I58" s="4"/>
      <c r="J58" t="s" s="13">
        <v>4</v>
      </c>
      <c r="K58" s="12">
        <f>E62</f>
        <v>24</v>
      </c>
      <c r="L58" s="12">
        <f>K58:K58*22</f>
        <v>528</v>
      </c>
      <c r="M58" s="5"/>
      <c r="N58" s="6"/>
      <c r="O58" s="6"/>
      <c r="P58" s="6"/>
      <c r="Q58" s="7"/>
      <c r="R58" s="7"/>
      <c r="S58" s="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9.95" customHeight="1">
      <c r="A59" t="s" s="8">
        <v>15</v>
      </c>
      <c r="B59" s="9">
        <v>0</v>
      </c>
      <c r="C59" s="9">
        <v>9</v>
      </c>
      <c r="D59" s="9">
        <v>0</v>
      </c>
      <c r="E59" s="9">
        <v>0</v>
      </c>
      <c r="F59" s="9">
        <v>0</v>
      </c>
      <c r="G59" s="9">
        <v>13</v>
      </c>
      <c r="H59" s="9">
        <f>SUM(B59:G59)</f>
        <v>22</v>
      </c>
      <c r="I59" s="4"/>
      <c r="J59" t="s" s="10">
        <v>5</v>
      </c>
      <c r="K59" s="9">
        <f>F62</f>
        <v>25</v>
      </c>
      <c r="L59" s="9">
        <f>K59:K59*15</f>
        <v>375</v>
      </c>
      <c r="M59" s="5"/>
      <c r="N59" s="6"/>
      <c r="O59" s="6"/>
      <c r="P59" s="6"/>
      <c r="Q59" s="7"/>
      <c r="R59" s="7"/>
      <c r="S59" s="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9.95" customHeight="1">
      <c r="A60" t="s" s="11">
        <v>16</v>
      </c>
      <c r="B60" s="12">
        <v>6</v>
      </c>
      <c r="C60" s="12">
        <v>0</v>
      </c>
      <c r="D60" s="12">
        <v>4</v>
      </c>
      <c r="E60" s="12">
        <v>3</v>
      </c>
      <c r="F60" s="12">
        <v>12</v>
      </c>
      <c r="G60" s="12">
        <v>0</v>
      </c>
      <c r="H60" s="12">
        <f>SUM(B60:G60)</f>
        <v>25</v>
      </c>
      <c r="I60" s="4"/>
      <c r="J60" t="s" s="13">
        <v>6</v>
      </c>
      <c r="K60" s="12">
        <f>G62</f>
        <v>64</v>
      </c>
      <c r="L60" s="12">
        <f>K60:K60*15</f>
        <v>960</v>
      </c>
      <c r="M60" s="5"/>
      <c r="N60" s="6"/>
      <c r="O60" s="6"/>
      <c r="P60" s="6"/>
      <c r="Q60" s="7"/>
      <c r="R60" s="7"/>
      <c r="S60" s="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9.95" customHeight="1">
      <c r="A61" t="s" s="8">
        <v>17</v>
      </c>
      <c r="B61" s="9">
        <v>0</v>
      </c>
      <c r="C61" s="9">
        <v>4</v>
      </c>
      <c r="D61" s="9">
        <v>0</v>
      </c>
      <c r="E61" s="9">
        <v>0</v>
      </c>
      <c r="F61" s="9">
        <v>13</v>
      </c>
      <c r="G61" s="9">
        <v>3</v>
      </c>
      <c r="H61" s="9">
        <f>SUM(B61:G61)</f>
        <v>20</v>
      </c>
      <c r="I61" s="4"/>
      <c r="J61" t="s" s="17">
        <v>7</v>
      </c>
      <c r="K61" s="9">
        <f>SUM(K55:K60)</f>
        <v>158</v>
      </c>
      <c r="L61" s="16">
        <f>SUM(L55:L60)</f>
        <v>2943</v>
      </c>
      <c r="M61" s="5"/>
      <c r="N61" s="6"/>
      <c r="O61" s="6"/>
      <c r="P61" s="6"/>
      <c r="Q61" s="7"/>
      <c r="R61" s="7"/>
      <c r="S61" s="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9.95" customHeight="1">
      <c r="A62" t="s" s="19">
        <v>18</v>
      </c>
      <c r="B62" s="12">
        <f>SUM(B55:B61)</f>
        <v>12</v>
      </c>
      <c r="C62" s="12">
        <f>SUM(C55:C61)</f>
        <v>21</v>
      </c>
      <c r="D62" s="12">
        <f>SUM(D55:D61)</f>
        <v>12</v>
      </c>
      <c r="E62" s="12">
        <f>SUM(E55:E61)</f>
        <v>24</v>
      </c>
      <c r="F62" s="12">
        <f>SUM(F55:F61)</f>
        <v>25</v>
      </c>
      <c r="G62" s="12">
        <f>SUM(G55:G61)</f>
        <v>64</v>
      </c>
      <c r="H62" s="12">
        <f>SUM(H55:H61)</f>
        <v>158</v>
      </c>
      <c r="I62" s="5"/>
      <c r="J62" s="20"/>
      <c r="K62" s="20"/>
      <c r="L62" s="20"/>
      <c r="M62" s="6"/>
      <c r="N62" s="6"/>
      <c r="O62" s="6"/>
      <c r="P62" s="6"/>
      <c r="Q62" s="7"/>
      <c r="R62" s="7"/>
      <c r="S62" s="1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6" customHeight="1">
      <c r="A63" s="31"/>
      <c r="B63" s="31"/>
      <c r="C63" s="31"/>
      <c r="D63" s="31"/>
      <c r="E63" s="31"/>
      <c r="F63" s="31"/>
      <c r="G63" s="31"/>
      <c r="H63" s="31"/>
      <c r="I63" s="6"/>
      <c r="J63" s="6"/>
      <c r="K63" s="6"/>
      <c r="L63" s="6"/>
      <c r="M63" s="6"/>
      <c r="N63" s="6"/>
      <c r="O63" s="6"/>
      <c r="P63" s="6"/>
      <c r="Q63" s="7"/>
      <c r="R63" s="7"/>
      <c r="S63" s="1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6" customHeight="1">
      <c r="A64" s="32"/>
      <c r="B64" s="32"/>
      <c r="C64" s="32"/>
      <c r="D64" s="32"/>
      <c r="E64" s="32"/>
      <c r="F64" s="32"/>
      <c r="G64" s="32"/>
      <c r="H64" s="32"/>
      <c r="I64" s="6"/>
      <c r="J64" s="6"/>
      <c r="K64" s="6"/>
      <c r="L64" s="6"/>
      <c r="M64" s="6"/>
      <c r="N64" s="6"/>
      <c r="O64" s="6"/>
      <c r="P64" s="6"/>
      <c r="Q64" s="7"/>
      <c r="R64" s="7"/>
      <c r="S64" s="15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6" customHeight="1">
      <c r="A65" s="33"/>
      <c r="B65" s="32"/>
      <c r="C65" s="32"/>
      <c r="D65" s="32"/>
      <c r="E65" s="32"/>
      <c r="F65" s="32"/>
      <c r="G65" s="32"/>
      <c r="H65" s="32"/>
      <c r="I65" s="6"/>
      <c r="J65" s="6"/>
      <c r="K65" s="6"/>
      <c r="L65" s="6"/>
      <c r="M65" s="6"/>
      <c r="N65" s="6"/>
      <c r="O65" s="6"/>
      <c r="P65" s="6"/>
      <c r="Q65" s="18"/>
      <c r="R65" s="7"/>
      <c r="S65" s="1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6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6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6" customHeight="1">
      <c r="A68" t="s" s="26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6" customHeight="1">
      <c r="A69" s="22"/>
      <c r="B69" s="22"/>
      <c r="C69" s="22"/>
      <c r="D69" s="22"/>
      <c r="E69" s="22"/>
      <c r="F69" s="22"/>
      <c r="G69" s="22"/>
      <c r="H69" s="22"/>
      <c r="I69" s="6"/>
      <c r="J69" s="22"/>
      <c r="K69" s="22"/>
      <c r="L69" s="22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9.95" customHeight="1">
      <c r="A70" t="s" s="23">
        <v>0</v>
      </c>
      <c r="B70" t="s" s="24">
        <v>1</v>
      </c>
      <c r="C70" t="s" s="24">
        <v>2</v>
      </c>
      <c r="D70" t="s" s="24">
        <v>3</v>
      </c>
      <c r="E70" t="s" s="24">
        <v>4</v>
      </c>
      <c r="F70" t="s" s="24">
        <v>5</v>
      </c>
      <c r="G70" t="s" s="24">
        <v>6</v>
      </c>
      <c r="H70" t="s" s="24">
        <v>7</v>
      </c>
      <c r="I70" s="4"/>
      <c r="J70" t="s" s="24">
        <v>8</v>
      </c>
      <c r="K70" t="s" s="24">
        <v>9</v>
      </c>
      <c r="L70" t="s" s="24">
        <v>10</v>
      </c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9.95" customHeight="1">
      <c r="A71" t="s" s="8">
        <v>11</v>
      </c>
      <c r="B71" s="9">
        <f>B14+B27+B39+B55</f>
        <v>0</v>
      </c>
      <c r="C71" s="9">
        <f>C14+C27+C39+C55</f>
        <v>3</v>
      </c>
      <c r="D71" s="9">
        <f>D14+D27+D39+D55</f>
        <v>13</v>
      </c>
      <c r="E71" s="9">
        <f>E14+E27+E39+E55</f>
        <v>26</v>
      </c>
      <c r="F71" s="9">
        <f>F14+F27+F39+F55</f>
        <v>28</v>
      </c>
      <c r="G71" s="9">
        <f>G14+G27+G39+G55</f>
        <v>35</v>
      </c>
      <c r="H71" s="9">
        <f>SUM(B71:G71)</f>
        <v>105</v>
      </c>
      <c r="I71" s="4"/>
      <c r="J71" t="s" s="10">
        <v>1</v>
      </c>
      <c r="K71" s="9">
        <f>B78</f>
        <v>33</v>
      </c>
      <c r="L71" s="9">
        <f>K71:K71*30</f>
        <v>990</v>
      </c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9.95" customHeight="1">
      <c r="A72" t="s" s="11">
        <v>12</v>
      </c>
      <c r="B72" s="12">
        <f>B15+B28+B40+B56</f>
        <v>6</v>
      </c>
      <c r="C72" s="12">
        <f>C15+C28+C40+C56</f>
        <v>6</v>
      </c>
      <c r="D72" s="12">
        <f>D15+D28+D40+D56</f>
        <v>6</v>
      </c>
      <c r="E72" s="12">
        <f>E15+E28+E40+E56</f>
        <v>36</v>
      </c>
      <c r="F72" s="12">
        <f>F15+F28+F40+F56</f>
        <v>22</v>
      </c>
      <c r="G72" s="12">
        <f>G15+G28+G40+G56</f>
        <v>29</v>
      </c>
      <c r="H72" s="12">
        <f>SUM(B72:G72)</f>
        <v>105</v>
      </c>
      <c r="I72" s="4"/>
      <c r="J72" t="s" s="13">
        <v>2</v>
      </c>
      <c r="K72" s="12">
        <f>C78</f>
        <v>41</v>
      </c>
      <c r="L72" s="14">
        <f>K72:K72*20</f>
        <v>820</v>
      </c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9.95" customHeight="1">
      <c r="A73" t="s" s="8">
        <v>13</v>
      </c>
      <c r="B73" s="9">
        <f>B16+B29+B41+B57</f>
        <v>0</v>
      </c>
      <c r="C73" s="9">
        <f>C16+C29+C41+C57</f>
        <v>8</v>
      </c>
      <c r="D73" s="9">
        <f>D16+D29+D41+D57</f>
        <v>10</v>
      </c>
      <c r="E73" s="9">
        <f>E16+E29+E41+E57</f>
        <v>37</v>
      </c>
      <c r="F73" s="9">
        <f>F16+F29+F41+F57</f>
        <v>25</v>
      </c>
      <c r="G73" s="9">
        <f>G16+G29+G41+G57</f>
        <v>25</v>
      </c>
      <c r="H73" s="9">
        <f>SUM(B73:G73)</f>
        <v>105</v>
      </c>
      <c r="I73" s="4"/>
      <c r="J73" t="s" s="10">
        <v>3</v>
      </c>
      <c r="K73" s="9">
        <f>D78</f>
        <v>47</v>
      </c>
      <c r="L73" s="16">
        <f>K73:K73*25</f>
        <v>1175</v>
      </c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9.95" customHeight="1">
      <c r="A74" t="s" s="11">
        <v>14</v>
      </c>
      <c r="B74" s="12">
        <f>B17+B30+B42+B58</f>
        <v>6</v>
      </c>
      <c r="C74" s="12">
        <f>C17+C30+C42+C58</f>
        <v>0</v>
      </c>
      <c r="D74" s="12">
        <f>D17+D30+D42+D58</f>
        <v>9</v>
      </c>
      <c r="E74" s="12">
        <f>E17+E30+E42+E58</f>
        <v>35</v>
      </c>
      <c r="F74" s="12">
        <f>F17+F30+F42+F58</f>
        <v>26</v>
      </c>
      <c r="G74" s="12">
        <f>G17+G30+G42+G58</f>
        <v>28</v>
      </c>
      <c r="H74" s="12">
        <f>SUM(B74:G74)</f>
        <v>104</v>
      </c>
      <c r="I74" s="4"/>
      <c r="J74" t="s" s="13">
        <v>4</v>
      </c>
      <c r="K74" s="12">
        <f>E78</f>
        <v>239</v>
      </c>
      <c r="L74" s="12">
        <f>K74:K74*22</f>
        <v>5258</v>
      </c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9.95" customHeight="1">
      <c r="A75" t="s" s="8">
        <v>15</v>
      </c>
      <c r="B75" s="9">
        <f>B18+B31+B43+B59</f>
        <v>8</v>
      </c>
      <c r="C75" s="9">
        <f>C18+C31+C43+C59</f>
        <v>14</v>
      </c>
      <c r="D75" s="9">
        <f>D18+D31+D43+D59</f>
        <v>3</v>
      </c>
      <c r="E75" s="9">
        <f>E18+E31+E43+E59</f>
        <v>30</v>
      </c>
      <c r="F75" s="9">
        <f>F18+F31+F43+F59</f>
        <v>23</v>
      </c>
      <c r="G75" s="9">
        <f>G18+G31+G43+G59</f>
        <v>26</v>
      </c>
      <c r="H75" s="9">
        <f>SUM(B75:G75)</f>
        <v>104</v>
      </c>
      <c r="I75" s="4"/>
      <c r="J75" t="s" s="10">
        <v>5</v>
      </c>
      <c r="K75" s="9">
        <f>F78</f>
        <v>184</v>
      </c>
      <c r="L75" s="9">
        <f>K75:K75*15</f>
        <v>2760</v>
      </c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9.95" customHeight="1">
      <c r="A76" t="s" s="11">
        <v>16</v>
      </c>
      <c r="B76" s="12">
        <f>B19+B32+B44+B60</f>
        <v>6</v>
      </c>
      <c r="C76" s="12">
        <f>C19+C32+C44+C60</f>
        <v>6</v>
      </c>
      <c r="D76" s="12">
        <f>D19+D32+D44+D60</f>
        <v>4</v>
      </c>
      <c r="E76" s="12">
        <f>E19+E32+E44+E60</f>
        <v>34</v>
      </c>
      <c r="F76" s="12">
        <f>F19+F32+F44+F60</f>
        <v>26</v>
      </c>
      <c r="G76" s="12">
        <f>G19+G32+G44+G60</f>
        <v>28</v>
      </c>
      <c r="H76" s="12">
        <f>SUM(B76:G76)</f>
        <v>104</v>
      </c>
      <c r="I76" s="4"/>
      <c r="J76" t="s" s="13">
        <v>6</v>
      </c>
      <c r="K76" s="12">
        <f>G78</f>
        <v>187</v>
      </c>
      <c r="L76" s="12">
        <f>K76:K76*15</f>
        <v>2805</v>
      </c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9.95" customHeight="1">
      <c r="A77" t="s" s="8">
        <v>17</v>
      </c>
      <c r="B77" s="9">
        <f>B20+B33+B45+B61</f>
        <v>7</v>
      </c>
      <c r="C77" s="9">
        <f>C20+C33+C45+C61</f>
        <v>4</v>
      </c>
      <c r="D77" s="9">
        <f>D20+D33+D45+D61</f>
        <v>2</v>
      </c>
      <c r="E77" s="9">
        <f>E20+E33+E45+E61</f>
        <v>41</v>
      </c>
      <c r="F77" s="9">
        <f>F20+F33+F45+F61</f>
        <v>34</v>
      </c>
      <c r="G77" s="9">
        <f>G20+G33+G45+G61</f>
        <v>16</v>
      </c>
      <c r="H77" s="9">
        <f>SUM(B77:G77)</f>
        <v>104</v>
      </c>
      <c r="I77" s="4"/>
      <c r="J77" t="s" s="17">
        <v>7</v>
      </c>
      <c r="K77" s="9">
        <f>SUM(K71:K76)</f>
        <v>731</v>
      </c>
      <c r="L77" s="16">
        <f>SUM(L71:L76)</f>
        <v>13808</v>
      </c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9.95" customHeight="1">
      <c r="A78" t="s" s="19">
        <v>18</v>
      </c>
      <c r="B78" s="12">
        <f>SUM(B71:B77)</f>
        <v>33</v>
      </c>
      <c r="C78" s="12">
        <f>SUM(C71:C77)</f>
        <v>41</v>
      </c>
      <c r="D78" s="12">
        <f>SUM(D71:D77)</f>
        <v>47</v>
      </c>
      <c r="E78" s="12">
        <f>SUM(E71:E77)</f>
        <v>239</v>
      </c>
      <c r="F78" s="12">
        <f>SUM(F71:F77)</f>
        <v>184</v>
      </c>
      <c r="G78" s="12">
        <f>SUM(G71:G77)</f>
        <v>187</v>
      </c>
      <c r="H78" s="12">
        <f>SUM(H71:H77)</f>
        <v>731</v>
      </c>
      <c r="I78" s="5"/>
      <c r="J78" s="20"/>
      <c r="K78" s="20"/>
      <c r="L78" s="20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6" customHeight="1">
      <c r="A79" s="31"/>
      <c r="B79" s="31"/>
      <c r="C79" s="31"/>
      <c r="D79" s="31"/>
      <c r="E79" s="31"/>
      <c r="F79" s="31"/>
      <c r="G79" s="31"/>
      <c r="H79" s="3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6" customHeight="1">
      <c r="A80" s="32"/>
      <c r="B80" s="32"/>
      <c r="C80" s="32"/>
      <c r="D80" s="32"/>
      <c r="E80" s="32"/>
      <c r="F80" s="32"/>
      <c r="G80" s="32"/>
      <c r="H80" s="3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6" customHeight="1">
      <c r="A81" t="s" s="34">
        <v>34</v>
      </c>
      <c r="B81" s="35"/>
      <c r="C81" s="35"/>
      <c r="D81" s="35"/>
      <c r="E81" s="35"/>
      <c r="F81" s="35"/>
      <c r="G81" s="35"/>
      <c r="H81" s="35"/>
      <c r="I81" s="6"/>
      <c r="J81" s="22"/>
      <c r="K81" s="22"/>
      <c r="L81" s="22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9.95" customHeight="1">
      <c r="A82" t="s" s="23">
        <v>0</v>
      </c>
      <c r="B82" t="s" s="24">
        <v>1</v>
      </c>
      <c r="C82" t="s" s="24">
        <v>2</v>
      </c>
      <c r="D82" t="s" s="24">
        <v>3</v>
      </c>
      <c r="E82" t="s" s="24">
        <v>4</v>
      </c>
      <c r="F82" t="s" s="24">
        <v>5</v>
      </c>
      <c r="G82" t="s" s="24">
        <v>6</v>
      </c>
      <c r="H82" t="s" s="24">
        <v>7</v>
      </c>
      <c r="I82" s="4"/>
      <c r="J82" t="s" s="24">
        <v>8</v>
      </c>
      <c r="K82" t="s" s="24">
        <v>9</v>
      </c>
      <c r="L82" t="s" s="24">
        <v>10</v>
      </c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9.95" customHeight="1">
      <c r="A83" t="s" s="8">
        <v>11</v>
      </c>
      <c r="B83" s="9">
        <f>B2+B14+B27+B39+B55</f>
        <v>10</v>
      </c>
      <c r="C83" s="9">
        <f>C2+C14+C27+C39+C55</f>
        <v>3</v>
      </c>
      <c r="D83" s="9">
        <f>D2+D14+D27+D39+D55</f>
        <v>22</v>
      </c>
      <c r="E83" s="9">
        <f>E2+E14+E27+E39+E55</f>
        <v>26</v>
      </c>
      <c r="F83" s="9">
        <f>F2+F14+F27+F39+F55</f>
        <v>28</v>
      </c>
      <c r="G83" s="9">
        <f>G2+G14+G27+G39+G55</f>
        <v>40</v>
      </c>
      <c r="H83" s="9">
        <f>SUM(B83:G83)</f>
        <v>129</v>
      </c>
      <c r="I83" s="4"/>
      <c r="J83" t="s" s="10">
        <v>1</v>
      </c>
      <c r="K83" s="9">
        <f>B90</f>
        <v>55</v>
      </c>
      <c r="L83" s="9">
        <f>K83:K83*30</f>
        <v>1650</v>
      </c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9.95" customHeight="1">
      <c r="A84" t="s" s="11">
        <v>12</v>
      </c>
      <c r="B84" s="12">
        <f>B3+B15+B28+B40+B56</f>
        <v>6</v>
      </c>
      <c r="C84" s="12">
        <f>C3+C15+C28+C40+C56</f>
        <v>12</v>
      </c>
      <c r="D84" s="12">
        <f>D3+D15+D28+D40+D56</f>
        <v>16</v>
      </c>
      <c r="E84" s="12">
        <f>E3+E15+E28+E40+E56</f>
        <v>36</v>
      </c>
      <c r="F84" s="12">
        <f>F3+F15+F28+F40+F56</f>
        <v>22</v>
      </c>
      <c r="G84" s="12">
        <f>G3+G15+G28+G40+G56</f>
        <v>37</v>
      </c>
      <c r="H84" s="12">
        <f>SUM(B84:G84)</f>
        <v>129</v>
      </c>
      <c r="I84" s="4"/>
      <c r="J84" t="s" s="13">
        <v>2</v>
      </c>
      <c r="K84" s="12">
        <f>C90</f>
        <v>80</v>
      </c>
      <c r="L84" s="14">
        <f>K84:K84*20</f>
        <v>1600</v>
      </c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9.95" customHeight="1">
      <c r="A85" t="s" s="8">
        <v>13</v>
      </c>
      <c r="B85" s="9">
        <f>B4+B16+B29+B41+B57</f>
        <v>12</v>
      </c>
      <c r="C85" s="9">
        <f>C4+C16+C29+C41+C57</f>
        <v>16</v>
      </c>
      <c r="D85" s="9">
        <f>D4+D16+D29+D41+D57</f>
        <v>14</v>
      </c>
      <c r="E85" s="9">
        <f>E4+E16+E29+E41+E57</f>
        <v>37</v>
      </c>
      <c r="F85" s="9">
        <f>F4+F16+F29+F41+F57</f>
        <v>25</v>
      </c>
      <c r="G85" s="9">
        <f>G4+G16+G29+G41+G57</f>
        <v>25</v>
      </c>
      <c r="H85" s="9">
        <f>SUM(B85:G85)</f>
        <v>129</v>
      </c>
      <c r="I85" s="4"/>
      <c r="J85" t="s" s="10">
        <v>3</v>
      </c>
      <c r="K85" s="9">
        <f>D90</f>
        <v>105</v>
      </c>
      <c r="L85" s="16">
        <f>K85:K85*25</f>
        <v>2625</v>
      </c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9.95" customHeight="1">
      <c r="A86" t="s" s="11">
        <v>14</v>
      </c>
      <c r="B86" s="12">
        <f>B5+B17+B30+B42+B58</f>
        <v>6</v>
      </c>
      <c r="C86" s="12">
        <f>C5+C17+C30+C42+C58</f>
        <v>9</v>
      </c>
      <c r="D86" s="12">
        <f>D5+D17+D30+D42+D58</f>
        <v>17</v>
      </c>
      <c r="E86" s="12">
        <f>E5+E17+E30+E42+E58</f>
        <v>35</v>
      </c>
      <c r="F86" s="12">
        <f>F5+F17+F30+F42+F58</f>
        <v>26</v>
      </c>
      <c r="G86" s="12">
        <f>G5+G17+G30+G42+G58</f>
        <v>35</v>
      </c>
      <c r="H86" s="12">
        <f>SUM(B86:G86)</f>
        <v>128</v>
      </c>
      <c r="I86" s="4"/>
      <c r="J86" t="s" s="13">
        <v>4</v>
      </c>
      <c r="K86" s="12">
        <f>E90</f>
        <v>239</v>
      </c>
      <c r="L86" s="12">
        <f>K86:K86*22</f>
        <v>5258</v>
      </c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9.95" customHeight="1">
      <c r="A87" t="s" s="8">
        <v>15</v>
      </c>
      <c r="B87" s="9">
        <f>B6+B18+B31+B43+B59</f>
        <v>8</v>
      </c>
      <c r="C87" s="9">
        <f>C6+C18+C31+C43+C59</f>
        <v>18</v>
      </c>
      <c r="D87" s="9">
        <f>D6+D18+D31+D43+D59</f>
        <v>12</v>
      </c>
      <c r="E87" s="9">
        <f>E6+E18+E31+E43+E59</f>
        <v>30</v>
      </c>
      <c r="F87" s="9">
        <f>F6+F18+F31+F43+F59</f>
        <v>23</v>
      </c>
      <c r="G87" s="9">
        <f>G6+G18+G31+G43+G59</f>
        <v>37</v>
      </c>
      <c r="H87" s="9">
        <f>SUM(B87:G87)</f>
        <v>128</v>
      </c>
      <c r="I87" s="4"/>
      <c r="J87" t="s" s="10">
        <v>5</v>
      </c>
      <c r="K87" s="9">
        <f>F90</f>
        <v>184</v>
      </c>
      <c r="L87" s="9">
        <f>K87:K87*15</f>
        <v>2760</v>
      </c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9.95" customHeight="1">
      <c r="A88" t="s" s="11">
        <v>16</v>
      </c>
      <c r="B88" s="12">
        <f>B7+B19+B32+B44+B60</f>
        <v>6</v>
      </c>
      <c r="C88" s="12">
        <f>C7+C19+C32+C44+C60</f>
        <v>12</v>
      </c>
      <c r="D88" s="12">
        <f>D7+D19+D32+D44+D60</f>
        <v>14</v>
      </c>
      <c r="E88" s="12">
        <f>E7+E19+E32+E44+E60</f>
        <v>34</v>
      </c>
      <c r="F88" s="12">
        <f>F7+F19+F32+F44+F60</f>
        <v>26</v>
      </c>
      <c r="G88" s="12">
        <f>G7+G19+G32+G44+G60</f>
        <v>36</v>
      </c>
      <c r="H88" s="12">
        <f>SUM(B88:G88)</f>
        <v>128</v>
      </c>
      <c r="I88" s="4"/>
      <c r="J88" t="s" s="13">
        <v>6</v>
      </c>
      <c r="K88" s="12">
        <f>G90</f>
        <v>236</v>
      </c>
      <c r="L88" s="12">
        <f>K88:K88*15</f>
        <v>3540</v>
      </c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9.95" customHeight="1">
      <c r="A89" t="s" s="8">
        <v>17</v>
      </c>
      <c r="B89" s="9">
        <f>B8+B20+B33+B45+B61</f>
        <v>7</v>
      </c>
      <c r="C89" s="9">
        <f>C8+C20+C33+C45+C61</f>
        <v>10</v>
      </c>
      <c r="D89" s="9">
        <f>D8+D20+D33+D45+D61</f>
        <v>10</v>
      </c>
      <c r="E89" s="9">
        <f>E8+E20+E33+E45+E61</f>
        <v>41</v>
      </c>
      <c r="F89" s="9">
        <f>F8+F20+F33+F45+F61</f>
        <v>34</v>
      </c>
      <c r="G89" s="9">
        <f>G8+G20+G33+G45+G61</f>
        <v>26</v>
      </c>
      <c r="H89" s="9">
        <f>SUM(B89:G89)</f>
        <v>128</v>
      </c>
      <c r="I89" s="4"/>
      <c r="J89" t="s" s="17">
        <v>7</v>
      </c>
      <c r="K89" s="9">
        <f>SUM(K83:K88)</f>
        <v>899</v>
      </c>
      <c r="L89" s="16">
        <f>SUM(L83:L88)</f>
        <v>17433</v>
      </c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9.95" customHeight="1">
      <c r="A90" t="s" s="19">
        <v>18</v>
      </c>
      <c r="B90" s="12">
        <f>SUM(B83:B89)</f>
        <v>55</v>
      </c>
      <c r="C90" s="12">
        <f>SUM(C83:C89)</f>
        <v>80</v>
      </c>
      <c r="D90" s="12">
        <f>SUM(D83:D89)</f>
        <v>105</v>
      </c>
      <c r="E90" s="12">
        <f>SUM(E83:E89)</f>
        <v>239</v>
      </c>
      <c r="F90" s="12">
        <f>SUM(F83:F89)</f>
        <v>184</v>
      </c>
      <c r="G90" s="12">
        <f>SUM(G83:G89)</f>
        <v>236</v>
      </c>
      <c r="H90" s="12">
        <f>SUM(H83:H89)</f>
        <v>899</v>
      </c>
      <c r="I90" s="5"/>
      <c r="J90" s="20"/>
      <c r="K90" s="20"/>
      <c r="L90" s="2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6" customHeight="1">
      <c r="A91" s="20"/>
      <c r="B91" s="20"/>
      <c r="C91" s="20"/>
      <c r="D91" s="20"/>
      <c r="E91" s="20"/>
      <c r="F91" s="20"/>
      <c r="G91" s="20"/>
      <c r="H91" s="2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6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6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