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/>
  <mc:AlternateContent xmlns:mc="http://schemas.openxmlformats.org/markup-compatibility/2006">
    <mc:Choice Requires="x15">
      <x15ac:absPath xmlns:x15ac="http://schemas.microsoft.com/office/spreadsheetml/2010/11/ac" url="/Users/biancaciuche/ProgettoSWEDocumentazione/Esterni/PianoDiProgetto/"/>
    </mc:Choice>
  </mc:AlternateContent>
  <xr:revisionPtr revIDLastSave="0" documentId="13_ncr:1_{E27B83FB-70D8-D44D-A582-7270AD12CA66}" xr6:coauthVersionLast="36" xr6:coauthVersionMax="36" xr10:uidLastSave="{00000000-0000-0000-0000-000000000000}"/>
  <bookViews>
    <workbookView xWindow="2720" yWindow="460" windowWidth="19840" windowHeight="15540" xr2:uid="{00000000-000D-0000-FFFF-FFFF00000000}"/>
  </bookViews>
  <sheets>
    <sheet name="Foglio1" sheetId="1" r:id="rId1"/>
  </sheets>
  <calcPr calcId="181029"/>
</workbook>
</file>

<file path=xl/calcChain.xml><?xml version="1.0" encoding="utf-8"?>
<calcChain xmlns="http://schemas.openxmlformats.org/spreadsheetml/2006/main">
  <c r="E76" i="1" l="1"/>
  <c r="C77" i="1" l="1"/>
  <c r="G89" i="1" l="1"/>
  <c r="F89" i="1"/>
  <c r="E89" i="1"/>
  <c r="D89" i="1"/>
  <c r="H89" i="1" s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H87" i="1" s="1"/>
  <c r="G86" i="1"/>
  <c r="F86" i="1"/>
  <c r="E86" i="1"/>
  <c r="D86" i="1"/>
  <c r="C86" i="1"/>
  <c r="B86" i="1"/>
  <c r="G85" i="1"/>
  <c r="F85" i="1"/>
  <c r="E85" i="1"/>
  <c r="D85" i="1"/>
  <c r="H85" i="1" s="1"/>
  <c r="C85" i="1"/>
  <c r="B85" i="1"/>
  <c r="G84" i="1"/>
  <c r="F84" i="1"/>
  <c r="E84" i="1"/>
  <c r="D84" i="1"/>
  <c r="C84" i="1"/>
  <c r="B84" i="1"/>
  <c r="G83" i="1"/>
  <c r="F83" i="1"/>
  <c r="E83" i="1"/>
  <c r="E90" i="1" s="1"/>
  <c r="K86" i="1" s="1"/>
  <c r="L86" i="1" s="1"/>
  <c r="D83" i="1"/>
  <c r="D90" i="1" s="1"/>
  <c r="K85" i="1" s="1"/>
  <c r="L85" i="1" s="1"/>
  <c r="C83" i="1"/>
  <c r="B83" i="1"/>
  <c r="B90" i="1" s="1"/>
  <c r="K83" i="1" s="1"/>
  <c r="G77" i="1"/>
  <c r="F77" i="1"/>
  <c r="E77" i="1"/>
  <c r="D77" i="1"/>
  <c r="B77" i="1"/>
  <c r="G76" i="1"/>
  <c r="F76" i="1"/>
  <c r="D76" i="1"/>
  <c r="C76" i="1"/>
  <c r="B76" i="1"/>
  <c r="H76" i="1" s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H72" i="1" s="1"/>
  <c r="G71" i="1"/>
  <c r="F71" i="1"/>
  <c r="E71" i="1"/>
  <c r="D71" i="1"/>
  <c r="D78" i="1" s="1"/>
  <c r="K73" i="1" s="1"/>
  <c r="L73" i="1" s="1"/>
  <c r="C71" i="1"/>
  <c r="B71" i="1"/>
  <c r="B78" i="1" s="1"/>
  <c r="K71" i="1" s="1"/>
  <c r="G62" i="1"/>
  <c r="K60" i="1" s="1"/>
  <c r="L60" i="1" s="1"/>
  <c r="F62" i="1"/>
  <c r="E62" i="1"/>
  <c r="K58" i="1" s="1"/>
  <c r="L58" i="1" s="1"/>
  <c r="D62" i="1"/>
  <c r="C62" i="1"/>
  <c r="B62" i="1"/>
  <c r="H61" i="1"/>
  <c r="H60" i="1"/>
  <c r="L59" i="1"/>
  <c r="K59" i="1"/>
  <c r="H59" i="1"/>
  <c r="H58" i="1"/>
  <c r="L57" i="1"/>
  <c r="K57" i="1"/>
  <c r="H57" i="1"/>
  <c r="K56" i="1"/>
  <c r="H56" i="1"/>
  <c r="L55" i="1"/>
  <c r="K55" i="1"/>
  <c r="H55" i="1"/>
  <c r="G46" i="1"/>
  <c r="K44" i="1" s="1"/>
  <c r="L44" i="1" s="1"/>
  <c r="F46" i="1"/>
  <c r="K43" i="1" s="1"/>
  <c r="L43" i="1" s="1"/>
  <c r="E46" i="1"/>
  <c r="K42" i="1" s="1"/>
  <c r="L42" i="1" s="1"/>
  <c r="D46" i="1"/>
  <c r="C46" i="1"/>
  <c r="B46" i="1"/>
  <c r="H45" i="1"/>
  <c r="H44" i="1"/>
  <c r="H43" i="1"/>
  <c r="H42" i="1"/>
  <c r="L41" i="1"/>
  <c r="K41" i="1"/>
  <c r="H41" i="1"/>
  <c r="K40" i="1"/>
  <c r="H40" i="1"/>
  <c r="L39" i="1"/>
  <c r="K39" i="1"/>
  <c r="H39" i="1"/>
  <c r="G34" i="1"/>
  <c r="F34" i="1"/>
  <c r="E34" i="1"/>
  <c r="K30" i="1" s="1"/>
  <c r="L30" i="1" s="1"/>
  <c r="D34" i="1"/>
  <c r="C34" i="1"/>
  <c r="B34" i="1"/>
  <c r="H33" i="1"/>
  <c r="K32" i="1"/>
  <c r="L32" i="1" s="1"/>
  <c r="H32" i="1"/>
  <c r="L31" i="1"/>
  <c r="K31" i="1"/>
  <c r="H31" i="1"/>
  <c r="H30" i="1"/>
  <c r="L29" i="1"/>
  <c r="K29" i="1"/>
  <c r="H29" i="1"/>
  <c r="K28" i="1"/>
  <c r="H28" i="1"/>
  <c r="L27" i="1"/>
  <c r="K27" i="1"/>
  <c r="H27" i="1"/>
  <c r="G21" i="1"/>
  <c r="F21" i="1"/>
  <c r="E21" i="1"/>
  <c r="K17" i="1" s="1"/>
  <c r="L17" i="1" s="1"/>
  <c r="D21" i="1"/>
  <c r="C21" i="1"/>
  <c r="B21" i="1"/>
  <c r="K14" i="1" s="1"/>
  <c r="L14" i="1" s="1"/>
  <c r="H20" i="1"/>
  <c r="K19" i="1"/>
  <c r="L19" i="1" s="1"/>
  <c r="H19" i="1"/>
  <c r="L18" i="1"/>
  <c r="K18" i="1"/>
  <c r="H18" i="1"/>
  <c r="H17" i="1"/>
  <c r="L16" i="1"/>
  <c r="K16" i="1"/>
  <c r="H16" i="1"/>
  <c r="K15" i="1"/>
  <c r="H15" i="1"/>
  <c r="H14" i="1"/>
  <c r="G9" i="1"/>
  <c r="K7" i="1" s="1"/>
  <c r="L7" i="1" s="1"/>
  <c r="E9" i="1"/>
  <c r="D9" i="1"/>
  <c r="C9" i="1"/>
  <c r="K3" i="1" s="1"/>
  <c r="B9" i="1"/>
  <c r="H8" i="1"/>
  <c r="H7" i="1"/>
  <c r="L6" i="1"/>
  <c r="K6" i="1"/>
  <c r="H6" i="1"/>
  <c r="L5" i="1"/>
  <c r="K5" i="1"/>
  <c r="H5" i="1"/>
  <c r="K4" i="1"/>
  <c r="L4" i="1" s="1"/>
  <c r="H4" i="1"/>
  <c r="H3" i="1"/>
  <c r="H9" i="1" s="1"/>
  <c r="L2" i="1"/>
  <c r="K2" i="1"/>
  <c r="H2" i="1"/>
  <c r="H77" i="1" l="1"/>
  <c r="H88" i="1"/>
  <c r="H86" i="1"/>
  <c r="H74" i="1"/>
  <c r="F90" i="1"/>
  <c r="K87" i="1" s="1"/>
  <c r="L87" i="1" s="1"/>
  <c r="F78" i="1"/>
  <c r="K75" i="1" s="1"/>
  <c r="L75" i="1" s="1"/>
  <c r="H75" i="1"/>
  <c r="H46" i="1"/>
  <c r="H34" i="1"/>
  <c r="K33" i="1"/>
  <c r="H73" i="1"/>
  <c r="H62" i="1"/>
  <c r="G78" i="1"/>
  <c r="K76" i="1" s="1"/>
  <c r="L76" i="1" s="1"/>
  <c r="G90" i="1"/>
  <c r="K88" i="1" s="1"/>
  <c r="L88" i="1" s="1"/>
  <c r="E78" i="1"/>
  <c r="K74" i="1" s="1"/>
  <c r="L74" i="1" s="1"/>
  <c r="H21" i="1"/>
  <c r="H84" i="1"/>
  <c r="K20" i="1"/>
  <c r="C78" i="1"/>
  <c r="K72" i="1" s="1"/>
  <c r="L72" i="1" s="1"/>
  <c r="C90" i="1"/>
  <c r="K84" i="1" s="1"/>
  <c r="L84" i="1" s="1"/>
  <c r="K8" i="1"/>
  <c r="L3" i="1"/>
  <c r="L71" i="1"/>
  <c r="K45" i="1"/>
  <c r="L83" i="1"/>
  <c r="L8" i="1"/>
  <c r="K61" i="1"/>
  <c r="H83" i="1"/>
  <c r="L15" i="1"/>
  <c r="L20" i="1" s="1"/>
  <c r="L28" i="1"/>
  <c r="L33" i="1" s="1"/>
  <c r="L40" i="1"/>
  <c r="L45" i="1" s="1"/>
  <c r="L56" i="1"/>
  <c r="L61" i="1" s="1"/>
  <c r="H71" i="1"/>
  <c r="K77" i="1" l="1"/>
  <c r="L89" i="1"/>
  <c r="H78" i="1"/>
  <c r="H90" i="1"/>
  <c r="L77" i="1"/>
  <c r="K89" i="1"/>
</calcChain>
</file>

<file path=xl/sharedStrings.xml><?xml version="1.0" encoding="utf-8"?>
<sst xmlns="http://schemas.openxmlformats.org/spreadsheetml/2006/main" count="189" uniqueCount="35">
  <si>
    <t>Nome</t>
  </si>
  <si>
    <t>Responsabile</t>
  </si>
  <si>
    <t>Amministratore</t>
  </si>
  <si>
    <t>Analista</t>
  </si>
  <si>
    <t>Progettista</t>
  </si>
  <si>
    <t>Programmatore</t>
  </si>
  <si>
    <t>Verificatore</t>
  </si>
  <si>
    <t>Totale</t>
  </si>
  <si>
    <t xml:space="preserve">Ruolo </t>
  </si>
  <si>
    <t>Ore</t>
  </si>
  <si>
    <t>Costo(€)</t>
  </si>
  <si>
    <t>Mirko Franco</t>
  </si>
  <si>
    <t>Bianca Ciuche</t>
  </si>
  <si>
    <t>Stefano Zanatta</t>
  </si>
  <si>
    <t>Andrea Deidda</t>
  </si>
  <si>
    <t>Ludovico Brocca</t>
  </si>
  <si>
    <t>Matteo Depascale</t>
  </si>
  <si>
    <t xml:space="preserve"> Gian Marco Bratzu</t>
  </si>
  <si>
    <t>Ore totali ruolo</t>
  </si>
  <si>
    <t>Revisione Analisi</t>
  </si>
  <si>
    <t>Re</t>
  </si>
  <si>
    <t>Am</t>
  </si>
  <si>
    <t>An</t>
  </si>
  <si>
    <t>Pt</t>
  </si>
  <si>
    <t>Pr</t>
  </si>
  <si>
    <t>Ve</t>
  </si>
  <si>
    <t xml:space="preserve">Totale </t>
  </si>
  <si>
    <t>Ruolo</t>
  </si>
  <si>
    <t>Costo (€)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</si>
  <si>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</si>
  <si>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Progettazione della base tecnologica</t>
  </si>
  <si>
    <t>Progettazione di Dettaglio e Codifica</t>
  </si>
  <si>
    <t xml:space="preserve">Validazione  e collaudo </t>
  </si>
  <si>
    <t>TOTALE ORE RENDICONTATE</t>
  </si>
  <si>
    <t>totale ore con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</si>
</sst>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indexed="8"/>
      <name val="Calibri"/>
    </font>
    <font>
      <sz val="12"/>
      <color indexed="9"/>
      <name val="Calibri"/>
    </font>
    <font>
      <sz val="12"/>
      <color indexed="8"/>
      <name val="Times New Roman"/>
    </font>
    <font>
      <b/>
      <sz val="12"/>
      <color indexed="8"/>
      <name val="Calibri"/>
    </font>
    <font>
      <b/>
      <sz val="12"/>
      <color indexed="8"/>
      <name val="Times New Roman"/>
    </font>
    <font>
      <u/>
      <sz val="12"/>
      <color indexed="8"/>
      <name val="Calibri"/>
    </font>
    <font>
      <sz val="12"/>
      <color indexed="8"/>
      <name val="Times"/>
    </font>
    <font>
      <b/>
      <sz val="12"/>
      <color indexed="8"/>
      <name val="Times"/>
    </font>
    <font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2" fillId="3" borderId="5" xfId="0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/>
    </xf>
    <xf numFmtId="0" fontId="0" fillId="5" borderId="7" xfId="0" applyNumberFormat="1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horizontal="center" vertical="center"/>
    </xf>
    <xf numFmtId="3" fontId="0" fillId="5" borderId="7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0" fillId="4" borderId="7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0" fillId="0" borderId="8" xfId="0" applyFont="1" applyBorder="1" applyAlignment="1"/>
    <xf numFmtId="49" fontId="0" fillId="0" borderId="9" xfId="0" applyNumberFormat="1" applyFont="1" applyBorder="1" applyAlignment="1"/>
    <xf numFmtId="0" fontId="0" fillId="0" borderId="9" xfId="0" applyFont="1" applyBorder="1" applyAlignment="1"/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49" fontId="0" fillId="0" borderId="5" xfId="0" applyNumberFormat="1" applyFont="1" applyBorder="1" applyAlignment="1"/>
    <xf numFmtId="0" fontId="5" fillId="0" borderId="4" xfId="0" applyFont="1" applyBorder="1" applyAlignment="1"/>
    <xf numFmtId="0" fontId="3" fillId="3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5" borderId="7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2060"/>
      <rgbColor rgb="FFAAAAAA"/>
      <rgbColor rgb="FFF2F2F2"/>
      <rgbColor rgb="FFBFBFBF"/>
      <rgbColor rgb="FFD8D8D8"/>
      <rgbColor rgb="FF595959"/>
      <rgbColor rgb="FFBC3423"/>
      <rgbColor rgb="FF406CBA"/>
      <rgbColor rgb="FF3960A6"/>
      <rgbColor rgb="FF8EAADB"/>
      <rgbColor rgb="FF3F3F3F"/>
      <rgbColor rgb="FF6B88CA"/>
      <rgbColor rgb="FF9BABD7"/>
      <rgbColor rgb="FFFFD966"/>
      <rgbColor rgb="FF612D0B"/>
      <rgbColor rgb="FFA5A5A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4204199999999998E-2"/>
          <c:y val="6.3421599999999995E-2"/>
          <c:w val="0.70590600000000003"/>
          <c:h val="0.8370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5-1E47-BDB8-C76EF688B409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5-1E47-BDB8-C76EF688B409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5-1E47-BDB8-C76EF688B409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416DB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65-1E47-BDB8-C76EF688B409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3A61A7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65-1E47-BDB8-C76EF688B409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65-1E47-BDB8-C76EF688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25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2"/>
        <c:crosses val="autoZero"/>
        <c:crossBetween val="between"/>
        <c:majorUnit val="6.25"/>
        <c:minorUnit val="3.1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898499999999995"/>
          <c:y val="0.26228699999999999"/>
          <c:w val="0.19101499999999999"/>
          <c:h val="0.4055289999999999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5869700000000001"/>
          <c:y val="0.25869700000000001"/>
          <c:w val="0.48260500000000001"/>
          <c:h val="0.470105"/>
        </c:manualLayout>
      </c:layout>
      <c:pieChart>
        <c:varyColors val="0"/>
        <c:ser>
          <c:idx val="0"/>
          <c:order val="0"/>
          <c:tx>
            <c:strRef>
              <c:f>Foglio1!$K$54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5E0-B241-B59A-A3F642FB05E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0-B241-B59A-A3F642FB05EF}"/>
              </c:ext>
            </c:extLst>
          </c:dPt>
          <c:dPt>
            <c:idx val="2"/>
            <c:bubble3D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0-B241-B59A-A3F642FB05EF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E0-B241-B59A-A3F642FB05EF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E0-B241-B59A-A3F642FB05EF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E0-B241-B59A-A3F642FB05EF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5E0-B241-B59A-A3F642FB05EF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5E0-B241-B59A-A3F642FB05EF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5E0-B241-B59A-A3F642FB05EF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E0-B241-B59A-A3F642FB05EF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E0-B241-B59A-A3F642FB05EF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E0-B241-B59A-A3F642FB05E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Foglio1!$K$55:$K$60</c:f>
              <c:numCache>
                <c:formatCode>General</c:formatCode>
                <c:ptCount val="6"/>
                <c:pt idx="0">
                  <c:v>12</c:v>
                </c:pt>
                <c:pt idx="1">
                  <c:v>21</c:v>
                </c:pt>
                <c:pt idx="2">
                  <c:v>12</c:v>
                </c:pt>
                <c:pt idx="3">
                  <c:v>24</c:v>
                </c:pt>
                <c:pt idx="4">
                  <c:v>25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E0-B241-B59A-A3F642FB05EF}"/>
            </c:ext>
          </c:extLst>
        </c:ser>
        <c:ser>
          <c:idx val="0"/>
          <c:order val="1"/>
          <c:tx>
            <c:strRef>
              <c:f>Foglio1!$L$54</c:f>
              <c:strCache>
                <c:ptCount val="1"/>
                <c:pt idx="0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75E0-B241-B59A-A3F642FB05E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5E0-B241-B59A-A3F642FB05EF}"/>
              </c:ext>
            </c:extLst>
          </c:dPt>
          <c:dPt>
            <c:idx val="2"/>
            <c:bubble3D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75E0-B241-B59A-A3F642FB05EF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75E0-B241-B59A-A3F642FB05EF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75E0-B241-B59A-A3F642FB05EF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75E0-B241-B59A-A3F642FB05EF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5E0-B241-B59A-A3F642FB05EF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75E0-B241-B59A-A3F642FB05EF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75E0-B241-B59A-A3F642FB05EF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5E0-B241-B59A-A3F642FB05EF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5E0-B241-B59A-A3F642FB05EF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5E0-B241-B59A-A3F642FB05E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Foglio1!$L$55:$L$60</c:f>
              <c:numCache>
                <c:formatCode>#,##0</c:formatCode>
                <c:ptCount val="6"/>
                <c:pt idx="0" formatCode="General">
                  <c:v>360</c:v>
                </c:pt>
                <c:pt idx="1">
                  <c:v>420</c:v>
                </c:pt>
                <c:pt idx="2">
                  <c:v>300</c:v>
                </c:pt>
                <c:pt idx="3" formatCode="General">
                  <c:v>528</c:v>
                </c:pt>
                <c:pt idx="4" formatCode="General">
                  <c:v>375</c:v>
                </c:pt>
                <c:pt idx="5" formatCode="General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5E0-B241-B59A-A3F642FB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3046900000000001E-2"/>
          <c:y val="5.0066800000000002E-2"/>
          <c:w val="0.74006700000000003"/>
          <c:h val="0.86871600000000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Foglio1!$B$70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Foglio1!$B$71:$B$77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A-A44B-BC87-171B57F0B656}"/>
            </c:ext>
          </c:extLst>
        </c:ser>
        <c:ser>
          <c:idx val="1"/>
          <c:order val="1"/>
          <c:tx>
            <c:strRef>
              <c:f>Foglio1!$C$70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Foglio1!$C$71:$C$77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A-A44B-BC87-171B57F0B656}"/>
            </c:ext>
          </c:extLst>
        </c:ser>
        <c:ser>
          <c:idx val="2"/>
          <c:order val="2"/>
          <c:tx>
            <c:strRef>
              <c:f>Foglio1!$D$70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Foglio1!$D$71:$D$77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10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A-A44B-BC87-171B57F0B656}"/>
            </c:ext>
          </c:extLst>
        </c:ser>
        <c:ser>
          <c:idx val="3"/>
          <c:order val="3"/>
          <c:tx>
            <c:strRef>
              <c:f>Foglio1!$E$70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Foglio1!$E$71:$E$77</c:f>
              <c:numCache>
                <c:formatCode>General</c:formatCode>
                <c:ptCount val="7"/>
                <c:pt idx="0">
                  <c:v>28</c:v>
                </c:pt>
                <c:pt idx="1">
                  <c:v>36</c:v>
                </c:pt>
                <c:pt idx="2">
                  <c:v>38</c:v>
                </c:pt>
                <c:pt idx="3">
                  <c:v>35</c:v>
                </c:pt>
                <c:pt idx="4">
                  <c:v>30</c:v>
                </c:pt>
                <c:pt idx="5">
                  <c:v>34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A-A44B-BC87-171B57F0B656}"/>
            </c:ext>
          </c:extLst>
        </c:ser>
        <c:ser>
          <c:idx val="4"/>
          <c:order val="4"/>
          <c:tx>
            <c:strRef>
              <c:f>Foglio1!$F$70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Foglio1!$F$71:$F$77</c:f>
              <c:numCache>
                <c:formatCode>General</c:formatCode>
                <c:ptCount val="7"/>
                <c:pt idx="0">
                  <c:v>27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A-A44B-BC87-171B57F0B656}"/>
            </c:ext>
          </c:extLst>
        </c:ser>
        <c:ser>
          <c:idx val="5"/>
          <c:order val="5"/>
          <c:tx>
            <c:strRef>
              <c:f>Foglio1!$G$70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Foglio1!$G$71:$G$77</c:f>
              <c:numCache>
                <c:formatCode>General</c:formatCode>
                <c:ptCount val="7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30</c:v>
                </c:pt>
                <c:pt idx="4">
                  <c:v>25</c:v>
                </c:pt>
                <c:pt idx="5">
                  <c:v>28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AA-A44B-BC87-171B57F0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028100000000004"/>
          <c:y val="0.311027"/>
          <c:w val="0.17971899999999999"/>
          <c:h val="0.3254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108699999999998"/>
          <c:y val="0.29108699999999998"/>
          <c:w val="0.417825"/>
          <c:h val="0.40532499999999999"/>
        </c:manualLayout>
      </c:layout>
      <c:pieChart>
        <c:varyColors val="0"/>
        <c:ser>
          <c:idx val="0"/>
          <c:order val="0"/>
          <c:tx>
            <c:strRef>
              <c:f>Foglio1!$K$70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1C1-554E-8CC4-B3662A71EF4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C1-554E-8CC4-B3662A71EF4B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C1-554E-8CC4-B3662A71EF4B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C1-554E-8CC4-B3662A71EF4B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C1-554E-8CC4-B3662A71EF4B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C1-554E-8CC4-B3662A71EF4B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1C1-554E-8CC4-B3662A71EF4B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1C1-554E-8CC4-B3662A71EF4B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1C1-554E-8CC4-B3662A71EF4B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1-554E-8CC4-B3662A71EF4B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C1-554E-8CC4-B3662A71EF4B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1C1-554E-8CC4-B3662A71EF4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Foglio1!$K$71:$K$76</c:f>
              <c:numCache>
                <c:formatCode>General</c:formatCode>
                <c:ptCount val="6"/>
                <c:pt idx="0">
                  <c:v>32</c:v>
                </c:pt>
                <c:pt idx="1">
                  <c:v>43</c:v>
                </c:pt>
                <c:pt idx="2">
                  <c:v>47</c:v>
                </c:pt>
                <c:pt idx="3">
                  <c:v>242</c:v>
                </c:pt>
                <c:pt idx="4">
                  <c:v>174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C1-554E-8CC4-B3662A71EF4B}"/>
            </c:ext>
          </c:extLst>
        </c:ser>
        <c:ser>
          <c:idx val="0"/>
          <c:order val="1"/>
          <c:tx>
            <c:strRef>
              <c:f>Foglio1!$L$70</c:f>
              <c:strCache>
                <c:ptCount val="1"/>
                <c:pt idx="0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41C1-554E-8CC4-B3662A71EF4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1C1-554E-8CC4-B3662A71EF4B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41C1-554E-8CC4-B3662A71EF4B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41C1-554E-8CC4-B3662A71EF4B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41C1-554E-8CC4-B3662A71EF4B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41C1-554E-8CC4-B3662A71EF4B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41C1-554E-8CC4-B3662A71EF4B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41C1-554E-8CC4-B3662A71EF4B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41C1-554E-8CC4-B3662A71EF4B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C1-554E-8CC4-B3662A71EF4B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C1-554E-8CC4-B3662A71EF4B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41C1-554E-8CC4-B3662A71EF4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Foglio1!$L$71:$L$76</c:f>
              <c:numCache>
                <c:formatCode>#,##0</c:formatCode>
                <c:ptCount val="6"/>
                <c:pt idx="0" formatCode="General">
                  <c:v>960</c:v>
                </c:pt>
                <c:pt idx="1">
                  <c:v>860</c:v>
                </c:pt>
                <c:pt idx="2">
                  <c:v>1175</c:v>
                </c:pt>
                <c:pt idx="3" formatCode="General">
                  <c:v>5324</c:v>
                </c:pt>
                <c:pt idx="4" formatCode="General">
                  <c:v>2610</c:v>
                </c:pt>
                <c:pt idx="5" formatCode="General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C1-554E-8CC4-B3662A71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3082799999999999E-2"/>
          <c:y val="4.96341E-2"/>
          <c:w val="0.73989199999999999"/>
          <c:h val="0.86974300000000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Foglio1!$B$82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Foglio1!$B$83:$B$89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2-454D-BAF4-28B7595348E6}"/>
            </c:ext>
          </c:extLst>
        </c:ser>
        <c:ser>
          <c:idx val="1"/>
          <c:order val="1"/>
          <c:tx>
            <c:strRef>
              <c:f>Foglio1!$C$82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Foglio1!$C$83:$C$89</c:f>
              <c:numCache>
                <c:formatCode>General</c:formatCode>
                <c:ptCount val="7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2-454D-BAF4-28B7595348E6}"/>
            </c:ext>
          </c:extLst>
        </c:ser>
        <c:ser>
          <c:idx val="2"/>
          <c:order val="2"/>
          <c:tx>
            <c:strRef>
              <c:f>Foglio1!$D$82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Foglio1!$D$83:$D$89</c:f>
              <c:numCache>
                <c:formatCode>General</c:formatCode>
                <c:ptCount val="7"/>
                <c:pt idx="0">
                  <c:v>22</c:v>
                </c:pt>
                <c:pt idx="1">
                  <c:v>16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2-454D-BAF4-28B7595348E6}"/>
            </c:ext>
          </c:extLst>
        </c:ser>
        <c:ser>
          <c:idx val="3"/>
          <c:order val="3"/>
          <c:tx>
            <c:strRef>
              <c:f>Foglio1!$E$82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Foglio1!$E$83:$E$89</c:f>
              <c:numCache>
                <c:formatCode>General</c:formatCode>
                <c:ptCount val="7"/>
                <c:pt idx="0">
                  <c:v>28</c:v>
                </c:pt>
                <c:pt idx="1">
                  <c:v>36</c:v>
                </c:pt>
                <c:pt idx="2">
                  <c:v>38</c:v>
                </c:pt>
                <c:pt idx="3">
                  <c:v>35</c:v>
                </c:pt>
                <c:pt idx="4">
                  <c:v>30</c:v>
                </c:pt>
                <c:pt idx="5">
                  <c:v>34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2-454D-BAF4-28B7595348E6}"/>
            </c:ext>
          </c:extLst>
        </c:ser>
        <c:ser>
          <c:idx val="4"/>
          <c:order val="4"/>
          <c:tx>
            <c:strRef>
              <c:f>Foglio1!$F$82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Foglio1!$F$83:$F$89</c:f>
              <c:numCache>
                <c:formatCode>General</c:formatCode>
                <c:ptCount val="7"/>
                <c:pt idx="0">
                  <c:v>27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2-454D-BAF4-28B7595348E6}"/>
            </c:ext>
          </c:extLst>
        </c:ser>
        <c:ser>
          <c:idx val="5"/>
          <c:order val="5"/>
          <c:tx>
            <c:strRef>
              <c:f>Foglio1!$G$82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Foglio1!$G$83:$G$89</c:f>
              <c:numCache>
                <c:formatCode>General</c:formatCode>
                <c:ptCount val="7"/>
                <c:pt idx="0">
                  <c:v>38</c:v>
                </c:pt>
                <c:pt idx="1">
                  <c:v>38</c:v>
                </c:pt>
                <c:pt idx="2">
                  <c:v>26</c:v>
                </c:pt>
                <c:pt idx="3">
                  <c:v>37</c:v>
                </c:pt>
                <c:pt idx="4">
                  <c:v>36</c:v>
                </c:pt>
                <c:pt idx="5">
                  <c:v>36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2-454D-BAF4-28B75953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016"/>
          <c:y val="0.31260599999999999"/>
          <c:w val="0.17984"/>
          <c:h val="0.322803999999999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8966700000000001"/>
          <c:y val="0.28966700000000001"/>
          <c:w val="0.42066599999999998"/>
          <c:h val="0.40816599999999997"/>
        </c:manualLayout>
      </c:layout>
      <c:pieChart>
        <c:varyColors val="0"/>
        <c:ser>
          <c:idx val="0"/>
          <c:order val="0"/>
          <c:tx>
            <c:strRef>
              <c:f>Foglio1!$K$82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4B4-DC43-8E8B-9B4070BC6B2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B4-DC43-8E8B-9B4070BC6B23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B4-DC43-8E8B-9B4070BC6B23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B4-DC43-8E8B-9B4070BC6B23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B4-DC43-8E8B-9B4070BC6B23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B4-DC43-8E8B-9B4070BC6B23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4B4-DC43-8E8B-9B4070BC6B23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4B4-DC43-8E8B-9B4070BC6B23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B4-DC43-8E8B-9B4070BC6B23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B4-DC43-8E8B-9B4070BC6B23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B4-DC43-8E8B-9B4070BC6B23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B4-DC43-8E8B-9B4070BC6B2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Foglio1!$K$83:$K$88</c:f>
              <c:numCache>
                <c:formatCode>General</c:formatCode>
                <c:ptCount val="6"/>
                <c:pt idx="0">
                  <c:v>54</c:v>
                </c:pt>
                <c:pt idx="1">
                  <c:v>82</c:v>
                </c:pt>
                <c:pt idx="2">
                  <c:v>105</c:v>
                </c:pt>
                <c:pt idx="3">
                  <c:v>242</c:v>
                </c:pt>
                <c:pt idx="4">
                  <c:v>174</c:v>
                </c:pt>
                <c:pt idx="5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B4-DC43-8E8B-9B4070BC6B23}"/>
            </c:ext>
          </c:extLst>
        </c:ser>
        <c:ser>
          <c:idx val="0"/>
          <c:order val="1"/>
          <c:tx>
            <c:strRef>
              <c:f>Foglio1!$L$82</c:f>
              <c:strCache>
                <c:ptCount val="1"/>
                <c:pt idx="0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94B4-DC43-8E8B-9B4070BC6B2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4B4-DC43-8E8B-9B4070BC6B23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94B4-DC43-8E8B-9B4070BC6B23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94B4-DC43-8E8B-9B4070BC6B23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94B4-DC43-8E8B-9B4070BC6B23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94B4-DC43-8E8B-9B4070BC6B23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94B4-DC43-8E8B-9B4070BC6B23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94B4-DC43-8E8B-9B4070BC6B23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4B4-DC43-8E8B-9B4070BC6B23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4B4-DC43-8E8B-9B4070BC6B23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4B4-DC43-8E8B-9B4070BC6B23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4B4-DC43-8E8B-9B4070BC6B2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Foglio1!$L$83:$L$88</c:f>
              <c:numCache>
                <c:formatCode>#,##0</c:formatCode>
                <c:ptCount val="6"/>
                <c:pt idx="0" formatCode="General">
                  <c:v>1620</c:v>
                </c:pt>
                <c:pt idx="1">
                  <c:v>1640</c:v>
                </c:pt>
                <c:pt idx="2">
                  <c:v>2625</c:v>
                </c:pt>
                <c:pt idx="3" formatCode="General">
                  <c:v>5324</c:v>
                </c:pt>
                <c:pt idx="4" formatCode="General">
                  <c:v>2610</c:v>
                </c:pt>
                <c:pt idx="5" formatCode="General">
                  <c:v>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4B4-DC43-8E8B-9B4070BC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0026199999999997"/>
          <c:y val="0.30026199999999997"/>
          <c:w val="0.39947500000000002"/>
          <c:h val="0.38697500000000001"/>
        </c:manualLayout>
      </c:layout>
      <c:pieChart>
        <c:varyColors val="0"/>
        <c:ser>
          <c:idx val="0"/>
          <c:order val="0"/>
          <c:tx>
            <c:strRef>
              <c:f>Foglio1!$K$1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A3D2-594B-9B3D-88C26F67F0A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D2-594B-9B3D-88C26F67F0AE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D2-594B-9B3D-88C26F67F0AE}"/>
              </c:ext>
            </c:extLst>
          </c:dPt>
          <c:dPt>
            <c:idx val="3"/>
            <c:bubble3D val="0"/>
            <c:spPr>
              <a:solidFill>
                <a:srgbClr val="416DB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D2-594B-9B3D-88C26F67F0AE}"/>
              </c:ext>
            </c:extLst>
          </c:dPt>
          <c:dPt>
            <c:idx val="4"/>
            <c:bubble3D val="0"/>
            <c:spPr>
              <a:solidFill>
                <a:srgbClr val="3A61A7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D2-594B-9B3D-88C26F67F0AE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D2-594B-9B3D-88C26F67F0AE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0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3D2-594B-9B3D-88C26F67F0AE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10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3D2-594B-9B3D-88C26F67F0AE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10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594B-9B3D-88C26F67F0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594B-9B3D-88C26F67F0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594B-9B3D-88C26F67F0AE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10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594B-9B3D-88C26F67F0A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Foglio1!$K$2:$K$7</c:f>
              <c:numCache>
                <c:formatCode>General</c:formatCode>
                <c:ptCount val="6"/>
                <c:pt idx="0">
                  <c:v>22</c:v>
                </c:pt>
                <c:pt idx="1">
                  <c:v>39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D2-594B-9B3D-88C26F67F0AE}"/>
            </c:ext>
          </c:extLst>
        </c:ser>
        <c:ser>
          <c:idx val="0"/>
          <c:order val="1"/>
          <c:tx>
            <c:strRef>
              <c:f>Foglio1!$L$1</c:f>
              <c:strCache>
                <c:ptCount val="1"/>
                <c:pt idx="0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A3D2-594B-9B3D-88C26F67F0A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A3D2-594B-9B3D-88C26F67F0AE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A3D2-594B-9B3D-88C26F67F0AE}"/>
              </c:ext>
            </c:extLst>
          </c:dPt>
          <c:dPt>
            <c:idx val="3"/>
            <c:bubble3D val="0"/>
            <c:spPr>
              <a:solidFill>
                <a:srgbClr val="416DB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A3D2-594B-9B3D-88C26F67F0AE}"/>
              </c:ext>
            </c:extLst>
          </c:dPt>
          <c:dPt>
            <c:idx val="4"/>
            <c:bubble3D val="0"/>
            <c:spPr>
              <a:solidFill>
                <a:srgbClr val="3A61A7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A3D2-594B-9B3D-88C26F67F0AE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3D2-594B-9B3D-88C26F67F0AE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0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A3D2-594B-9B3D-88C26F67F0AE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10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A3D2-594B-9B3D-88C26F67F0AE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10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594B-9B3D-88C26F67F0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594B-9B3D-88C26F67F0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594B-9B3D-88C26F67F0AE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10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3D2-594B-9B3D-88C26F67F0A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Foglio1!$L$2:$L$7</c:f>
              <c:numCache>
                <c:formatCode>#,##0</c:formatCode>
                <c:ptCount val="6"/>
                <c:pt idx="0" formatCode="General">
                  <c:v>660</c:v>
                </c:pt>
                <c:pt idx="1">
                  <c:v>780</c:v>
                </c:pt>
                <c:pt idx="2">
                  <c:v>1450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D2-594B-9B3D-88C26F67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2360900000000002E-2"/>
          <c:y val="6.4174499999999995E-2"/>
          <c:w val="0.84059899999999999"/>
          <c:h val="0.835245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Foglio1!$B$13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Foglio1!$B$14:$B$20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C947-A4A9-4F9DB5B1EEE8}"/>
            </c:ext>
          </c:extLst>
        </c:ser>
        <c:ser>
          <c:idx val="1"/>
          <c:order val="1"/>
          <c:tx>
            <c:strRef>
              <c:f>Foglio1!$C$13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Foglio1!$C$14:$C$20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4-C947-A4A9-4F9DB5B1EEE8}"/>
            </c:ext>
          </c:extLst>
        </c:ser>
        <c:ser>
          <c:idx val="2"/>
          <c:order val="2"/>
          <c:tx>
            <c:strRef>
              <c:f>Foglio1!$D$13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4-C947-A4A9-4F9DB5B1EEE8}"/>
            </c:ext>
          </c:extLst>
        </c:ser>
        <c:ser>
          <c:idx val="3"/>
          <c:order val="3"/>
          <c:tx>
            <c:strRef>
              <c:f>Foglio1!$E$13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rgbClr val="416DB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4-C947-A4A9-4F9DB5B1EEE8}"/>
            </c:ext>
          </c:extLst>
        </c:ser>
        <c:ser>
          <c:idx val="4"/>
          <c:order val="4"/>
          <c:tx>
            <c:strRef>
              <c:f>Foglio1!$F$13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3A61A7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4-C947-A4A9-4F9DB5B1EEE8}"/>
            </c:ext>
          </c:extLst>
        </c:ser>
        <c:ser>
          <c:idx val="5"/>
          <c:order val="5"/>
          <c:tx>
            <c:strRef>
              <c:f>Foglio1!$G$13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Foglio1!$G$14:$G$20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4-C947-A4A9-4F9DB5B1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6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2135800000000001"/>
          <c:y val="0.25953999999999999"/>
          <c:w val="7.8642100000000006E-2"/>
          <c:h val="0.410046999999999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358099999999998"/>
          <c:y val="0.29358099999999998"/>
          <c:w val="0.41283900000000001"/>
          <c:h val="0.400339"/>
        </c:manualLayout>
      </c:layout>
      <c:pieChart>
        <c:varyColors val="0"/>
        <c:ser>
          <c:idx val="0"/>
          <c:order val="0"/>
          <c:tx>
            <c:strRef>
              <c:f>Foglio1!$K$13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AA1-B044-9AE4-5A9A4333CF3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1-B044-9AE4-5A9A4333CF33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A1-B044-9AE4-5A9A4333CF33}"/>
              </c:ext>
            </c:extLst>
          </c:dPt>
          <c:dPt>
            <c:idx val="3"/>
            <c:bubble3D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A1-B044-9AE4-5A9A4333CF33}"/>
              </c:ext>
            </c:extLst>
          </c:dPt>
          <c:dPt>
            <c:idx val="4"/>
            <c:bubble3D val="0"/>
            <c:spPr>
              <a:solidFill>
                <a:srgbClr val="9CACD8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AA1-B044-9AE4-5A9A4333CF33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AA1-B044-9AE4-5A9A4333CF33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AA1-B044-9AE4-5A9A4333CF33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AA1-B044-9AE4-5A9A4333CF33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AA1-B044-9AE4-5A9A4333CF3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A1-B044-9AE4-5A9A4333CF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A1-B044-9AE4-5A9A4333CF33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AA1-B044-9AE4-5A9A4333CF3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Foglio1!$K$14:$K$19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A1-B044-9AE4-5A9A4333CF33}"/>
            </c:ext>
          </c:extLst>
        </c:ser>
        <c:ser>
          <c:idx val="0"/>
          <c:order val="1"/>
          <c:tx>
            <c:strRef>
              <c:f>Foglio1!$L$13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7AA1-B044-9AE4-5A9A4333CF3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AA1-B044-9AE4-5A9A4333CF33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7AA1-B044-9AE4-5A9A4333CF33}"/>
              </c:ext>
            </c:extLst>
          </c:dPt>
          <c:dPt>
            <c:idx val="3"/>
            <c:bubble3D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7AA1-B044-9AE4-5A9A4333CF33}"/>
              </c:ext>
            </c:extLst>
          </c:dPt>
          <c:dPt>
            <c:idx val="4"/>
            <c:bubble3D val="0"/>
            <c:spPr>
              <a:solidFill>
                <a:srgbClr val="9CACD8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7AA1-B044-9AE4-5A9A4333CF33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7AA1-B044-9AE4-5A9A4333CF33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AA1-B044-9AE4-5A9A4333CF33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7AA1-B044-9AE4-5A9A4333CF33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7AA1-B044-9AE4-5A9A4333CF3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A1-B044-9AE4-5A9A4333CF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AA1-B044-9AE4-5A9A4333CF33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7AA1-B044-9AE4-5A9A4333CF3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Foglio1!$L$14:$L$19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225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AA1-B044-9AE4-5A9A4333C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4108499999999999E-2"/>
          <c:y val="5.3326199999999997E-2"/>
          <c:w val="0.71466600000000002"/>
          <c:h val="0.860983000000000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Foglio1!$B$26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Foglio1!$B$27:$B$33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F-7841-9E73-30E6E5893EC4}"/>
            </c:ext>
          </c:extLst>
        </c:ser>
        <c:ser>
          <c:idx val="1"/>
          <c:order val="1"/>
          <c:tx>
            <c:strRef>
              <c:f>Foglio1!$C$26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Foglio1!$C$27:$C$33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F-7841-9E73-30E6E5893EC4}"/>
            </c:ext>
          </c:extLst>
        </c:ser>
        <c:ser>
          <c:idx val="2"/>
          <c:order val="2"/>
          <c:tx>
            <c:strRef>
              <c:f>Foglio1!$D$26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Foglio1!$D$27:$D$33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F-7841-9E73-30E6E5893EC4}"/>
            </c:ext>
          </c:extLst>
        </c:ser>
        <c:ser>
          <c:idx val="3"/>
          <c:order val="3"/>
          <c:tx>
            <c:strRef>
              <c:f>Foglio1!$E$26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Foglio1!$E$27:$E$33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23</c:v>
                </c:pt>
                <c:pt idx="3">
                  <c:v>12</c:v>
                </c:pt>
                <c:pt idx="4">
                  <c:v>17</c:v>
                </c:pt>
                <c:pt idx="5">
                  <c:v>11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F-7841-9E73-30E6E5893EC4}"/>
            </c:ext>
          </c:extLst>
        </c:ser>
        <c:ser>
          <c:idx val="4"/>
          <c:order val="4"/>
          <c:tx>
            <c:strRef>
              <c:f>Foglio1!$F$26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Foglio1!$F$27:$F$33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4F-7841-9E73-30E6E5893EC4}"/>
            </c:ext>
          </c:extLst>
        </c:ser>
        <c:ser>
          <c:idx val="5"/>
          <c:order val="5"/>
          <c:tx>
            <c:strRef>
              <c:f>Foglio1!$G$26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Foglio1!$G$27:$G$33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4F-7841-9E73-30E6E589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3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782399999999999"/>
          <c:y val="0.29913099999999998"/>
          <c:w val="0.19217600000000001"/>
          <c:h val="0.34495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428599999999999"/>
          <c:y val="0.29428599999999999"/>
          <c:w val="0.41142899999999999"/>
          <c:h val="0.39892899999999998"/>
        </c:manualLayout>
      </c:layout>
      <c:pieChart>
        <c:varyColors val="0"/>
        <c:ser>
          <c:idx val="0"/>
          <c:order val="0"/>
          <c:tx>
            <c:strRef>
              <c:f>Foglio1!$K$26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37A-D146-831F-3A374739A33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D146-831F-3A374739A33A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A-D146-831F-3A374739A33A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A-D146-831F-3A374739A33A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A-D146-831F-3A374739A33A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A-D146-831F-3A374739A33A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7A-D146-831F-3A374739A33A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37A-D146-831F-3A374739A33A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37A-D146-831F-3A374739A33A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7A-D146-831F-3A374739A33A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37A-D146-831F-3A374739A33A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37A-D146-831F-3A374739A33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Foglio1!$K$27:$K$32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15</c:v>
                </c:pt>
                <c:pt idx="3">
                  <c:v>101</c:v>
                </c:pt>
                <c:pt idx="4">
                  <c:v>15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7A-D146-831F-3A374739A33A}"/>
            </c:ext>
          </c:extLst>
        </c:ser>
        <c:ser>
          <c:idx val="0"/>
          <c:order val="1"/>
          <c:tx>
            <c:strRef>
              <c:f>Foglio1!$L$26</c:f>
              <c:strCache>
                <c:ptCount val="1"/>
                <c:pt idx="0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937A-D146-831F-3A374739A33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37A-D146-831F-3A374739A33A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937A-D146-831F-3A374739A33A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937A-D146-831F-3A374739A33A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937A-D146-831F-3A374739A33A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937A-D146-831F-3A374739A33A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937A-D146-831F-3A374739A33A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937A-D146-831F-3A374739A33A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937A-D146-831F-3A374739A33A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7A-D146-831F-3A374739A33A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937A-D146-831F-3A374739A33A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937A-D146-831F-3A374739A33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Foglio1!$L$27:$L$32</c:f>
              <c:numCache>
                <c:formatCode>#,##0</c:formatCode>
                <c:ptCount val="6"/>
                <c:pt idx="0" formatCode="General">
                  <c:v>210</c:v>
                </c:pt>
                <c:pt idx="1">
                  <c:v>100</c:v>
                </c:pt>
                <c:pt idx="2">
                  <c:v>375</c:v>
                </c:pt>
                <c:pt idx="3" formatCode="General">
                  <c:v>2222</c:v>
                </c:pt>
                <c:pt idx="4" formatCode="General">
                  <c:v>225</c:v>
                </c:pt>
                <c:pt idx="5" formatCode="General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7A-D146-831F-3A374739A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621099999999999E-2"/>
          <c:y val="4.9449800000000002E-2"/>
          <c:w val="0.73002599999999995"/>
          <c:h val="0.87017999999999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Foglio1!$B$38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Foglio1!$B$39:$B$45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1-6842-AF8F-71ED067C3950}"/>
            </c:ext>
          </c:extLst>
        </c:ser>
        <c:ser>
          <c:idx val="1"/>
          <c:order val="1"/>
          <c:tx>
            <c:strRef>
              <c:f>Foglio1!$C$38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Foglio1!$C$39:$C$45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1-6842-AF8F-71ED067C3950}"/>
            </c:ext>
          </c:extLst>
        </c:ser>
        <c:ser>
          <c:idx val="2"/>
          <c:order val="2"/>
          <c:tx>
            <c:strRef>
              <c:f>Foglio1!$D$38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Foglio1!$D$39:$D$45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1-6842-AF8F-71ED067C3950}"/>
            </c:ext>
          </c:extLst>
        </c:ser>
        <c:ser>
          <c:idx val="3"/>
          <c:order val="3"/>
          <c:tx>
            <c:strRef>
              <c:f>Foglio1!$E$38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Foglio1!$E$39:$E$45</c:f>
              <c:numCache>
                <c:formatCode>General</c:formatCode>
                <c:ptCount val="7"/>
                <c:pt idx="0">
                  <c:v>9</c:v>
                </c:pt>
                <c:pt idx="1">
                  <c:v>16</c:v>
                </c:pt>
                <c:pt idx="2">
                  <c:v>15</c:v>
                </c:pt>
                <c:pt idx="3">
                  <c:v>23</c:v>
                </c:pt>
                <c:pt idx="4">
                  <c:v>13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1-6842-AF8F-71ED067C3950}"/>
            </c:ext>
          </c:extLst>
        </c:ser>
        <c:ser>
          <c:idx val="4"/>
          <c:order val="4"/>
          <c:tx>
            <c:strRef>
              <c:f>Foglio1!$F$38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Foglio1!$F$39:$F$45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21-6842-AF8F-71ED067C3950}"/>
            </c:ext>
          </c:extLst>
        </c:ser>
        <c:ser>
          <c:idx val="5"/>
          <c:order val="5"/>
          <c:tx>
            <c:strRef>
              <c:f>Foglio1!$G$38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Foglio1!$G$39:$G$45</c:f>
              <c:numCache>
                <c:formatCode>General</c:formatCode>
                <c:ptCount val="7"/>
                <c:pt idx="0">
                  <c:v>20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21-6842-AF8F-71ED067C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597600000000003"/>
          <c:y val="0.313278"/>
          <c:w val="0.194024"/>
          <c:h val="0.321699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200999999999999"/>
          <c:y val="0.29200999999999999"/>
          <c:w val="0.41597899999999999"/>
          <c:h val="0.40347899999999998"/>
        </c:manualLayout>
      </c:layout>
      <c:pieChart>
        <c:varyColors val="0"/>
        <c:ser>
          <c:idx val="0"/>
          <c:order val="0"/>
          <c:tx>
            <c:strRef>
              <c:f>Foglio1!$K$38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11D0-2E45-B27A-1A798C0B9D6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D0-2E45-B27A-1A798C0B9D67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D0-2E45-B27A-1A798C0B9D67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D0-2E45-B27A-1A798C0B9D67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D0-2E45-B27A-1A798C0B9D67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D0-2E45-B27A-1A798C0B9D67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1D0-2E45-B27A-1A798C0B9D67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1D0-2E45-B27A-1A798C0B9D67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1D0-2E45-B27A-1A798C0B9D67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1D0-2E45-B27A-1A798C0B9D67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D0-2E45-B27A-1A798C0B9D67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D0-2E45-B27A-1A798C0B9D6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Foglio1!$K$39:$K$44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117</c:v>
                </c:pt>
                <c:pt idx="4">
                  <c:v>134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D0-2E45-B27A-1A798C0B9D67}"/>
            </c:ext>
          </c:extLst>
        </c:ser>
        <c:ser>
          <c:idx val="0"/>
          <c:order val="1"/>
          <c:tx>
            <c:strRef>
              <c:f>Foglio1!$L$38</c:f>
              <c:strCache>
                <c:ptCount val="1"/>
                <c:pt idx="0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11D0-2E45-B27A-1A798C0B9D6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11D0-2E45-B27A-1A798C0B9D67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11D0-2E45-B27A-1A798C0B9D67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11D0-2E45-B27A-1A798C0B9D67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11D0-2E45-B27A-1A798C0B9D67}"/>
              </c:ext>
            </c:extLst>
          </c:dPt>
          <c:dPt>
            <c:idx val="5"/>
            <c:bubble3D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11D0-2E45-B27A-1A798C0B9D67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11D0-2E45-B27A-1A798C0B9D67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11D0-2E45-B27A-1A798C0B9D67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11D0-2E45-B27A-1A798C0B9D67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11D0-2E45-B27A-1A798C0B9D67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D0-2E45-B27A-1A798C0B9D67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1D0-2E45-B27A-1A798C0B9D6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Foglio1!$L$39:$L$44</c:f>
              <c:numCache>
                <c:formatCode>#,##0</c:formatCode>
                <c:ptCount val="6"/>
                <c:pt idx="0" formatCode="General">
                  <c:v>240</c:v>
                </c:pt>
                <c:pt idx="1">
                  <c:v>240</c:v>
                </c:pt>
                <c:pt idx="2">
                  <c:v>275</c:v>
                </c:pt>
                <c:pt idx="3" formatCode="General">
                  <c:v>2574</c:v>
                </c:pt>
                <c:pt idx="4" formatCode="General">
                  <c:v>2010</c:v>
                </c:pt>
                <c:pt idx="5" formatCode="General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1D0-2E45-B27A-1A798C0B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2179199999999997E-2"/>
          <c:y val="5.4433799999999997E-2"/>
          <c:w val="0.83162000000000003"/>
          <c:h val="0.8583549999999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Foglio1!$B$55:$B$61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7-9746-A086-C39C1A0A9773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Foglio1!$C$55:$C$61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7-9746-A086-C39C1A0A9773}"/>
            </c:ext>
          </c:extLst>
        </c:ser>
        <c:ser>
          <c:idx val="2"/>
          <c:order val="2"/>
          <c:tx>
            <c:strRef>
              <c:f>Foglio1!$D$54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Foglio1!$D$55:$D$61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7-9746-A086-C39C1A0A9773}"/>
            </c:ext>
          </c:extLst>
        </c:ser>
        <c:ser>
          <c:idx val="3"/>
          <c:order val="3"/>
          <c:tx>
            <c:strRef>
              <c:f>Foglio1!$E$54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Foglio1!$E$55:$E$61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7-9746-A086-C39C1A0A9773}"/>
            </c:ext>
          </c:extLst>
        </c:ser>
        <c:ser>
          <c:idx val="4"/>
          <c:order val="4"/>
          <c:tx>
            <c:strRef>
              <c:f>Foglio1!$F$54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Foglio1!$F$55:$F$61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7-9746-A086-C39C1A0A9773}"/>
            </c:ext>
          </c:extLst>
        </c:ser>
        <c:ser>
          <c:idx val="5"/>
          <c:order val="5"/>
          <c:tx>
            <c:strRef>
              <c:f>Foglio1!$G$54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Foglio1!$G$55:$G$61</c:f>
              <c:numCache>
                <c:formatCode>General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7-9746-A086-C39C1A0A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2197499999999999"/>
          <c:y val="0.29508899999999999"/>
          <c:w val="7.8024800000000005E-2"/>
          <c:h val="0.35160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image" Target="../media/image4.pn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chart" Target="../charts/chart14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image" Target="../media/image5.png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15</xdr:row>
      <xdr:rowOff>0</xdr:rowOff>
    </xdr:from>
    <xdr:to>
      <xdr:col>31</xdr:col>
      <xdr:colOff>12700</xdr:colOff>
      <xdr:row>16</xdr:row>
      <xdr:rowOff>203200</xdr:rowOff>
    </xdr:to>
    <xdr:pic>
      <xdr:nvPicPr>
        <xdr:cNvPr id="2" name="Immagine 24" descr="Immagin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9057600" y="3661410"/>
          <a:ext cx="863600" cy="4565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30</xdr:col>
      <xdr:colOff>0</xdr:colOff>
      <xdr:row>15</xdr:row>
      <xdr:rowOff>0</xdr:rowOff>
    </xdr:from>
    <xdr:to>
      <xdr:col>30</xdr:col>
      <xdr:colOff>419100</xdr:colOff>
      <xdr:row>16</xdr:row>
      <xdr:rowOff>4483</xdr:rowOff>
    </xdr:to>
    <xdr:pic>
      <xdr:nvPicPr>
        <xdr:cNvPr id="3" name="Immagine 25" descr="Immagine 2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29057600" y="3661410"/>
          <a:ext cx="419100" cy="2578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12</xdr:col>
      <xdr:colOff>551571</xdr:colOff>
      <xdr:row>0</xdr:row>
      <xdr:rowOff>203200</xdr:rowOff>
    </xdr:from>
    <xdr:to>
      <xdr:col>18</xdr:col>
      <xdr:colOff>338544</xdr:colOff>
      <xdr:row>8</xdr:row>
      <xdr:rowOff>178753</xdr:rowOff>
    </xdr:to>
    <xdr:graphicFrame macro="">
      <xdr:nvGraphicFramePr>
        <xdr:cNvPr id="4" name="Grafic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607206</xdr:colOff>
      <xdr:row>0</xdr:row>
      <xdr:rowOff>0</xdr:rowOff>
    </xdr:from>
    <xdr:to>
      <xdr:col>23</xdr:col>
      <xdr:colOff>205594</xdr:colOff>
      <xdr:row>18</xdr:row>
      <xdr:rowOff>28283</xdr:rowOff>
    </xdr:to>
    <xdr:graphicFrame macro="">
      <xdr:nvGraphicFramePr>
        <xdr:cNvPr id="5" name="Grafico 1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465461</xdr:colOff>
      <xdr:row>12</xdr:row>
      <xdr:rowOff>165099</xdr:rowOff>
    </xdr:from>
    <xdr:to>
      <xdr:col>18</xdr:col>
      <xdr:colOff>348243</xdr:colOff>
      <xdr:row>20</xdr:row>
      <xdr:rowOff>90489</xdr:rowOff>
    </xdr:to>
    <xdr:graphicFrame macro="">
      <xdr:nvGraphicFramePr>
        <xdr:cNvPr id="6" name="Grafico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426759</xdr:colOff>
      <xdr:row>6</xdr:row>
      <xdr:rowOff>197206</xdr:rowOff>
    </xdr:from>
    <xdr:to>
      <xdr:col>23</xdr:col>
      <xdr:colOff>112991</xdr:colOff>
      <xdr:row>25</xdr:row>
      <xdr:rowOff>225704</xdr:rowOff>
    </xdr:to>
    <xdr:graphicFrame macro="">
      <xdr:nvGraphicFramePr>
        <xdr:cNvPr id="7" name="Grafico 2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382911</xdr:colOff>
      <xdr:row>23</xdr:row>
      <xdr:rowOff>30481</xdr:rowOff>
    </xdr:from>
    <xdr:to>
      <xdr:col>18</xdr:col>
      <xdr:colOff>135344</xdr:colOff>
      <xdr:row>32</xdr:row>
      <xdr:rowOff>242256</xdr:rowOff>
    </xdr:to>
    <xdr:graphicFrame macro="">
      <xdr:nvGraphicFramePr>
        <xdr:cNvPr id="8" name="Grafico 2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378721</xdr:colOff>
      <xdr:row>19</xdr:row>
      <xdr:rowOff>21218</xdr:rowOff>
    </xdr:from>
    <xdr:to>
      <xdr:col>23</xdr:col>
      <xdr:colOff>14977</xdr:colOff>
      <xdr:row>37</xdr:row>
      <xdr:rowOff>169285</xdr:rowOff>
    </xdr:to>
    <xdr:graphicFrame macro="">
      <xdr:nvGraphicFramePr>
        <xdr:cNvPr id="9" name="Grafico 3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515544</xdr:colOff>
      <xdr:row>35</xdr:row>
      <xdr:rowOff>13210</xdr:rowOff>
    </xdr:from>
    <xdr:to>
      <xdr:col>18</xdr:col>
      <xdr:colOff>213852</xdr:colOff>
      <xdr:row>45</xdr:row>
      <xdr:rowOff>103064</xdr:rowOff>
    </xdr:to>
    <xdr:graphicFrame macro="">
      <xdr:nvGraphicFramePr>
        <xdr:cNvPr id="10" name="Grafico 3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261208</xdr:colOff>
      <xdr:row>31</xdr:row>
      <xdr:rowOff>139170</xdr:rowOff>
    </xdr:from>
    <xdr:to>
      <xdr:col>23</xdr:col>
      <xdr:colOff>198043</xdr:colOff>
      <xdr:row>51</xdr:row>
      <xdr:rowOff>191575</xdr:rowOff>
    </xdr:to>
    <xdr:graphicFrame macro="">
      <xdr:nvGraphicFramePr>
        <xdr:cNvPr id="11" name="Grafico 3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436018</xdr:colOff>
      <xdr:row>53</xdr:row>
      <xdr:rowOff>14190</xdr:rowOff>
    </xdr:from>
    <xdr:to>
      <xdr:col>18</xdr:col>
      <xdr:colOff>364790</xdr:colOff>
      <xdr:row>62</xdr:row>
      <xdr:rowOff>67015</xdr:rowOff>
    </xdr:to>
    <xdr:graphicFrame macro="">
      <xdr:nvGraphicFramePr>
        <xdr:cNvPr id="12" name="Grafico 4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664061</xdr:colOff>
      <xdr:row>49</xdr:row>
      <xdr:rowOff>64024</xdr:rowOff>
    </xdr:from>
    <xdr:to>
      <xdr:col>22</xdr:col>
      <xdr:colOff>702533</xdr:colOff>
      <xdr:row>67</xdr:row>
      <xdr:rowOff>39631</xdr:rowOff>
    </xdr:to>
    <xdr:graphicFrame macro="">
      <xdr:nvGraphicFramePr>
        <xdr:cNvPr id="13" name="Grafico 4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375364</xdr:colOff>
      <xdr:row>68</xdr:row>
      <xdr:rowOff>45540</xdr:rowOff>
    </xdr:from>
    <xdr:to>
      <xdr:col>18</xdr:col>
      <xdr:colOff>521731</xdr:colOff>
      <xdr:row>78</xdr:row>
      <xdr:rowOff>103748</xdr:rowOff>
    </xdr:to>
    <xdr:graphicFrame macro="">
      <xdr:nvGraphicFramePr>
        <xdr:cNvPr id="14" name="Grafico 5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553372</xdr:colOff>
      <xdr:row>61</xdr:row>
      <xdr:rowOff>115856</xdr:rowOff>
    </xdr:from>
    <xdr:to>
      <xdr:col>23</xdr:col>
      <xdr:colOff>373728</xdr:colOff>
      <xdr:row>82</xdr:row>
      <xdr:rowOff>19398</xdr:rowOff>
    </xdr:to>
    <xdr:graphicFrame macro="">
      <xdr:nvGraphicFramePr>
        <xdr:cNvPr id="15" name="Grafico 5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361381</xdr:colOff>
      <xdr:row>81</xdr:row>
      <xdr:rowOff>11424</xdr:rowOff>
    </xdr:from>
    <xdr:to>
      <xdr:col>18</xdr:col>
      <xdr:colOff>503644</xdr:colOff>
      <xdr:row>91</xdr:row>
      <xdr:rowOff>91746</xdr:rowOff>
    </xdr:to>
    <xdr:graphicFrame macro="">
      <xdr:nvGraphicFramePr>
        <xdr:cNvPr id="16" name="Grafico 59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985167</xdr:colOff>
      <xdr:row>76</xdr:row>
      <xdr:rowOff>150452</xdr:rowOff>
    </xdr:from>
    <xdr:to>
      <xdr:col>22</xdr:col>
      <xdr:colOff>526131</xdr:colOff>
      <xdr:row>97</xdr:row>
      <xdr:rowOff>15900</xdr:rowOff>
    </xdr:to>
    <xdr:graphicFrame macro="">
      <xdr:nvGraphicFramePr>
        <xdr:cNvPr id="17" name="Grafico 6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9</xdr:row>
      <xdr:rowOff>198119</xdr:rowOff>
    </xdr:from>
    <xdr:to>
      <xdr:col>14</xdr:col>
      <xdr:colOff>12700</xdr:colOff>
      <xdr:row>10</xdr:row>
      <xdr:rowOff>198119</xdr:rowOff>
    </xdr:to>
    <xdr:pic>
      <xdr:nvPicPr>
        <xdr:cNvPr id="18" name="Immagine 1" descr="Immagin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/>
        </a:blip>
        <a:stretch>
          <a:fillRect/>
        </a:stretch>
      </xdr:blipFill>
      <xdr:spPr>
        <a:xfrm>
          <a:off x="12077700" y="2478404"/>
          <a:ext cx="863600" cy="1981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152400</xdr:colOff>
      <xdr:row>10</xdr:row>
      <xdr:rowOff>152399</xdr:rowOff>
    </xdr:from>
    <xdr:to>
      <xdr:col>14</xdr:col>
      <xdr:colOff>165100</xdr:colOff>
      <xdr:row>11</xdr:row>
      <xdr:rowOff>152399</xdr:rowOff>
    </xdr:to>
    <xdr:pic>
      <xdr:nvPicPr>
        <xdr:cNvPr id="19" name="Immagine 2" descr="Immagine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/>
        </a:blip>
        <a:stretch>
          <a:fillRect/>
        </a:stretch>
      </xdr:blipFill>
      <xdr:spPr>
        <a:xfrm>
          <a:off x="12230100" y="2630804"/>
          <a:ext cx="863600" cy="1981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25</xdr:col>
      <xdr:colOff>0</xdr:colOff>
      <xdr:row>54</xdr:row>
      <xdr:rowOff>2</xdr:rowOff>
    </xdr:from>
    <xdr:to>
      <xdr:col>30</xdr:col>
      <xdr:colOff>368300</xdr:colOff>
      <xdr:row>64</xdr:row>
      <xdr:rowOff>152400</xdr:rowOff>
    </xdr:to>
    <xdr:pic>
      <xdr:nvPicPr>
        <xdr:cNvPr id="20" name="Immagine 14" descr="Immagine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/>
        </a:blip>
        <a:stretch>
          <a:fillRect/>
        </a:stretch>
      </xdr:blipFill>
      <xdr:spPr>
        <a:xfrm>
          <a:off x="24803100" y="12934952"/>
          <a:ext cx="4622800" cy="257555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25</xdr:col>
      <xdr:colOff>0</xdr:colOff>
      <xdr:row>69</xdr:row>
      <xdr:rowOff>0</xdr:rowOff>
    </xdr:from>
    <xdr:to>
      <xdr:col>30</xdr:col>
      <xdr:colOff>711200</xdr:colOff>
      <xdr:row>79</xdr:row>
      <xdr:rowOff>114294</xdr:rowOff>
    </xdr:to>
    <xdr:pic>
      <xdr:nvPicPr>
        <xdr:cNvPr id="21" name="Immagine 32" descr="Immagine 3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/>
        </a:blip>
        <a:stretch>
          <a:fillRect/>
        </a:stretch>
      </xdr:blipFill>
      <xdr:spPr>
        <a:xfrm>
          <a:off x="24803100" y="16348710"/>
          <a:ext cx="4965700" cy="2592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3"/>
  <sheetViews>
    <sheetView showGridLines="0" tabSelected="1" zoomScale="75" zoomScaleNormal="110" workbookViewId="0">
      <selection activeCell="G55" sqref="G55"/>
    </sheetView>
  </sheetViews>
  <sheetFormatPr baseColWidth="10" defaultColWidth="11.1640625" defaultRowHeight="15.5" customHeight="1" x14ac:dyDescent="0.2"/>
  <cols>
    <col min="1" max="1" width="18.1640625" style="1" customWidth="1"/>
    <col min="2" max="2" width="12" style="1" customWidth="1"/>
    <col min="3" max="3" width="14.1640625" style="1" customWidth="1"/>
    <col min="4" max="4" width="7.6640625" style="1" customWidth="1"/>
    <col min="5" max="5" width="10" style="1" customWidth="1"/>
    <col min="6" max="6" width="14.1640625" style="1" customWidth="1"/>
    <col min="7" max="7" width="10.6640625" style="1" customWidth="1"/>
    <col min="8" max="8" width="9.33203125" style="1" customWidth="1"/>
    <col min="9" max="9" width="11.1640625" style="1" customWidth="1"/>
    <col min="10" max="10" width="15.6640625" style="1" customWidth="1"/>
    <col min="11" max="11" width="13.1640625" style="1" customWidth="1"/>
    <col min="12" max="16" width="11.1640625" style="1" customWidth="1"/>
    <col min="17" max="17" width="18" style="1" customWidth="1"/>
    <col min="18" max="18" width="15.1640625" style="1" customWidth="1"/>
    <col min="19" max="19" width="14.33203125" style="1" customWidth="1"/>
    <col min="20" max="20" width="23.33203125" style="1" customWidth="1"/>
    <col min="21" max="21" width="11.33203125" style="1" customWidth="1"/>
    <col min="22" max="22" width="17.83203125" style="1" customWidth="1"/>
    <col min="23" max="256" width="11.1640625" style="1" customWidth="1"/>
  </cols>
  <sheetData>
    <row r="1" spans="1:32" ht="20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3" t="s">
        <v>8</v>
      </c>
      <c r="K1" s="3" t="s">
        <v>9</v>
      </c>
      <c r="L1" s="3" t="s">
        <v>10</v>
      </c>
      <c r="M1" s="5"/>
      <c r="N1" s="6"/>
      <c r="O1" s="6"/>
      <c r="P1" s="6"/>
      <c r="Q1" s="7"/>
      <c r="R1" s="7"/>
      <c r="S1" s="7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20" customHeight="1" x14ac:dyDescent="0.2">
      <c r="A2" s="8" t="s">
        <v>11</v>
      </c>
      <c r="B2" s="9">
        <v>10</v>
      </c>
      <c r="C2" s="9">
        <v>0</v>
      </c>
      <c r="D2" s="9">
        <v>9</v>
      </c>
      <c r="E2" s="9">
        <v>0</v>
      </c>
      <c r="F2" s="9">
        <v>0</v>
      </c>
      <c r="G2" s="9">
        <v>5</v>
      </c>
      <c r="H2" s="9">
        <f t="shared" ref="H2:H8" si="0">SUM(B2:G2)</f>
        <v>24</v>
      </c>
      <c r="I2" s="4"/>
      <c r="J2" s="10" t="s">
        <v>1</v>
      </c>
      <c r="K2" s="9">
        <f>B9</f>
        <v>22</v>
      </c>
      <c r="L2" s="9">
        <f>K2:K2*30</f>
        <v>660</v>
      </c>
      <c r="M2" s="5"/>
      <c r="N2" s="6"/>
      <c r="O2" s="6"/>
      <c r="P2" s="6"/>
      <c r="Q2" s="7"/>
      <c r="R2" s="7"/>
      <c r="S2" s="7"/>
      <c r="T2" s="7"/>
      <c r="U2" s="7"/>
      <c r="V2" s="7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20" customHeight="1" x14ac:dyDescent="0.2">
      <c r="A3" s="11" t="s">
        <v>12</v>
      </c>
      <c r="B3" s="12">
        <v>0</v>
      </c>
      <c r="C3" s="12">
        <v>6</v>
      </c>
      <c r="D3" s="12">
        <v>10</v>
      </c>
      <c r="E3" s="12">
        <v>0</v>
      </c>
      <c r="F3" s="12">
        <v>0</v>
      </c>
      <c r="G3" s="12">
        <v>8</v>
      </c>
      <c r="H3" s="12">
        <f t="shared" si="0"/>
        <v>24</v>
      </c>
      <c r="I3" s="4"/>
      <c r="J3" s="13" t="s">
        <v>2</v>
      </c>
      <c r="K3" s="12">
        <f>C9</f>
        <v>39</v>
      </c>
      <c r="L3" s="14">
        <f>K3:K3*20</f>
        <v>780</v>
      </c>
      <c r="M3" s="5"/>
      <c r="N3" s="6"/>
      <c r="O3" s="6"/>
      <c r="P3" s="6"/>
      <c r="Q3" s="7"/>
      <c r="R3" s="7"/>
      <c r="S3" s="15"/>
      <c r="T3" s="7"/>
      <c r="U3" s="7"/>
      <c r="V3" s="7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20" customHeight="1" x14ac:dyDescent="0.2">
      <c r="A4" s="8" t="s">
        <v>13</v>
      </c>
      <c r="B4" s="9">
        <v>12</v>
      </c>
      <c r="C4" s="9">
        <v>8</v>
      </c>
      <c r="D4" s="9">
        <v>4</v>
      </c>
      <c r="E4" s="9">
        <v>0</v>
      </c>
      <c r="F4" s="9">
        <v>0</v>
      </c>
      <c r="G4" s="9">
        <v>0</v>
      </c>
      <c r="H4" s="9">
        <f t="shared" si="0"/>
        <v>24</v>
      </c>
      <c r="I4" s="4"/>
      <c r="J4" s="10" t="s">
        <v>3</v>
      </c>
      <c r="K4" s="9">
        <f>D9</f>
        <v>58</v>
      </c>
      <c r="L4" s="16">
        <f>K4:K4*25</f>
        <v>1450</v>
      </c>
      <c r="M4" s="5"/>
      <c r="N4" s="6"/>
      <c r="O4" s="6"/>
      <c r="P4" s="6"/>
      <c r="Q4" s="7"/>
      <c r="R4" s="7"/>
      <c r="S4" s="15"/>
      <c r="T4" s="7"/>
      <c r="U4" s="7"/>
      <c r="V4" s="15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20" customHeight="1" x14ac:dyDescent="0.2">
      <c r="A5" s="11" t="s">
        <v>14</v>
      </c>
      <c r="B5" s="12">
        <v>0</v>
      </c>
      <c r="C5" s="12">
        <v>9</v>
      </c>
      <c r="D5" s="12">
        <v>8</v>
      </c>
      <c r="E5" s="12">
        <v>0</v>
      </c>
      <c r="F5" s="12">
        <v>0</v>
      </c>
      <c r="G5" s="12">
        <v>7</v>
      </c>
      <c r="H5" s="12">
        <f t="shared" si="0"/>
        <v>24</v>
      </c>
      <c r="I5" s="4"/>
      <c r="J5" s="13" t="s">
        <v>4</v>
      </c>
      <c r="K5" s="12">
        <f>E9</f>
        <v>0</v>
      </c>
      <c r="L5" s="12">
        <f>K5*22</f>
        <v>0</v>
      </c>
      <c r="M5" s="5"/>
      <c r="N5" s="6"/>
      <c r="O5" s="6"/>
      <c r="P5" s="6"/>
      <c r="Q5" s="7"/>
      <c r="R5" s="7"/>
      <c r="S5" s="7"/>
      <c r="T5" s="7"/>
      <c r="U5" s="7"/>
      <c r="V5" s="15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20" customHeight="1" x14ac:dyDescent="0.2">
      <c r="A6" s="8" t="s">
        <v>15</v>
      </c>
      <c r="B6" s="9">
        <v>0</v>
      </c>
      <c r="C6" s="9">
        <v>4</v>
      </c>
      <c r="D6" s="9">
        <v>9</v>
      </c>
      <c r="E6" s="9">
        <v>0</v>
      </c>
      <c r="F6" s="9">
        <v>0</v>
      </c>
      <c r="G6" s="9">
        <v>11</v>
      </c>
      <c r="H6" s="9">
        <f t="shared" si="0"/>
        <v>24</v>
      </c>
      <c r="I6" s="4"/>
      <c r="J6" s="10" t="s">
        <v>5</v>
      </c>
      <c r="K6" s="9">
        <f>F9</f>
        <v>0</v>
      </c>
      <c r="L6" s="9">
        <f>K6*15</f>
        <v>0</v>
      </c>
      <c r="M6" s="5"/>
      <c r="N6" s="6"/>
      <c r="O6" s="6"/>
      <c r="P6" s="6"/>
      <c r="Q6" s="7"/>
      <c r="R6" s="7"/>
      <c r="S6" s="7"/>
      <c r="T6" s="7"/>
      <c r="U6" s="7"/>
      <c r="V6" s="7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20" customHeight="1" x14ac:dyDescent="0.2">
      <c r="A7" s="11" t="s">
        <v>16</v>
      </c>
      <c r="B7" s="12">
        <v>0</v>
      </c>
      <c r="C7" s="12">
        <v>6</v>
      </c>
      <c r="D7" s="12">
        <v>10</v>
      </c>
      <c r="E7" s="12">
        <v>0</v>
      </c>
      <c r="F7" s="12">
        <v>0</v>
      </c>
      <c r="G7" s="12">
        <v>8</v>
      </c>
      <c r="H7" s="12">
        <f t="shared" si="0"/>
        <v>24</v>
      </c>
      <c r="I7" s="4"/>
      <c r="J7" s="13" t="s">
        <v>6</v>
      </c>
      <c r="K7" s="12">
        <f>G9</f>
        <v>49</v>
      </c>
      <c r="L7" s="12">
        <f>K7*15</f>
        <v>735</v>
      </c>
      <c r="M7" s="5"/>
      <c r="N7" s="6"/>
      <c r="O7" s="6"/>
      <c r="P7" s="6"/>
      <c r="Q7" s="7"/>
      <c r="R7" s="7"/>
      <c r="S7" s="7"/>
      <c r="T7" s="7"/>
      <c r="U7" s="7"/>
      <c r="V7" s="7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0" customHeight="1" x14ac:dyDescent="0.2">
      <c r="A8" s="8" t="s">
        <v>17</v>
      </c>
      <c r="B8" s="9">
        <v>0</v>
      </c>
      <c r="C8" s="9">
        <v>6</v>
      </c>
      <c r="D8" s="9">
        <v>8</v>
      </c>
      <c r="E8" s="9">
        <v>0</v>
      </c>
      <c r="F8" s="9">
        <v>0</v>
      </c>
      <c r="G8" s="9">
        <v>10</v>
      </c>
      <c r="H8" s="9">
        <f t="shared" si="0"/>
        <v>24</v>
      </c>
      <c r="I8" s="4"/>
      <c r="J8" s="17" t="s">
        <v>7</v>
      </c>
      <c r="K8" s="9">
        <f>SUM(K2:K7)</f>
        <v>168</v>
      </c>
      <c r="L8" s="16">
        <f>SUM(L2:L7)</f>
        <v>3625</v>
      </c>
      <c r="M8" s="5"/>
      <c r="N8" s="6"/>
      <c r="O8" s="6"/>
      <c r="P8" s="6"/>
      <c r="Q8" s="18"/>
      <c r="R8" s="7"/>
      <c r="S8" s="15"/>
      <c r="T8" s="7"/>
      <c r="U8" s="7"/>
      <c r="V8" s="7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20" customHeight="1" x14ac:dyDescent="0.2">
      <c r="A9" s="19" t="s">
        <v>18</v>
      </c>
      <c r="B9" s="12">
        <f>SUM(B2:B8)</f>
        <v>22</v>
      </c>
      <c r="C9" s="12">
        <f>SUM(C2:C8)</f>
        <v>39</v>
      </c>
      <c r="D9" s="12">
        <f>SUM(D2:D8)</f>
        <v>58</v>
      </c>
      <c r="E9" s="12">
        <f>SUM(E2:E8)</f>
        <v>0</v>
      </c>
      <c r="F9" s="12">
        <v>0</v>
      </c>
      <c r="G9" s="12">
        <f>SUM(G2:G8)</f>
        <v>49</v>
      </c>
      <c r="H9" s="12">
        <f>SUM(H2:H8)</f>
        <v>168</v>
      </c>
      <c r="I9" s="5"/>
      <c r="J9" s="20"/>
      <c r="K9" s="20"/>
      <c r="L9" s="20"/>
      <c r="M9" s="6"/>
      <c r="N9" s="6"/>
      <c r="O9" s="6"/>
      <c r="P9" s="6"/>
      <c r="Q9" s="6"/>
      <c r="R9" s="6"/>
      <c r="S9" s="6"/>
      <c r="T9" s="7"/>
      <c r="U9" s="7"/>
      <c r="V9" s="15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15.5" customHeight="1" x14ac:dyDescent="0.2">
      <c r="A10" s="20"/>
      <c r="B10" s="20"/>
      <c r="C10" s="20"/>
      <c r="D10" s="20"/>
      <c r="E10" s="20"/>
      <c r="F10" s="20"/>
      <c r="G10" s="20"/>
      <c r="H10" s="2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5.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5" customHeight="1" x14ac:dyDescent="0.2">
      <c r="A12" s="21" t="s">
        <v>19</v>
      </c>
      <c r="B12" s="22"/>
      <c r="C12" s="22"/>
      <c r="D12" s="22"/>
      <c r="E12" s="22"/>
      <c r="F12" s="22"/>
      <c r="G12" s="22"/>
      <c r="H12" s="22"/>
      <c r="I12" s="6"/>
      <c r="J12" s="22"/>
      <c r="K12" s="22"/>
      <c r="L12" s="2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9" customHeight="1" x14ac:dyDescent="0.2">
      <c r="A13" s="23" t="s">
        <v>0</v>
      </c>
      <c r="B13" s="24" t="s">
        <v>20</v>
      </c>
      <c r="C13" s="24" t="s">
        <v>21</v>
      </c>
      <c r="D13" s="24" t="s">
        <v>22</v>
      </c>
      <c r="E13" s="24" t="s">
        <v>23</v>
      </c>
      <c r="F13" s="24" t="s">
        <v>24</v>
      </c>
      <c r="G13" s="24" t="s">
        <v>25</v>
      </c>
      <c r="H13" s="24" t="s">
        <v>26</v>
      </c>
      <c r="I13" s="4"/>
      <c r="J13" s="24" t="s">
        <v>27</v>
      </c>
      <c r="K13" s="24" t="s">
        <v>9</v>
      </c>
      <c r="L13" s="24" t="s">
        <v>28</v>
      </c>
      <c r="M13" s="5"/>
      <c r="N13" s="6"/>
      <c r="O13" s="6"/>
      <c r="P13" s="6"/>
      <c r="Q13" s="6"/>
      <c r="R13" s="6"/>
      <c r="S13" s="7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23" customHeight="1" x14ac:dyDescent="0.2">
      <c r="A14" s="8" t="s">
        <v>11</v>
      </c>
      <c r="B14" s="9">
        <v>0</v>
      </c>
      <c r="C14" s="9">
        <v>3</v>
      </c>
      <c r="D14" s="9">
        <v>0</v>
      </c>
      <c r="E14" s="9">
        <v>0</v>
      </c>
      <c r="F14" s="9">
        <v>0</v>
      </c>
      <c r="G14" s="9">
        <v>2</v>
      </c>
      <c r="H14" s="9">
        <f t="shared" ref="H14:H20" si="1">SUM(B14:G14)</f>
        <v>5</v>
      </c>
      <c r="I14" s="4"/>
      <c r="J14" s="10" t="s">
        <v>1</v>
      </c>
      <c r="K14" s="9">
        <f>B21</f>
        <v>5</v>
      </c>
      <c r="L14" s="9">
        <f>K14:K14*30</f>
        <v>150</v>
      </c>
      <c r="M14" s="5"/>
      <c r="N14" s="6"/>
      <c r="O14" s="6"/>
      <c r="P14" s="6"/>
      <c r="Q14" s="7"/>
      <c r="R14" s="7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20" customHeight="1" x14ac:dyDescent="0.2">
      <c r="A15" s="11" t="s">
        <v>12</v>
      </c>
      <c r="B15" s="12">
        <v>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f t="shared" si="1"/>
        <v>5</v>
      </c>
      <c r="I15" s="4"/>
      <c r="J15" s="13" t="s">
        <v>2</v>
      </c>
      <c r="K15" s="12">
        <f>C21</f>
        <v>5</v>
      </c>
      <c r="L15" s="12">
        <f>K15:K15*20</f>
        <v>100</v>
      </c>
      <c r="M15" s="5"/>
      <c r="N15" s="6"/>
      <c r="O15" s="6"/>
      <c r="P15" s="6"/>
      <c r="Q15" s="7"/>
      <c r="R15" s="7"/>
      <c r="S15" s="7"/>
      <c r="T15" s="25"/>
      <c r="U15" s="25"/>
      <c r="V15" s="25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20" customHeight="1" x14ac:dyDescent="0.2">
      <c r="A16" s="8" t="s">
        <v>13</v>
      </c>
      <c r="B16" s="9">
        <v>0</v>
      </c>
      <c r="C16" s="9">
        <v>0</v>
      </c>
      <c r="D16" s="9">
        <v>2</v>
      </c>
      <c r="E16" s="9">
        <v>0</v>
      </c>
      <c r="F16" s="9">
        <v>0</v>
      </c>
      <c r="G16" s="9">
        <v>3</v>
      </c>
      <c r="H16" s="9">
        <f t="shared" si="1"/>
        <v>5</v>
      </c>
      <c r="I16" s="4"/>
      <c r="J16" s="10" t="s">
        <v>3</v>
      </c>
      <c r="K16" s="9">
        <f>D21</f>
        <v>9</v>
      </c>
      <c r="L16" s="9">
        <f>K16:K16*25</f>
        <v>225</v>
      </c>
      <c r="M16" s="5"/>
      <c r="N16" s="6"/>
      <c r="O16" s="6"/>
      <c r="P16" s="6"/>
      <c r="Q16" s="7"/>
      <c r="R16" s="7"/>
      <c r="S16" s="7"/>
      <c r="T16" s="25"/>
      <c r="U16" s="25"/>
      <c r="V16" s="25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20" customHeight="1" x14ac:dyDescent="0.2">
      <c r="A17" s="11" t="s">
        <v>14</v>
      </c>
      <c r="B17" s="12">
        <v>0</v>
      </c>
      <c r="C17" s="12">
        <v>0</v>
      </c>
      <c r="D17" s="12">
        <v>2</v>
      </c>
      <c r="E17" s="12">
        <v>0</v>
      </c>
      <c r="F17" s="12">
        <v>0</v>
      </c>
      <c r="G17" s="12">
        <v>3</v>
      </c>
      <c r="H17" s="12">
        <f t="shared" si="1"/>
        <v>5</v>
      </c>
      <c r="I17" s="4"/>
      <c r="J17" s="13" t="s">
        <v>4</v>
      </c>
      <c r="K17" s="12">
        <f>E21</f>
        <v>0</v>
      </c>
      <c r="L17" s="12">
        <f>K17*22</f>
        <v>0</v>
      </c>
      <c r="M17" s="5"/>
      <c r="N17" s="6"/>
      <c r="O17" s="6"/>
      <c r="P17" s="6"/>
      <c r="Q17" s="7"/>
      <c r="R17" s="7"/>
      <c r="S17" s="7"/>
      <c r="T17" s="25"/>
      <c r="U17" s="25"/>
      <c r="V17" s="25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20" customHeight="1" x14ac:dyDescent="0.2">
      <c r="A18" s="8" t="s">
        <v>15</v>
      </c>
      <c r="B18" s="9">
        <v>0</v>
      </c>
      <c r="C18" s="9">
        <v>0</v>
      </c>
      <c r="D18" s="9">
        <v>3</v>
      </c>
      <c r="E18" s="9">
        <v>0</v>
      </c>
      <c r="F18" s="9">
        <v>0</v>
      </c>
      <c r="G18" s="9">
        <v>2</v>
      </c>
      <c r="H18" s="9">
        <f t="shared" si="1"/>
        <v>5</v>
      </c>
      <c r="I18" s="4"/>
      <c r="J18" s="10" t="s">
        <v>5</v>
      </c>
      <c r="K18" s="9">
        <f>F21</f>
        <v>0</v>
      </c>
      <c r="L18" s="9">
        <f>K18*15</f>
        <v>0</v>
      </c>
      <c r="M18" s="5"/>
      <c r="N18" s="6"/>
      <c r="O18" s="6"/>
      <c r="P18" s="6"/>
      <c r="Q18" s="7"/>
      <c r="R18" s="7"/>
      <c r="S18" s="7"/>
      <c r="T18" s="25"/>
      <c r="U18" s="25"/>
      <c r="V18" s="25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20" customHeight="1" x14ac:dyDescent="0.2">
      <c r="A19" s="11" t="s">
        <v>16</v>
      </c>
      <c r="B19" s="12">
        <v>0</v>
      </c>
      <c r="C19" s="12">
        <v>2</v>
      </c>
      <c r="D19" s="12">
        <v>0</v>
      </c>
      <c r="E19" s="12">
        <v>0</v>
      </c>
      <c r="F19" s="12">
        <v>0</v>
      </c>
      <c r="G19" s="12">
        <v>3</v>
      </c>
      <c r="H19" s="12">
        <f t="shared" si="1"/>
        <v>5</v>
      </c>
      <c r="I19" s="4"/>
      <c r="J19" s="13" t="s">
        <v>6</v>
      </c>
      <c r="K19" s="12">
        <f>G21</f>
        <v>16</v>
      </c>
      <c r="L19" s="12">
        <f>K19:K19*15</f>
        <v>240</v>
      </c>
      <c r="M19" s="5"/>
      <c r="N19" s="6"/>
      <c r="O19" s="6"/>
      <c r="P19" s="6"/>
      <c r="Q19" s="7"/>
      <c r="R19" s="7"/>
      <c r="S19" s="7"/>
      <c r="T19" s="25"/>
      <c r="U19" s="25"/>
      <c r="V19" s="25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20" customHeight="1" x14ac:dyDescent="0.2">
      <c r="A20" s="8" t="s">
        <v>17</v>
      </c>
      <c r="B20" s="9">
        <v>0</v>
      </c>
      <c r="C20" s="9">
        <v>0</v>
      </c>
      <c r="D20" s="9">
        <v>2</v>
      </c>
      <c r="E20" s="9">
        <v>0</v>
      </c>
      <c r="F20" s="9">
        <v>0</v>
      </c>
      <c r="G20" s="9">
        <v>3</v>
      </c>
      <c r="H20" s="9">
        <f t="shared" si="1"/>
        <v>5</v>
      </c>
      <c r="I20" s="4"/>
      <c r="J20" s="17" t="s">
        <v>7</v>
      </c>
      <c r="K20" s="9">
        <f>SUM(K14:K19)</f>
        <v>35</v>
      </c>
      <c r="L20" s="9">
        <f>SUM(L14:L19)</f>
        <v>715</v>
      </c>
      <c r="M20" s="5"/>
      <c r="N20" s="6"/>
      <c r="O20" s="6"/>
      <c r="P20" s="6"/>
      <c r="Q20" s="7"/>
      <c r="R20" s="7"/>
      <c r="S20" s="7"/>
      <c r="T20" s="25"/>
      <c r="U20" s="25"/>
      <c r="V20" s="25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20" customHeight="1" x14ac:dyDescent="0.2">
      <c r="A21" s="19" t="s">
        <v>18</v>
      </c>
      <c r="B21" s="12">
        <f t="shared" ref="B21:H21" si="2">SUM(B14:B20)</f>
        <v>5</v>
      </c>
      <c r="C21" s="12">
        <f t="shared" si="2"/>
        <v>5</v>
      </c>
      <c r="D21" s="12">
        <f t="shared" si="2"/>
        <v>9</v>
      </c>
      <c r="E21" s="12">
        <f t="shared" si="2"/>
        <v>0</v>
      </c>
      <c r="F21" s="12">
        <f t="shared" si="2"/>
        <v>0</v>
      </c>
      <c r="G21" s="12">
        <f t="shared" si="2"/>
        <v>16</v>
      </c>
      <c r="H21" s="12">
        <f t="shared" si="2"/>
        <v>35</v>
      </c>
      <c r="I21" s="5"/>
      <c r="J21" s="20"/>
      <c r="K21" s="20"/>
      <c r="L21" s="20"/>
      <c r="M21" s="6"/>
      <c r="N21" s="6"/>
      <c r="O21" s="6"/>
      <c r="P21" s="6"/>
      <c r="Q21" s="18"/>
      <c r="R21" s="7"/>
      <c r="S21" s="7"/>
      <c r="T21" s="25"/>
      <c r="U21" s="25"/>
      <c r="V21" s="25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20" customHeight="1" x14ac:dyDescent="0.2">
      <c r="A22" s="20"/>
      <c r="B22" s="20"/>
      <c r="C22" s="20"/>
      <c r="D22" s="20"/>
      <c r="E22" s="20"/>
      <c r="F22" s="20"/>
      <c r="G22" s="20"/>
      <c r="H22" s="20"/>
      <c r="I22" s="6"/>
      <c r="J22" s="26" t="s">
        <v>29</v>
      </c>
      <c r="K22" s="6"/>
      <c r="L22" s="6"/>
      <c r="M22" s="6"/>
      <c r="N22" s="6"/>
      <c r="O22" s="6"/>
      <c r="P22" s="6"/>
      <c r="Q22" s="6"/>
      <c r="R22" s="6"/>
      <c r="S22" s="6"/>
      <c r="T22" s="25"/>
      <c r="U22" s="25"/>
      <c r="V22" s="25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5.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5.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.5" customHeight="1" x14ac:dyDescent="0.2">
      <c r="A25" s="21" t="s">
        <v>30</v>
      </c>
      <c r="B25" s="22"/>
      <c r="C25" s="22"/>
      <c r="D25" s="22"/>
      <c r="E25" s="22"/>
      <c r="F25" s="22"/>
      <c r="G25" s="22"/>
      <c r="H25" s="22"/>
      <c r="I25" s="6"/>
      <c r="J25" s="22"/>
      <c r="K25" s="22"/>
      <c r="L25" s="2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20" customHeight="1" x14ac:dyDescent="0.2">
      <c r="A26" s="23" t="s">
        <v>0</v>
      </c>
      <c r="B26" s="24" t="s">
        <v>1</v>
      </c>
      <c r="C26" s="24" t="s">
        <v>2</v>
      </c>
      <c r="D26" s="24" t="s">
        <v>3</v>
      </c>
      <c r="E26" s="24" t="s">
        <v>4</v>
      </c>
      <c r="F26" s="24" t="s">
        <v>5</v>
      </c>
      <c r="G26" s="24" t="s">
        <v>6</v>
      </c>
      <c r="H26" s="24" t="s">
        <v>7</v>
      </c>
      <c r="I26" s="4"/>
      <c r="J26" s="24" t="s">
        <v>8</v>
      </c>
      <c r="K26" s="24" t="s">
        <v>9</v>
      </c>
      <c r="L26" s="24" t="s">
        <v>10</v>
      </c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20" customHeight="1" x14ac:dyDescent="0.2">
      <c r="A27" s="8" t="s">
        <v>11</v>
      </c>
      <c r="B27" s="9">
        <v>0</v>
      </c>
      <c r="C27" s="9">
        <v>0</v>
      </c>
      <c r="D27" s="9">
        <v>9</v>
      </c>
      <c r="E27" s="9">
        <v>10</v>
      </c>
      <c r="F27" s="9">
        <v>6</v>
      </c>
      <c r="G27" s="9">
        <v>0</v>
      </c>
      <c r="H27" s="9">
        <f t="shared" ref="H27:H33" si="3">SUM(B27:G27)</f>
        <v>25</v>
      </c>
      <c r="I27" s="4"/>
      <c r="J27" s="10" t="s">
        <v>1</v>
      </c>
      <c r="K27" s="9">
        <f>B34</f>
        <v>7</v>
      </c>
      <c r="L27" s="9">
        <f>K27:K27*30</f>
        <v>210</v>
      </c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20" customHeight="1" x14ac:dyDescent="0.2">
      <c r="A28" s="11" t="s">
        <v>12</v>
      </c>
      <c r="B28" s="12">
        <v>0</v>
      </c>
      <c r="C28" s="12">
        <v>0</v>
      </c>
      <c r="D28" s="12">
        <v>6</v>
      </c>
      <c r="E28" s="35">
        <v>8</v>
      </c>
      <c r="F28" s="12">
        <v>0</v>
      </c>
      <c r="G28" s="12">
        <v>11</v>
      </c>
      <c r="H28" s="12">
        <f t="shared" si="3"/>
        <v>25</v>
      </c>
      <c r="I28" s="4"/>
      <c r="J28" s="13" t="s">
        <v>2</v>
      </c>
      <c r="K28" s="12">
        <f>C34</f>
        <v>5</v>
      </c>
      <c r="L28" s="14">
        <f>K28:K28*20</f>
        <v>100</v>
      </c>
      <c r="M28" s="5"/>
      <c r="N28" s="6"/>
      <c r="O28" s="6"/>
      <c r="P28" s="6"/>
      <c r="Q28" s="7"/>
      <c r="R28" s="7"/>
      <c r="S28" s="7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20" customHeight="1" x14ac:dyDescent="0.2">
      <c r="A29" s="8" t="s">
        <v>13</v>
      </c>
      <c r="B29" s="9">
        <v>0</v>
      </c>
      <c r="C29" s="9">
        <v>0</v>
      </c>
      <c r="D29" s="9">
        <v>0</v>
      </c>
      <c r="E29" s="9">
        <v>23</v>
      </c>
      <c r="F29" s="9">
        <v>0</v>
      </c>
      <c r="G29" s="9">
        <v>0</v>
      </c>
      <c r="H29" s="9">
        <f t="shared" si="3"/>
        <v>23</v>
      </c>
      <c r="I29" s="4"/>
      <c r="J29" s="10" t="s">
        <v>3</v>
      </c>
      <c r="K29" s="9">
        <f>D34</f>
        <v>15</v>
      </c>
      <c r="L29" s="16">
        <f>K29:K29*25</f>
        <v>375</v>
      </c>
      <c r="M29" s="5"/>
      <c r="N29" s="6"/>
      <c r="O29" s="6"/>
      <c r="P29" s="6"/>
      <c r="Q29" s="7"/>
      <c r="R29" s="7"/>
      <c r="S29" s="7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ht="20" customHeight="1" x14ac:dyDescent="0.2">
      <c r="A30" s="11" t="s">
        <v>14</v>
      </c>
      <c r="B30" s="12">
        <v>0</v>
      </c>
      <c r="C30" s="12">
        <v>0</v>
      </c>
      <c r="D30" s="12">
        <v>0</v>
      </c>
      <c r="E30" s="12">
        <v>12</v>
      </c>
      <c r="F30" s="12">
        <v>4</v>
      </c>
      <c r="G30" s="12">
        <v>11</v>
      </c>
      <c r="H30" s="12">
        <f t="shared" si="3"/>
        <v>27</v>
      </c>
      <c r="I30" s="4"/>
      <c r="J30" s="13" t="s">
        <v>4</v>
      </c>
      <c r="K30" s="12">
        <f>E34</f>
        <v>101</v>
      </c>
      <c r="L30" s="12">
        <f>K30:K30*22</f>
        <v>2222</v>
      </c>
      <c r="M30" s="5"/>
      <c r="N30" s="6"/>
      <c r="O30" s="6"/>
      <c r="P30" s="6"/>
      <c r="Q30" s="7"/>
      <c r="R30" s="7"/>
      <c r="S30" s="7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ht="20" customHeight="1" x14ac:dyDescent="0.2">
      <c r="A31" s="8" t="s">
        <v>15</v>
      </c>
      <c r="B31" s="9">
        <v>0</v>
      </c>
      <c r="C31" s="9">
        <v>5</v>
      </c>
      <c r="D31" s="9">
        <v>0</v>
      </c>
      <c r="E31" s="9">
        <v>17</v>
      </c>
      <c r="F31" s="9">
        <v>5</v>
      </c>
      <c r="G31" s="9">
        <v>0</v>
      </c>
      <c r="H31" s="9">
        <f t="shared" si="3"/>
        <v>27</v>
      </c>
      <c r="I31" s="4"/>
      <c r="J31" s="10" t="s">
        <v>5</v>
      </c>
      <c r="K31" s="9">
        <f>F34</f>
        <v>15</v>
      </c>
      <c r="L31" s="9">
        <f>K31:K31*15</f>
        <v>225</v>
      </c>
      <c r="M31" s="5"/>
      <c r="N31" s="6"/>
      <c r="O31" s="6"/>
      <c r="P31" s="6"/>
      <c r="Q31" s="7"/>
      <c r="R31" s="7"/>
      <c r="S31" s="7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ht="20" customHeight="1" x14ac:dyDescent="0.2">
      <c r="A32" s="11" t="s">
        <v>16</v>
      </c>
      <c r="B32" s="12">
        <v>0</v>
      </c>
      <c r="C32" s="12">
        <v>0</v>
      </c>
      <c r="D32" s="12">
        <v>0</v>
      </c>
      <c r="E32" s="12">
        <v>11</v>
      </c>
      <c r="F32" s="12">
        <v>0</v>
      </c>
      <c r="G32" s="12">
        <v>12</v>
      </c>
      <c r="H32" s="12">
        <f t="shared" si="3"/>
        <v>23</v>
      </c>
      <c r="I32" s="4"/>
      <c r="J32" s="13" t="s">
        <v>6</v>
      </c>
      <c r="K32" s="12">
        <f>G34</f>
        <v>34</v>
      </c>
      <c r="L32" s="12">
        <f>K32:K32*15</f>
        <v>510</v>
      </c>
      <c r="M32" s="5"/>
      <c r="N32" s="6"/>
      <c r="O32" s="6"/>
      <c r="P32" s="6"/>
      <c r="Q32" s="7"/>
      <c r="R32" s="7"/>
      <c r="S32" s="1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ht="20" customHeight="1" x14ac:dyDescent="0.2">
      <c r="A33" s="8" t="s">
        <v>17</v>
      </c>
      <c r="B33" s="9">
        <v>7</v>
      </c>
      <c r="C33" s="9">
        <v>0</v>
      </c>
      <c r="D33" s="9">
        <v>0</v>
      </c>
      <c r="E33" s="9">
        <v>20</v>
      </c>
      <c r="F33" s="9">
        <v>0</v>
      </c>
      <c r="G33" s="9">
        <v>0</v>
      </c>
      <c r="H33" s="9">
        <f t="shared" si="3"/>
        <v>27</v>
      </c>
      <c r="I33" s="4"/>
      <c r="J33" s="17" t="s">
        <v>7</v>
      </c>
      <c r="K33" s="9">
        <f>SUM(K27:K32)</f>
        <v>177</v>
      </c>
      <c r="L33" s="16">
        <f>SUM(L27:L32)</f>
        <v>3642</v>
      </c>
      <c r="M33" s="5"/>
      <c r="N33" s="6"/>
      <c r="O33" s="6"/>
      <c r="P33" s="6"/>
      <c r="Q33" s="7"/>
      <c r="R33" s="7"/>
      <c r="S33" s="7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ht="20" customHeight="1" x14ac:dyDescent="0.2">
      <c r="A34" s="19" t="s">
        <v>18</v>
      </c>
      <c r="B34" s="12">
        <f t="shared" ref="B34:H34" si="4">SUM(B27:B33)</f>
        <v>7</v>
      </c>
      <c r="C34" s="12">
        <f t="shared" si="4"/>
        <v>5</v>
      </c>
      <c r="D34" s="12">
        <f t="shared" si="4"/>
        <v>15</v>
      </c>
      <c r="E34" s="12">
        <f t="shared" si="4"/>
        <v>101</v>
      </c>
      <c r="F34" s="12">
        <f t="shared" si="4"/>
        <v>15</v>
      </c>
      <c r="G34" s="12">
        <f t="shared" si="4"/>
        <v>34</v>
      </c>
      <c r="H34" s="12">
        <f t="shared" si="4"/>
        <v>177</v>
      </c>
      <c r="I34" s="27"/>
      <c r="J34" s="20"/>
      <c r="K34" s="20"/>
      <c r="L34" s="20"/>
      <c r="M34" s="6"/>
      <c r="N34" s="6"/>
      <c r="O34" s="6"/>
      <c r="P34" s="6"/>
      <c r="Q34" s="7"/>
      <c r="R34" s="7"/>
      <c r="S34" s="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20" customHeight="1" x14ac:dyDescent="0.2">
      <c r="A35" s="28"/>
      <c r="B35" s="29"/>
      <c r="C35" s="29"/>
      <c r="D35" s="29"/>
      <c r="E35" s="29"/>
      <c r="F35" s="29"/>
      <c r="G35" s="29"/>
      <c r="H35" s="29"/>
      <c r="I35" s="6"/>
      <c r="J35" s="6"/>
      <c r="K35" s="6"/>
      <c r="L35" s="6"/>
      <c r="M35" s="6"/>
      <c r="N35" s="6"/>
      <c r="O35" s="6"/>
      <c r="P35" s="6"/>
      <c r="Q35" s="18"/>
      <c r="R35" s="7"/>
      <c r="S35" s="15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20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R36" s="7"/>
      <c r="S36" s="7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5.5" customHeight="1" x14ac:dyDescent="0.2">
      <c r="A37" s="21" t="s">
        <v>31</v>
      </c>
      <c r="B37" s="22"/>
      <c r="C37" s="22"/>
      <c r="D37" s="22"/>
      <c r="E37" s="22"/>
      <c r="F37" s="22"/>
      <c r="G37" s="22"/>
      <c r="H37" s="22"/>
      <c r="I37" s="6"/>
      <c r="J37" s="22"/>
      <c r="K37" s="22"/>
      <c r="L37" s="22"/>
      <c r="M37" s="6"/>
      <c r="N37" s="6"/>
      <c r="O37" s="6"/>
      <c r="P37" s="6"/>
      <c r="Q37" s="7"/>
      <c r="R37" s="7"/>
      <c r="S37" s="7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20" customHeight="1" x14ac:dyDescent="0.2">
      <c r="A38" s="23" t="s">
        <v>0</v>
      </c>
      <c r="B38" s="24" t="s">
        <v>1</v>
      </c>
      <c r="C38" s="24" t="s">
        <v>2</v>
      </c>
      <c r="D38" s="24" t="s">
        <v>3</v>
      </c>
      <c r="E38" s="24" t="s">
        <v>4</v>
      </c>
      <c r="F38" s="24" t="s">
        <v>5</v>
      </c>
      <c r="G38" s="24" t="s">
        <v>6</v>
      </c>
      <c r="H38" s="24" t="s">
        <v>7</v>
      </c>
      <c r="I38" s="4"/>
      <c r="J38" s="24" t="s">
        <v>8</v>
      </c>
      <c r="K38" s="24" t="s">
        <v>9</v>
      </c>
      <c r="L38" s="24" t="s">
        <v>10</v>
      </c>
      <c r="M38" s="5"/>
      <c r="N38" s="6"/>
      <c r="O38" s="6"/>
      <c r="P38" s="6"/>
      <c r="Q38" s="7"/>
      <c r="R38" s="7"/>
      <c r="S38" s="7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20" customHeight="1" x14ac:dyDescent="0.2">
      <c r="A39" s="8" t="s">
        <v>11</v>
      </c>
      <c r="B39" s="9">
        <v>0</v>
      </c>
      <c r="C39" s="9">
        <v>0</v>
      </c>
      <c r="D39" s="9">
        <v>0</v>
      </c>
      <c r="E39" s="9">
        <v>9</v>
      </c>
      <c r="F39" s="9">
        <v>21</v>
      </c>
      <c r="G39" s="9">
        <v>20</v>
      </c>
      <c r="H39" s="9">
        <f t="shared" ref="H39:H45" si="5">SUM(B39:G39)</f>
        <v>50</v>
      </c>
      <c r="I39" s="4"/>
      <c r="J39" s="10" t="s">
        <v>1</v>
      </c>
      <c r="K39" s="9">
        <f>B46</f>
        <v>8</v>
      </c>
      <c r="L39" s="9">
        <f>K39:K39*30</f>
        <v>240</v>
      </c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ht="20" customHeight="1" x14ac:dyDescent="0.2">
      <c r="A40" s="11" t="s">
        <v>12</v>
      </c>
      <c r="B40" s="12">
        <v>0</v>
      </c>
      <c r="C40" s="12">
        <v>6</v>
      </c>
      <c r="D40" s="12">
        <v>0</v>
      </c>
      <c r="E40" s="12">
        <v>16</v>
      </c>
      <c r="F40" s="12">
        <v>21</v>
      </c>
      <c r="G40" s="12">
        <v>8</v>
      </c>
      <c r="H40" s="12">
        <f t="shared" si="5"/>
        <v>51</v>
      </c>
      <c r="I40" s="4"/>
      <c r="J40" s="13" t="s">
        <v>2</v>
      </c>
      <c r="K40" s="12">
        <f>C46</f>
        <v>12</v>
      </c>
      <c r="L40" s="14">
        <f>K40:K40*20</f>
        <v>240</v>
      </c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20" customHeight="1" x14ac:dyDescent="0.2">
      <c r="A41" s="8" t="s">
        <v>13</v>
      </c>
      <c r="B41" s="9">
        <v>0</v>
      </c>
      <c r="C41" s="9">
        <v>0</v>
      </c>
      <c r="D41" s="9">
        <v>4</v>
      </c>
      <c r="E41" s="9">
        <v>15</v>
      </c>
      <c r="F41" s="9">
        <v>22</v>
      </c>
      <c r="G41" s="9">
        <v>10</v>
      </c>
      <c r="H41" s="9">
        <f t="shared" si="5"/>
        <v>51</v>
      </c>
      <c r="I41" s="4"/>
      <c r="J41" s="10" t="s">
        <v>3</v>
      </c>
      <c r="K41" s="9">
        <f>D46</f>
        <v>11</v>
      </c>
      <c r="L41" s="16">
        <f>K41:K41*25</f>
        <v>275</v>
      </c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ht="20" customHeight="1" x14ac:dyDescent="0.2">
      <c r="A42" s="11" t="s">
        <v>14</v>
      </c>
      <c r="B42" s="12">
        <v>0</v>
      </c>
      <c r="C42" s="12">
        <v>0</v>
      </c>
      <c r="D42" s="12">
        <v>7</v>
      </c>
      <c r="E42" s="12">
        <v>23</v>
      </c>
      <c r="F42" s="12">
        <v>20</v>
      </c>
      <c r="G42" s="12">
        <v>0</v>
      </c>
      <c r="H42" s="12">
        <f t="shared" si="5"/>
        <v>50</v>
      </c>
      <c r="I42" s="4"/>
      <c r="J42" s="13" t="s">
        <v>4</v>
      </c>
      <c r="K42" s="12">
        <f>E46</f>
        <v>117</v>
      </c>
      <c r="L42" s="12">
        <f>K42:K42*22</f>
        <v>2574</v>
      </c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20" customHeight="1" x14ac:dyDescent="0.2">
      <c r="A43" s="8" t="s">
        <v>15</v>
      </c>
      <c r="B43" s="9">
        <v>8</v>
      </c>
      <c r="C43" s="9">
        <v>0</v>
      </c>
      <c r="D43" s="9">
        <v>0</v>
      </c>
      <c r="E43" s="9">
        <v>13</v>
      </c>
      <c r="F43" s="9">
        <v>19</v>
      </c>
      <c r="G43" s="9">
        <v>10</v>
      </c>
      <c r="H43" s="9">
        <f t="shared" si="5"/>
        <v>50</v>
      </c>
      <c r="I43" s="4"/>
      <c r="J43" s="10" t="s">
        <v>5</v>
      </c>
      <c r="K43" s="9">
        <f>F46</f>
        <v>134</v>
      </c>
      <c r="L43" s="9">
        <f>K43:K43*15</f>
        <v>2010</v>
      </c>
      <c r="M43" s="5"/>
      <c r="N43" s="6"/>
      <c r="O43" s="6"/>
      <c r="P43" s="6"/>
      <c r="Q43" s="7"/>
      <c r="R43" s="7"/>
      <c r="S43" s="7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20" customHeight="1" x14ac:dyDescent="0.2">
      <c r="A44" s="11" t="s">
        <v>16</v>
      </c>
      <c r="B44" s="12">
        <v>0</v>
      </c>
      <c r="C44" s="12">
        <v>6</v>
      </c>
      <c r="D44" s="12">
        <v>0</v>
      </c>
      <c r="E44" s="12">
        <v>20</v>
      </c>
      <c r="F44" s="12">
        <v>12</v>
      </c>
      <c r="G44" s="12">
        <v>13</v>
      </c>
      <c r="H44" s="12">
        <f t="shared" si="5"/>
        <v>51</v>
      </c>
      <c r="I44" s="4"/>
      <c r="J44" s="13" t="s">
        <v>6</v>
      </c>
      <c r="K44" s="12">
        <f>G46</f>
        <v>71</v>
      </c>
      <c r="L44" s="12">
        <f>K44:K44*15</f>
        <v>1065</v>
      </c>
      <c r="M44" s="5"/>
      <c r="N44" s="6"/>
      <c r="O44" s="6"/>
      <c r="P44" s="6"/>
      <c r="Q44" s="7"/>
      <c r="R44" s="7"/>
      <c r="S44" s="7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20" customHeight="1" x14ac:dyDescent="0.2">
      <c r="A45" s="8" t="s">
        <v>17</v>
      </c>
      <c r="B45" s="9">
        <v>0</v>
      </c>
      <c r="C45" s="9">
        <v>0</v>
      </c>
      <c r="D45" s="9">
        <v>0</v>
      </c>
      <c r="E45" s="9">
        <v>21</v>
      </c>
      <c r="F45" s="9">
        <v>19</v>
      </c>
      <c r="G45" s="9">
        <v>10</v>
      </c>
      <c r="H45" s="9">
        <f t="shared" si="5"/>
        <v>50</v>
      </c>
      <c r="I45" s="4"/>
      <c r="J45" s="17" t="s">
        <v>7</v>
      </c>
      <c r="K45" s="9">
        <f>SUM(K39:K44)</f>
        <v>353</v>
      </c>
      <c r="L45" s="16">
        <f>SUM(L39:L44)</f>
        <v>6404</v>
      </c>
      <c r="M45" s="5"/>
      <c r="N45" s="6"/>
      <c r="O45" s="6"/>
      <c r="P45" s="6"/>
      <c r="Q45" s="7"/>
      <c r="R45" s="7"/>
      <c r="S45" s="7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20" customHeight="1" x14ac:dyDescent="0.2">
      <c r="A46" s="19" t="s">
        <v>18</v>
      </c>
      <c r="B46" s="12">
        <f t="shared" ref="B46:H46" si="6">SUM(B39:B45)</f>
        <v>8</v>
      </c>
      <c r="C46" s="12">
        <f t="shared" si="6"/>
        <v>12</v>
      </c>
      <c r="D46" s="12">
        <f t="shared" si="6"/>
        <v>11</v>
      </c>
      <c r="E46" s="12">
        <f t="shared" si="6"/>
        <v>117</v>
      </c>
      <c r="F46" s="12">
        <f t="shared" si="6"/>
        <v>134</v>
      </c>
      <c r="G46" s="12">
        <f t="shared" si="6"/>
        <v>71</v>
      </c>
      <c r="H46" s="12">
        <f t="shared" si="6"/>
        <v>353</v>
      </c>
      <c r="I46" s="5"/>
      <c r="J46" s="20"/>
      <c r="K46" s="20"/>
      <c r="L46" s="20"/>
      <c r="M46" s="6"/>
      <c r="N46" s="6"/>
      <c r="O46" s="6"/>
      <c r="P46" s="6"/>
      <c r="Q46" s="7"/>
      <c r="R46" s="7"/>
      <c r="S46" s="7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5.5" customHeight="1" x14ac:dyDescent="0.2">
      <c r="A47" s="30"/>
      <c r="B47" s="30"/>
      <c r="C47" s="30"/>
      <c r="D47" s="30"/>
      <c r="E47" s="30"/>
      <c r="F47" s="30"/>
      <c r="G47" s="30"/>
      <c r="H47" s="30"/>
      <c r="I47" s="6"/>
      <c r="J47" s="7"/>
      <c r="K47" s="7"/>
      <c r="L47" s="7"/>
      <c r="M47" s="6"/>
      <c r="N47" s="6"/>
      <c r="O47" s="6"/>
      <c r="P47" s="6"/>
      <c r="Q47" s="7"/>
      <c r="R47" s="7"/>
      <c r="S47" s="15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5.5" customHeight="1" x14ac:dyDescent="0.2">
      <c r="A48" s="31"/>
      <c r="B48" s="31"/>
      <c r="C48" s="31"/>
      <c r="D48" s="31"/>
      <c r="E48" s="31"/>
      <c r="F48" s="31"/>
      <c r="G48" s="31"/>
      <c r="H48" s="31"/>
      <c r="I48" s="6"/>
      <c r="J48" s="7"/>
      <c r="K48" s="7"/>
      <c r="L48" s="15"/>
      <c r="M48" s="6"/>
      <c r="N48" s="6"/>
      <c r="O48" s="6"/>
      <c r="P48" s="6"/>
      <c r="Q48" s="7"/>
      <c r="R48" s="7"/>
      <c r="S48" s="15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5.5" customHeight="1" x14ac:dyDescent="0.2">
      <c r="A49" s="31"/>
      <c r="B49" s="31"/>
      <c r="C49" s="31"/>
      <c r="D49" s="31"/>
      <c r="E49" s="31"/>
      <c r="F49" s="31"/>
      <c r="G49" s="31"/>
      <c r="H49" s="31"/>
      <c r="I49" s="6"/>
      <c r="J49" s="7"/>
      <c r="K49" s="7"/>
      <c r="L49" s="15"/>
      <c r="M49" s="6"/>
      <c r="N49" s="6"/>
      <c r="O49" s="6"/>
      <c r="P49" s="6"/>
      <c r="Q49" s="7"/>
      <c r="R49" s="7"/>
      <c r="S49" s="15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5.5" customHeight="1" x14ac:dyDescent="0.2">
      <c r="A50" s="32"/>
      <c r="B50" s="31"/>
      <c r="C50" s="31"/>
      <c r="D50" s="31"/>
      <c r="E50" s="31"/>
      <c r="F50" s="31"/>
      <c r="G50" s="31"/>
      <c r="H50" s="31"/>
      <c r="I50" s="6"/>
      <c r="J50" s="7"/>
      <c r="K50" s="7"/>
      <c r="L50" s="15"/>
      <c r="M50" s="6"/>
      <c r="N50" s="6"/>
      <c r="O50" s="6"/>
      <c r="P50" s="6"/>
      <c r="Q50" s="18"/>
      <c r="R50" s="7"/>
      <c r="S50" s="1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5.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18"/>
      <c r="K51" s="7"/>
      <c r="L51" s="1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5.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5.5" customHeight="1" x14ac:dyDescent="0.2">
      <c r="A53" s="21" t="s">
        <v>32</v>
      </c>
      <c r="B53" s="22"/>
      <c r="C53" s="22"/>
      <c r="D53" s="22"/>
      <c r="E53" s="22"/>
      <c r="F53" s="22"/>
      <c r="G53" s="22"/>
      <c r="H53" s="22"/>
      <c r="I53" s="6"/>
      <c r="J53" s="22"/>
      <c r="K53" s="22"/>
      <c r="L53" s="2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20" customHeight="1" x14ac:dyDescent="0.2">
      <c r="A54" s="23" t="s">
        <v>0</v>
      </c>
      <c r="B54" s="24" t="s">
        <v>20</v>
      </c>
      <c r="C54" s="24" t="s">
        <v>21</v>
      </c>
      <c r="D54" s="24" t="s">
        <v>22</v>
      </c>
      <c r="E54" s="24" t="s">
        <v>23</v>
      </c>
      <c r="F54" s="24" t="s">
        <v>24</v>
      </c>
      <c r="G54" s="24" t="s">
        <v>25</v>
      </c>
      <c r="H54" s="24" t="s">
        <v>7</v>
      </c>
      <c r="I54" s="4"/>
      <c r="J54" s="24" t="s">
        <v>8</v>
      </c>
      <c r="K54" s="24" t="s">
        <v>9</v>
      </c>
      <c r="L54" s="24" t="s">
        <v>10</v>
      </c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20" customHeight="1" x14ac:dyDescent="0.2">
      <c r="A55" s="8" t="s">
        <v>11</v>
      </c>
      <c r="B55" s="9">
        <v>0</v>
      </c>
      <c r="C55" s="9">
        <v>0</v>
      </c>
      <c r="D55" s="9">
        <v>4</v>
      </c>
      <c r="E55" s="9">
        <v>9</v>
      </c>
      <c r="F55" s="9">
        <v>0</v>
      </c>
      <c r="G55" s="9">
        <v>11</v>
      </c>
      <c r="H55" s="9">
        <f t="shared" ref="H55:H61" si="7">SUM(B55:G55)</f>
        <v>24</v>
      </c>
      <c r="I55" s="4"/>
      <c r="J55" s="10" t="s">
        <v>1</v>
      </c>
      <c r="K55" s="9">
        <f>B62</f>
        <v>12</v>
      </c>
      <c r="L55" s="9">
        <f>K55:K55*30</f>
        <v>360</v>
      </c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20" customHeight="1" x14ac:dyDescent="0.2">
      <c r="A56" s="11" t="s">
        <v>12</v>
      </c>
      <c r="B56" s="12">
        <v>0</v>
      </c>
      <c r="C56" s="12">
        <v>0</v>
      </c>
      <c r="D56" s="12">
        <v>0</v>
      </c>
      <c r="E56" s="12">
        <v>12</v>
      </c>
      <c r="F56" s="12">
        <v>0</v>
      </c>
      <c r="G56" s="12">
        <v>11</v>
      </c>
      <c r="H56" s="12">
        <f t="shared" si="7"/>
        <v>23</v>
      </c>
      <c r="I56" s="4"/>
      <c r="J56" s="13" t="s">
        <v>2</v>
      </c>
      <c r="K56" s="12">
        <f>C62</f>
        <v>21</v>
      </c>
      <c r="L56" s="14">
        <f>K56:K56*20</f>
        <v>420</v>
      </c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20" customHeight="1" x14ac:dyDescent="0.2">
      <c r="A57" s="8" t="s">
        <v>13</v>
      </c>
      <c r="B57" s="9">
        <v>0</v>
      </c>
      <c r="C57" s="9">
        <v>8</v>
      </c>
      <c r="D57" s="9">
        <v>4</v>
      </c>
      <c r="E57" s="9">
        <v>0</v>
      </c>
      <c r="F57" s="9">
        <v>0</v>
      </c>
      <c r="G57" s="9">
        <v>13</v>
      </c>
      <c r="H57" s="9">
        <f t="shared" si="7"/>
        <v>25</v>
      </c>
      <c r="I57" s="4"/>
      <c r="J57" s="10" t="s">
        <v>3</v>
      </c>
      <c r="K57" s="9">
        <f>D62</f>
        <v>12</v>
      </c>
      <c r="L57" s="16">
        <f>K57*25</f>
        <v>300</v>
      </c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20" customHeight="1" x14ac:dyDescent="0.2">
      <c r="A58" s="11" t="s">
        <v>14</v>
      </c>
      <c r="B58" s="12">
        <v>6</v>
      </c>
      <c r="C58" s="12">
        <v>0</v>
      </c>
      <c r="D58" s="12">
        <v>0</v>
      </c>
      <c r="E58" s="12">
        <v>0</v>
      </c>
      <c r="F58" s="12">
        <v>0</v>
      </c>
      <c r="G58" s="12">
        <v>16</v>
      </c>
      <c r="H58" s="12">
        <f t="shared" si="7"/>
        <v>22</v>
      </c>
      <c r="I58" s="4"/>
      <c r="J58" s="13" t="s">
        <v>4</v>
      </c>
      <c r="K58" s="12">
        <f>E62</f>
        <v>24</v>
      </c>
      <c r="L58" s="12">
        <f>K58:K58*22</f>
        <v>528</v>
      </c>
      <c r="M58" s="5"/>
      <c r="N58" s="6"/>
      <c r="O58" s="6"/>
      <c r="P58" s="6"/>
      <c r="Q58" s="7"/>
      <c r="R58" s="7"/>
      <c r="S58" s="7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20" customHeight="1" x14ac:dyDescent="0.2">
      <c r="A59" s="8" t="s">
        <v>15</v>
      </c>
      <c r="B59" s="9">
        <v>0</v>
      </c>
      <c r="C59" s="9">
        <v>9</v>
      </c>
      <c r="D59" s="9">
        <v>0</v>
      </c>
      <c r="E59" s="9">
        <v>0</v>
      </c>
      <c r="F59" s="9">
        <v>0</v>
      </c>
      <c r="G59" s="9">
        <v>13</v>
      </c>
      <c r="H59" s="9">
        <f t="shared" si="7"/>
        <v>22</v>
      </c>
      <c r="I59" s="4"/>
      <c r="J59" s="10" t="s">
        <v>5</v>
      </c>
      <c r="K59" s="9">
        <f>F62</f>
        <v>25</v>
      </c>
      <c r="L59" s="9">
        <f>K59:K59*15</f>
        <v>375</v>
      </c>
      <c r="M59" s="5"/>
      <c r="N59" s="6"/>
      <c r="O59" s="6"/>
      <c r="P59" s="6"/>
      <c r="Q59" s="7"/>
      <c r="R59" s="7"/>
      <c r="S59" s="7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20" customHeight="1" x14ac:dyDescent="0.2">
      <c r="A60" s="11" t="s">
        <v>16</v>
      </c>
      <c r="B60" s="12">
        <v>6</v>
      </c>
      <c r="C60" s="12">
        <v>0</v>
      </c>
      <c r="D60" s="12">
        <v>4</v>
      </c>
      <c r="E60" s="12">
        <v>3</v>
      </c>
      <c r="F60" s="12">
        <v>12</v>
      </c>
      <c r="G60" s="12">
        <v>0</v>
      </c>
      <c r="H60" s="12">
        <f t="shared" si="7"/>
        <v>25</v>
      </c>
      <c r="I60" s="4"/>
      <c r="J60" s="13" t="s">
        <v>6</v>
      </c>
      <c r="K60" s="12">
        <f>G62</f>
        <v>69</v>
      </c>
      <c r="L60" s="12">
        <f>K60:K60*15</f>
        <v>1035</v>
      </c>
      <c r="M60" s="5"/>
      <c r="N60" s="6"/>
      <c r="O60" s="6"/>
      <c r="P60" s="6"/>
      <c r="Q60" s="7"/>
      <c r="R60" s="7"/>
      <c r="S60" s="7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20" customHeight="1" x14ac:dyDescent="0.2">
      <c r="A61" s="8" t="s">
        <v>17</v>
      </c>
      <c r="B61" s="9">
        <v>0</v>
      </c>
      <c r="C61" s="9">
        <v>4</v>
      </c>
      <c r="D61" s="9">
        <v>0</v>
      </c>
      <c r="E61" s="9">
        <v>0</v>
      </c>
      <c r="F61" s="9">
        <v>13</v>
      </c>
      <c r="G61" s="9">
        <v>5</v>
      </c>
      <c r="H61" s="9">
        <f t="shared" si="7"/>
        <v>22</v>
      </c>
      <c r="I61" s="4"/>
      <c r="J61" s="17" t="s">
        <v>7</v>
      </c>
      <c r="K61" s="9">
        <f>SUM(K55:K60)</f>
        <v>163</v>
      </c>
      <c r="L61" s="16">
        <f>SUM(L55:L60)</f>
        <v>3018</v>
      </c>
      <c r="M61" s="5"/>
      <c r="N61" s="6"/>
      <c r="O61" s="6"/>
      <c r="P61" s="6"/>
      <c r="Q61" s="7"/>
      <c r="R61" s="7"/>
      <c r="S61" s="7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20" customHeight="1" x14ac:dyDescent="0.2">
      <c r="A62" s="19" t="s">
        <v>18</v>
      </c>
      <c r="B62" s="12">
        <f t="shared" ref="B62:H62" si="8">SUM(B55:B61)</f>
        <v>12</v>
      </c>
      <c r="C62" s="12">
        <f t="shared" si="8"/>
        <v>21</v>
      </c>
      <c r="D62" s="12">
        <f t="shared" si="8"/>
        <v>12</v>
      </c>
      <c r="E62" s="12">
        <f t="shared" si="8"/>
        <v>24</v>
      </c>
      <c r="F62" s="12">
        <f t="shared" si="8"/>
        <v>25</v>
      </c>
      <c r="G62" s="12">
        <f t="shared" si="8"/>
        <v>69</v>
      </c>
      <c r="H62" s="12">
        <f t="shared" si="8"/>
        <v>163</v>
      </c>
      <c r="I62" s="5"/>
      <c r="J62" s="20"/>
      <c r="K62" s="20"/>
      <c r="L62" s="20"/>
      <c r="M62" s="6"/>
      <c r="N62" s="6"/>
      <c r="O62" s="6"/>
      <c r="P62" s="6"/>
      <c r="Q62" s="7"/>
      <c r="R62" s="7"/>
      <c r="S62" s="15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5.5" customHeight="1" x14ac:dyDescent="0.2">
      <c r="A63" s="30"/>
      <c r="B63" s="30"/>
      <c r="C63" s="30"/>
      <c r="D63" s="30"/>
      <c r="E63" s="30"/>
      <c r="F63" s="30"/>
      <c r="G63" s="30"/>
      <c r="H63" s="30"/>
      <c r="I63" s="6"/>
      <c r="J63" s="6"/>
      <c r="K63" s="6"/>
      <c r="L63" s="6"/>
      <c r="M63" s="6"/>
      <c r="N63" s="6"/>
      <c r="O63" s="6"/>
      <c r="P63" s="6"/>
      <c r="Q63" s="7"/>
      <c r="R63" s="7"/>
      <c r="S63" s="15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5.5" customHeight="1" x14ac:dyDescent="0.2">
      <c r="A64" s="31"/>
      <c r="B64" s="31"/>
      <c r="C64" s="31"/>
      <c r="D64" s="31"/>
      <c r="E64" s="31"/>
      <c r="F64" s="31"/>
      <c r="G64" s="31"/>
      <c r="H64" s="31"/>
      <c r="I64" s="6"/>
      <c r="J64" s="6"/>
      <c r="K64" s="6"/>
      <c r="L64" s="6"/>
      <c r="M64" s="6"/>
      <c r="N64" s="6"/>
      <c r="O64" s="6"/>
      <c r="P64" s="6"/>
      <c r="Q64" s="7"/>
      <c r="R64" s="7"/>
      <c r="S64" s="15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5.5" customHeight="1" x14ac:dyDescent="0.2">
      <c r="A65" s="32"/>
      <c r="B65" s="31"/>
      <c r="C65" s="31"/>
      <c r="D65" s="31"/>
      <c r="E65" s="31"/>
      <c r="F65" s="31"/>
      <c r="G65" s="31"/>
      <c r="H65" s="31"/>
      <c r="I65" s="6"/>
      <c r="J65" s="6"/>
      <c r="K65" s="6"/>
      <c r="L65" s="6"/>
      <c r="M65" s="6"/>
      <c r="N65" s="6"/>
      <c r="O65" s="6"/>
      <c r="P65" s="6"/>
      <c r="Q65" s="18"/>
      <c r="R65" s="7"/>
      <c r="S65" s="15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5.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5.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5.5" customHeight="1" x14ac:dyDescent="0.2">
      <c r="A68" s="26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5.5" customHeight="1" x14ac:dyDescent="0.2">
      <c r="A69" s="22"/>
      <c r="B69" s="22"/>
      <c r="C69" s="22"/>
      <c r="D69" s="22"/>
      <c r="E69" s="22"/>
      <c r="F69" s="22"/>
      <c r="G69" s="22"/>
      <c r="H69" s="22"/>
      <c r="I69" s="6"/>
      <c r="J69" s="22"/>
      <c r="K69" s="22"/>
      <c r="L69" s="22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20" customHeight="1" x14ac:dyDescent="0.2">
      <c r="A70" s="23" t="s">
        <v>0</v>
      </c>
      <c r="B70" s="24" t="s">
        <v>1</v>
      </c>
      <c r="C70" s="24" t="s">
        <v>2</v>
      </c>
      <c r="D70" s="24" t="s">
        <v>3</v>
      </c>
      <c r="E70" s="24" t="s">
        <v>4</v>
      </c>
      <c r="F70" s="24" t="s">
        <v>5</v>
      </c>
      <c r="G70" s="24" t="s">
        <v>6</v>
      </c>
      <c r="H70" s="24" t="s">
        <v>7</v>
      </c>
      <c r="I70" s="4"/>
      <c r="J70" s="24" t="s">
        <v>8</v>
      </c>
      <c r="K70" s="24" t="s">
        <v>9</v>
      </c>
      <c r="L70" s="24" t="s">
        <v>10</v>
      </c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20" customHeight="1" x14ac:dyDescent="0.2">
      <c r="A71" s="8" t="s">
        <v>11</v>
      </c>
      <c r="B71" s="9">
        <f t="shared" ref="B71:G77" si="9">B14+B27+B39+B55</f>
        <v>0</v>
      </c>
      <c r="C71" s="9">
        <f t="shared" si="9"/>
        <v>3</v>
      </c>
      <c r="D71" s="9">
        <f t="shared" si="9"/>
        <v>13</v>
      </c>
      <c r="E71" s="9">
        <f t="shared" si="9"/>
        <v>28</v>
      </c>
      <c r="F71" s="9">
        <f t="shared" si="9"/>
        <v>27</v>
      </c>
      <c r="G71" s="9">
        <f t="shared" si="9"/>
        <v>33</v>
      </c>
      <c r="H71" s="9">
        <f t="shared" ref="H71:H77" si="10">SUM(B71:G71)</f>
        <v>104</v>
      </c>
      <c r="I71" s="4"/>
      <c r="J71" s="10" t="s">
        <v>1</v>
      </c>
      <c r="K71" s="9">
        <f>B78</f>
        <v>32</v>
      </c>
      <c r="L71" s="9">
        <f>K71:K71*30</f>
        <v>960</v>
      </c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20" customHeight="1" x14ac:dyDescent="0.2">
      <c r="A72" s="11" t="s">
        <v>12</v>
      </c>
      <c r="B72" s="12">
        <f t="shared" si="9"/>
        <v>5</v>
      </c>
      <c r="C72" s="12">
        <f t="shared" si="9"/>
        <v>6</v>
      </c>
      <c r="D72" s="12">
        <f t="shared" si="9"/>
        <v>6</v>
      </c>
      <c r="E72" s="12">
        <f t="shared" si="9"/>
        <v>36</v>
      </c>
      <c r="F72" s="12">
        <f t="shared" si="9"/>
        <v>21</v>
      </c>
      <c r="G72" s="12">
        <f t="shared" si="9"/>
        <v>30</v>
      </c>
      <c r="H72" s="12">
        <f t="shared" si="10"/>
        <v>104</v>
      </c>
      <c r="I72" s="4"/>
      <c r="J72" s="13" t="s">
        <v>2</v>
      </c>
      <c r="K72" s="12">
        <f>C78</f>
        <v>43</v>
      </c>
      <c r="L72" s="14">
        <f>K72:K72*20</f>
        <v>860</v>
      </c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20" customHeight="1" x14ac:dyDescent="0.2">
      <c r="A73" s="8" t="s">
        <v>13</v>
      </c>
      <c r="B73" s="9">
        <f t="shared" si="9"/>
        <v>0</v>
      </c>
      <c r="C73" s="9">
        <f t="shared" si="9"/>
        <v>8</v>
      </c>
      <c r="D73" s="9">
        <f t="shared" si="9"/>
        <v>10</v>
      </c>
      <c r="E73" s="9">
        <f t="shared" si="9"/>
        <v>38</v>
      </c>
      <c r="F73" s="9">
        <f t="shared" si="9"/>
        <v>22</v>
      </c>
      <c r="G73" s="9">
        <f t="shared" si="9"/>
        <v>26</v>
      </c>
      <c r="H73" s="9">
        <f t="shared" si="10"/>
        <v>104</v>
      </c>
      <c r="I73" s="4"/>
      <c r="J73" s="10" t="s">
        <v>3</v>
      </c>
      <c r="K73" s="9">
        <f>D78</f>
        <v>47</v>
      </c>
      <c r="L73" s="16">
        <f>K73:K73*25</f>
        <v>1175</v>
      </c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20" customHeight="1" x14ac:dyDescent="0.2">
      <c r="A74" s="11" t="s">
        <v>14</v>
      </c>
      <c r="B74" s="12">
        <f t="shared" si="9"/>
        <v>6</v>
      </c>
      <c r="C74" s="12">
        <f t="shared" si="9"/>
        <v>0</v>
      </c>
      <c r="D74" s="12">
        <f t="shared" si="9"/>
        <v>9</v>
      </c>
      <c r="E74" s="12">
        <f t="shared" si="9"/>
        <v>35</v>
      </c>
      <c r="F74" s="12">
        <f t="shared" si="9"/>
        <v>24</v>
      </c>
      <c r="G74" s="12">
        <f t="shared" si="9"/>
        <v>30</v>
      </c>
      <c r="H74" s="12">
        <f t="shared" si="10"/>
        <v>104</v>
      </c>
      <c r="I74" s="4"/>
      <c r="J74" s="13" t="s">
        <v>4</v>
      </c>
      <c r="K74" s="12">
        <f>E78</f>
        <v>242</v>
      </c>
      <c r="L74" s="12">
        <f>K74:K74*22</f>
        <v>5324</v>
      </c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20" customHeight="1" x14ac:dyDescent="0.2">
      <c r="A75" s="8" t="s">
        <v>15</v>
      </c>
      <c r="B75" s="9">
        <f t="shared" si="9"/>
        <v>8</v>
      </c>
      <c r="C75" s="9">
        <f t="shared" si="9"/>
        <v>14</v>
      </c>
      <c r="D75" s="9">
        <f t="shared" si="9"/>
        <v>3</v>
      </c>
      <c r="E75" s="9">
        <f t="shared" si="9"/>
        <v>30</v>
      </c>
      <c r="F75" s="9">
        <f t="shared" si="9"/>
        <v>24</v>
      </c>
      <c r="G75" s="9">
        <f t="shared" si="9"/>
        <v>25</v>
      </c>
      <c r="H75" s="9">
        <f t="shared" si="10"/>
        <v>104</v>
      </c>
      <c r="I75" s="4"/>
      <c r="J75" s="10" t="s">
        <v>5</v>
      </c>
      <c r="K75" s="9">
        <f>F78</f>
        <v>174</v>
      </c>
      <c r="L75" s="9">
        <f>K75:K75*15</f>
        <v>2610</v>
      </c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20" customHeight="1" x14ac:dyDescent="0.2">
      <c r="A76" s="11" t="s">
        <v>16</v>
      </c>
      <c r="B76" s="12">
        <f t="shared" si="9"/>
        <v>6</v>
      </c>
      <c r="C76" s="12">
        <f t="shared" si="9"/>
        <v>8</v>
      </c>
      <c r="D76" s="12">
        <f t="shared" si="9"/>
        <v>4</v>
      </c>
      <c r="E76" s="12">
        <f t="shared" si="9"/>
        <v>34</v>
      </c>
      <c r="F76" s="12">
        <f t="shared" si="9"/>
        <v>24</v>
      </c>
      <c r="G76" s="12">
        <f t="shared" si="9"/>
        <v>28</v>
      </c>
      <c r="H76" s="12">
        <f t="shared" si="10"/>
        <v>104</v>
      </c>
      <c r="I76" s="4"/>
      <c r="J76" s="13" t="s">
        <v>6</v>
      </c>
      <c r="K76" s="12">
        <f>G78</f>
        <v>190</v>
      </c>
      <c r="L76" s="12">
        <f>K76:K76*15</f>
        <v>2850</v>
      </c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20" customHeight="1" x14ac:dyDescent="0.2">
      <c r="A77" s="8" t="s">
        <v>17</v>
      </c>
      <c r="B77" s="9">
        <f t="shared" si="9"/>
        <v>7</v>
      </c>
      <c r="C77" s="9">
        <f>C20+C33+C45+C61</f>
        <v>4</v>
      </c>
      <c r="D77" s="9">
        <f t="shared" si="9"/>
        <v>2</v>
      </c>
      <c r="E77" s="9">
        <f t="shared" si="9"/>
        <v>41</v>
      </c>
      <c r="F77" s="9">
        <f t="shared" si="9"/>
        <v>32</v>
      </c>
      <c r="G77" s="9">
        <f t="shared" si="9"/>
        <v>18</v>
      </c>
      <c r="H77" s="9">
        <f t="shared" si="10"/>
        <v>104</v>
      </c>
      <c r="I77" s="4"/>
      <c r="J77" s="17" t="s">
        <v>7</v>
      </c>
      <c r="K77" s="9">
        <f>SUM(K71:K76)</f>
        <v>728</v>
      </c>
      <c r="L77" s="16">
        <f>SUM(L71:L76)</f>
        <v>13779</v>
      </c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20" customHeight="1" x14ac:dyDescent="0.2">
      <c r="A78" s="19" t="s">
        <v>18</v>
      </c>
      <c r="B78" s="12">
        <f t="shared" ref="B78:H78" si="11">SUM(B71:B77)</f>
        <v>32</v>
      </c>
      <c r="C78" s="12">
        <f t="shared" si="11"/>
        <v>43</v>
      </c>
      <c r="D78" s="12">
        <f t="shared" si="11"/>
        <v>47</v>
      </c>
      <c r="E78" s="12">
        <f t="shared" si="11"/>
        <v>242</v>
      </c>
      <c r="F78" s="12">
        <f t="shared" si="11"/>
        <v>174</v>
      </c>
      <c r="G78" s="12">
        <f t="shared" si="11"/>
        <v>190</v>
      </c>
      <c r="H78" s="12">
        <f t="shared" si="11"/>
        <v>728</v>
      </c>
      <c r="I78" s="5"/>
      <c r="J78" s="20"/>
      <c r="K78" s="20"/>
      <c r="L78" s="20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5.5" customHeight="1" x14ac:dyDescent="0.2">
      <c r="A79" s="30"/>
      <c r="B79" s="30"/>
      <c r="C79" s="30"/>
      <c r="D79" s="30"/>
      <c r="E79" s="30"/>
      <c r="F79" s="30"/>
      <c r="G79" s="30"/>
      <c r="H79" s="30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5.5" customHeight="1" x14ac:dyDescent="0.2">
      <c r="A80" s="31"/>
      <c r="B80" s="31"/>
      <c r="C80" s="31"/>
      <c r="D80" s="31"/>
      <c r="E80" s="31"/>
      <c r="F80" s="31"/>
      <c r="G80" s="31"/>
      <c r="H80" s="3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5.5" customHeight="1" x14ac:dyDescent="0.2">
      <c r="A81" s="33" t="s">
        <v>34</v>
      </c>
      <c r="B81" s="34"/>
      <c r="C81" s="34"/>
      <c r="D81" s="34"/>
      <c r="E81" s="34"/>
      <c r="F81" s="34"/>
      <c r="G81" s="34"/>
      <c r="H81" s="34"/>
      <c r="I81" s="6"/>
      <c r="J81" s="22"/>
      <c r="K81" s="22"/>
      <c r="L81" s="22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20" customHeight="1" x14ac:dyDescent="0.2">
      <c r="A82" s="23" t="s">
        <v>0</v>
      </c>
      <c r="B82" s="24" t="s">
        <v>1</v>
      </c>
      <c r="C82" s="24" t="s">
        <v>2</v>
      </c>
      <c r="D82" s="24" t="s">
        <v>3</v>
      </c>
      <c r="E82" s="24" t="s">
        <v>4</v>
      </c>
      <c r="F82" s="24" t="s">
        <v>5</v>
      </c>
      <c r="G82" s="24" t="s">
        <v>6</v>
      </c>
      <c r="H82" s="24" t="s">
        <v>7</v>
      </c>
      <c r="I82" s="4"/>
      <c r="J82" s="24" t="s">
        <v>8</v>
      </c>
      <c r="K82" s="24" t="s">
        <v>9</v>
      </c>
      <c r="L82" s="24" t="s">
        <v>10</v>
      </c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20" customHeight="1" x14ac:dyDescent="0.2">
      <c r="A83" s="8" t="s">
        <v>11</v>
      </c>
      <c r="B83" s="9">
        <f t="shared" ref="B83:G89" si="12">B2+B14+B27+B39+B55</f>
        <v>10</v>
      </c>
      <c r="C83" s="9">
        <f t="shared" si="12"/>
        <v>3</v>
      </c>
      <c r="D83" s="9">
        <f t="shared" si="12"/>
        <v>22</v>
      </c>
      <c r="E83" s="9">
        <f t="shared" si="12"/>
        <v>28</v>
      </c>
      <c r="F83" s="9">
        <f t="shared" si="12"/>
        <v>27</v>
      </c>
      <c r="G83" s="9">
        <f t="shared" si="12"/>
        <v>38</v>
      </c>
      <c r="H83" s="9">
        <f t="shared" ref="H83:H89" si="13">SUM(B83:G83)</f>
        <v>128</v>
      </c>
      <c r="I83" s="4"/>
      <c r="J83" s="10" t="s">
        <v>1</v>
      </c>
      <c r="K83" s="9">
        <f>B90</f>
        <v>54</v>
      </c>
      <c r="L83" s="9">
        <f>K83:K83*30</f>
        <v>1620</v>
      </c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20" customHeight="1" x14ac:dyDescent="0.2">
      <c r="A84" s="11" t="s">
        <v>12</v>
      </c>
      <c r="B84" s="12">
        <f t="shared" si="12"/>
        <v>5</v>
      </c>
      <c r="C84" s="12">
        <f t="shared" si="12"/>
        <v>12</v>
      </c>
      <c r="D84" s="12">
        <f t="shared" si="12"/>
        <v>16</v>
      </c>
      <c r="E84" s="12">
        <f t="shared" si="12"/>
        <v>36</v>
      </c>
      <c r="F84" s="12">
        <f t="shared" si="12"/>
        <v>21</v>
      </c>
      <c r="G84" s="12">
        <f t="shared" si="12"/>
        <v>38</v>
      </c>
      <c r="H84" s="12">
        <f t="shared" si="13"/>
        <v>128</v>
      </c>
      <c r="I84" s="4"/>
      <c r="J84" s="13" t="s">
        <v>2</v>
      </c>
      <c r="K84" s="12">
        <f>C90</f>
        <v>82</v>
      </c>
      <c r="L84" s="14">
        <f>K84:K84*20</f>
        <v>1640</v>
      </c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20" customHeight="1" x14ac:dyDescent="0.2">
      <c r="A85" s="8" t="s">
        <v>13</v>
      </c>
      <c r="B85" s="9">
        <f t="shared" si="12"/>
        <v>12</v>
      </c>
      <c r="C85" s="9">
        <f t="shared" si="12"/>
        <v>16</v>
      </c>
      <c r="D85" s="9">
        <f t="shared" si="12"/>
        <v>14</v>
      </c>
      <c r="E85" s="9">
        <f t="shared" si="12"/>
        <v>38</v>
      </c>
      <c r="F85" s="9">
        <f t="shared" si="12"/>
        <v>22</v>
      </c>
      <c r="G85" s="9">
        <f t="shared" si="12"/>
        <v>26</v>
      </c>
      <c r="H85" s="9">
        <f t="shared" si="13"/>
        <v>128</v>
      </c>
      <c r="I85" s="4"/>
      <c r="J85" s="10" t="s">
        <v>3</v>
      </c>
      <c r="K85" s="9">
        <f>D90</f>
        <v>105</v>
      </c>
      <c r="L85" s="16">
        <f>K85:K85*25</f>
        <v>2625</v>
      </c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20" customHeight="1" x14ac:dyDescent="0.2">
      <c r="A86" s="11" t="s">
        <v>14</v>
      </c>
      <c r="B86" s="12">
        <f t="shared" si="12"/>
        <v>6</v>
      </c>
      <c r="C86" s="12">
        <f t="shared" si="12"/>
        <v>9</v>
      </c>
      <c r="D86" s="12">
        <f t="shared" si="12"/>
        <v>17</v>
      </c>
      <c r="E86" s="12">
        <f t="shared" si="12"/>
        <v>35</v>
      </c>
      <c r="F86" s="12">
        <f t="shared" si="12"/>
        <v>24</v>
      </c>
      <c r="G86" s="12">
        <f t="shared" si="12"/>
        <v>37</v>
      </c>
      <c r="H86" s="12">
        <f t="shared" si="13"/>
        <v>128</v>
      </c>
      <c r="I86" s="4"/>
      <c r="J86" s="13" t="s">
        <v>4</v>
      </c>
      <c r="K86" s="12">
        <f>E90</f>
        <v>242</v>
      </c>
      <c r="L86" s="12">
        <f>K86:K86*22</f>
        <v>5324</v>
      </c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20" customHeight="1" x14ac:dyDescent="0.2">
      <c r="A87" s="8" t="s">
        <v>15</v>
      </c>
      <c r="B87" s="9">
        <f t="shared" si="12"/>
        <v>8</v>
      </c>
      <c r="C87" s="9">
        <f t="shared" si="12"/>
        <v>18</v>
      </c>
      <c r="D87" s="9">
        <f t="shared" si="12"/>
        <v>12</v>
      </c>
      <c r="E87" s="9">
        <f t="shared" si="12"/>
        <v>30</v>
      </c>
      <c r="F87" s="9">
        <f t="shared" si="12"/>
        <v>24</v>
      </c>
      <c r="G87" s="9">
        <f t="shared" si="12"/>
        <v>36</v>
      </c>
      <c r="H87" s="9">
        <f t="shared" si="13"/>
        <v>128</v>
      </c>
      <c r="I87" s="4"/>
      <c r="J87" s="10" t="s">
        <v>5</v>
      </c>
      <c r="K87" s="9">
        <f>F90</f>
        <v>174</v>
      </c>
      <c r="L87" s="9">
        <f>K87:K87*15</f>
        <v>2610</v>
      </c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20" customHeight="1" x14ac:dyDescent="0.2">
      <c r="A88" s="11" t="s">
        <v>16</v>
      </c>
      <c r="B88" s="12">
        <f t="shared" si="12"/>
        <v>6</v>
      </c>
      <c r="C88" s="12">
        <f t="shared" si="12"/>
        <v>14</v>
      </c>
      <c r="D88" s="12">
        <f t="shared" si="12"/>
        <v>14</v>
      </c>
      <c r="E88" s="12">
        <f t="shared" si="12"/>
        <v>34</v>
      </c>
      <c r="F88" s="12">
        <f t="shared" si="12"/>
        <v>24</v>
      </c>
      <c r="G88" s="12">
        <f t="shared" si="12"/>
        <v>36</v>
      </c>
      <c r="H88" s="12">
        <f t="shared" si="13"/>
        <v>128</v>
      </c>
      <c r="I88" s="4"/>
      <c r="J88" s="13" t="s">
        <v>6</v>
      </c>
      <c r="K88" s="12">
        <f>G90</f>
        <v>239</v>
      </c>
      <c r="L88" s="12">
        <f>K88:K88*15</f>
        <v>3585</v>
      </c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20" customHeight="1" x14ac:dyDescent="0.2">
      <c r="A89" s="8" t="s">
        <v>17</v>
      </c>
      <c r="B89" s="9">
        <f t="shared" si="12"/>
        <v>7</v>
      </c>
      <c r="C89" s="9">
        <f t="shared" si="12"/>
        <v>10</v>
      </c>
      <c r="D89" s="9">
        <f t="shared" si="12"/>
        <v>10</v>
      </c>
      <c r="E89" s="9">
        <f t="shared" si="12"/>
        <v>41</v>
      </c>
      <c r="F89" s="9">
        <f t="shared" si="12"/>
        <v>32</v>
      </c>
      <c r="G89" s="9">
        <f t="shared" si="12"/>
        <v>28</v>
      </c>
      <c r="H89" s="9">
        <f t="shared" si="13"/>
        <v>128</v>
      </c>
      <c r="I89" s="4"/>
      <c r="J89" s="17" t="s">
        <v>7</v>
      </c>
      <c r="K89" s="9">
        <f>SUM(K83:K88)</f>
        <v>896</v>
      </c>
      <c r="L89" s="16">
        <f>SUM(L83:L88)</f>
        <v>17404</v>
      </c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20" customHeight="1" x14ac:dyDescent="0.2">
      <c r="A90" s="19" t="s">
        <v>18</v>
      </c>
      <c r="B90" s="12">
        <f t="shared" ref="B90:H90" si="14">SUM(B83:B89)</f>
        <v>54</v>
      </c>
      <c r="C90" s="12">
        <f t="shared" si="14"/>
        <v>82</v>
      </c>
      <c r="D90" s="12">
        <f t="shared" si="14"/>
        <v>105</v>
      </c>
      <c r="E90" s="12">
        <f t="shared" si="14"/>
        <v>242</v>
      </c>
      <c r="F90" s="12">
        <f t="shared" si="14"/>
        <v>174</v>
      </c>
      <c r="G90" s="12">
        <f t="shared" si="14"/>
        <v>239</v>
      </c>
      <c r="H90" s="12">
        <f t="shared" si="14"/>
        <v>896</v>
      </c>
      <c r="I90" s="5"/>
      <c r="J90" s="20"/>
      <c r="K90" s="20"/>
      <c r="L90" s="20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5.5" customHeight="1" x14ac:dyDescent="0.2">
      <c r="A91" s="20"/>
      <c r="B91" s="20"/>
      <c r="C91" s="20"/>
      <c r="D91" s="20"/>
      <c r="E91" s="20"/>
      <c r="F91" s="20"/>
      <c r="G91" s="20"/>
      <c r="H91" s="20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5.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5.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</sheetData>
  <pageMargins left="0.7" right="0.7" top="0.75" bottom="0.75" header="0.3" footer="0.3"/>
  <pageSetup orientation="portrait"/>
  <headerFooter>
    <oddFooter>&amp;C&amp;"Helvetica Neue,Regular"&amp;11&amp;K000000&amp;P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2019-01-08T10:02:47Z</dcterms:modified>
</cp:coreProperties>
</file>