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ink/ink1.xml" ContentType="application/inkml+xml"/>
  <Override PartName="/xl/ink/ink2.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defaultThemeVersion="166925"/>
  <mc:AlternateContent xmlns:mc="http://schemas.openxmlformats.org/markup-compatibility/2006">
    <mc:Choice Requires="x15">
      <x15ac:absPath xmlns:x15ac="http://schemas.microsoft.com/office/spreadsheetml/2010/11/ac" url="/Users/mirnagarzagarza/Documents/Hult/FALL/Data visualization/Excel assignment/"/>
    </mc:Choice>
  </mc:AlternateContent>
  <xr:revisionPtr revIDLastSave="0" documentId="13_ncr:1_{F2FF9DBD-C198-034F-8CC2-C59F2C2B4CC4}" xr6:coauthVersionLast="47" xr6:coauthVersionMax="47" xr10:uidLastSave="{00000000-0000-0000-0000-000000000000}"/>
  <bookViews>
    <workbookView xWindow="0" yWindow="500" windowWidth="28800" windowHeight="15740" xr2:uid="{00000000-000D-0000-FFFF-FFFF00000000}"/>
  </bookViews>
  <sheets>
    <sheet name="Letter Shareholder" sheetId="6" r:id="rId1"/>
    <sheet name="Dashboard" sheetId="5" r:id="rId2"/>
    <sheet name="Dashboard 2" sheetId="8" r:id="rId3"/>
    <sheet name="Stock Price" sheetId="2" r:id="rId4"/>
    <sheet name="Resources" sheetId="7" r:id="rId5"/>
  </sheets>
  <definedNames>
    <definedName name="_xlnm._FilterDatabase" localSheetId="3" hidden="1">'Stock Price'!$A$1:$C$1</definedName>
    <definedName name="_xlchart.v1.0" hidden="1">Dashboard!$B$69:$B$74</definedName>
    <definedName name="_xlchart.v1.1" hidden="1">Dashboard!$E$69:$E$75</definedName>
    <definedName name="DIS" localSheetId="3">'Stock Price'!$A$1:$B$61</definedName>
    <definedName name="NFLX" localSheetId="3">'Stock Price'!$C$1:$C$61</definedName>
    <definedName name="_xlnm.Print_Area" localSheetId="1">Dashboard!$A$1:$L$60</definedName>
    <definedName name="_xlnm.Print_Area" localSheetId="2">'Dashboard 2'!$A$1:$L$58</definedName>
    <definedName name="_xlnm.Print_Area" localSheetId="0">'Letter Shareholder'!$A$1:$M$51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0" i="5" l="1"/>
  <c r="F71" i="5"/>
  <c r="F72" i="5"/>
  <c r="F73" i="5"/>
  <c r="F74" i="5"/>
  <c r="F69" i="5"/>
  <c r="X13" i="5"/>
  <c r="S75" i="8"/>
  <c r="R61" i="5"/>
  <c r="S36" i="8"/>
  <c r="T36" i="8"/>
  <c r="U36" i="8"/>
  <c r="R36" i="8"/>
  <c r="E73" i="8"/>
  <c r="D73" i="8"/>
  <c r="R59" i="8"/>
  <c r="R58" i="8"/>
  <c r="R57" i="8"/>
  <c r="U38" i="8"/>
  <c r="T38" i="8"/>
  <c r="S38" i="8"/>
  <c r="R38" i="8"/>
  <c r="U33" i="8"/>
  <c r="T33" i="8"/>
  <c r="S33" i="8"/>
  <c r="R33" i="8"/>
  <c r="U31" i="8"/>
  <c r="T31" i="8"/>
  <c r="S31" i="8"/>
  <c r="R31" i="8"/>
  <c r="AA22" i="8"/>
  <c r="Z22" i="8"/>
  <c r="Y22" i="8"/>
  <c r="X13" i="8"/>
  <c r="V7" i="8"/>
  <c r="X5" i="8"/>
  <c r="Y23" i="5" l="1"/>
  <c r="Z23" i="5"/>
  <c r="AA23" i="5"/>
  <c r="D75" i="5"/>
  <c r="E75" i="5"/>
  <c r="S38" i="5"/>
  <c r="T38" i="5"/>
  <c r="U38" i="5"/>
  <c r="R38" i="5"/>
  <c r="U34" i="5"/>
  <c r="U32" i="5"/>
  <c r="R60" i="5"/>
  <c r="R59" i="5"/>
  <c r="R34" i="5" l="1"/>
  <c r="X5" i="5"/>
  <c r="V7" i="5"/>
  <c r="T34" i="5"/>
  <c r="S34" i="5"/>
  <c r="T32" i="5"/>
  <c r="S32" i="5"/>
  <c r="R3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6EB49B-9232-B44D-BAE5-B20F1E44F420}" name="DIS" type="6" refreshedVersion="7" background="1" saveData="1">
    <textPr sourceFile="/Users/yse/Downloads/DIS.csv" comma="1">
      <textFields count="7">
        <textField/>
        <textField/>
        <textField/>
        <textField/>
        <textField/>
        <textField/>
        <textField/>
      </textFields>
    </textPr>
  </connection>
  <connection id="2" xr16:uid="{5AC92D27-A900-374F-8B2F-855C28CEF576}" name="NFLX" type="6" refreshedVersion="7" background="1" saveData="1">
    <textPr sourceFile="/Users/yse/Downloads/NFLX.csv" comma="1">
      <textFields count="7">
        <textField/>
        <textField/>
        <textField/>
        <textField/>
        <textField/>
        <textField/>
        <textField/>
      </textFields>
    </textPr>
  </connection>
</connections>
</file>

<file path=xl/sharedStrings.xml><?xml version="1.0" encoding="utf-8"?>
<sst xmlns="http://schemas.openxmlformats.org/spreadsheetml/2006/main" count="191" uniqueCount="102">
  <si>
    <t>Year</t>
  </si>
  <si>
    <t>Q1 2020</t>
  </si>
  <si>
    <t>Q2 2020</t>
  </si>
  <si>
    <t>Q3 2020</t>
  </si>
  <si>
    <t>Q4 2020</t>
  </si>
  <si>
    <t>Date</t>
  </si>
  <si>
    <t xml:space="preserve">As Reported Annual Income Statement </t>
  </si>
  <si>
    <t>Report Date</t>
  </si>
  <si>
    <t>12/31/2018</t>
  </si>
  <si>
    <t>12/31/2019</t>
  </si>
  <si>
    <t>12/31/2020</t>
  </si>
  <si>
    <t>Currency</t>
  </si>
  <si>
    <t>Consolidated</t>
  </si>
  <si>
    <t>Yes</t>
  </si>
  <si>
    <t>Scale</t>
  </si>
  <si>
    <t>Revenues</t>
  </si>
  <si>
    <t>Cost of revenues</t>
  </si>
  <si>
    <t>G&amp;Admin</t>
  </si>
  <si>
    <t>Expense</t>
  </si>
  <si>
    <t>Net Income</t>
  </si>
  <si>
    <t>profit rate</t>
  </si>
  <si>
    <t>`</t>
  </si>
  <si>
    <t>Poor</t>
  </si>
  <si>
    <t>Average</t>
  </si>
  <si>
    <t>Good</t>
  </si>
  <si>
    <t>Excellent</t>
  </si>
  <si>
    <t>Total</t>
  </si>
  <si>
    <t>Category</t>
  </si>
  <si>
    <t>Pointer</t>
  </si>
  <si>
    <t>Data</t>
  </si>
  <si>
    <t>Thickness</t>
  </si>
  <si>
    <t>Reset</t>
  </si>
  <si>
    <t>Alibaba Group</t>
  </si>
  <si>
    <t>Revenue</t>
  </si>
  <si>
    <t>RMB</t>
  </si>
  <si>
    <t>Millions</t>
  </si>
  <si>
    <t>Sales &amp; Marketing</t>
  </si>
  <si>
    <t>Product development</t>
  </si>
  <si>
    <t>Alibaba</t>
  </si>
  <si>
    <t>JD</t>
  </si>
  <si>
    <t>Close Alibaba</t>
  </si>
  <si>
    <t>Close JD</t>
  </si>
  <si>
    <t>Annual active consumers</t>
  </si>
  <si>
    <t>Annual active consumers worldwide</t>
  </si>
  <si>
    <t>Customer retention for lower-tier markets</t>
  </si>
  <si>
    <t>Cost of revenue</t>
  </si>
  <si>
    <t>Net income</t>
  </si>
  <si>
    <t>Gross profit</t>
  </si>
  <si>
    <t>2020 Stock prices</t>
  </si>
  <si>
    <t xml:space="preserve">Inventory turnover </t>
  </si>
  <si>
    <t>USD</t>
  </si>
  <si>
    <t>Demographics</t>
  </si>
  <si>
    <t>China retail</t>
  </si>
  <si>
    <t>International retail</t>
  </si>
  <si>
    <t>GMV (gross merchandise volume)</t>
  </si>
  <si>
    <t>Average revenue per user</t>
  </si>
  <si>
    <t>Average revenue per user (ARPU)</t>
  </si>
  <si>
    <t>Consumer retention</t>
  </si>
  <si>
    <t>03/31/2021</t>
  </si>
  <si>
    <t>Gross profit margin</t>
  </si>
  <si>
    <t>. The typical Taobao user makes 538 transactions per year.</t>
  </si>
  <si>
    <t>Number of online orders generated on Alibaba e-commerce properties on Singles Day from 2013 to 2020</t>
  </si>
  <si>
    <t>Alibaba's Taobao's gross merchandise volume from financial year 2015 to 2020</t>
  </si>
  <si>
    <t>Billion yuan</t>
  </si>
  <si>
    <t>In addition to purchasing customer management
services, merchants also pay a commission based
on a percentage of transaction value generated on
Tmall and certain other marketplaces. The commission
percentages typically range from 0.3% to 5.0%
depending on the product category</t>
  </si>
  <si>
    <t>Comparison of Fiscal Years 2020 and 2021 CORE COMMERCE</t>
  </si>
  <si>
    <t>Billions RMB</t>
  </si>
  <si>
    <t xml:space="preserve">China  retail </t>
  </si>
  <si>
    <t>China wholesale</t>
  </si>
  <si>
    <t>Cainiao logistics</t>
  </si>
  <si>
    <t xml:space="preserve">Local Consumer </t>
  </si>
  <si>
    <t>Mobile Monthly active users (mobile MAU) china</t>
  </si>
  <si>
    <t>millions</t>
  </si>
  <si>
    <t>Global retail</t>
  </si>
  <si>
    <t>Global  wholesale</t>
  </si>
  <si>
    <t>Core commerce revenue by segments</t>
  </si>
  <si>
    <t xml:space="preserve"> </t>
  </si>
  <si>
    <t>Growth in International and Chinese active users</t>
  </si>
  <si>
    <t>Number of online orders generated on Alibaba e-commerce properties on Singles Da</t>
  </si>
  <si>
    <t>Mobile Monthly Active Users (MAU) (In millions)</t>
  </si>
  <si>
    <t>Net income vs Gross Profit</t>
  </si>
  <si>
    <t>Alibaba's Taobao's GMV</t>
  </si>
  <si>
    <t>Taobao</t>
  </si>
  <si>
    <t>Tmall</t>
  </si>
  <si>
    <t>YoY GMV growth</t>
  </si>
  <si>
    <t>150 million active consumers</t>
  </si>
  <si>
    <t>Online orders on Single Day (In billlions of RMB)</t>
  </si>
  <si>
    <t xml:space="preserve">Yahoo! (2021, November 29). Alibaba Group Holding Limited (Baba) stock price, news, Quote &amp;amp; History. Yahoo! Finance. Retrieved November 29, 2021, from https://finance.yahoo.com/quote/BABA?p=BABA. </t>
  </si>
  <si>
    <t>Reference 1</t>
  </si>
  <si>
    <t>References</t>
  </si>
  <si>
    <t xml:space="preserve">Pitchbook Data Inc. (n.d.). Alibaba Group. Pitchbook. Retrieved November 29, 2021, from https://my.pitchbook.com/profile/42530-05/company/profile. </t>
  </si>
  <si>
    <t>Reference 2</t>
  </si>
  <si>
    <t xml:space="preserve">Ma, Y. (2021, November 19). Alibaba: Singles day orders 2020. Statista. Retrieved November 29, 2021, from https://www.statista.com/statistics/364780/number-of-orders-alibaba-singles-day/. </t>
  </si>
  <si>
    <t>Reference 3</t>
  </si>
  <si>
    <t xml:space="preserve">Alibaba Group Holding Limited. (n.d.). Fiscal Year 2021 Annual Report. Alibaba Group. Retrieved November 29, 2021, from https://site.irasia.com/listco/alibabagroup/en/hkexfilings.php. </t>
  </si>
  <si>
    <t>Reference 4</t>
  </si>
  <si>
    <t xml:space="preserve">Ahmed, N. (2021, November 26). 45+ ecommerce kpis &amp;amp; metrics to scale your online business in 2020. The Official Cloudways Blog. Retrieved November 29, 2021, from https://www.cloudways.com/blog/ecommerce-kpis/. </t>
  </si>
  <si>
    <t>Reference 5</t>
  </si>
  <si>
    <t xml:space="preserve">Alibaba Group Holding Limited. (n.d.). Fiscal Year 2020 Annual Report. Alibaba Group. Retrieved November 29, 2021, from https://site.irasia.com/listco/alibabagroup/en/hkexfilings.php. </t>
  </si>
  <si>
    <t>Reference 6</t>
  </si>
  <si>
    <t xml:space="preserve">Investor relations home. Alibaba Group. (n.d.). Retrieved November 29, 2021, from https://www.alibabagroup.com/en/ir/home. </t>
  </si>
  <si>
    <t>Reference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</si>
</sst>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409]mmm\-yy;@"/>
    <numFmt numFmtId="166" formatCode="_(* #,##0_);_(* \(#,##0\);_(* &quot;-&quot;??_);_(@_)"/>
    <numFmt numFmtId="167" formatCode="_-* #,##0.00_-;\-* #,##0.00_-;_-* &quot;-&quot;??_-;_-@_-"/>
    <numFmt numFmtId="168" formatCode="0.0%"/>
    <numFmt numFmtId="169" formatCode="[$$-47C]#,##0.0"/>
  </numFmts>
  <fonts count="21" x14ac:knownFonts="1">
    <font>
      <sz val="11"/>
      <color theme="1"/>
      <name val="Calibri"/>
      <family val="2"/>
      <scheme val="minor"/>
    </font>
    <font>
      <sz val="11"/>
      <color theme="1"/>
      <name val="Calibri"/>
      <family val="2"/>
      <scheme val="minor"/>
    </font>
    <font>
      <b/>
      <sz val="14"/>
      <color rgb="FF000000"/>
      <name val="Arial"/>
      <family val="2"/>
    </font>
    <font>
      <b/>
      <sz val="12"/>
      <color rgb="FF000000"/>
      <name val="Arial"/>
      <family val="2"/>
    </font>
    <font>
      <sz val="12"/>
      <color rgb="FF000000"/>
      <name val="Arial"/>
      <family val="2"/>
    </font>
    <font>
      <sz val="10"/>
      <color rgb="FF000000"/>
      <name val="Arial"/>
      <family val="2"/>
    </font>
    <font>
      <sz val="11"/>
      <color theme="1"/>
      <name val="Calibri"/>
      <family val="2"/>
    </font>
    <font>
      <sz val="11"/>
      <color theme="1"/>
      <name val="Calibri"/>
      <family val="2"/>
      <charset val="129"/>
      <scheme val="minor"/>
    </font>
    <font>
      <b/>
      <sz val="16"/>
      <color rgb="FF000000"/>
      <name val="Arial"/>
      <family val="2"/>
    </font>
    <font>
      <b/>
      <sz val="11"/>
      <color theme="1"/>
      <name val="Calibri"/>
      <family val="2"/>
      <scheme val="minor"/>
    </font>
    <font>
      <b/>
      <sz val="10"/>
      <color rgb="FF000000"/>
      <name val="Arial"/>
      <family val="2"/>
    </font>
    <font>
      <b/>
      <sz val="11"/>
      <color rgb="FF000000"/>
      <name val="Arial"/>
      <family val="2"/>
    </font>
    <font>
      <b/>
      <sz val="11"/>
      <name val="Times New Roman"/>
      <family val="1"/>
    </font>
    <font>
      <sz val="11"/>
      <name val="Times New Roman"/>
      <family val="1"/>
    </font>
    <font>
      <sz val="14"/>
      <color theme="1"/>
      <name val="Calibri"/>
      <family val="2"/>
      <scheme val="minor"/>
    </font>
    <font>
      <sz val="12"/>
      <color rgb="FF000000"/>
      <name val="Calibri"/>
      <family val="2"/>
      <scheme val="minor"/>
    </font>
    <font>
      <sz val="10"/>
      <color rgb="FF000000"/>
      <name val="Helvetica Neue"/>
      <family val="2"/>
    </font>
    <font>
      <b/>
      <sz val="12"/>
      <color theme="1"/>
      <name val="Calibri"/>
      <family val="2"/>
      <scheme val="minor"/>
    </font>
    <font>
      <b/>
      <sz val="12"/>
      <color rgb="FF9066CC"/>
      <name val="Arial"/>
      <family val="2"/>
    </font>
    <font>
      <b/>
      <sz val="16"/>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CCEDFF"/>
      </patternFill>
    </fill>
    <fill>
      <patternFill patternType="solid">
        <fgColor theme="5" tint="0.39997558519241921"/>
        <bgColor indexed="64"/>
      </patternFill>
    </fill>
  </fills>
  <borders count="4">
    <border>
      <left/>
      <right/>
      <top/>
      <bottom/>
      <diagonal/>
    </border>
    <border>
      <left style="thin">
        <color theme="5" tint="0.59999389629810485"/>
      </left>
      <right style="thin">
        <color indexed="64"/>
      </right>
      <top style="thin">
        <color theme="5" tint="0.59999389629810485"/>
      </top>
      <bottom style="thin">
        <color theme="5" tint="0.59999389629810485"/>
      </bottom>
      <diagonal/>
    </border>
    <border>
      <left style="thin">
        <color indexed="64"/>
      </left>
      <right style="thin">
        <color indexed="64"/>
      </right>
      <top style="thin">
        <color theme="5" tint="0.59999389629810485"/>
      </top>
      <bottom style="thin">
        <color theme="5" tint="0.59999389629810485"/>
      </bottom>
      <diagonal/>
    </border>
    <border>
      <left style="thin">
        <color indexed="64"/>
      </left>
      <right style="thin">
        <color theme="5" tint="0.59999389629810485"/>
      </right>
      <top style="thin">
        <color theme="5" tint="0.59999389629810485"/>
      </top>
      <bottom style="thin">
        <color theme="5" tint="0.59999389629810485"/>
      </bottom>
      <diagonal/>
    </border>
  </borders>
  <cellStyleXfs count="9">
    <xf numFmtId="0" fontId="0" fillId="0" borderId="0"/>
    <xf numFmtId="9" fontId="1" fillId="0" borderId="0" applyFont="0" applyFill="0" applyBorder="0" applyAlignment="0" applyProtection="0"/>
    <xf numFmtId="0" fontId="5" fillId="0" borderId="0"/>
    <xf numFmtId="44" fontId="1" fillId="0" borderId="0" applyFont="0" applyFill="0" applyBorder="0" applyAlignment="0" applyProtection="0"/>
    <xf numFmtId="0" fontId="7" fillId="0" borderId="0"/>
    <xf numFmtId="167" fontId="7" fillId="0" borderId="0" applyFont="0" applyFill="0" applyBorder="0" applyAlignment="0" applyProtection="0"/>
    <xf numFmtId="9" fontId="7" fillId="0" borderId="0" applyFont="0" applyFill="0" applyBorder="0" applyAlignment="0" applyProtection="0"/>
    <xf numFmtId="43" fontId="1" fillId="0" borderId="0" applyFont="0" applyFill="0" applyBorder="0" applyAlignment="0" applyProtection="0"/>
    <xf numFmtId="0" fontId="20" fillId="0" borderId="0" applyNumberFormat="0" applyFill="0" applyBorder="0" applyAlignment="0" applyProtection="0"/>
  </cellStyleXfs>
  <cellXfs count="65">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164" fontId="5" fillId="0" borderId="0" xfId="2" applyNumberFormat="1"/>
    <xf numFmtId="2" fontId="5" fillId="0" borderId="0" xfId="2" applyNumberFormat="1"/>
    <xf numFmtId="165" fontId="5" fillId="0" borderId="0" xfId="2" applyNumberFormat="1"/>
    <xf numFmtId="9" fontId="4" fillId="0" borderId="0" xfId="0" applyNumberFormat="1" applyFont="1"/>
    <xf numFmtId="3" fontId="4" fillId="0" borderId="0" xfId="0" applyNumberFormat="1" applyFont="1"/>
    <xf numFmtId="9" fontId="4" fillId="0" borderId="0" xfId="1" applyNumberFormat="1" applyFont="1"/>
    <xf numFmtId="0" fontId="8" fillId="0" borderId="0" xfId="4" applyFont="1" applyAlignment="1">
      <alignment horizontal="left"/>
    </xf>
    <xf numFmtId="166" fontId="7" fillId="0" borderId="0" xfId="4" applyNumberFormat="1"/>
    <xf numFmtId="0" fontId="7" fillId="0" borderId="0" xfId="4"/>
    <xf numFmtId="0" fontId="9" fillId="2" borderId="0" xfId="4" applyFont="1" applyFill="1" applyAlignment="1">
      <alignment horizontal="left" vertical="top" wrapText="1"/>
    </xf>
    <xf numFmtId="0" fontId="9" fillId="2" borderId="0" xfId="4" applyFont="1" applyFill="1"/>
    <xf numFmtId="0" fontId="6" fillId="0" borderId="0" xfId="4" applyFont="1" applyAlignment="1">
      <alignment horizontal="right" vertical="center"/>
    </xf>
    <xf numFmtId="0" fontId="10" fillId="0" borderId="0" xfId="4" applyFont="1" applyAlignment="1">
      <alignment vertical="top" wrapText="1"/>
    </xf>
    <xf numFmtId="0" fontId="10" fillId="0" borderId="0" xfId="4" applyFont="1" applyAlignment="1">
      <alignment horizontal="left" vertical="top"/>
    </xf>
    <xf numFmtId="0" fontId="10" fillId="0" borderId="0" xfId="4" applyFont="1" applyAlignment="1">
      <alignment horizontal="right" vertical="top" wrapText="1"/>
    </xf>
    <xf numFmtId="0" fontId="11" fillId="0" borderId="0" xfId="4" applyFont="1" applyAlignment="1">
      <alignment horizontal="left" vertical="top"/>
    </xf>
    <xf numFmtId="0" fontId="9" fillId="0" borderId="0" xfId="4" applyFont="1" applyAlignment="1">
      <alignment horizontal="left"/>
    </xf>
    <xf numFmtId="166" fontId="9" fillId="0" borderId="0" xfId="5" applyNumberFormat="1" applyFont="1" applyFill="1"/>
    <xf numFmtId="0" fontId="7" fillId="0" borderId="0" xfId="4" applyAlignment="1">
      <alignment horizontal="left"/>
    </xf>
    <xf numFmtId="3" fontId="7" fillId="0" borderId="0" xfId="4" applyNumberFormat="1"/>
    <xf numFmtId="168" fontId="9" fillId="0" borderId="0" xfId="6" applyNumberFormat="1" applyFont="1" applyFill="1"/>
    <xf numFmtId="0" fontId="12" fillId="3" borderId="0" xfId="4" applyFont="1" applyFill="1" applyAlignment="1">
      <alignment horizontal="left" vertical="top" wrapText="1"/>
    </xf>
    <xf numFmtId="0" fontId="13" fillId="0" borderId="0" xfId="4" applyFont="1" applyAlignment="1">
      <alignment horizontal="left" vertical="top" wrapText="1"/>
    </xf>
    <xf numFmtId="169" fontId="7" fillId="0" borderId="0" xfId="4" applyNumberFormat="1"/>
    <xf numFmtId="0" fontId="14" fillId="0" borderId="0" xfId="0" applyFont="1"/>
    <xf numFmtId="44" fontId="4" fillId="0" borderId="0" xfId="3" applyFont="1"/>
    <xf numFmtId="0" fontId="15" fillId="0" borderId="0" xfId="2" applyFont="1"/>
    <xf numFmtId="165" fontId="15" fillId="0" borderId="0" xfId="2" applyNumberFormat="1" applyFont="1"/>
    <xf numFmtId="0" fontId="9" fillId="0" borderId="0" xfId="0" applyFont="1"/>
    <xf numFmtId="1" fontId="4" fillId="0" borderId="0" xfId="0" applyNumberFormat="1" applyFont="1"/>
    <xf numFmtId="0" fontId="0" fillId="0" borderId="0" xfId="0" applyBorder="1"/>
    <xf numFmtId="0" fontId="0" fillId="0" borderId="0" xfId="0" applyFill="1" applyAlignment="1">
      <alignment horizontal="left" vertical="center"/>
    </xf>
    <xf numFmtId="1" fontId="0" fillId="0" borderId="0" xfId="0" applyNumberFormat="1"/>
    <xf numFmtId="166" fontId="0" fillId="0" borderId="0" xfId="0" applyNumberFormat="1" applyBorder="1"/>
    <xf numFmtId="9" fontId="0" fillId="0" borderId="0" xfId="1" applyFont="1"/>
    <xf numFmtId="0" fontId="16" fillId="0" borderId="0" xfId="0" applyFont="1"/>
    <xf numFmtId="2" fontId="16" fillId="0" borderId="0" xfId="0" applyNumberFormat="1" applyFont="1"/>
    <xf numFmtId="0" fontId="9" fillId="0" borderId="0" xfId="0" applyFont="1" applyBorder="1"/>
    <xf numFmtId="166" fontId="0" fillId="0" borderId="0" xfId="0" applyNumberFormat="1"/>
    <xf numFmtId="0" fontId="9" fillId="4" borderId="0" xfId="0" applyFont="1" applyFill="1" applyAlignment="1">
      <alignment horizontal="centerContinuous"/>
    </xf>
    <xf numFmtId="0" fontId="0" fillId="4" borderId="0" xfId="0" applyFill="1" applyAlignment="1">
      <alignment horizontal="centerContinuous"/>
    </xf>
    <xf numFmtId="0" fontId="9" fillId="4" borderId="0" xfId="0" applyFont="1" applyFill="1" applyAlignment="1">
      <alignment horizontal="centerContinuous" vertical="center"/>
    </xf>
    <xf numFmtId="0" fontId="0" fillId="4" borderId="0" xfId="0" applyFill="1" applyAlignment="1">
      <alignment horizontal="centerContinuous" vertical="center"/>
    </xf>
    <xf numFmtId="14" fontId="16" fillId="0" borderId="0" xfId="0" applyNumberFormat="1" applyFont="1"/>
    <xf numFmtId="3" fontId="0" fillId="0" borderId="0" xfId="0" applyNumberFormat="1"/>
    <xf numFmtId="9" fontId="3" fillId="0" borderId="0" xfId="1" applyFont="1"/>
    <xf numFmtId="0" fontId="18" fillId="0" borderId="0" xfId="0" applyFont="1"/>
    <xf numFmtId="0" fontId="0" fillId="0" borderId="0" xfId="0" applyAlignment="1">
      <alignment wrapText="1"/>
    </xf>
    <xf numFmtId="15" fontId="0" fillId="0" borderId="0" xfId="0" applyNumberFormat="1"/>
    <xf numFmtId="9" fontId="7" fillId="0" borderId="0" xfId="1" applyFont="1"/>
    <xf numFmtId="166" fontId="1" fillId="0" borderId="0" xfId="5" applyNumberFormat="1" applyFont="1" applyFill="1"/>
    <xf numFmtId="0" fontId="17" fillId="4" borderId="0" xfId="0" applyFont="1" applyFill="1" applyAlignment="1">
      <alignment horizontal="centerContinuous"/>
    </xf>
    <xf numFmtId="0" fontId="17" fillId="4" borderId="0" xfId="0" applyFont="1" applyFill="1" applyAlignment="1">
      <alignment horizontal="centerContinuous" vertical="center"/>
    </xf>
    <xf numFmtId="17" fontId="0" fillId="0" borderId="0" xfId="0" applyNumberFormat="1"/>
    <xf numFmtId="166" fontId="0" fillId="0" borderId="0" xfId="7" applyNumberFormat="1" applyFont="1"/>
    <xf numFmtId="0" fontId="0" fillId="0" borderId="1" xfId="0" applyBorder="1" applyAlignment="1">
      <alignment horizontal="centerContinuous"/>
    </xf>
    <xf numFmtId="0" fontId="0" fillId="0" borderId="2" xfId="0" applyBorder="1" applyAlignment="1">
      <alignment horizontal="centerContinuous"/>
    </xf>
    <xf numFmtId="0" fontId="0" fillId="0" borderId="3" xfId="0" applyBorder="1" applyAlignment="1">
      <alignment horizontal="centerContinuous"/>
    </xf>
    <xf numFmtId="0" fontId="19" fillId="0" borderId="0" xfId="0" applyFont="1"/>
    <xf numFmtId="0" fontId="20" fillId="0" borderId="0" xfId="8"/>
  </cellXfs>
  <cellStyles count="9">
    <cellStyle name="Comma" xfId="7" builtinId="3"/>
    <cellStyle name="Currency" xfId="3" builtinId="4"/>
    <cellStyle name="Hyperlink" xfId="8" builtinId="8"/>
    <cellStyle name="Normal" xfId="0" builtinId="0"/>
    <cellStyle name="Normal 2" xfId="2" xr:uid="{B5331CDC-5C39-4A41-9EDB-F92C951065D7}"/>
    <cellStyle name="Percent" xfId="1" builtinId="5"/>
    <cellStyle name="千位分隔 2" xfId="5" xr:uid="{CFDC4E07-9E5F-2F43-99D3-5F53A75E6129}"/>
    <cellStyle name="常规 2" xfId="4" xr:uid="{3B0F204B-F88D-CB49-A504-D4E2AA26E434}"/>
    <cellStyle name="百分比 2" xfId="6" xr:uid="{261A4BA8-D46D-9E42-9195-8B9E6D22AA9D}"/>
  </cellStyles>
  <dxfs count="0"/>
  <tableStyles count="0" defaultTableStyle="TableStyleMedium2" defaultPivotStyle="PivotStyleMedium9"/>
  <colors>
    <mruColors>
      <color rgb="FFE26932"/>
      <color rgb="FFE96C6C"/>
      <color rgb="FFA00003"/>
      <color rgb="FFF0BC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Dashboard!$Q$13</c:f>
              <c:strCache>
                <c:ptCount val="1"/>
                <c:pt idx="0">
                  <c:v>Alibaba</c:v>
                </c:pt>
              </c:strCache>
            </c:strRef>
          </c:tx>
          <c:spPr>
            <a:ln w="28575" cap="rnd">
              <a:solidFill>
                <a:srgbClr val="E26932"/>
              </a:solidFill>
              <a:round/>
            </a:ln>
            <a:effectLst/>
          </c:spPr>
          <c:marker>
            <c:symbol val="circle"/>
            <c:size val="5"/>
            <c:spPr>
              <a:solidFill>
                <a:srgbClr val="E26932"/>
              </a:solidFill>
              <a:ln w="9525">
                <a:solidFill>
                  <a:srgbClr val="E96C6C"/>
                </a:solidFill>
              </a:ln>
              <a:effectLst/>
            </c:spPr>
          </c:marker>
          <c:cat>
            <c:numRef>
              <c:f>Dashboard!$R$12:$W$12</c:f>
              <c:numCache>
                <c:formatCode>General</c:formatCode>
                <c:ptCount val="6"/>
                <c:pt idx="0">
                  <c:v>2016</c:v>
                </c:pt>
                <c:pt idx="1">
                  <c:v>2017</c:v>
                </c:pt>
                <c:pt idx="2">
                  <c:v>2018</c:v>
                </c:pt>
                <c:pt idx="3">
                  <c:v>2019</c:v>
                </c:pt>
                <c:pt idx="4">
                  <c:v>2020</c:v>
                </c:pt>
                <c:pt idx="5">
                  <c:v>2021</c:v>
                </c:pt>
              </c:numCache>
            </c:numRef>
          </c:cat>
          <c:val>
            <c:numRef>
              <c:f>Dashboard!$R$13:$W$13</c:f>
              <c:numCache>
                <c:formatCode>General</c:formatCode>
                <c:ptCount val="6"/>
                <c:pt idx="0">
                  <c:v>443</c:v>
                </c:pt>
                <c:pt idx="1">
                  <c:v>515</c:v>
                </c:pt>
                <c:pt idx="2">
                  <c:v>636</c:v>
                </c:pt>
                <c:pt idx="3">
                  <c:v>711</c:v>
                </c:pt>
                <c:pt idx="4">
                  <c:v>780</c:v>
                </c:pt>
                <c:pt idx="5">
                  <c:v>891</c:v>
                </c:pt>
              </c:numCache>
            </c:numRef>
          </c:val>
          <c:smooth val="0"/>
          <c:extLst>
            <c:ext xmlns:c16="http://schemas.microsoft.com/office/drawing/2014/chart" uri="{C3380CC4-5D6E-409C-BE32-E72D297353CC}">
              <c16:uniqueId val="{00000000-FDA8-9E45-9782-B784C20B1194}"/>
            </c:ext>
          </c:extLst>
        </c:ser>
        <c:ser>
          <c:idx val="1"/>
          <c:order val="1"/>
          <c:tx>
            <c:strRef>
              <c:f>Dashboard!$Q$14</c:f>
              <c:strCache>
                <c:ptCount val="1"/>
                <c:pt idx="0">
                  <c:v>JD</c:v>
                </c:pt>
              </c:strCache>
            </c:strRef>
          </c:tx>
          <c:spPr>
            <a:ln w="28575"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cat>
            <c:numRef>
              <c:f>Dashboard!$R$12:$W$12</c:f>
              <c:numCache>
                <c:formatCode>General</c:formatCode>
                <c:ptCount val="6"/>
                <c:pt idx="0">
                  <c:v>2016</c:v>
                </c:pt>
                <c:pt idx="1">
                  <c:v>2017</c:v>
                </c:pt>
                <c:pt idx="2">
                  <c:v>2018</c:v>
                </c:pt>
                <c:pt idx="3">
                  <c:v>2019</c:v>
                </c:pt>
                <c:pt idx="4">
                  <c:v>2020</c:v>
                </c:pt>
                <c:pt idx="5">
                  <c:v>2021</c:v>
                </c:pt>
              </c:numCache>
            </c:numRef>
          </c:cat>
          <c:val>
            <c:numRef>
              <c:f>Dashboard!$R$14:$W$14</c:f>
              <c:numCache>
                <c:formatCode>General</c:formatCode>
                <c:ptCount val="6"/>
                <c:pt idx="3">
                  <c:v>362</c:v>
                </c:pt>
                <c:pt idx="4">
                  <c:v>472</c:v>
                </c:pt>
                <c:pt idx="5">
                  <c:v>550</c:v>
                </c:pt>
              </c:numCache>
            </c:numRef>
          </c:val>
          <c:smooth val="0"/>
          <c:extLst>
            <c:ext xmlns:c16="http://schemas.microsoft.com/office/drawing/2014/chart" uri="{C3380CC4-5D6E-409C-BE32-E72D297353CC}">
              <c16:uniqueId val="{00000001-FDA8-9E45-9782-B784C20B1194}"/>
            </c:ext>
          </c:extLst>
        </c:ser>
        <c:dLbls>
          <c:showLegendKey val="0"/>
          <c:showVal val="0"/>
          <c:showCatName val="0"/>
          <c:showSerName val="0"/>
          <c:showPercent val="0"/>
          <c:showBubbleSize val="0"/>
        </c:dLbls>
        <c:marker val="1"/>
        <c:smooth val="0"/>
        <c:axId val="978108224"/>
        <c:axId val="2110541600"/>
      </c:lineChart>
      <c:catAx>
        <c:axId val="97810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2110541600"/>
        <c:crosses val="autoZero"/>
        <c:auto val="1"/>
        <c:lblAlgn val="ctr"/>
        <c:lblOffset val="100"/>
        <c:noMultiLvlLbl val="0"/>
      </c:catAx>
      <c:valAx>
        <c:axId val="211054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97810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 2'!$R$79</c:f>
              <c:strCache>
                <c:ptCount val="1"/>
                <c:pt idx="0">
                  <c:v>Billion yuan</c:v>
                </c:pt>
              </c:strCache>
            </c:strRef>
          </c:tx>
          <c:spPr>
            <a:ln w="28575" cap="rnd">
              <a:solidFill>
                <a:srgbClr val="E26932"/>
              </a:solidFill>
              <a:round/>
            </a:ln>
            <a:effectLst/>
          </c:spPr>
          <c:marker>
            <c:symbol val="square"/>
            <c:size val="8"/>
            <c:spPr>
              <a:solidFill>
                <a:srgbClr val="E26932"/>
              </a:solidFill>
              <a:ln w="9525">
                <a:noFill/>
              </a:ln>
              <a:effectLst/>
            </c:spPr>
          </c:marker>
          <c:dLbls>
            <c:dLbl>
              <c:idx val="0"/>
              <c:layout>
                <c:manualLayout>
                  <c:x val="-5.5555555555555558E-3"/>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521-3946-937B-844F8CBBB404}"/>
                </c:ext>
              </c:extLst>
            </c:dLbl>
            <c:dLbl>
              <c:idx val="1"/>
              <c:layout>
                <c:manualLayout>
                  <c:x val="0"/>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21-3946-937B-844F8CBBB404}"/>
                </c:ext>
              </c:extLst>
            </c:dLbl>
            <c:dLbl>
              <c:idx val="2"/>
              <c:layout>
                <c:manualLayout>
                  <c:x val="-2.7777777777778798E-3"/>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521-3946-937B-844F8CBBB404}"/>
                </c:ext>
              </c:extLst>
            </c:dLbl>
            <c:dLbl>
              <c:idx val="3"/>
              <c:layout>
                <c:manualLayout>
                  <c:x val="1.0185067526415994E-16"/>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521-3946-937B-844F8CBBB4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 2'!$Q$80:$Q$83</c:f>
              <c:numCache>
                <c:formatCode>General</c:formatCode>
                <c:ptCount val="4"/>
                <c:pt idx="0">
                  <c:v>2017</c:v>
                </c:pt>
                <c:pt idx="1">
                  <c:v>2018</c:v>
                </c:pt>
                <c:pt idx="2">
                  <c:v>2019</c:v>
                </c:pt>
                <c:pt idx="3">
                  <c:v>2020</c:v>
                </c:pt>
              </c:numCache>
            </c:numRef>
          </c:cat>
          <c:val>
            <c:numRef>
              <c:f>'Dashboard 2'!$R$80:$R$83</c:f>
              <c:numCache>
                <c:formatCode>_(* #,##0_);_(* \(#,##0\);_(* "-"??_);_(@_)</c:formatCode>
                <c:ptCount val="4"/>
                <c:pt idx="0">
                  <c:v>2202</c:v>
                </c:pt>
                <c:pt idx="1">
                  <c:v>2689</c:v>
                </c:pt>
                <c:pt idx="2">
                  <c:v>3115</c:v>
                </c:pt>
                <c:pt idx="3">
                  <c:v>3387</c:v>
                </c:pt>
              </c:numCache>
            </c:numRef>
          </c:val>
          <c:smooth val="0"/>
          <c:extLst>
            <c:ext xmlns:c16="http://schemas.microsoft.com/office/drawing/2014/chart" uri="{C3380CC4-5D6E-409C-BE32-E72D297353CC}">
              <c16:uniqueId val="{00000000-3521-3946-937B-844F8CBBB404}"/>
            </c:ext>
          </c:extLst>
        </c:ser>
        <c:dLbls>
          <c:showLegendKey val="0"/>
          <c:showVal val="0"/>
          <c:showCatName val="0"/>
          <c:showSerName val="0"/>
          <c:showPercent val="0"/>
          <c:showBubbleSize val="0"/>
        </c:dLbls>
        <c:marker val="1"/>
        <c:smooth val="0"/>
        <c:axId val="1626657359"/>
        <c:axId val="1547848591"/>
      </c:lineChart>
      <c:catAx>
        <c:axId val="162665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547848591"/>
        <c:crosses val="autoZero"/>
        <c:auto val="1"/>
        <c:lblAlgn val="ctr"/>
        <c:lblOffset val="100"/>
        <c:noMultiLvlLbl val="0"/>
      </c:catAx>
      <c:valAx>
        <c:axId val="1547848591"/>
        <c:scaling>
          <c:orientation val="minMax"/>
          <c:min val="1500"/>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626657359"/>
        <c:crosses val="autoZero"/>
        <c:crossBetween val="between"/>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Dashboard!$V$2</c:f>
              <c:strCache>
                <c:ptCount val="1"/>
                <c:pt idx="0">
                  <c:v>Category</c:v>
                </c:pt>
              </c:strCache>
            </c:strRef>
          </c:tx>
          <c:spPr>
            <a:ln>
              <a:noFill/>
            </a:ln>
          </c:spPr>
          <c:dPt>
            <c:idx val="0"/>
            <c:bubble3D val="0"/>
            <c:spPr>
              <a:solidFill>
                <a:srgbClr val="FF0000"/>
              </a:solidFill>
              <a:ln w="19050">
                <a:noFill/>
              </a:ln>
              <a:effectLst/>
            </c:spPr>
            <c:extLst>
              <c:ext xmlns:c16="http://schemas.microsoft.com/office/drawing/2014/chart" uri="{C3380CC4-5D6E-409C-BE32-E72D297353CC}">
                <c16:uniqueId val="{00000003-4483-EA47-AA59-983B424260EE}"/>
              </c:ext>
            </c:extLst>
          </c:dPt>
          <c:dPt>
            <c:idx val="1"/>
            <c:bubble3D val="0"/>
            <c:spPr>
              <a:solidFill>
                <a:schemeClr val="accent4">
                  <a:lumMod val="60000"/>
                  <a:lumOff val="40000"/>
                </a:schemeClr>
              </a:solidFill>
              <a:ln w="19050">
                <a:noFill/>
              </a:ln>
              <a:effectLst/>
            </c:spPr>
            <c:extLst>
              <c:ext xmlns:c16="http://schemas.microsoft.com/office/drawing/2014/chart" uri="{C3380CC4-5D6E-409C-BE32-E72D297353CC}">
                <c16:uniqueId val="{00000004-4483-EA47-AA59-983B424260EE}"/>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4483-EA47-AA59-983B424260EE}"/>
              </c:ext>
            </c:extLst>
          </c:dPt>
          <c:dPt>
            <c:idx val="3"/>
            <c:bubble3D val="0"/>
            <c:spPr>
              <a:solidFill>
                <a:srgbClr val="92D050"/>
              </a:solidFill>
              <a:ln w="19050">
                <a:noFill/>
              </a:ln>
              <a:effectLst/>
            </c:spPr>
            <c:extLst>
              <c:ext xmlns:c16="http://schemas.microsoft.com/office/drawing/2014/chart" uri="{C3380CC4-5D6E-409C-BE32-E72D297353CC}">
                <c16:uniqueId val="{00000006-4483-EA47-AA59-983B424260EE}"/>
              </c:ext>
            </c:extLst>
          </c:dPt>
          <c:dPt>
            <c:idx val="4"/>
            <c:bubble3D val="0"/>
            <c:spPr>
              <a:noFill/>
              <a:ln w="19050">
                <a:noFill/>
              </a:ln>
              <a:effectLst/>
            </c:spPr>
            <c:extLst>
              <c:ext xmlns:c16="http://schemas.microsoft.com/office/drawing/2014/chart" uri="{C3380CC4-5D6E-409C-BE32-E72D297353CC}">
                <c16:uniqueId val="{00000002-4483-EA47-AA59-983B424260EE}"/>
              </c:ext>
            </c:extLst>
          </c:dPt>
          <c:val>
            <c:numRef>
              <c:f>Dashboard!$V$3:$V$7</c:f>
              <c:numCache>
                <c:formatCode>General</c:formatCode>
                <c:ptCount val="5"/>
                <c:pt idx="0">
                  <c:v>25</c:v>
                </c:pt>
                <c:pt idx="1">
                  <c:v>50</c:v>
                </c:pt>
                <c:pt idx="2">
                  <c:v>15</c:v>
                </c:pt>
                <c:pt idx="3">
                  <c:v>10</c:v>
                </c:pt>
                <c:pt idx="4">
                  <c:v>100</c:v>
                </c:pt>
              </c:numCache>
            </c:numRef>
          </c:val>
          <c:extLst>
            <c:ext xmlns:c16="http://schemas.microsoft.com/office/drawing/2014/chart" uri="{C3380CC4-5D6E-409C-BE32-E72D297353CC}">
              <c16:uniqueId val="{00000000-4483-EA47-AA59-983B424260EE}"/>
            </c:ext>
          </c:extLst>
        </c:ser>
        <c:dLbls>
          <c:showLegendKey val="0"/>
          <c:showVal val="0"/>
          <c:showCatName val="0"/>
          <c:showSerName val="0"/>
          <c:showPercent val="0"/>
          <c:showBubbleSize val="0"/>
          <c:showLeaderLines val="1"/>
        </c:dLbls>
        <c:firstSliceAng val="270"/>
        <c:holeSize val="62"/>
      </c:doughnutChart>
      <c:pieChart>
        <c:varyColors val="1"/>
        <c:ser>
          <c:idx val="1"/>
          <c:order val="1"/>
          <c:tx>
            <c:strRef>
              <c:f>Dashboard!$X$2</c:f>
              <c:strCache>
                <c:ptCount val="1"/>
                <c:pt idx="0">
                  <c:v>Pointer</c:v>
                </c:pt>
              </c:strCache>
            </c:strRef>
          </c:tx>
          <c:spPr>
            <a:ln>
              <a:noFill/>
            </a:ln>
          </c:spPr>
          <c:dPt>
            <c:idx val="0"/>
            <c:bubble3D val="0"/>
            <c:spPr>
              <a:noFill/>
              <a:ln w="19050">
                <a:noFill/>
              </a:ln>
              <a:effectLst/>
            </c:spPr>
            <c:extLst>
              <c:ext xmlns:c16="http://schemas.microsoft.com/office/drawing/2014/chart" uri="{C3380CC4-5D6E-409C-BE32-E72D297353CC}">
                <c16:uniqueId val="{0000000A-4483-EA47-AA59-983B424260EE}"/>
              </c:ext>
            </c:extLst>
          </c:dPt>
          <c:dPt>
            <c:idx val="1"/>
            <c:bubble3D val="0"/>
            <c:spPr>
              <a:solidFill>
                <a:schemeClr val="tx1"/>
              </a:solidFill>
              <a:ln w="19050">
                <a:noFill/>
              </a:ln>
              <a:effectLst/>
            </c:spPr>
            <c:extLst>
              <c:ext xmlns:c16="http://schemas.microsoft.com/office/drawing/2014/chart" uri="{C3380CC4-5D6E-409C-BE32-E72D297353CC}">
                <c16:uniqueId val="{0000000B-4483-EA47-AA59-983B424260EE}"/>
              </c:ext>
            </c:extLst>
          </c:dPt>
          <c:dPt>
            <c:idx val="2"/>
            <c:bubble3D val="0"/>
            <c:spPr>
              <a:noFill/>
              <a:ln w="19050">
                <a:noFill/>
              </a:ln>
              <a:effectLst/>
            </c:spPr>
            <c:extLst>
              <c:ext xmlns:c16="http://schemas.microsoft.com/office/drawing/2014/chart" uri="{C3380CC4-5D6E-409C-BE32-E72D297353CC}">
                <c16:uniqueId val="{00000009-4483-EA47-AA59-983B424260EE}"/>
              </c:ext>
            </c:extLst>
          </c:dPt>
          <c:dPt>
            <c:idx val="3"/>
            <c:bubble3D val="0"/>
            <c:spPr>
              <a:noFill/>
              <a:ln w="19050">
                <a:noFill/>
              </a:ln>
              <a:effectLst/>
            </c:spPr>
            <c:extLst>
              <c:ext xmlns:c16="http://schemas.microsoft.com/office/drawing/2014/chart" uri="{C3380CC4-5D6E-409C-BE32-E72D297353CC}">
                <c16:uniqueId val="{00000008-4483-EA47-AA59-983B424260EE}"/>
              </c:ext>
            </c:extLst>
          </c:dPt>
          <c:val>
            <c:numRef>
              <c:f>Dashboard!$X$3:$X$5</c:f>
              <c:numCache>
                <c:formatCode>General</c:formatCode>
                <c:ptCount val="3"/>
                <c:pt idx="0">
                  <c:v>90</c:v>
                </c:pt>
                <c:pt idx="1">
                  <c:v>7</c:v>
                </c:pt>
                <c:pt idx="2">
                  <c:v>103</c:v>
                </c:pt>
              </c:numCache>
            </c:numRef>
          </c:val>
          <c:extLst>
            <c:ext xmlns:c16="http://schemas.microsoft.com/office/drawing/2014/chart" uri="{C3380CC4-5D6E-409C-BE32-E72D297353CC}">
              <c16:uniqueId val="{00000007-4483-EA47-AA59-983B424260EE}"/>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Dashboard!$W$22</c:f>
              <c:strCache>
                <c:ptCount val="1"/>
                <c:pt idx="0">
                  <c:v>Revenue</c:v>
                </c:pt>
              </c:strCache>
            </c:strRef>
          </c:tx>
          <c:spPr>
            <a:solidFill>
              <a:srgbClr val="E26932"/>
            </a:solidFill>
            <a:ln>
              <a:noFill/>
            </a:ln>
            <a:effectLst/>
          </c:spPr>
          <c:invertIfNegative val="0"/>
          <c:cat>
            <c:numRef>
              <c:f>Dashboard!$X$21:$AA$21</c:f>
              <c:numCache>
                <c:formatCode>General</c:formatCode>
                <c:ptCount val="4"/>
                <c:pt idx="0">
                  <c:v>2018</c:v>
                </c:pt>
                <c:pt idx="1">
                  <c:v>2019</c:v>
                </c:pt>
                <c:pt idx="2">
                  <c:v>2020</c:v>
                </c:pt>
                <c:pt idx="3">
                  <c:v>2021</c:v>
                </c:pt>
              </c:numCache>
            </c:numRef>
          </c:cat>
          <c:val>
            <c:numRef>
              <c:f>Dashboard!$X$22:$AA$22</c:f>
              <c:numCache>
                <c:formatCode>_(* #,##0_);_(* \(#,##0\);_(* "-"??_);_(@_)</c:formatCode>
                <c:ptCount val="4"/>
                <c:pt idx="0">
                  <c:v>250266</c:v>
                </c:pt>
                <c:pt idx="1">
                  <c:v>376844</c:v>
                </c:pt>
                <c:pt idx="2">
                  <c:v>509711</c:v>
                </c:pt>
                <c:pt idx="3" formatCode="#,##0">
                  <c:v>717289</c:v>
                </c:pt>
              </c:numCache>
            </c:numRef>
          </c:val>
          <c:extLst>
            <c:ext xmlns:c16="http://schemas.microsoft.com/office/drawing/2014/chart" uri="{C3380CC4-5D6E-409C-BE32-E72D297353CC}">
              <c16:uniqueId val="{00000000-F61B-954B-B38D-F2051F59255E}"/>
            </c:ext>
          </c:extLst>
        </c:ser>
        <c:dLbls>
          <c:showLegendKey val="0"/>
          <c:showVal val="0"/>
          <c:showCatName val="0"/>
          <c:showSerName val="0"/>
          <c:showPercent val="0"/>
          <c:showBubbleSize val="0"/>
        </c:dLbls>
        <c:gapWidth val="124"/>
        <c:overlap val="-27"/>
        <c:axId val="1646550671"/>
        <c:axId val="1594164639"/>
      </c:barChart>
      <c:catAx>
        <c:axId val="164655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594164639"/>
        <c:crosses val="autoZero"/>
        <c:auto val="1"/>
        <c:lblAlgn val="ctr"/>
        <c:lblOffset val="100"/>
        <c:noMultiLvlLbl val="0"/>
      </c:catAx>
      <c:valAx>
        <c:axId val="159416463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64655067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24"/>
            <c:spPr>
              <a:solidFill>
                <a:srgbClr val="E26932"/>
              </a:solidFill>
              <a:ln w="9525">
                <a:no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Dashboard!$T$58:$V$58</c:f>
              <c:numCache>
                <c:formatCode>General</c:formatCode>
                <c:ptCount val="3"/>
                <c:pt idx="0">
                  <c:v>2018</c:v>
                </c:pt>
                <c:pt idx="1">
                  <c:v>2019</c:v>
                </c:pt>
                <c:pt idx="2">
                  <c:v>2020</c:v>
                </c:pt>
              </c:numCache>
            </c:numRef>
          </c:xVal>
          <c:yVal>
            <c:numRef>
              <c:f>Dashboard!$T$59:$V$59</c:f>
              <c:numCache>
                <c:formatCode>General</c:formatCode>
                <c:ptCount val="3"/>
                <c:pt idx="0">
                  <c:v>351.99156118143458</c:v>
                </c:pt>
                <c:pt idx="1">
                  <c:v>483.13333333333333</c:v>
                </c:pt>
                <c:pt idx="2" formatCode="0">
                  <c:v>615.59299516908209</c:v>
                </c:pt>
              </c:numCache>
            </c:numRef>
          </c:yVal>
          <c:smooth val="0"/>
          <c:extLst>
            <c:ext xmlns:c16="http://schemas.microsoft.com/office/drawing/2014/chart" uri="{C3380CC4-5D6E-409C-BE32-E72D297353CC}">
              <c16:uniqueId val="{00000000-CEAB-4E4F-BCCD-1C9CA0102474}"/>
            </c:ext>
          </c:extLst>
        </c:ser>
        <c:dLbls>
          <c:showLegendKey val="0"/>
          <c:showVal val="0"/>
          <c:showCatName val="0"/>
          <c:showSerName val="0"/>
          <c:showPercent val="0"/>
          <c:showBubbleSize val="0"/>
        </c:dLbls>
        <c:axId val="1594007519"/>
        <c:axId val="1850818992"/>
      </c:scatterChart>
      <c:valAx>
        <c:axId val="1594007519"/>
        <c:scaling>
          <c:orientation val="minMax"/>
          <c:min val="201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850818992"/>
        <c:crosses val="autoZero"/>
        <c:crossBetween val="midCat"/>
        <c:majorUnit val="1"/>
      </c:valAx>
      <c:valAx>
        <c:axId val="185081899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594007519"/>
        <c:crossesAt val="2017"/>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1"/>
          <c:tx>
            <c:strRef>
              <c:f>Dashboard!$Q$49</c:f>
              <c:strCache>
                <c:ptCount val="1"/>
                <c:pt idx="0">
                  <c:v>International retail</c:v>
                </c:pt>
              </c:strCache>
            </c:strRef>
          </c:tx>
          <c:spPr>
            <a:solidFill>
              <a:schemeClr val="accent2">
                <a:lumMod val="40000"/>
                <a:lumOff val="60000"/>
              </a:schemeClr>
            </a:solidFill>
            <a:ln>
              <a:noFill/>
            </a:ln>
            <a:effectLst/>
          </c:spPr>
          <c:invertIfNegative val="0"/>
          <c:cat>
            <c:numRef>
              <c:f>Dashboard!$R$47:$S$47</c:f>
              <c:numCache>
                <c:formatCode>General</c:formatCode>
                <c:ptCount val="2"/>
                <c:pt idx="0">
                  <c:v>2021</c:v>
                </c:pt>
                <c:pt idx="1">
                  <c:v>2020</c:v>
                </c:pt>
              </c:numCache>
            </c:numRef>
          </c:cat>
          <c:val>
            <c:numRef>
              <c:f>Dashboard!$R$49:$S$49</c:f>
              <c:numCache>
                <c:formatCode>General</c:formatCode>
                <c:ptCount val="2"/>
                <c:pt idx="0">
                  <c:v>240</c:v>
                </c:pt>
                <c:pt idx="1">
                  <c:v>180</c:v>
                </c:pt>
              </c:numCache>
            </c:numRef>
          </c:val>
          <c:extLst>
            <c:ext xmlns:c16="http://schemas.microsoft.com/office/drawing/2014/chart" uri="{C3380CC4-5D6E-409C-BE32-E72D297353CC}">
              <c16:uniqueId val="{00000001-084D-D04F-AAAD-0A0A37B28262}"/>
            </c:ext>
          </c:extLst>
        </c:ser>
        <c:dLbls>
          <c:showLegendKey val="0"/>
          <c:showVal val="0"/>
          <c:showCatName val="0"/>
          <c:showSerName val="0"/>
          <c:showPercent val="0"/>
          <c:showBubbleSize val="0"/>
        </c:dLbls>
        <c:gapWidth val="150"/>
        <c:overlap val="100"/>
        <c:axId val="720483792"/>
        <c:axId val="721076752"/>
      </c:barChart>
      <c:barChart>
        <c:barDir val="col"/>
        <c:grouping val="stacked"/>
        <c:varyColors val="0"/>
        <c:ser>
          <c:idx val="0"/>
          <c:order val="0"/>
          <c:tx>
            <c:strRef>
              <c:f>Dashboard!$Q$48</c:f>
              <c:strCache>
                <c:ptCount val="1"/>
                <c:pt idx="0">
                  <c:v>China retail</c:v>
                </c:pt>
              </c:strCache>
            </c:strRef>
          </c:tx>
          <c:spPr>
            <a:solidFill>
              <a:srgbClr val="E2693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Dashboard!$R$47:$S$47</c:f>
              <c:numCache>
                <c:formatCode>General</c:formatCode>
                <c:ptCount val="2"/>
                <c:pt idx="0">
                  <c:v>2021</c:v>
                </c:pt>
                <c:pt idx="1">
                  <c:v>2020</c:v>
                </c:pt>
              </c:numCache>
            </c:numRef>
          </c:cat>
          <c:val>
            <c:numRef>
              <c:f>Dashboard!$R$48:$S$48</c:f>
              <c:numCache>
                <c:formatCode>General</c:formatCode>
                <c:ptCount val="2"/>
                <c:pt idx="0">
                  <c:v>891</c:v>
                </c:pt>
                <c:pt idx="1">
                  <c:v>780</c:v>
                </c:pt>
              </c:numCache>
            </c:numRef>
          </c:val>
          <c:extLst>
            <c:ext xmlns:c16="http://schemas.microsoft.com/office/drawing/2014/chart" uri="{C3380CC4-5D6E-409C-BE32-E72D297353CC}">
              <c16:uniqueId val="{00000000-084D-D04F-AAAD-0A0A37B28262}"/>
            </c:ext>
          </c:extLst>
        </c:ser>
        <c:dLbls>
          <c:showLegendKey val="0"/>
          <c:showVal val="0"/>
          <c:showCatName val="0"/>
          <c:showSerName val="0"/>
          <c:showPercent val="0"/>
          <c:showBubbleSize val="0"/>
        </c:dLbls>
        <c:gapWidth val="400"/>
        <c:overlap val="100"/>
        <c:axId val="688758976"/>
        <c:axId val="688727248"/>
      </c:barChart>
      <c:catAx>
        <c:axId val="72048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721076752"/>
        <c:crosses val="autoZero"/>
        <c:auto val="1"/>
        <c:lblAlgn val="ctr"/>
        <c:lblOffset val="100"/>
        <c:noMultiLvlLbl val="0"/>
      </c:catAx>
      <c:valAx>
        <c:axId val="721076752"/>
        <c:scaling>
          <c:orientation val="minMax"/>
          <c:max val="9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MX"/>
          </a:p>
        </c:txPr>
        <c:crossAx val="720483792"/>
        <c:crosses val="autoZero"/>
        <c:crossBetween val="between"/>
      </c:valAx>
      <c:valAx>
        <c:axId val="688727248"/>
        <c:scaling>
          <c:orientation val="minMax"/>
        </c:scaling>
        <c:delete val="1"/>
        <c:axPos val="r"/>
        <c:numFmt formatCode="General" sourceLinked="1"/>
        <c:majorTickMark val="out"/>
        <c:minorTickMark val="none"/>
        <c:tickLblPos val="nextTo"/>
        <c:crossAx val="688758976"/>
        <c:crosses val="max"/>
        <c:crossBetween val="between"/>
      </c:valAx>
      <c:catAx>
        <c:axId val="688758976"/>
        <c:scaling>
          <c:orientation val="minMax"/>
        </c:scaling>
        <c:delete val="1"/>
        <c:axPos val="b"/>
        <c:numFmt formatCode="General" sourceLinked="1"/>
        <c:majorTickMark val="out"/>
        <c:minorTickMark val="none"/>
        <c:tickLblPos val="nextTo"/>
        <c:crossAx val="6887272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'Dashboard 2'!$R$71</c:f>
              <c:strCache>
                <c:ptCount val="1"/>
                <c:pt idx="0">
                  <c:v>Billions RMB</c:v>
                </c:pt>
              </c:strCache>
            </c:strRef>
          </c:tx>
          <c:spPr>
            <a:ln w="19050" cap="rnd">
              <a:solidFill>
                <a:srgbClr val="E26932"/>
              </a:solidFill>
              <a:round/>
            </a:ln>
            <a:effectLst/>
          </c:spPr>
          <c:marker>
            <c:symbol val="diamond"/>
            <c:size val="11"/>
            <c:spPr>
              <a:solidFill>
                <a:srgbClr val="E26932"/>
              </a:solidFill>
              <a:ln w="9525">
                <a:noFill/>
              </a:ln>
              <a:effectLst/>
            </c:spPr>
          </c:marker>
          <c:dLbls>
            <c:dLbl>
              <c:idx val="0"/>
              <c:layout>
                <c:manualLayout>
                  <c:x val="-2.7777777777777779E-3"/>
                  <c:y val="2.7777777777777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749-FE44-84E1-9661B7F6FD44}"/>
                </c:ext>
              </c:extLst>
            </c:dLbl>
            <c:dLbl>
              <c:idx val="2"/>
              <c:layout>
                <c:manualLayout>
                  <c:x val="0"/>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49-FE44-84E1-9661B7F6FD44}"/>
                </c:ext>
              </c:extLst>
            </c:dLbl>
            <c:dLbl>
              <c:idx val="3"/>
              <c:layout>
                <c:manualLayout>
                  <c:x val="-1.1111111111111112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749-FE44-84E1-9661B7F6FD4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xVal>
            <c:numRef>
              <c:f>'Dashboard 2'!$Q$72:$Q$75</c:f>
              <c:numCache>
                <c:formatCode>General</c:formatCode>
                <c:ptCount val="4"/>
                <c:pt idx="0">
                  <c:v>2017</c:v>
                </c:pt>
                <c:pt idx="1">
                  <c:v>2018</c:v>
                </c:pt>
                <c:pt idx="2">
                  <c:v>2019</c:v>
                </c:pt>
                <c:pt idx="3">
                  <c:v>2020</c:v>
                </c:pt>
              </c:numCache>
            </c:numRef>
          </c:xVal>
          <c:yVal>
            <c:numRef>
              <c:f>'Dashboard 2'!$R$72:$R$75</c:f>
              <c:numCache>
                <c:formatCode>General</c:formatCode>
                <c:ptCount val="4"/>
                <c:pt idx="0">
                  <c:v>0.81</c:v>
                </c:pt>
                <c:pt idx="1">
                  <c:v>1.04</c:v>
                </c:pt>
                <c:pt idx="2">
                  <c:v>1.88</c:v>
                </c:pt>
                <c:pt idx="3">
                  <c:v>2.3199999999999998</c:v>
                </c:pt>
              </c:numCache>
            </c:numRef>
          </c:yVal>
          <c:smooth val="0"/>
          <c:extLst>
            <c:ext xmlns:c16="http://schemas.microsoft.com/office/drawing/2014/chart" uri="{C3380CC4-5D6E-409C-BE32-E72D297353CC}">
              <c16:uniqueId val="{00000000-D749-FE44-84E1-9661B7F6FD44}"/>
            </c:ext>
          </c:extLst>
        </c:ser>
        <c:dLbls>
          <c:showLegendKey val="0"/>
          <c:showVal val="0"/>
          <c:showCatName val="0"/>
          <c:showSerName val="0"/>
          <c:showPercent val="0"/>
          <c:showBubbleSize val="0"/>
        </c:dLbls>
        <c:axId val="1681354191"/>
        <c:axId val="663290448"/>
      </c:scatterChart>
      <c:valAx>
        <c:axId val="1681354191"/>
        <c:scaling>
          <c:orientation val="minMax"/>
          <c:max val="2020"/>
          <c:min val="2017"/>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663290448"/>
        <c:crosses val="autoZero"/>
        <c:crossBetween val="midCat"/>
        <c:majorUnit val="1"/>
      </c:valAx>
      <c:valAx>
        <c:axId val="6632904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681354191"/>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E2693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 2'!$Q$91:$Q$95</c:f>
              <c:numCache>
                <c:formatCode>mmm\-yy</c:formatCode>
                <c:ptCount val="5"/>
                <c:pt idx="0">
                  <c:v>43891</c:v>
                </c:pt>
                <c:pt idx="1">
                  <c:v>44012</c:v>
                </c:pt>
                <c:pt idx="2">
                  <c:v>44104</c:v>
                </c:pt>
                <c:pt idx="3">
                  <c:v>44196</c:v>
                </c:pt>
                <c:pt idx="4">
                  <c:v>44286</c:v>
                </c:pt>
              </c:numCache>
            </c:numRef>
          </c:cat>
          <c:val>
            <c:numRef>
              <c:f>'Dashboard 2'!$R$91:$R$95</c:f>
              <c:numCache>
                <c:formatCode>General</c:formatCode>
                <c:ptCount val="5"/>
                <c:pt idx="0">
                  <c:v>846</c:v>
                </c:pt>
                <c:pt idx="1">
                  <c:v>874</c:v>
                </c:pt>
                <c:pt idx="2">
                  <c:v>881</c:v>
                </c:pt>
                <c:pt idx="3">
                  <c:v>902</c:v>
                </c:pt>
                <c:pt idx="4">
                  <c:v>925</c:v>
                </c:pt>
              </c:numCache>
            </c:numRef>
          </c:val>
          <c:extLst>
            <c:ext xmlns:c16="http://schemas.microsoft.com/office/drawing/2014/chart" uri="{C3380CC4-5D6E-409C-BE32-E72D297353CC}">
              <c16:uniqueId val="{00000000-772A-B34C-B69D-6738F03B50F0}"/>
            </c:ext>
          </c:extLst>
        </c:ser>
        <c:dLbls>
          <c:showLegendKey val="0"/>
          <c:showVal val="0"/>
          <c:showCatName val="0"/>
          <c:showSerName val="0"/>
          <c:showPercent val="0"/>
          <c:showBubbleSize val="0"/>
        </c:dLbls>
        <c:gapWidth val="91"/>
        <c:axId val="794242464"/>
        <c:axId val="794715888"/>
      </c:barChart>
      <c:catAx>
        <c:axId val="794242464"/>
        <c:scaling>
          <c:orientation val="minMax"/>
        </c:scaling>
        <c:delete val="0"/>
        <c:axPos val="l"/>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794715888"/>
        <c:crosses val="autoZero"/>
        <c:auto val="0"/>
        <c:lblAlgn val="ctr"/>
        <c:lblOffset val="100"/>
        <c:noMultiLvlLbl val="0"/>
      </c:catAx>
      <c:valAx>
        <c:axId val="794715888"/>
        <c:scaling>
          <c:orientation val="minMax"/>
        </c:scaling>
        <c:delete val="1"/>
        <c:axPos val="b"/>
        <c:numFmt formatCode="General" sourceLinked="1"/>
        <c:majorTickMark val="none"/>
        <c:minorTickMark val="none"/>
        <c:tickLblPos val="nextTo"/>
        <c:crossAx val="79424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'Stock Price'!$B$1</c:f>
              <c:strCache>
                <c:ptCount val="1"/>
                <c:pt idx="0">
                  <c:v>Close JD</c:v>
                </c:pt>
              </c:strCache>
            </c:strRef>
          </c:tx>
          <c:spPr>
            <a:ln w="28575"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cat>
            <c:numRef>
              <c:f>'Stock Price'!$A$2:$A$54</c:f>
              <c:numCache>
                <c:formatCode>m/d/yy</c:formatCode>
                <c:ptCount val="53"/>
                <c:pt idx="0">
                  <c:v>44125</c:v>
                </c:pt>
                <c:pt idx="1">
                  <c:v>44118</c:v>
                </c:pt>
                <c:pt idx="2">
                  <c:v>44111</c:v>
                </c:pt>
                <c:pt idx="3">
                  <c:v>44069</c:v>
                </c:pt>
                <c:pt idx="4">
                  <c:v>44104</c:v>
                </c:pt>
                <c:pt idx="5">
                  <c:v>44062</c:v>
                </c:pt>
                <c:pt idx="6">
                  <c:v>44132</c:v>
                </c:pt>
                <c:pt idx="7">
                  <c:v>44153</c:v>
                </c:pt>
                <c:pt idx="8">
                  <c:v>44083</c:v>
                </c:pt>
                <c:pt idx="9">
                  <c:v>44097</c:v>
                </c:pt>
                <c:pt idx="10">
                  <c:v>44090</c:v>
                </c:pt>
                <c:pt idx="11">
                  <c:v>44076</c:v>
                </c:pt>
                <c:pt idx="12">
                  <c:v>44139</c:v>
                </c:pt>
                <c:pt idx="13">
                  <c:v>44167</c:v>
                </c:pt>
                <c:pt idx="14">
                  <c:v>44160</c:v>
                </c:pt>
                <c:pt idx="15">
                  <c:v>44041</c:v>
                </c:pt>
                <c:pt idx="16">
                  <c:v>44055</c:v>
                </c:pt>
                <c:pt idx="17">
                  <c:v>44027</c:v>
                </c:pt>
                <c:pt idx="18">
                  <c:v>44146</c:v>
                </c:pt>
                <c:pt idx="19">
                  <c:v>44181</c:v>
                </c:pt>
                <c:pt idx="20">
                  <c:v>44174</c:v>
                </c:pt>
                <c:pt idx="21">
                  <c:v>44034</c:v>
                </c:pt>
                <c:pt idx="22">
                  <c:v>44020</c:v>
                </c:pt>
                <c:pt idx="23">
                  <c:v>44048</c:v>
                </c:pt>
                <c:pt idx="24">
                  <c:v>44195</c:v>
                </c:pt>
                <c:pt idx="25">
                  <c:v>44013</c:v>
                </c:pt>
                <c:pt idx="26">
                  <c:v>44188</c:v>
                </c:pt>
                <c:pt idx="27">
                  <c:v>43999</c:v>
                </c:pt>
                <c:pt idx="28">
                  <c:v>43838</c:v>
                </c:pt>
                <c:pt idx="29">
                  <c:v>43859</c:v>
                </c:pt>
                <c:pt idx="30">
                  <c:v>43992</c:v>
                </c:pt>
                <c:pt idx="31">
                  <c:v>43845</c:v>
                </c:pt>
                <c:pt idx="32">
                  <c:v>43985</c:v>
                </c:pt>
                <c:pt idx="33">
                  <c:v>43873</c:v>
                </c:pt>
                <c:pt idx="34">
                  <c:v>43831</c:v>
                </c:pt>
                <c:pt idx="35">
                  <c:v>43866</c:v>
                </c:pt>
                <c:pt idx="36">
                  <c:v>43964</c:v>
                </c:pt>
                <c:pt idx="37">
                  <c:v>44006</c:v>
                </c:pt>
                <c:pt idx="38">
                  <c:v>43978</c:v>
                </c:pt>
                <c:pt idx="39">
                  <c:v>43852</c:v>
                </c:pt>
                <c:pt idx="40">
                  <c:v>43887</c:v>
                </c:pt>
                <c:pt idx="41">
                  <c:v>43936</c:v>
                </c:pt>
                <c:pt idx="42">
                  <c:v>43894</c:v>
                </c:pt>
                <c:pt idx="43">
                  <c:v>43880</c:v>
                </c:pt>
                <c:pt idx="44">
                  <c:v>43929</c:v>
                </c:pt>
                <c:pt idx="45">
                  <c:v>43971</c:v>
                </c:pt>
                <c:pt idx="46">
                  <c:v>43943</c:v>
                </c:pt>
                <c:pt idx="47">
                  <c:v>43957</c:v>
                </c:pt>
                <c:pt idx="48">
                  <c:v>43922</c:v>
                </c:pt>
                <c:pt idx="49">
                  <c:v>43950</c:v>
                </c:pt>
                <c:pt idx="50">
                  <c:v>43915</c:v>
                </c:pt>
                <c:pt idx="51">
                  <c:v>43908</c:v>
                </c:pt>
                <c:pt idx="52">
                  <c:v>43901</c:v>
                </c:pt>
              </c:numCache>
            </c:numRef>
          </c:cat>
          <c:val>
            <c:numRef>
              <c:f>'Stock Price'!$B$2:$B$54</c:f>
              <c:numCache>
                <c:formatCode>General</c:formatCode>
                <c:ptCount val="53"/>
                <c:pt idx="0">
                  <c:v>83.010002</c:v>
                </c:pt>
                <c:pt idx="1">
                  <c:v>82.57</c:v>
                </c:pt>
                <c:pt idx="2">
                  <c:v>82.610000999999997</c:v>
                </c:pt>
                <c:pt idx="3">
                  <c:v>82.489998</c:v>
                </c:pt>
                <c:pt idx="4">
                  <c:v>76.690002000000007</c:v>
                </c:pt>
                <c:pt idx="5">
                  <c:v>78.970000999999996</c:v>
                </c:pt>
                <c:pt idx="6">
                  <c:v>82.690002000000007</c:v>
                </c:pt>
                <c:pt idx="7">
                  <c:v>89.82</c:v>
                </c:pt>
                <c:pt idx="8">
                  <c:v>77</c:v>
                </c:pt>
                <c:pt idx="9">
                  <c:v>75.160004000000001</c:v>
                </c:pt>
                <c:pt idx="10">
                  <c:v>75</c:v>
                </c:pt>
                <c:pt idx="11">
                  <c:v>76.220000999999996</c:v>
                </c:pt>
                <c:pt idx="12">
                  <c:v>80.080001999999993</c:v>
                </c:pt>
                <c:pt idx="13">
                  <c:v>82.010002</c:v>
                </c:pt>
                <c:pt idx="14">
                  <c:v>85.360000999999997</c:v>
                </c:pt>
                <c:pt idx="15">
                  <c:v>64.569999999999993</c:v>
                </c:pt>
                <c:pt idx="16">
                  <c:v>70.319999999999993</c:v>
                </c:pt>
                <c:pt idx="17">
                  <c:v>62.610000999999997</c:v>
                </c:pt>
                <c:pt idx="18">
                  <c:v>86.970000999999996</c:v>
                </c:pt>
                <c:pt idx="19">
                  <c:v>82.790001000000004</c:v>
                </c:pt>
                <c:pt idx="20">
                  <c:v>79.5</c:v>
                </c:pt>
                <c:pt idx="21">
                  <c:v>61.490001999999997</c:v>
                </c:pt>
                <c:pt idx="22">
                  <c:v>62.130001</c:v>
                </c:pt>
                <c:pt idx="23">
                  <c:v>61.18</c:v>
                </c:pt>
                <c:pt idx="24">
                  <c:v>89.519997000000004</c:v>
                </c:pt>
                <c:pt idx="25">
                  <c:v>61.669998</c:v>
                </c:pt>
                <c:pt idx="26">
                  <c:v>86.139999000000003</c:v>
                </c:pt>
                <c:pt idx="27">
                  <c:v>59.919998</c:v>
                </c:pt>
                <c:pt idx="28">
                  <c:v>40.290000999999997</c:v>
                </c:pt>
                <c:pt idx="29">
                  <c:v>40.349997999999999</c:v>
                </c:pt>
                <c:pt idx="30">
                  <c:v>60.98</c:v>
                </c:pt>
                <c:pt idx="31">
                  <c:v>40.060001</c:v>
                </c:pt>
                <c:pt idx="32">
                  <c:v>58.82</c:v>
                </c:pt>
                <c:pt idx="33">
                  <c:v>42.32</c:v>
                </c:pt>
                <c:pt idx="34">
                  <c:v>38.32</c:v>
                </c:pt>
                <c:pt idx="35">
                  <c:v>40.779998999999997</c:v>
                </c:pt>
                <c:pt idx="36">
                  <c:v>54.259998000000003</c:v>
                </c:pt>
                <c:pt idx="37">
                  <c:v>60.18</c:v>
                </c:pt>
                <c:pt idx="38">
                  <c:v>55.619999</c:v>
                </c:pt>
                <c:pt idx="39">
                  <c:v>38.909999999999997</c:v>
                </c:pt>
                <c:pt idx="40">
                  <c:v>41.459999000000003</c:v>
                </c:pt>
                <c:pt idx="41">
                  <c:v>43.240001999999997</c:v>
                </c:pt>
                <c:pt idx="42">
                  <c:v>41.799999</c:v>
                </c:pt>
                <c:pt idx="43">
                  <c:v>38.840000000000003</c:v>
                </c:pt>
                <c:pt idx="44">
                  <c:v>43.860000999999997</c:v>
                </c:pt>
                <c:pt idx="45">
                  <c:v>52.599997999999999</c:v>
                </c:pt>
                <c:pt idx="46">
                  <c:v>43.580002</c:v>
                </c:pt>
                <c:pt idx="47">
                  <c:v>47.029998999999997</c:v>
                </c:pt>
                <c:pt idx="48">
                  <c:v>41.990001999999997</c:v>
                </c:pt>
                <c:pt idx="49">
                  <c:v>43.119999</c:v>
                </c:pt>
                <c:pt idx="50">
                  <c:v>40.5</c:v>
                </c:pt>
                <c:pt idx="51">
                  <c:v>41.009998000000003</c:v>
                </c:pt>
                <c:pt idx="52">
                  <c:v>38.349997999999999</c:v>
                </c:pt>
              </c:numCache>
            </c:numRef>
          </c:val>
          <c:smooth val="0"/>
          <c:extLst>
            <c:ext xmlns:c16="http://schemas.microsoft.com/office/drawing/2014/chart" uri="{C3380CC4-5D6E-409C-BE32-E72D297353CC}">
              <c16:uniqueId val="{00000000-3D27-3041-B22A-DE4FD31EA28E}"/>
            </c:ext>
          </c:extLst>
        </c:ser>
        <c:ser>
          <c:idx val="1"/>
          <c:order val="1"/>
          <c:tx>
            <c:strRef>
              <c:f>'Stock Price'!$C$1</c:f>
              <c:strCache>
                <c:ptCount val="1"/>
                <c:pt idx="0">
                  <c:v>Close Alibaba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'Stock Price'!$A$2:$A$54</c:f>
              <c:numCache>
                <c:formatCode>m/d/yy</c:formatCode>
                <c:ptCount val="53"/>
                <c:pt idx="0">
                  <c:v>44125</c:v>
                </c:pt>
                <c:pt idx="1">
                  <c:v>44118</c:v>
                </c:pt>
                <c:pt idx="2">
                  <c:v>44111</c:v>
                </c:pt>
                <c:pt idx="3">
                  <c:v>44069</c:v>
                </c:pt>
                <c:pt idx="4">
                  <c:v>44104</c:v>
                </c:pt>
                <c:pt idx="5">
                  <c:v>44062</c:v>
                </c:pt>
                <c:pt idx="6">
                  <c:v>44132</c:v>
                </c:pt>
                <c:pt idx="7">
                  <c:v>44153</c:v>
                </c:pt>
                <c:pt idx="8">
                  <c:v>44083</c:v>
                </c:pt>
                <c:pt idx="9">
                  <c:v>44097</c:v>
                </c:pt>
                <c:pt idx="10">
                  <c:v>44090</c:v>
                </c:pt>
                <c:pt idx="11">
                  <c:v>44076</c:v>
                </c:pt>
                <c:pt idx="12">
                  <c:v>44139</c:v>
                </c:pt>
                <c:pt idx="13">
                  <c:v>44167</c:v>
                </c:pt>
                <c:pt idx="14">
                  <c:v>44160</c:v>
                </c:pt>
                <c:pt idx="15">
                  <c:v>44041</c:v>
                </c:pt>
                <c:pt idx="16">
                  <c:v>44055</c:v>
                </c:pt>
                <c:pt idx="17">
                  <c:v>44027</c:v>
                </c:pt>
                <c:pt idx="18">
                  <c:v>44146</c:v>
                </c:pt>
                <c:pt idx="19">
                  <c:v>44181</c:v>
                </c:pt>
                <c:pt idx="20">
                  <c:v>44174</c:v>
                </c:pt>
                <c:pt idx="21">
                  <c:v>44034</c:v>
                </c:pt>
                <c:pt idx="22">
                  <c:v>44020</c:v>
                </c:pt>
                <c:pt idx="23">
                  <c:v>44048</c:v>
                </c:pt>
                <c:pt idx="24">
                  <c:v>44195</c:v>
                </c:pt>
                <c:pt idx="25">
                  <c:v>44013</c:v>
                </c:pt>
                <c:pt idx="26">
                  <c:v>44188</c:v>
                </c:pt>
                <c:pt idx="27">
                  <c:v>43999</c:v>
                </c:pt>
                <c:pt idx="28">
                  <c:v>43838</c:v>
                </c:pt>
                <c:pt idx="29">
                  <c:v>43859</c:v>
                </c:pt>
                <c:pt idx="30">
                  <c:v>43992</c:v>
                </c:pt>
                <c:pt idx="31">
                  <c:v>43845</c:v>
                </c:pt>
                <c:pt idx="32">
                  <c:v>43985</c:v>
                </c:pt>
                <c:pt idx="33">
                  <c:v>43873</c:v>
                </c:pt>
                <c:pt idx="34">
                  <c:v>43831</c:v>
                </c:pt>
                <c:pt idx="35">
                  <c:v>43866</c:v>
                </c:pt>
                <c:pt idx="36">
                  <c:v>43964</c:v>
                </c:pt>
                <c:pt idx="37">
                  <c:v>44006</c:v>
                </c:pt>
                <c:pt idx="38">
                  <c:v>43978</c:v>
                </c:pt>
                <c:pt idx="39">
                  <c:v>43852</c:v>
                </c:pt>
                <c:pt idx="40">
                  <c:v>43887</c:v>
                </c:pt>
                <c:pt idx="41">
                  <c:v>43936</c:v>
                </c:pt>
                <c:pt idx="42">
                  <c:v>43894</c:v>
                </c:pt>
                <c:pt idx="43">
                  <c:v>43880</c:v>
                </c:pt>
                <c:pt idx="44">
                  <c:v>43929</c:v>
                </c:pt>
                <c:pt idx="45">
                  <c:v>43971</c:v>
                </c:pt>
                <c:pt idx="46">
                  <c:v>43943</c:v>
                </c:pt>
                <c:pt idx="47">
                  <c:v>43957</c:v>
                </c:pt>
                <c:pt idx="48">
                  <c:v>43922</c:v>
                </c:pt>
                <c:pt idx="49">
                  <c:v>43950</c:v>
                </c:pt>
                <c:pt idx="50">
                  <c:v>43915</c:v>
                </c:pt>
                <c:pt idx="51">
                  <c:v>43908</c:v>
                </c:pt>
                <c:pt idx="52">
                  <c:v>43901</c:v>
                </c:pt>
              </c:numCache>
            </c:numRef>
          </c:cat>
          <c:val>
            <c:numRef>
              <c:f>'Stock Price'!$C$2:$C$54</c:f>
              <c:numCache>
                <c:formatCode>0.00</c:formatCode>
                <c:ptCount val="53"/>
                <c:pt idx="0">
                  <c:v>317.14001500000001</c:v>
                </c:pt>
                <c:pt idx="1">
                  <c:v>309.80999800000001</c:v>
                </c:pt>
                <c:pt idx="2">
                  <c:v>308.77999899999998</c:v>
                </c:pt>
                <c:pt idx="3">
                  <c:v>298</c:v>
                </c:pt>
                <c:pt idx="4">
                  <c:v>292.39001500000001</c:v>
                </c:pt>
                <c:pt idx="5">
                  <c:v>286</c:v>
                </c:pt>
                <c:pt idx="6">
                  <c:v>285.57000699999998</c:v>
                </c:pt>
                <c:pt idx="7">
                  <c:v>279.959991</c:v>
                </c:pt>
                <c:pt idx="8">
                  <c:v>277.959991</c:v>
                </c:pt>
                <c:pt idx="9">
                  <c:v>276.92999300000002</c:v>
                </c:pt>
                <c:pt idx="10">
                  <c:v>275.290009</c:v>
                </c:pt>
                <c:pt idx="11">
                  <c:v>270.01998900000001</c:v>
                </c:pt>
                <c:pt idx="12">
                  <c:v>266.540009</c:v>
                </c:pt>
                <c:pt idx="13">
                  <c:v>266.08999599999999</c:v>
                </c:pt>
                <c:pt idx="14">
                  <c:v>264.01001000000002</c:v>
                </c:pt>
                <c:pt idx="15">
                  <c:v>262.20001200000002</c:v>
                </c:pt>
                <c:pt idx="16">
                  <c:v>259.20001200000002</c:v>
                </c:pt>
                <c:pt idx="17">
                  <c:v>257.89999399999999</c:v>
                </c:pt>
                <c:pt idx="18">
                  <c:v>256.79998799999998</c:v>
                </c:pt>
                <c:pt idx="19">
                  <c:v>255.83000200000001</c:v>
                </c:pt>
                <c:pt idx="20">
                  <c:v>255.11000100000001</c:v>
                </c:pt>
                <c:pt idx="21">
                  <c:v>249.050003</c:v>
                </c:pt>
                <c:pt idx="22">
                  <c:v>248.58000200000001</c:v>
                </c:pt>
                <c:pt idx="23">
                  <c:v>248.41999799999999</c:v>
                </c:pt>
                <c:pt idx="24">
                  <c:v>238.38999899999999</c:v>
                </c:pt>
                <c:pt idx="25">
                  <c:v>236.509995</c:v>
                </c:pt>
                <c:pt idx="26">
                  <c:v>236.259995</c:v>
                </c:pt>
                <c:pt idx="27">
                  <c:v>228.75</c:v>
                </c:pt>
                <c:pt idx="28">
                  <c:v>226.490005</c:v>
                </c:pt>
                <c:pt idx="29">
                  <c:v>222.88000500000001</c:v>
                </c:pt>
                <c:pt idx="30">
                  <c:v>222.61999499999999</c:v>
                </c:pt>
                <c:pt idx="31">
                  <c:v>222.259995</c:v>
                </c:pt>
                <c:pt idx="32">
                  <c:v>220.720001</c:v>
                </c:pt>
                <c:pt idx="33">
                  <c:v>220.520004</c:v>
                </c:pt>
                <c:pt idx="34">
                  <c:v>217.63000500000001</c:v>
                </c:pt>
                <c:pt idx="35">
                  <c:v>217.21000699999999</c:v>
                </c:pt>
                <c:pt idx="36">
                  <c:v>217.199997</c:v>
                </c:pt>
                <c:pt idx="37">
                  <c:v>215.699997</c:v>
                </c:pt>
                <c:pt idx="38">
                  <c:v>214.33000200000001</c:v>
                </c:pt>
                <c:pt idx="39">
                  <c:v>210.229996</c:v>
                </c:pt>
                <c:pt idx="40">
                  <c:v>207.41000399999999</c:v>
                </c:pt>
                <c:pt idx="41">
                  <c:v>207.33999600000001</c:v>
                </c:pt>
                <c:pt idx="42">
                  <c:v>206.38999899999999</c:v>
                </c:pt>
                <c:pt idx="43">
                  <c:v>205.61000100000001</c:v>
                </c:pt>
                <c:pt idx="44">
                  <c:v>204.779999</c:v>
                </c:pt>
                <c:pt idx="45">
                  <c:v>201.720001</c:v>
                </c:pt>
                <c:pt idx="46">
                  <c:v>201.14999399999999</c:v>
                </c:pt>
                <c:pt idx="47">
                  <c:v>200.30999800000001</c:v>
                </c:pt>
                <c:pt idx="48">
                  <c:v>198</c:v>
                </c:pt>
                <c:pt idx="49">
                  <c:v>195.020004</c:v>
                </c:pt>
                <c:pt idx="50">
                  <c:v>194.479996</c:v>
                </c:pt>
                <c:pt idx="51">
                  <c:v>185.75</c:v>
                </c:pt>
                <c:pt idx="52">
                  <c:v>184.80999800000001</c:v>
                </c:pt>
              </c:numCache>
            </c:numRef>
          </c:val>
          <c:smooth val="0"/>
          <c:extLst>
            <c:ext xmlns:c16="http://schemas.microsoft.com/office/drawing/2014/chart" uri="{C3380CC4-5D6E-409C-BE32-E72D297353CC}">
              <c16:uniqueId val="{00000001-3D27-3041-B22A-DE4FD31EA28E}"/>
            </c:ext>
          </c:extLst>
        </c:ser>
        <c:dLbls>
          <c:showLegendKey val="0"/>
          <c:showVal val="0"/>
          <c:showCatName val="0"/>
          <c:showSerName val="0"/>
          <c:showPercent val="0"/>
          <c:showBubbleSize val="0"/>
        </c:dLbls>
        <c:marker val="1"/>
        <c:smooth val="0"/>
        <c:axId val="1602106288"/>
        <c:axId val="1127553151"/>
      </c:lineChart>
      <c:dateAx>
        <c:axId val="160210628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127553151"/>
        <c:crosses val="autoZero"/>
        <c:auto val="1"/>
        <c:lblOffset val="100"/>
        <c:baseTimeUnit val="days"/>
      </c:dateAx>
      <c:valAx>
        <c:axId val="112755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602106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1"/>
          <c:tx>
            <c:strRef>
              <c:f>'Dashboard 2'!$Q$37</c:f>
              <c:strCache>
                <c:ptCount val="1"/>
                <c:pt idx="0">
                  <c:v>Net income</c:v>
                </c:pt>
              </c:strCache>
            </c:strRef>
          </c:tx>
          <c:spPr>
            <a:solidFill>
              <a:schemeClr val="accent2">
                <a:lumMod val="40000"/>
                <a:lumOff val="60000"/>
              </a:schemeClr>
            </a:solidFill>
            <a:ln>
              <a:noFill/>
            </a:ln>
            <a:effectLst/>
          </c:spPr>
          <c:invertIfNegative val="0"/>
          <c:cat>
            <c:numRef>
              <c:f>'Dashboard 2'!$R$35:$U$35</c:f>
              <c:numCache>
                <c:formatCode>General</c:formatCode>
                <c:ptCount val="4"/>
                <c:pt idx="0">
                  <c:v>2018</c:v>
                </c:pt>
                <c:pt idx="1">
                  <c:v>2019</c:v>
                </c:pt>
                <c:pt idx="2">
                  <c:v>2020</c:v>
                </c:pt>
                <c:pt idx="3">
                  <c:v>2021</c:v>
                </c:pt>
              </c:numCache>
            </c:numRef>
          </c:cat>
          <c:val>
            <c:numRef>
              <c:f>'Dashboard 2'!$R$37:$U$37</c:f>
              <c:numCache>
                <c:formatCode>_(* #,##0_);_(* \(#,##0\);_(* "-"??_);_(@_)</c:formatCode>
                <c:ptCount val="4"/>
                <c:pt idx="0">
                  <c:v>61412</c:v>
                </c:pt>
                <c:pt idx="1">
                  <c:v>80234</c:v>
                </c:pt>
                <c:pt idx="2">
                  <c:v>140350</c:v>
                </c:pt>
                <c:pt idx="3" formatCode="#,##0">
                  <c:v>143284</c:v>
                </c:pt>
              </c:numCache>
            </c:numRef>
          </c:val>
          <c:extLst>
            <c:ext xmlns:c16="http://schemas.microsoft.com/office/drawing/2014/chart" uri="{C3380CC4-5D6E-409C-BE32-E72D297353CC}">
              <c16:uniqueId val="{00000001-4380-C043-9E79-F179017B0E37}"/>
            </c:ext>
          </c:extLst>
        </c:ser>
        <c:dLbls>
          <c:showLegendKey val="0"/>
          <c:showVal val="0"/>
          <c:showCatName val="0"/>
          <c:showSerName val="0"/>
          <c:showPercent val="0"/>
          <c:showBubbleSize val="0"/>
        </c:dLbls>
        <c:gapWidth val="58"/>
        <c:overlap val="100"/>
        <c:axId val="1517931552"/>
        <c:axId val="679268624"/>
      </c:barChart>
      <c:barChart>
        <c:barDir val="col"/>
        <c:grouping val="stacked"/>
        <c:varyColors val="0"/>
        <c:ser>
          <c:idx val="0"/>
          <c:order val="0"/>
          <c:tx>
            <c:strRef>
              <c:f>'Dashboard 2'!$Q$36</c:f>
              <c:strCache>
                <c:ptCount val="1"/>
                <c:pt idx="0">
                  <c:v>Gross profit</c:v>
                </c:pt>
              </c:strCache>
            </c:strRef>
          </c:tx>
          <c:spPr>
            <a:solidFill>
              <a:srgbClr val="E26932"/>
            </a:solidFill>
            <a:ln>
              <a:noFill/>
            </a:ln>
            <a:effectLst/>
          </c:spPr>
          <c:invertIfNegative val="0"/>
          <c:cat>
            <c:numRef>
              <c:f>'Dashboard 2'!$R$35:$U$35</c:f>
              <c:numCache>
                <c:formatCode>General</c:formatCode>
                <c:ptCount val="4"/>
                <c:pt idx="0">
                  <c:v>2018</c:v>
                </c:pt>
                <c:pt idx="1">
                  <c:v>2019</c:v>
                </c:pt>
                <c:pt idx="2">
                  <c:v>2020</c:v>
                </c:pt>
                <c:pt idx="3">
                  <c:v>2021</c:v>
                </c:pt>
              </c:numCache>
            </c:numRef>
          </c:cat>
          <c:val>
            <c:numRef>
              <c:f>'Dashboard 2'!$R$36:$U$36</c:f>
              <c:numCache>
                <c:formatCode>_(* #,##0_);_(* \(#,##0\);_(* "-"??_);_(@_)</c:formatCode>
                <c:ptCount val="4"/>
                <c:pt idx="0">
                  <c:v>143222</c:v>
                </c:pt>
                <c:pt idx="1">
                  <c:v>169915</c:v>
                </c:pt>
                <c:pt idx="2">
                  <c:v>227344</c:v>
                </c:pt>
                <c:pt idx="3">
                  <c:v>296084</c:v>
                </c:pt>
              </c:numCache>
            </c:numRef>
          </c:val>
          <c:extLst>
            <c:ext xmlns:c16="http://schemas.microsoft.com/office/drawing/2014/chart" uri="{C3380CC4-5D6E-409C-BE32-E72D297353CC}">
              <c16:uniqueId val="{00000000-4380-C043-9E79-F179017B0E37}"/>
            </c:ext>
          </c:extLst>
        </c:ser>
        <c:dLbls>
          <c:showLegendKey val="0"/>
          <c:showVal val="0"/>
          <c:showCatName val="0"/>
          <c:showSerName val="0"/>
          <c:showPercent val="0"/>
          <c:showBubbleSize val="0"/>
        </c:dLbls>
        <c:gapWidth val="271"/>
        <c:overlap val="100"/>
        <c:axId val="402556064"/>
        <c:axId val="402579040"/>
      </c:barChart>
      <c:catAx>
        <c:axId val="151793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679268624"/>
        <c:crosses val="autoZero"/>
        <c:auto val="1"/>
        <c:lblAlgn val="ctr"/>
        <c:lblOffset val="100"/>
        <c:noMultiLvlLbl val="0"/>
      </c:catAx>
      <c:valAx>
        <c:axId val="679268624"/>
        <c:scaling>
          <c:orientation val="minMax"/>
        </c:scaling>
        <c:delete val="1"/>
        <c:axPos val="l"/>
        <c:numFmt formatCode="_(* #,##0_);_(* \(#,##0\);_(* &quot;-&quot;??_);_(@_)" sourceLinked="1"/>
        <c:majorTickMark val="none"/>
        <c:minorTickMark val="none"/>
        <c:tickLblPos val="nextTo"/>
        <c:crossAx val="1517931552"/>
        <c:crosses val="autoZero"/>
        <c:crossBetween val="between"/>
      </c:valAx>
      <c:valAx>
        <c:axId val="402579040"/>
        <c:scaling>
          <c:orientation val="minMax"/>
        </c:scaling>
        <c:delete val="0"/>
        <c:axPos val="r"/>
        <c:numFmt formatCode="_(* #,##0_);_(* \(#,##0\);_(* &quot;-&quot;??_);_(@_)" sourceLinked="1"/>
        <c:majorTickMark val="out"/>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402556064"/>
        <c:crosses val="max"/>
        <c:crossBetween val="between"/>
      </c:valAx>
      <c:catAx>
        <c:axId val="402556064"/>
        <c:scaling>
          <c:orientation val="minMax"/>
        </c:scaling>
        <c:delete val="1"/>
        <c:axPos val="b"/>
        <c:numFmt formatCode="General" sourceLinked="1"/>
        <c:majorTickMark val="out"/>
        <c:minorTickMark val="none"/>
        <c:tickLblPos val="nextTo"/>
        <c:crossAx val="4025790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EFE77309-431D-3D43-B9FE-2E659E6B4CCF}">
          <cx:spPr>
            <a:solidFill>
              <a:srgbClr val="E26932"/>
            </a:solidFill>
          </cx:spPr>
          <cx:dataPt idx="6">
            <cx:spPr>
              <a:solidFill>
                <a:srgbClr val="E7E6E6">
                  <a:lumMod val="75000"/>
                </a:srgbClr>
              </a:solidFill>
            </cx:spPr>
          </cx:dataPt>
          <cx:dataLabels pos="outEnd">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subtotals>
              <cx:idx val="6"/>
              <cx:idx val="7"/>
            </cx:subtotals>
          </cx:layoutPr>
        </cx:series>
      </cx:plotAreaRegion>
      <cx:axis id="0">
        <cx:catScaling gapWidth="0.5"/>
        <cx:tickLabels/>
        <cx:txPr>
          <a:bodyPr spcFirstLastPara="1" vertOverflow="ellipsis" horzOverflow="overflow" wrap="square" lIns="0" tIns="0" rIns="0" bIns="0" anchor="ctr" anchorCtr="1"/>
          <a:lstStyle/>
          <a:p>
            <a:pPr algn="ctr" rtl="0">
              <a:defRPr sz="700" b="1"/>
            </a:pPr>
            <a:endParaRPr lang="en-US" sz="700" b="1" i="0" u="none" strike="noStrike" baseline="0">
              <a:solidFill>
                <a:sysClr val="windowText" lastClr="000000">
                  <a:lumMod val="65000"/>
                  <a:lumOff val="35000"/>
                </a:sysClr>
              </a:solidFill>
              <a:latin typeface="Calibri" panose="020F0502020204030204"/>
            </a:endParaRPr>
          </a:p>
        </cx:txPr>
      </cx:axis>
      <cx:axis id="1">
        <cx:valScaling/>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1.png"/><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3.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ustomXml" Target="../ink/ink1.xml"/><Relationship Id="rId11" Type="http://schemas.openxmlformats.org/officeDocument/2006/relationships/image" Target="../media/image20.png"/><Relationship Id="rId10" Type="http://schemas.openxmlformats.org/officeDocument/2006/relationships/customXml" Target="../ink/ink2.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63500</xdr:colOff>
      <xdr:row>9</xdr:row>
      <xdr:rowOff>38100</xdr:rowOff>
    </xdr:from>
    <xdr:to>
      <xdr:col>11</xdr:col>
      <xdr:colOff>787400</xdr:colOff>
      <xdr:row>54</xdr:row>
      <xdr:rowOff>63500</xdr:rowOff>
    </xdr:to>
    <xdr:sp macro="" textlink="">
      <xdr:nvSpPr>
        <xdr:cNvPr id="2" name="TextBox 1">
          <a:extLst>
            <a:ext uri="{FF2B5EF4-FFF2-40B4-BE49-F238E27FC236}">
              <a16:creationId xmlns:a16="http://schemas.microsoft.com/office/drawing/2014/main" id="{D90A9AA7-A7C5-464F-9FEB-192B18E2A819}"/>
            </a:ext>
          </a:extLst>
        </xdr:cNvPr>
        <xdr:cNvSpPr txBox="1"/>
      </xdr:nvSpPr>
      <xdr:spPr>
        <a:xfrm>
          <a:off x="889000" y="2209800"/>
          <a:ext cx="8978900" cy="10883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chemeClr val="dk1"/>
              </a:solidFill>
              <a:effectLst/>
              <a:latin typeface="+mn-lt"/>
              <a:ea typeface="+mn-ea"/>
              <a:cs typeface="+mn-cs"/>
            </a:rPr>
            <a:t>Dear Shareholders,</a:t>
          </a:r>
          <a:endParaRPr lang="en-MX" sz="1300">
            <a:solidFill>
              <a:schemeClr val="dk1"/>
            </a:solidFill>
            <a:effectLst/>
            <a:latin typeface="+mn-lt"/>
            <a:ea typeface="+mn-ea"/>
            <a:cs typeface="+mn-cs"/>
          </a:endParaRPr>
        </a:p>
        <a:p>
          <a:r>
            <a:rPr lang="en-US" sz="1300">
              <a:solidFill>
                <a:schemeClr val="dk1"/>
              </a:solidFill>
              <a:effectLst/>
              <a:latin typeface="+mn-lt"/>
              <a:ea typeface="+mn-ea"/>
              <a:cs typeface="+mn-cs"/>
            </a:rPr>
            <a:t> </a:t>
          </a:r>
          <a:endParaRPr lang="en-MX" sz="1300">
            <a:solidFill>
              <a:schemeClr val="dk1"/>
            </a:solidFill>
            <a:effectLst/>
            <a:latin typeface="+mn-lt"/>
            <a:ea typeface="+mn-ea"/>
            <a:cs typeface="+mn-cs"/>
          </a:endParaRPr>
        </a:p>
        <a:p>
          <a:r>
            <a:rPr lang="en-US" sz="1300">
              <a:solidFill>
                <a:schemeClr val="dk1"/>
              </a:solidFill>
              <a:effectLst/>
              <a:latin typeface="+mn-lt"/>
              <a:ea typeface="+mn-ea"/>
              <a:cs typeface="+mn-cs"/>
            </a:rPr>
            <a:t>	Another year has passed by, we have been through difficult times due to the global pandemic of COVID-19 that has affected all of us, including our loved ones. We’ve come a long way since 1999, date in which Alibaba was first founded by 18 individuals and when our first thought that the Internet would be key for all enterprises to prosper became real. </a:t>
          </a:r>
          <a:endParaRPr lang="en-MX" sz="1300">
            <a:solidFill>
              <a:schemeClr val="dk1"/>
            </a:solidFill>
            <a:effectLst/>
            <a:latin typeface="+mn-lt"/>
            <a:ea typeface="+mn-ea"/>
            <a:cs typeface="+mn-cs"/>
          </a:endParaRPr>
        </a:p>
        <a:p>
          <a:r>
            <a:rPr lang="en-US" sz="1300">
              <a:solidFill>
                <a:schemeClr val="dk1"/>
              </a:solidFill>
              <a:effectLst/>
              <a:latin typeface="+mn-lt"/>
              <a:ea typeface="+mn-ea"/>
              <a:cs typeface="+mn-cs"/>
            </a:rPr>
            <a:t>We’ve been working hard to accomplish our objectives and visions for next years and even though the pandemic isn’t over yet, we are proud to communicate that our business is holding better than ever, and we continue being very well positioned as a consumption market. Despite the impact of the pandemic, our stock prices in the year in which the pandemic was at its highest point, 2020, we had our highest increment in October because</a:t>
          </a:r>
          <a:r>
            <a:rPr lang="en-US" sz="1300" baseline="0">
              <a:solidFill>
                <a:schemeClr val="dk1"/>
              </a:solidFill>
              <a:effectLst/>
              <a:latin typeface="+mn-lt"/>
              <a:ea typeface="+mn-ea"/>
              <a:cs typeface="+mn-cs"/>
            </a:rPr>
            <a:t> our sales and revenues are increasing because of an increment in ecommerce worldwide</a:t>
          </a:r>
          <a:r>
            <a:rPr lang="en-US" sz="1300">
              <a:solidFill>
                <a:schemeClr val="dk1"/>
              </a:solidFill>
              <a:effectLst/>
              <a:latin typeface="+mn-lt"/>
              <a:ea typeface="+mn-ea"/>
              <a:cs typeface="+mn-cs"/>
            </a:rPr>
            <a:t>. We've had a retention of custumers of 96% in lower tier markets,</a:t>
          </a:r>
          <a:r>
            <a:rPr lang="en-US" sz="1300" baseline="0">
              <a:solidFill>
                <a:schemeClr val="dk1"/>
              </a:solidFill>
              <a:effectLst/>
              <a:latin typeface="+mn-lt"/>
              <a:ea typeface="+mn-ea"/>
              <a:cs typeface="+mn-cs"/>
            </a:rPr>
            <a:t> which compared to our strongest competitors it's an incredible percentage.</a:t>
          </a:r>
        </a:p>
        <a:p>
          <a:r>
            <a:rPr lang="en-US" sz="1300">
              <a:solidFill>
                <a:schemeClr val="dk1"/>
              </a:solidFill>
              <a:effectLst/>
              <a:latin typeface="+mn-lt"/>
              <a:ea typeface="+mn-ea"/>
              <a:cs typeface="+mn-cs"/>
            </a:rPr>
            <a:t> </a:t>
          </a:r>
          <a:endParaRPr lang="en-MX" sz="1300">
            <a:solidFill>
              <a:schemeClr val="dk1"/>
            </a:solidFill>
            <a:effectLst/>
            <a:latin typeface="+mn-lt"/>
            <a:ea typeface="+mn-ea"/>
            <a:cs typeface="+mn-cs"/>
          </a:endParaRPr>
        </a:p>
        <a:p>
          <a:r>
            <a:rPr lang="en-US" sz="1300">
              <a:solidFill>
                <a:schemeClr val="dk1"/>
              </a:solidFill>
              <a:effectLst/>
              <a:latin typeface="+mn-lt"/>
              <a:ea typeface="+mn-ea"/>
              <a:cs typeface="+mn-cs"/>
            </a:rPr>
            <a:t>	Our revenues for this year have increased 41% from RMB 509 billion to RMB 717 billion, which means the pandemic had an effect of an increment in our sales. Our biggest segment of revenue is of retail and wholesale commerce in China and globally, and as of 2021, all our revenues from those segments have increased, including our international wholesale which increased 50% from 2020 to 2021. We are proud to say that each year we reach more consumers, before the pandemic, we had 780 million active consumers, and as of March 31, 2021, we have 828 million, a 14% increment. All this increments in numbers</a:t>
          </a:r>
          <a:r>
            <a:rPr lang="en-US" sz="1300" baseline="0">
              <a:solidFill>
                <a:schemeClr val="dk1"/>
              </a:solidFill>
              <a:effectLst/>
              <a:latin typeface="+mn-lt"/>
              <a:ea typeface="+mn-ea"/>
              <a:cs typeface="+mn-cs"/>
            </a:rPr>
            <a:t> mean that despite the fact that the global economy has shifted due to external facotrs, we have been able to stay committed to our customers and shareholders.</a:t>
          </a:r>
          <a:endParaRPr lang="en-MX" sz="1300">
            <a:solidFill>
              <a:schemeClr val="dk1"/>
            </a:solidFill>
            <a:effectLst/>
            <a:latin typeface="+mn-lt"/>
            <a:ea typeface="+mn-ea"/>
            <a:cs typeface="+mn-cs"/>
          </a:endParaRPr>
        </a:p>
        <a:p>
          <a:r>
            <a:rPr lang="en-US" sz="1300">
              <a:solidFill>
                <a:schemeClr val="dk1"/>
              </a:solidFill>
              <a:effectLst/>
              <a:latin typeface="+mn-lt"/>
              <a:ea typeface="+mn-ea"/>
              <a:cs typeface="+mn-cs"/>
            </a:rPr>
            <a:t> </a:t>
          </a:r>
          <a:endParaRPr lang="en-MX" sz="1300">
            <a:solidFill>
              <a:schemeClr val="dk1"/>
            </a:solidFill>
            <a:effectLst/>
            <a:latin typeface="+mn-lt"/>
            <a:ea typeface="+mn-ea"/>
            <a:cs typeface="+mn-cs"/>
          </a:endParaRPr>
        </a:p>
        <a:p>
          <a:r>
            <a:rPr lang="en-US" sz="1300">
              <a:solidFill>
                <a:schemeClr val="dk1"/>
              </a:solidFill>
              <a:effectLst/>
              <a:latin typeface="+mn-lt"/>
              <a:ea typeface="+mn-ea"/>
              <a:cs typeface="+mn-cs"/>
            </a:rPr>
            <a:t>	As we know, Single Day is one of our most important days of the year due to all the sales there can be in a day. Compared to 2019, before the pandemic, our orders in that day increased by 23%, which could be due to more people staying at home and doing more online shopping. One of our main objectives for this next years is to also focus on sales </a:t>
          </a:r>
          <a:r>
            <a:rPr lang="es-ES" sz="1300">
              <a:solidFill>
                <a:schemeClr val="dk1"/>
              </a:solidFill>
              <a:effectLst/>
              <a:latin typeface="+mn-lt"/>
              <a:ea typeface="+mn-ea"/>
              <a:cs typeface="+mn-cs"/>
            </a:rPr>
            <a:t>over the year to be able to increase our active consumers and our conversion rate to a better percentage.</a:t>
          </a:r>
          <a:endParaRPr lang="en-MX" sz="1300">
            <a:solidFill>
              <a:schemeClr val="dk1"/>
            </a:solidFill>
            <a:effectLst/>
            <a:latin typeface="+mn-lt"/>
            <a:ea typeface="+mn-ea"/>
            <a:cs typeface="+mn-cs"/>
          </a:endParaRPr>
        </a:p>
        <a:p>
          <a:r>
            <a:rPr lang="en-US" sz="1300">
              <a:solidFill>
                <a:schemeClr val="dk1"/>
              </a:solidFill>
              <a:effectLst/>
              <a:latin typeface="+mn-lt"/>
              <a:ea typeface="+mn-ea"/>
              <a:cs typeface="+mn-cs"/>
            </a:rPr>
            <a:t>To measure our ecommerce, one of the metrics we use the most is the Mobile Monthly Active Users (MAU), and for all the quarters of 2020 there was an increment of users and as of March 2021, our mobile MAUs is of 925 million, compared to 902 million in December 2020. This metric means that people used</a:t>
          </a:r>
          <a:r>
            <a:rPr lang="en-US" sz="1300" baseline="0">
              <a:solidFill>
                <a:schemeClr val="dk1"/>
              </a:solidFill>
              <a:effectLst/>
              <a:latin typeface="+mn-lt"/>
              <a:ea typeface="+mn-ea"/>
              <a:cs typeface="+mn-cs"/>
            </a:rPr>
            <a:t> more their mobile phone to make purchases and our retention in consumers in China is increasing, therefore investing in technology and marketing has been really beneficial this past year.</a:t>
          </a:r>
          <a:endParaRPr lang="en-MX" sz="1300">
            <a:solidFill>
              <a:schemeClr val="dk1"/>
            </a:solidFill>
            <a:effectLst/>
            <a:latin typeface="+mn-lt"/>
            <a:ea typeface="+mn-ea"/>
            <a:cs typeface="+mn-cs"/>
          </a:endParaRPr>
        </a:p>
        <a:p>
          <a:r>
            <a:rPr lang="en-US" sz="1300">
              <a:solidFill>
                <a:schemeClr val="dk1"/>
              </a:solidFill>
              <a:effectLst/>
              <a:latin typeface="+mn-lt"/>
              <a:ea typeface="+mn-ea"/>
              <a:cs typeface="+mn-cs"/>
            </a:rPr>
            <a:t> </a:t>
          </a:r>
          <a:endParaRPr lang="en-MX" sz="1300">
            <a:solidFill>
              <a:schemeClr val="dk1"/>
            </a:solidFill>
            <a:effectLst/>
            <a:latin typeface="+mn-lt"/>
            <a:ea typeface="+mn-ea"/>
            <a:cs typeface="+mn-cs"/>
          </a:endParaRPr>
        </a:p>
        <a:p>
          <a:r>
            <a:rPr lang="en-US" sz="1300">
              <a:solidFill>
                <a:schemeClr val="dk1"/>
              </a:solidFill>
              <a:effectLst/>
              <a:latin typeface="+mn-lt"/>
              <a:ea typeface="+mn-ea"/>
              <a:cs typeface="+mn-cs"/>
            </a:rPr>
            <a:t>	Both of our China retail commerce have had a good impact over the last year. Taobao, China’s largest social commerce platform in terms of GMV had a year over year growth rate of online physical goods GMV of 20%. As for Tmall, the world’s largest third-party online and mobile commerce platform for brands and retailers in terms of GMV, the growth was of 23% for the twelve months ended March 31,2021. China retail commerce has been the biggest of our segments, therefore we are working on achieving</a:t>
          </a:r>
          <a:r>
            <a:rPr lang="en-US" sz="1300" baseline="0">
              <a:solidFill>
                <a:schemeClr val="dk1"/>
              </a:solidFill>
              <a:effectLst/>
              <a:latin typeface="+mn-lt"/>
              <a:ea typeface="+mn-ea"/>
              <a:cs typeface="+mn-cs"/>
            </a:rPr>
            <a:t> our objectives of increasing our ecommerce in the international segment.</a:t>
          </a:r>
          <a:endParaRPr lang="en-MX" sz="1300">
            <a:solidFill>
              <a:schemeClr val="dk1"/>
            </a:solidFill>
            <a:effectLst/>
            <a:latin typeface="+mn-lt"/>
            <a:ea typeface="+mn-ea"/>
            <a:cs typeface="+mn-cs"/>
          </a:endParaRPr>
        </a:p>
        <a:p>
          <a:r>
            <a:rPr lang="en-US" sz="1300">
              <a:solidFill>
                <a:schemeClr val="dk1"/>
              </a:solidFill>
              <a:effectLst/>
              <a:latin typeface="+mn-lt"/>
              <a:ea typeface="+mn-ea"/>
              <a:cs typeface="+mn-cs"/>
            </a:rPr>
            <a:t> </a:t>
          </a:r>
          <a:endParaRPr lang="en-MX" sz="1300">
            <a:solidFill>
              <a:schemeClr val="dk1"/>
            </a:solidFill>
            <a:effectLst/>
            <a:latin typeface="+mn-lt"/>
            <a:ea typeface="+mn-ea"/>
            <a:cs typeface="+mn-cs"/>
          </a:endParaRPr>
        </a:p>
        <a:p>
          <a:r>
            <a:rPr lang="en-US" sz="1300">
              <a:solidFill>
                <a:schemeClr val="dk1"/>
              </a:solidFill>
              <a:effectLst/>
              <a:latin typeface="+mn-lt"/>
              <a:ea typeface="+mn-ea"/>
              <a:cs typeface="+mn-cs"/>
            </a:rPr>
            <a:t>	We know the years to come are difficult for the global economy, but Alibaba’s goal is to create value for society and to continue to maintain market leadership as the digital world of commerce grow. We want to thank you for believing in us and for your support, we can assure you we are working for a better Company for all of us.</a:t>
          </a:r>
          <a:endParaRPr lang="en-MX" sz="1300">
            <a:solidFill>
              <a:schemeClr val="dk1"/>
            </a:solidFill>
            <a:effectLst/>
            <a:latin typeface="+mn-lt"/>
            <a:ea typeface="+mn-ea"/>
            <a:cs typeface="+mn-cs"/>
          </a:endParaRPr>
        </a:p>
        <a:p>
          <a:r>
            <a:rPr lang="en-MX" sz="1300">
              <a:solidFill>
                <a:schemeClr val="dk1"/>
              </a:solidFill>
              <a:effectLst/>
              <a:latin typeface="+mn-lt"/>
              <a:ea typeface="+mn-ea"/>
              <a:cs typeface="+mn-cs"/>
            </a:rPr>
            <a:t> </a:t>
          </a:r>
        </a:p>
        <a:p>
          <a:r>
            <a:rPr lang="en-US" sz="1300">
              <a:solidFill>
                <a:schemeClr val="dk1"/>
              </a:solidFill>
              <a:effectLst/>
              <a:latin typeface="+mn-lt"/>
              <a:ea typeface="+mn-ea"/>
              <a:cs typeface="+mn-cs"/>
            </a:rPr>
            <a:t> </a:t>
          </a:r>
          <a:endParaRPr lang="en-MX" sz="1300">
            <a:solidFill>
              <a:schemeClr val="dk1"/>
            </a:solidFill>
            <a:effectLst/>
            <a:latin typeface="+mn-lt"/>
            <a:ea typeface="+mn-ea"/>
            <a:cs typeface="+mn-cs"/>
          </a:endParaRPr>
        </a:p>
        <a:p>
          <a:r>
            <a:rPr lang="es-ES" sz="1300" b="1">
              <a:solidFill>
                <a:schemeClr val="dk1"/>
              </a:solidFill>
              <a:effectLst/>
              <a:latin typeface="+mn-lt"/>
              <a:ea typeface="+mn-ea"/>
              <a:cs typeface="+mn-cs"/>
            </a:rPr>
            <a:t>Mirna Garza Garza</a:t>
          </a:r>
          <a:endParaRPr lang="en-MX" sz="1300" b="1">
            <a:solidFill>
              <a:schemeClr val="dk1"/>
            </a:solidFill>
            <a:effectLst/>
            <a:latin typeface="+mn-lt"/>
            <a:ea typeface="+mn-ea"/>
            <a:cs typeface="+mn-cs"/>
          </a:endParaRPr>
        </a:p>
        <a:p>
          <a:r>
            <a:rPr lang="en-US" sz="1300">
              <a:solidFill>
                <a:schemeClr val="dk1"/>
              </a:solidFill>
              <a:effectLst/>
              <a:latin typeface="+mn-lt"/>
              <a:ea typeface="+mn-ea"/>
              <a:cs typeface="+mn-cs"/>
            </a:rPr>
            <a:t>Chairman and Chief Executive Officer</a:t>
          </a:r>
          <a:endParaRPr lang="en-MX" sz="1300">
            <a:solidFill>
              <a:schemeClr val="dk1"/>
            </a:solidFill>
            <a:effectLst/>
            <a:latin typeface="+mn-lt"/>
            <a:ea typeface="+mn-ea"/>
            <a:cs typeface="+mn-cs"/>
          </a:endParaRPr>
        </a:p>
        <a:p>
          <a:r>
            <a:rPr lang="en-US" sz="1300">
              <a:solidFill>
                <a:schemeClr val="dk1"/>
              </a:solidFill>
              <a:effectLst/>
              <a:latin typeface="+mn-lt"/>
              <a:ea typeface="+mn-ea"/>
              <a:cs typeface="+mn-cs"/>
            </a:rPr>
            <a:t>Alibaba Group Holding Limited</a:t>
          </a:r>
          <a:endParaRPr lang="en-MX" sz="1300">
            <a:solidFill>
              <a:schemeClr val="dk1"/>
            </a:solidFill>
            <a:effectLst/>
            <a:latin typeface="+mn-lt"/>
            <a:ea typeface="+mn-ea"/>
            <a:cs typeface="+mn-cs"/>
          </a:endParaRPr>
        </a:p>
        <a:p>
          <a:r>
            <a:rPr lang="en-MX" sz="1300">
              <a:solidFill>
                <a:schemeClr val="dk1"/>
              </a:solidFill>
              <a:effectLst/>
              <a:latin typeface="+mn-lt"/>
              <a:ea typeface="+mn-ea"/>
              <a:cs typeface="+mn-cs"/>
            </a:rPr>
            <a:t> </a:t>
          </a:r>
        </a:p>
        <a:p>
          <a:endParaRPr lang="en-US" sz="1300"/>
        </a:p>
      </xdr:txBody>
    </xdr:sp>
    <xdr:clientData/>
  </xdr:twoCellAnchor>
  <xdr:twoCellAnchor editAs="oneCell">
    <xdr:from>
      <xdr:col>9</xdr:col>
      <xdr:colOff>25400</xdr:colOff>
      <xdr:row>2</xdr:row>
      <xdr:rowOff>135467</xdr:rowOff>
    </xdr:from>
    <xdr:to>
      <xdr:col>10</xdr:col>
      <xdr:colOff>609981</xdr:colOff>
      <xdr:row>6</xdr:row>
      <xdr:rowOff>231802</xdr:rowOff>
    </xdr:to>
    <xdr:pic>
      <xdr:nvPicPr>
        <xdr:cNvPr id="3" name="Picture 2" descr="Download free vector Alibaba svg logo | LOGOSVG.COM">
          <a:extLst>
            <a:ext uri="{FF2B5EF4-FFF2-40B4-BE49-F238E27FC236}">
              <a16:creationId xmlns:a16="http://schemas.microsoft.com/office/drawing/2014/main" id="{FDAB17E3-5B4F-2540-BC31-0D5F1AA57A7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7493000" y="609600"/>
          <a:ext cx="1414314" cy="1044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23091</xdr:colOff>
      <xdr:row>4</xdr:row>
      <xdr:rowOff>12842</xdr:rowOff>
    </xdr:from>
    <xdr:to>
      <xdr:col>11</xdr:col>
      <xdr:colOff>810167</xdr:colOff>
      <xdr:row>16</xdr:row>
      <xdr:rowOff>127000</xdr:rowOff>
    </xdr:to>
    <xdr:graphicFrame macro="">
      <xdr:nvGraphicFramePr>
        <xdr:cNvPr id="5" name="Chart 4">
          <a:extLst>
            <a:ext uri="{FF2B5EF4-FFF2-40B4-BE49-F238E27FC236}">
              <a16:creationId xmlns:a16="http://schemas.microsoft.com/office/drawing/2014/main" id="{ED974040-3C0D-5A48-A036-108FB3F0E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463036</xdr:colOff>
      <xdr:row>45</xdr:row>
      <xdr:rowOff>135539</xdr:rowOff>
    </xdr:from>
    <xdr:to>
      <xdr:col>3</xdr:col>
      <xdr:colOff>578255</xdr:colOff>
      <xdr:row>48</xdr:row>
      <xdr:rowOff>145699</xdr:rowOff>
    </xdr:to>
    <xdr:sp macro="" textlink="">
      <xdr:nvSpPr>
        <xdr:cNvPr id="8" name="TextBox 7">
          <a:extLst>
            <a:ext uri="{FF2B5EF4-FFF2-40B4-BE49-F238E27FC236}">
              <a16:creationId xmlns:a16="http://schemas.microsoft.com/office/drawing/2014/main" id="{AEEC5F24-EC69-4447-B075-6CB7CD475D56}"/>
            </a:ext>
          </a:extLst>
        </xdr:cNvPr>
        <xdr:cNvSpPr txBox="1"/>
      </xdr:nvSpPr>
      <xdr:spPr>
        <a:xfrm>
          <a:off x="2111334" y="8309475"/>
          <a:ext cx="966389" cy="631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00B050"/>
              </a:solidFill>
            </a:rPr>
            <a:t>96%</a:t>
          </a:r>
        </a:p>
      </xdr:txBody>
    </xdr:sp>
    <xdr:clientData/>
  </xdr:twoCellAnchor>
  <xdr:twoCellAnchor>
    <xdr:from>
      <xdr:col>2</xdr:col>
      <xdr:colOff>452876</xdr:colOff>
      <xdr:row>49</xdr:row>
      <xdr:rowOff>105059</xdr:rowOff>
    </xdr:from>
    <xdr:to>
      <xdr:col>3</xdr:col>
      <xdr:colOff>588415</xdr:colOff>
      <xdr:row>52</xdr:row>
      <xdr:rowOff>115219</xdr:rowOff>
    </xdr:to>
    <xdr:sp macro="" textlink="">
      <xdr:nvSpPr>
        <xdr:cNvPr id="9" name="TextBox 8">
          <a:extLst>
            <a:ext uri="{FF2B5EF4-FFF2-40B4-BE49-F238E27FC236}">
              <a16:creationId xmlns:a16="http://schemas.microsoft.com/office/drawing/2014/main" id="{680ED7BF-6E12-9943-9F27-01100E9F1C1F}"/>
            </a:ext>
          </a:extLst>
        </xdr:cNvPr>
        <xdr:cNvSpPr txBox="1"/>
      </xdr:nvSpPr>
      <xdr:spPr>
        <a:xfrm>
          <a:off x="2101174" y="9103144"/>
          <a:ext cx="986709" cy="604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FF0000"/>
              </a:solidFill>
            </a:rPr>
            <a:t>81%</a:t>
          </a:r>
        </a:p>
      </xdr:txBody>
    </xdr:sp>
    <xdr:clientData/>
  </xdr:twoCellAnchor>
  <xdr:twoCellAnchor>
    <xdr:from>
      <xdr:col>2</xdr:col>
      <xdr:colOff>819015</xdr:colOff>
      <xdr:row>44</xdr:row>
      <xdr:rowOff>33370</xdr:rowOff>
    </xdr:from>
    <xdr:to>
      <xdr:col>7</xdr:col>
      <xdr:colOff>175638</xdr:colOff>
      <xdr:row>53</xdr:row>
      <xdr:rowOff>175638</xdr:rowOff>
    </xdr:to>
    <xdr:graphicFrame macro="">
      <xdr:nvGraphicFramePr>
        <xdr:cNvPr id="11" name="Chart 10">
          <a:extLst>
            <a:ext uri="{FF2B5EF4-FFF2-40B4-BE49-F238E27FC236}">
              <a16:creationId xmlns:a16="http://schemas.microsoft.com/office/drawing/2014/main" id="{F17A3BC5-BAE0-6842-84D3-DC8755716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143321</xdr:colOff>
      <xdr:row>45</xdr:row>
      <xdr:rowOff>138891</xdr:rowOff>
    </xdr:from>
    <xdr:to>
      <xdr:col>2</xdr:col>
      <xdr:colOff>207202</xdr:colOff>
      <xdr:row>49</xdr:row>
      <xdr:rowOff>49104</xdr:rowOff>
    </xdr:to>
    <xdr:pic>
      <xdr:nvPicPr>
        <xdr:cNvPr id="12" name="Picture 11" descr="Download free vector Alibaba svg logo | LOGOSVG.COM">
          <a:extLst>
            <a:ext uri="{FF2B5EF4-FFF2-40B4-BE49-F238E27FC236}">
              <a16:creationId xmlns:a16="http://schemas.microsoft.com/office/drawing/2014/main" id="{CC596F23-EA75-6E4A-90BB-9019C4B52597}"/>
            </a:ext>
          </a:extLst>
        </xdr:cNvPr>
        <xdr:cNvPicPr>
          <a:picLocks noChangeAspect="1" noChangeArrowheads="1"/>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967470" y="8312827"/>
          <a:ext cx="888030" cy="6728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92521</xdr:colOff>
      <xdr:row>49</xdr:row>
      <xdr:rowOff>94791</xdr:rowOff>
    </xdr:from>
    <xdr:to>
      <xdr:col>2</xdr:col>
      <xdr:colOff>346463</xdr:colOff>
      <xdr:row>52</xdr:row>
      <xdr:rowOff>144673</xdr:rowOff>
    </xdr:to>
    <xdr:pic>
      <xdr:nvPicPr>
        <xdr:cNvPr id="13" name="Picture 12" descr="Can JD.com become one of China&amp;#39;s top internet companies? | The Drum">
          <a:extLst>
            <a:ext uri="{FF2B5EF4-FFF2-40B4-BE49-F238E27FC236}">
              <a16:creationId xmlns:a16="http://schemas.microsoft.com/office/drawing/2014/main" id="{B55B2B49-D7E5-5143-ACE9-50F45225C570}"/>
            </a:ext>
          </a:extLst>
        </xdr:cNvPr>
        <xdr:cNvPicPr>
          <a:picLocks noChangeAspect="1" noChangeArrowheads="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a:stretch/>
      </xdr:blipFill>
      <xdr:spPr bwMode="auto">
        <a:xfrm>
          <a:off x="916670" y="9092876"/>
          <a:ext cx="1078091" cy="655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762000</xdr:colOff>
      <xdr:row>3</xdr:row>
      <xdr:rowOff>197555</xdr:rowOff>
    </xdr:from>
    <xdr:to>
      <xdr:col>5</xdr:col>
      <xdr:colOff>819727</xdr:colOff>
      <xdr:row>16</xdr:row>
      <xdr:rowOff>115454</xdr:rowOff>
    </xdr:to>
    <xdr:graphicFrame macro="">
      <xdr:nvGraphicFramePr>
        <xdr:cNvPr id="22" name="Chart 21">
          <a:extLst>
            <a:ext uri="{FF2B5EF4-FFF2-40B4-BE49-F238E27FC236}">
              <a16:creationId xmlns:a16="http://schemas.microsoft.com/office/drawing/2014/main" id="{FF1F1EFE-23AB-4245-B294-D4D3B493E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808182</xdr:colOff>
      <xdr:row>24</xdr:row>
      <xdr:rowOff>24844</xdr:rowOff>
    </xdr:from>
    <xdr:to>
      <xdr:col>12</xdr:col>
      <xdr:colOff>126287</xdr:colOff>
      <xdr:row>37</xdr:row>
      <xdr:rowOff>138544</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FF1935A4-9ADC-4344-9121-F1FA57FD2E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786582" y="4952444"/>
              <a:ext cx="4271105" cy="2628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46183</xdr:colOff>
      <xdr:row>45</xdr:row>
      <xdr:rowOff>19792</xdr:rowOff>
    </xdr:from>
    <xdr:to>
      <xdr:col>11</xdr:col>
      <xdr:colOff>796636</xdr:colOff>
      <xdr:row>55</xdr:row>
      <xdr:rowOff>115455</xdr:rowOff>
    </xdr:to>
    <xdr:graphicFrame macro="">
      <xdr:nvGraphicFramePr>
        <xdr:cNvPr id="34" name="Chart 33">
          <a:extLst>
            <a:ext uri="{FF2B5EF4-FFF2-40B4-BE49-F238E27FC236}">
              <a16:creationId xmlns:a16="http://schemas.microsoft.com/office/drawing/2014/main" id="{502ED4EF-56B5-684D-8CE6-FD5CC94D6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11546</xdr:colOff>
      <xdr:row>24</xdr:row>
      <xdr:rowOff>9336</xdr:rowOff>
    </xdr:from>
    <xdr:to>
      <xdr:col>6</xdr:col>
      <xdr:colOff>34638</xdr:colOff>
      <xdr:row>37</xdr:row>
      <xdr:rowOff>150091</xdr:rowOff>
    </xdr:to>
    <xdr:graphicFrame macro="">
      <xdr:nvGraphicFramePr>
        <xdr:cNvPr id="39" name="Chart 38">
          <a:extLst>
            <a:ext uri="{FF2B5EF4-FFF2-40B4-BE49-F238E27FC236}">
              <a16:creationId xmlns:a16="http://schemas.microsoft.com/office/drawing/2014/main" id="{B6BC5409-FA7D-C541-A93D-07B19D22C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821503</xdr:colOff>
      <xdr:row>4</xdr:row>
      <xdr:rowOff>23796</xdr:rowOff>
    </xdr:from>
    <xdr:to>
      <xdr:col>6</xdr:col>
      <xdr:colOff>16178</xdr:colOff>
      <xdr:row>17</xdr:row>
      <xdr:rowOff>104807</xdr:rowOff>
    </xdr:to>
    <xdr:graphicFrame macro="">
      <xdr:nvGraphicFramePr>
        <xdr:cNvPr id="13" name="Chart 12">
          <a:extLst>
            <a:ext uri="{FF2B5EF4-FFF2-40B4-BE49-F238E27FC236}">
              <a16:creationId xmlns:a16="http://schemas.microsoft.com/office/drawing/2014/main" id="{E915645C-6B3E-244A-833B-FEE5D0978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7362</xdr:colOff>
      <xdr:row>3</xdr:row>
      <xdr:rowOff>201016</xdr:rowOff>
    </xdr:from>
    <xdr:to>
      <xdr:col>12</xdr:col>
      <xdr:colOff>95857</xdr:colOff>
      <xdr:row>17</xdr:row>
      <xdr:rowOff>72802</xdr:rowOff>
    </xdr:to>
    <xdr:graphicFrame macro="">
      <xdr:nvGraphicFramePr>
        <xdr:cNvPr id="15" name="Chart 14">
          <a:extLst>
            <a:ext uri="{FF2B5EF4-FFF2-40B4-BE49-F238E27FC236}">
              <a16:creationId xmlns:a16="http://schemas.microsoft.com/office/drawing/2014/main" id="{D53550E5-AF74-8A42-AAC1-10516571C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28433</xdr:colOff>
      <xdr:row>46</xdr:row>
      <xdr:rowOff>28433</xdr:rowOff>
    </xdr:from>
    <xdr:to>
      <xdr:col>11</xdr:col>
      <xdr:colOff>739254</xdr:colOff>
      <xdr:row>57</xdr:row>
      <xdr:rowOff>161120</xdr:rowOff>
    </xdr:to>
    <xdr:graphicFrame macro="">
      <xdr:nvGraphicFramePr>
        <xdr:cNvPr id="18" name="Chart 17">
          <a:extLst>
            <a:ext uri="{FF2B5EF4-FFF2-40B4-BE49-F238E27FC236}">
              <a16:creationId xmlns:a16="http://schemas.microsoft.com/office/drawing/2014/main" id="{238783D9-932E-A64A-97CA-08581D540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819678</xdr:colOff>
      <xdr:row>24</xdr:row>
      <xdr:rowOff>14582</xdr:rowOff>
    </xdr:from>
    <xdr:to>
      <xdr:col>5</xdr:col>
      <xdr:colOff>817007</xdr:colOff>
      <xdr:row>37</xdr:row>
      <xdr:rowOff>165859</xdr:rowOff>
    </xdr:to>
    <xdr:graphicFrame macro="">
      <xdr:nvGraphicFramePr>
        <xdr:cNvPr id="20" name="Chart 19">
          <a:extLst>
            <a:ext uri="{FF2B5EF4-FFF2-40B4-BE49-F238E27FC236}">
              <a16:creationId xmlns:a16="http://schemas.microsoft.com/office/drawing/2014/main" id="{976D26C3-F2B7-224E-A3A2-5280F4411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805960</xdr:colOff>
      <xdr:row>24</xdr:row>
      <xdr:rowOff>20515</xdr:rowOff>
    </xdr:from>
    <xdr:to>
      <xdr:col>11</xdr:col>
      <xdr:colOff>800261</xdr:colOff>
      <xdr:row>37</xdr:row>
      <xdr:rowOff>146539</xdr:rowOff>
    </xdr:to>
    <xdr:graphicFrame macro="">
      <xdr:nvGraphicFramePr>
        <xdr:cNvPr id="25" name="Chart 24">
          <a:extLst>
            <a:ext uri="{FF2B5EF4-FFF2-40B4-BE49-F238E27FC236}">
              <a16:creationId xmlns:a16="http://schemas.microsoft.com/office/drawing/2014/main" id="{230300DD-1CB8-314D-A3B7-6D8FFAA9A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662021</xdr:colOff>
      <xdr:row>40</xdr:row>
      <xdr:rowOff>40530</xdr:rowOff>
    </xdr:from>
    <xdr:to>
      <xdr:col>2</xdr:col>
      <xdr:colOff>135106</xdr:colOff>
      <xdr:row>44</xdr:row>
      <xdr:rowOff>81064</xdr:rowOff>
    </xdr:to>
    <xdr:sp macro="" textlink="">
      <xdr:nvSpPr>
        <xdr:cNvPr id="27" name="TextBox 26">
          <a:extLst>
            <a:ext uri="{FF2B5EF4-FFF2-40B4-BE49-F238E27FC236}">
              <a16:creationId xmlns:a16="http://schemas.microsoft.com/office/drawing/2014/main" id="{56F7103C-C2E7-F84F-BEF3-440894EFDA56}"/>
            </a:ext>
          </a:extLst>
        </xdr:cNvPr>
        <xdr:cNvSpPr txBox="1"/>
      </xdr:nvSpPr>
      <xdr:spPr>
        <a:xfrm>
          <a:off x="662021" y="8119892"/>
          <a:ext cx="1121383" cy="797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2">
                  <a:lumMod val="50000"/>
                </a:schemeClr>
              </a:solidFill>
            </a:rPr>
            <a:t>2018</a:t>
          </a:r>
        </a:p>
        <a:p>
          <a:pPr algn="ctr"/>
          <a:r>
            <a:rPr lang="en-US" sz="1600" b="1">
              <a:solidFill>
                <a:schemeClr val="bg2">
                  <a:lumMod val="50000"/>
                </a:schemeClr>
              </a:solidFill>
            </a:rPr>
            <a:t>57%</a:t>
          </a:r>
        </a:p>
      </xdr:txBody>
    </xdr:sp>
    <xdr:clientData/>
  </xdr:twoCellAnchor>
  <xdr:twoCellAnchor>
    <xdr:from>
      <xdr:col>2</xdr:col>
      <xdr:colOff>202659</xdr:colOff>
      <xdr:row>40</xdr:row>
      <xdr:rowOff>44313</xdr:rowOff>
    </xdr:from>
    <xdr:to>
      <xdr:col>3</xdr:col>
      <xdr:colOff>378298</xdr:colOff>
      <xdr:row>44</xdr:row>
      <xdr:rowOff>67554</xdr:rowOff>
    </xdr:to>
    <xdr:sp macro="" textlink="">
      <xdr:nvSpPr>
        <xdr:cNvPr id="28" name="TextBox 27">
          <a:extLst>
            <a:ext uri="{FF2B5EF4-FFF2-40B4-BE49-F238E27FC236}">
              <a16:creationId xmlns:a16="http://schemas.microsoft.com/office/drawing/2014/main" id="{AB185A76-E80E-B34A-822A-DD266A128C55}"/>
            </a:ext>
          </a:extLst>
        </xdr:cNvPr>
        <xdr:cNvSpPr txBox="1"/>
      </xdr:nvSpPr>
      <xdr:spPr>
        <a:xfrm>
          <a:off x="1850957" y="8123675"/>
          <a:ext cx="1026809" cy="779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2">
                  <a:lumMod val="50000"/>
                </a:schemeClr>
              </a:solidFill>
            </a:rPr>
            <a:t>2019</a:t>
          </a:r>
        </a:p>
        <a:p>
          <a:pPr algn="ctr"/>
          <a:r>
            <a:rPr lang="en-US" sz="1600" b="1">
              <a:solidFill>
                <a:schemeClr val="bg2">
                  <a:lumMod val="50000"/>
                </a:schemeClr>
              </a:solidFill>
            </a:rPr>
            <a:t>45%</a:t>
          </a:r>
        </a:p>
      </xdr:txBody>
    </xdr:sp>
    <xdr:clientData/>
  </xdr:twoCellAnchor>
  <xdr:twoCellAnchor>
    <xdr:from>
      <xdr:col>3</xdr:col>
      <xdr:colOff>418831</xdr:colOff>
      <xdr:row>40</xdr:row>
      <xdr:rowOff>61606</xdr:rowOff>
    </xdr:from>
    <xdr:to>
      <xdr:col>4</xdr:col>
      <xdr:colOff>702554</xdr:colOff>
      <xdr:row>44</xdr:row>
      <xdr:rowOff>13510</xdr:rowOff>
    </xdr:to>
    <xdr:sp macro="" textlink="">
      <xdr:nvSpPr>
        <xdr:cNvPr id="29" name="TextBox 28">
          <a:extLst>
            <a:ext uri="{FF2B5EF4-FFF2-40B4-BE49-F238E27FC236}">
              <a16:creationId xmlns:a16="http://schemas.microsoft.com/office/drawing/2014/main" id="{1F2AE7AB-B69F-B64E-80EC-42952FC465B0}"/>
            </a:ext>
          </a:extLst>
        </xdr:cNvPr>
        <xdr:cNvSpPr txBox="1"/>
      </xdr:nvSpPr>
      <xdr:spPr>
        <a:xfrm>
          <a:off x="2918299" y="8140968"/>
          <a:ext cx="1107872" cy="708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2">
                  <a:lumMod val="50000"/>
                </a:schemeClr>
              </a:solidFill>
            </a:rPr>
            <a:t>2020</a:t>
          </a:r>
        </a:p>
        <a:p>
          <a:pPr algn="ctr"/>
          <a:r>
            <a:rPr lang="en-US" sz="1600" b="1">
              <a:solidFill>
                <a:schemeClr val="bg2">
                  <a:lumMod val="50000"/>
                </a:schemeClr>
              </a:solidFill>
            </a:rPr>
            <a:t>45%</a:t>
          </a:r>
        </a:p>
      </xdr:txBody>
    </xdr:sp>
    <xdr:clientData/>
  </xdr:twoCellAnchor>
  <xdr:twoCellAnchor>
    <xdr:from>
      <xdr:col>4</xdr:col>
      <xdr:colOff>740924</xdr:colOff>
      <xdr:row>40</xdr:row>
      <xdr:rowOff>51879</xdr:rowOff>
    </xdr:from>
    <xdr:to>
      <xdr:col>6</xdr:col>
      <xdr:colOff>270213</xdr:colOff>
      <xdr:row>44</xdr:row>
      <xdr:rowOff>40531</xdr:rowOff>
    </xdr:to>
    <xdr:sp macro="" textlink="">
      <xdr:nvSpPr>
        <xdr:cNvPr id="30" name="TextBox 29">
          <a:extLst>
            <a:ext uri="{FF2B5EF4-FFF2-40B4-BE49-F238E27FC236}">
              <a16:creationId xmlns:a16="http://schemas.microsoft.com/office/drawing/2014/main" id="{CCB056CA-3C59-7148-A3C6-D1801448C848}"/>
            </a:ext>
          </a:extLst>
        </xdr:cNvPr>
        <xdr:cNvSpPr txBox="1"/>
      </xdr:nvSpPr>
      <xdr:spPr>
        <a:xfrm>
          <a:off x="4064541" y="8131241"/>
          <a:ext cx="1177587" cy="745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2">
                  <a:lumMod val="50000"/>
                </a:schemeClr>
              </a:solidFill>
            </a:rPr>
            <a:t>2021</a:t>
          </a:r>
        </a:p>
        <a:p>
          <a:pPr algn="ctr"/>
          <a:r>
            <a:rPr lang="en-US" sz="1600" b="1">
              <a:solidFill>
                <a:schemeClr val="bg2">
                  <a:lumMod val="50000"/>
                </a:schemeClr>
              </a:solidFill>
            </a:rPr>
            <a:t>41%</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198140</xdr:colOff>
      <xdr:row>70</xdr:row>
      <xdr:rowOff>125000</xdr:rowOff>
    </xdr:from>
    <xdr:to>
      <xdr:col>17</xdr:col>
      <xdr:colOff>198500</xdr:colOff>
      <xdr:row>70</xdr:row>
      <xdr:rowOff>125360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7" name="Ink 6">
              <a:extLst>
                <a:ext uri="{FF2B5EF4-FFF2-40B4-BE49-F238E27FC236}">
                  <a16:creationId xmlns:a16="http://schemas.microsoft.com/office/drawing/2014/main" id="{0F61975D-F1F4-0443-ADD6-CC4CD1B92152}"/>
                </a:ext>
              </a:extLst>
            </xdr14:cNvPr>
            <xdr14:cNvContentPartPr/>
          </xdr14:nvContentPartPr>
          <xdr14:nvPr macro=""/>
          <xdr14:xfrm>
            <a:off x="14079240" y="11682000"/>
            <a:ext cx="360" cy="360"/>
          </xdr14:xfrm>
        </xdr:contentPart>
      </mc:Choice>
      <mc:Fallback xmlns="">
        <xdr:pic>
          <xdr:nvPicPr>
            <xdr:cNvPr id="7" name="Ink 6">
              <a:extLst>
                <a:ext uri="{FF2B5EF4-FFF2-40B4-BE49-F238E27FC236}">
                  <a16:creationId xmlns:a16="http://schemas.microsoft.com/office/drawing/2014/main" id="{9CF1A056-2C01-E140-B45A-94CFD4DAB15B}"/>
                </a:ext>
              </a:extLst>
            </xdr:cNvPr>
            <xdr:cNvPicPr/>
          </xdr:nvPicPr>
          <xdr:blipFill>
            <a:blip xmlns:r="http://schemas.openxmlformats.org/officeDocument/2006/relationships" r:embed="rId9"/>
            <a:stretch>
              <a:fillRect/>
            </a:stretch>
          </xdr:blipFill>
          <xdr:spPr>
            <a:xfrm>
              <a:off x="14070600" y="11673000"/>
              <a:ext cx="18000" cy="18000"/>
            </a:xfrm>
            <a:prstGeom prst="rect">
              <a:avLst/>
            </a:prstGeom>
          </xdr:spPr>
        </xdr:pic>
      </mc:Fallback>
    </mc:AlternateContent>
    <xdr:clientData/>
  </xdr:twoCellAnchor>
  <xdr:twoCellAnchor editAs="oneCell">
    <xdr:from>
      <xdr:col>10</xdr:col>
      <xdr:colOff>176880</xdr:colOff>
      <xdr:row>60</xdr:row>
      <xdr:rowOff>30360</xdr:rowOff>
    </xdr:from>
    <xdr:to>
      <xdr:col>10</xdr:col>
      <xdr:colOff>193440</xdr:colOff>
      <xdr:row>74</xdr:row>
      <xdr:rowOff>186880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8" name="Ink 7">
              <a:extLst>
                <a:ext uri="{FF2B5EF4-FFF2-40B4-BE49-F238E27FC236}">
                  <a16:creationId xmlns:a16="http://schemas.microsoft.com/office/drawing/2014/main" id="{A62B5606-19B7-3E47-8DA7-4B773CA0B5BA}"/>
                </a:ext>
              </a:extLst>
            </xdr14:cNvPr>
            <xdr14:cNvContentPartPr/>
          </xdr14:nvContentPartPr>
          <xdr14:nvPr macro=""/>
          <xdr14:xfrm>
            <a:off x="8254080" y="9936360"/>
            <a:ext cx="16560" cy="3047040"/>
          </xdr14:xfrm>
        </xdr:contentPart>
      </mc:Choice>
      <mc:Fallback xmlns="">
        <xdr:pic>
          <xdr:nvPicPr>
            <xdr:cNvPr id="8" name="Ink 7">
              <a:extLst>
                <a:ext uri="{FF2B5EF4-FFF2-40B4-BE49-F238E27FC236}">
                  <a16:creationId xmlns:a16="http://schemas.microsoft.com/office/drawing/2014/main" id="{A62B5606-19B7-3E47-8DA7-4B773CA0B5BA}"/>
                </a:ext>
              </a:extLst>
            </xdr:cNvPr>
            <xdr:cNvPicPr/>
          </xdr:nvPicPr>
          <xdr:blipFill>
            <a:blip xmlns:r="http://schemas.openxmlformats.org/officeDocument/2006/relationships" r:embed="rId11"/>
            <a:stretch>
              <a:fillRect/>
            </a:stretch>
          </xdr:blipFill>
          <xdr:spPr>
            <a:xfrm>
              <a:off x="8200440" y="9828360"/>
              <a:ext cx="124200" cy="326268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6-17T15:05:02.655"/>
    </inkml:context>
    <inkml:brush xml:id="br0">
      <inkml:brushProperty name="width" value="0.05" units="cm"/>
      <inkml:brushProperty name="height" value="0.05" units="cm"/>
      <inkml:brushProperty name="color" value="#E71224"/>
    </inkml:brush>
  </inkml:definitions>
  <inkml:trace contextRef="#ctx0" brushRef="#br0">1 0 24575,'0'0'0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6-17T15:05:02.656"/>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44 8336 16383,'0'-47'0,"0"7"0,0 27 0,0 2 0,0-12 0,0 12 0,0-11 0,0 7 0,0 0 0,0-8 0,0 13 0,0-8 0,0 0 0,0 7 0,0-9 0,0 5 0,0-4 0,0 4 0,0-7 0,0 11 0,0-8 0,0 1 0,0 8 0,0-13 0,0 4 0,0 4 0,0-3 0,0 0 0,0 2 0,0-4 0,0 2 0,0 3 0,0-1 0,0-3 0,0 5 0,0-1 0,0-4 0,0 3 0,0-3 0,0 4 0,0-4 0,0 4 0,-9-5 0,7 0 0,-8 4 0,10-2 0,0 3 0,0 0 0,0-4 0,0 0 0,0-2 0,0-3 0,0 4 0,0 0 0,0 0 0,0 1 0,0-7 0,0 4 0,0-3 0,0 5 0,0-1 0,0-4 0,0 4 0,0-11 0,0-1 0,0-8 0,0-7 0,0 1 0,0-8 0,0 6 0,0-13 0,0 11 0,0-3 0,0-1 0,0 6 0,0-6 0,0 7 0,0 1 0,0-1 0,0 1 0,0-1 0,0 1 0,0 6 0,0-6 0,0 14 0,0-7 0,0 8 0,0-2 0,0 2 0,0-1 0,0 1 0,0-2 0,0 2 0,0-1 0,0 1 0,0-1 0,0-14 0,0 4 0,0-6 0,0 10 0,0 0 0,0 4 0,0-11 0,0 11 0,0-10 0,0 4 0,0-6 0,0-1 0,0 7 0,0-4 0,0 16 0,0-4 0,0 18 0,0-4 0,0-8 0,0-8 0,0-6 0,0 1 0,0 14 0,0-6 0,0 10 0,0-15 0,0 8 0,0-17 0,0 12 0,0-5 0,0 0 0,0 4 0,0-11 0,0 12 0,0-12 0,0 12 0,0-13 0,0 13 0,0-11 0,0 10 0,0-4 0,0-1 0,0 0 0,0-8 0,0 7 0,0-5 0,0 6 0,0-8 0,0 7 0,0 2 0,0 6 0,0 1 0,0 4 0,0-3 0,0 4 0,0-6 0,0 1 0,0-2 0,0 2 0,0-7 0,0-2 0,0-6 0,0-1 0,0 0 0,0 1 0,0 6 0,0-5 0,6-10 0,0 12 0,0-9 0,-1 25 0,-5-3 0,0 4 0,0-1 0,0-2 0,0 2 0,0-4 0,0-8 0,0 6 0,0-5 0,0 6 0,0 1 0,0-1 0,0-6 0,0 4 0,0-4 0,0-1 0,0 6 0,0-11 0,0 10 0,0-11 0,-5 11 0,4-4 0,-4 1 0,5 3 0,0-19 0,-5 17 0,4-10 0,-5 15 0,6-1 0,-5 1 0,4-2 0,-4 2 0,5 5 0,0-4 0,0 3 0,0-5 0,0 1 0,0-1 0,-5 1 0,4-2 0,-4 2 0,5-1 0,0 7 0,0-6 0,0 11 0,0-5 0,0 11 0,0 1 0,0-12 0,0-5 0,0-16 0,0-16 0,0-4 0,0-17 0,0 10 0,0 2 0,0 8 0,0 6 0,0 4 0,0 6 0,0 1 0,0-1 0,0 7 0,0 3 0,0 4 0,0 8 0,0 0 0,0 0 0,0 5 0,0-5 0,0 6 0,0 1 0,0-2 0,0 1 0,0-5 0,0 3 0,0-4 0,0 7 0,0-1 0,0 0 0,0 0 0,0-6 0,0 5 0,0-4 0,0 4 0,0 1 0,0 6 0,0-4 0,0 3 0</inkml:trace>
</inkm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 connectionId="1" xr16:uid="{A4E0257F-AA0B-564A-AA46-7EAAE3EB458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FLX" connectionId="2" xr16:uid="{7779FCE5-7AA7-4E4E-936D-33A1C944A01D}"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5DB80-372B-1042-9878-059B89118503}">
  <sheetPr>
    <pageSetUpPr fitToPage="1"/>
  </sheetPr>
  <dimension ref="P2:U23"/>
  <sheetViews>
    <sheetView showGridLines="0" tabSelected="1" view="pageBreakPreview" zoomScaleNormal="100" workbookViewId="0">
      <selection activeCell="G60" sqref="G60"/>
    </sheetView>
  </sheetViews>
  <sheetFormatPr baseColWidth="10" defaultRowHeight="19" x14ac:dyDescent="0.25"/>
  <cols>
    <col min="1" max="19" width="10.83203125" style="29"/>
    <col min="20" max="20" width="20.5" style="29" bestFit="1" customWidth="1"/>
    <col min="21" max="21" width="33.33203125" style="29" bestFit="1" customWidth="1"/>
    <col min="22" max="16384" width="10.83203125" style="29"/>
  </cols>
  <sheetData>
    <row r="2" spans="20:21" x14ac:dyDescent="0.25">
      <c r="T2" s="1"/>
      <c r="U2" s="4"/>
    </row>
    <row r="17" spans="16:21" x14ac:dyDescent="0.25">
      <c r="T17" s="3"/>
      <c r="U17" s="30"/>
    </row>
    <row r="18" spans="16:21" x14ac:dyDescent="0.25">
      <c r="T18" s="3"/>
      <c r="U18" s="30"/>
    </row>
    <row r="19" spans="16:21" x14ac:dyDescent="0.25">
      <c r="T19" s="3"/>
      <c r="U19" s="30"/>
    </row>
    <row r="20" spans="16:21" x14ac:dyDescent="0.25">
      <c r="T20" s="3"/>
      <c r="U20" s="30"/>
    </row>
    <row r="21" spans="16:21" x14ac:dyDescent="0.25">
      <c r="T21" s="3"/>
      <c r="U21" s="30"/>
    </row>
    <row r="23" spans="16:21" x14ac:dyDescent="0.25">
      <c r="P23" s="29" t="s">
        <v>21</v>
      </c>
    </row>
  </sheetData>
  <sortState xmlns:xlrd2="http://schemas.microsoft.com/office/spreadsheetml/2017/richdata2" ref="T4:U9">
    <sortCondition ref="U3:U9"/>
  </sortState>
  <pageMargins left="0.7" right="0.7" top="0.75" bottom="0.75" header="0.3" footer="0.3"/>
  <pageSetup scale="6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D777C-574F-5841-8F72-A72F5DAC5FB5}">
  <dimension ref="A2:AA116"/>
  <sheetViews>
    <sheetView showGridLines="0" view="pageBreakPreview" topLeftCell="A8" zoomScale="125" zoomScaleNormal="100" zoomScaleSheetLayoutView="144" workbookViewId="0">
      <selection activeCell="G60" sqref="G60"/>
    </sheetView>
  </sheetViews>
  <sheetFormatPr baseColWidth="10" defaultRowHeight="15" x14ac:dyDescent="0.2"/>
  <cols>
    <col min="3" max="3" width="11.1640625" bestFit="1" customWidth="1"/>
    <col min="17" max="17" width="28.1640625" bestFit="1" customWidth="1"/>
    <col min="18" max="18" width="29.33203125" customWidth="1"/>
    <col min="21" max="21" width="13.1640625" customWidth="1"/>
    <col min="22" max="23" width="11.1640625" bestFit="1" customWidth="1"/>
    <col min="24" max="24" width="10.5" bestFit="1" customWidth="1"/>
    <col min="25" max="25" width="10" bestFit="1" customWidth="1"/>
  </cols>
  <sheetData>
    <row r="2" spans="2:24" ht="16" x14ac:dyDescent="0.2">
      <c r="Q2" s="2"/>
      <c r="R2" s="2" t="s">
        <v>45</v>
      </c>
      <c r="U2" s="7"/>
      <c r="V2" s="5" t="s">
        <v>27</v>
      </c>
      <c r="W2" s="6" t="s">
        <v>29</v>
      </c>
      <c r="X2" t="s">
        <v>28</v>
      </c>
    </row>
    <row r="3" spans="2:24" ht="16" x14ac:dyDescent="0.2">
      <c r="Q3" s="3" t="s">
        <v>1</v>
      </c>
      <c r="R3" s="30">
        <v>82.6</v>
      </c>
      <c r="U3" t="s">
        <v>22</v>
      </c>
      <c r="V3">
        <v>25</v>
      </c>
      <c r="W3" s="6" t="s">
        <v>28</v>
      </c>
      <c r="X3" s="3">
        <v>90</v>
      </c>
    </row>
    <row r="4" spans="2:24" ht="16" x14ac:dyDescent="0.2">
      <c r="B4" s="56" t="s">
        <v>33</v>
      </c>
      <c r="C4" s="45"/>
      <c r="D4" s="45"/>
      <c r="E4" s="45"/>
      <c r="F4" s="45"/>
      <c r="H4" s="56" t="s">
        <v>42</v>
      </c>
      <c r="I4" s="45"/>
      <c r="J4" s="45"/>
      <c r="K4" s="45"/>
      <c r="L4" s="45"/>
      <c r="Q4" s="3" t="s">
        <v>2</v>
      </c>
      <c r="R4" s="30">
        <v>84.6</v>
      </c>
      <c r="U4" t="s">
        <v>23</v>
      </c>
      <c r="V4">
        <v>50</v>
      </c>
      <c r="W4" t="s">
        <v>30</v>
      </c>
      <c r="X4" s="3">
        <v>7</v>
      </c>
    </row>
    <row r="5" spans="2:24" ht="16" x14ac:dyDescent="0.2">
      <c r="Q5" s="3" t="s">
        <v>3</v>
      </c>
      <c r="R5" s="30">
        <v>119.1</v>
      </c>
      <c r="U5" t="s">
        <v>24</v>
      </c>
      <c r="V5">
        <v>15</v>
      </c>
      <c r="W5" t="s">
        <v>31</v>
      </c>
      <c r="X5">
        <f>+X6-(X3+X4)</f>
        <v>103</v>
      </c>
    </row>
    <row r="6" spans="2:24" ht="16" x14ac:dyDescent="0.2">
      <c r="Q6" s="3" t="s">
        <v>4</v>
      </c>
      <c r="R6" s="30">
        <v>70.599999999999994</v>
      </c>
      <c r="U6" t="s">
        <v>25</v>
      </c>
      <c r="V6">
        <v>10</v>
      </c>
      <c r="W6" t="s">
        <v>26</v>
      </c>
      <c r="X6">
        <v>200</v>
      </c>
    </row>
    <row r="7" spans="2:24" ht="16" x14ac:dyDescent="0.2">
      <c r="Q7" s="3"/>
      <c r="R7" s="30"/>
      <c r="U7" t="s">
        <v>26</v>
      </c>
      <c r="V7">
        <f>SUM(V3:V6)</f>
        <v>100</v>
      </c>
    </row>
    <row r="8" spans="2:24" ht="16" x14ac:dyDescent="0.2">
      <c r="Q8" s="3"/>
      <c r="R8" s="30"/>
    </row>
    <row r="10" spans="2:24" ht="16" x14ac:dyDescent="0.2">
      <c r="Q10" s="2"/>
      <c r="R10" s="2"/>
    </row>
    <row r="11" spans="2:24" ht="18" x14ac:dyDescent="0.2">
      <c r="Q11" s="1" t="s">
        <v>43</v>
      </c>
    </row>
    <row r="12" spans="2:24" x14ac:dyDescent="0.2">
      <c r="R12" s="33">
        <v>2016</v>
      </c>
      <c r="S12" s="33">
        <v>2017</v>
      </c>
      <c r="T12" s="33">
        <v>2018</v>
      </c>
      <c r="U12" s="33">
        <v>2019</v>
      </c>
      <c r="V12" s="33">
        <v>2020</v>
      </c>
      <c r="W12" s="33">
        <v>2021</v>
      </c>
    </row>
    <row r="13" spans="2:24" x14ac:dyDescent="0.2">
      <c r="Q13" t="s">
        <v>38</v>
      </c>
      <c r="R13">
        <v>443</v>
      </c>
      <c r="S13">
        <v>515</v>
      </c>
      <c r="T13">
        <v>636</v>
      </c>
      <c r="U13">
        <v>711</v>
      </c>
      <c r="V13">
        <v>780</v>
      </c>
      <c r="W13">
        <v>891</v>
      </c>
      <c r="X13">
        <f>+(W13-V13)/V13</f>
        <v>0.1423076923076923</v>
      </c>
    </row>
    <row r="14" spans="2:24" x14ac:dyDescent="0.2">
      <c r="Q14" t="s">
        <v>39</v>
      </c>
      <c r="U14">
        <v>362</v>
      </c>
      <c r="V14">
        <v>472</v>
      </c>
      <c r="W14">
        <v>550</v>
      </c>
    </row>
    <row r="15" spans="2:24" ht="16" x14ac:dyDescent="0.2">
      <c r="Q15" s="3"/>
      <c r="R15" s="34"/>
      <c r="U15" s="39"/>
    </row>
    <row r="16" spans="2:24" ht="16" x14ac:dyDescent="0.2">
      <c r="Q16" s="3"/>
      <c r="R16" s="34"/>
    </row>
    <row r="17" spans="2:27" ht="16" x14ac:dyDescent="0.2">
      <c r="Q17" s="3"/>
      <c r="R17" s="34"/>
    </row>
    <row r="18" spans="2:27" ht="20" x14ac:dyDescent="0.2">
      <c r="Q18" s="11" t="s">
        <v>32</v>
      </c>
      <c r="R18" s="12"/>
      <c r="S18" s="13"/>
      <c r="T18" s="13"/>
      <c r="U18" s="13"/>
    </row>
    <row r="19" spans="2:27" x14ac:dyDescent="0.2">
      <c r="Q19" s="13"/>
      <c r="R19" s="13"/>
      <c r="S19" s="13"/>
      <c r="T19" s="13"/>
      <c r="U19" s="13"/>
    </row>
    <row r="20" spans="2:27" ht="16" x14ac:dyDescent="0.2">
      <c r="Q20" s="14" t="s">
        <v>0</v>
      </c>
      <c r="R20" s="15">
        <v>2018</v>
      </c>
      <c r="S20" s="15">
        <v>2019</v>
      </c>
      <c r="T20" s="15">
        <v>2020</v>
      </c>
      <c r="U20" s="15">
        <v>2021</v>
      </c>
      <c r="V20" s="16"/>
    </row>
    <row r="21" spans="2:27" ht="22" customHeight="1" x14ac:dyDescent="0.2">
      <c r="Q21" s="17" t="s">
        <v>6</v>
      </c>
      <c r="R21" s="13"/>
      <c r="S21" s="13"/>
      <c r="T21" s="13"/>
      <c r="V21" s="13"/>
      <c r="W21" t="s">
        <v>0</v>
      </c>
      <c r="X21" s="33">
        <v>2018</v>
      </c>
      <c r="Y21" s="33">
        <v>2019</v>
      </c>
      <c r="Z21" s="33">
        <v>2020</v>
      </c>
      <c r="AA21" s="33">
        <v>2021</v>
      </c>
    </row>
    <row r="22" spans="2:27" x14ac:dyDescent="0.2">
      <c r="Q22" s="18" t="s">
        <v>7</v>
      </c>
      <c r="R22" s="19" t="s">
        <v>8</v>
      </c>
      <c r="S22" s="19" t="s">
        <v>9</v>
      </c>
      <c r="T22" s="19" t="s">
        <v>10</v>
      </c>
      <c r="U22" s="19" t="s">
        <v>58</v>
      </c>
      <c r="V22" s="13"/>
      <c r="W22" t="s">
        <v>33</v>
      </c>
      <c r="X22" s="55">
        <v>250266</v>
      </c>
      <c r="Y22" s="55">
        <v>376844</v>
      </c>
      <c r="Z22" s="55">
        <v>509711</v>
      </c>
      <c r="AA22" s="49">
        <v>717289</v>
      </c>
    </row>
    <row r="23" spans="2:27" x14ac:dyDescent="0.2">
      <c r="Q23" s="18" t="s">
        <v>11</v>
      </c>
      <c r="R23" s="19" t="s">
        <v>34</v>
      </c>
      <c r="S23" s="19" t="s">
        <v>34</v>
      </c>
      <c r="T23" s="19" t="s">
        <v>34</v>
      </c>
      <c r="U23" s="19" t="s">
        <v>34</v>
      </c>
      <c r="V23" s="13"/>
      <c r="X23" s="39"/>
      <c r="Y23" s="39">
        <f t="shared" ref="Y23:Z23" si="0">+(Y22-X22)/X22</f>
        <v>0.50577385661655994</v>
      </c>
      <c r="Z23" s="39">
        <f t="shared" si="0"/>
        <v>0.3525782551931303</v>
      </c>
      <c r="AA23" s="39">
        <f>+(AA22-Z22)/Z22</f>
        <v>0.40724645926809505</v>
      </c>
    </row>
    <row r="24" spans="2:27" ht="16" x14ac:dyDescent="0.2">
      <c r="B24" s="57" t="s">
        <v>77</v>
      </c>
      <c r="C24" s="47"/>
      <c r="D24" s="47"/>
      <c r="E24" s="47"/>
      <c r="F24" s="47"/>
      <c r="G24" s="36"/>
      <c r="H24" s="57" t="s">
        <v>75</v>
      </c>
      <c r="I24" s="47"/>
      <c r="J24" s="47"/>
      <c r="K24" s="47"/>
      <c r="L24" s="47"/>
      <c r="Q24" s="20" t="s">
        <v>12</v>
      </c>
      <c r="R24" s="19" t="s">
        <v>13</v>
      </c>
      <c r="S24" s="19" t="s">
        <v>13</v>
      </c>
      <c r="T24" s="19" t="s">
        <v>13</v>
      </c>
      <c r="U24" s="19" t="s">
        <v>13</v>
      </c>
      <c r="V24" s="13"/>
      <c r="Y24" s="22"/>
    </row>
    <row r="25" spans="2:27" x14ac:dyDescent="0.2">
      <c r="Q25" s="20" t="s">
        <v>14</v>
      </c>
      <c r="R25" s="19" t="s">
        <v>35</v>
      </c>
      <c r="S25" s="19" t="s">
        <v>35</v>
      </c>
      <c r="T25" s="19" t="s">
        <v>35</v>
      </c>
      <c r="U25" s="19" t="s">
        <v>35</v>
      </c>
      <c r="V25" s="13"/>
      <c r="Y25" s="22"/>
    </row>
    <row r="26" spans="2:27" x14ac:dyDescent="0.2">
      <c r="Q26" s="21" t="s">
        <v>15</v>
      </c>
      <c r="R26" s="22">
        <v>250266</v>
      </c>
      <c r="S26" s="22">
        <v>376844</v>
      </c>
      <c r="T26" s="22">
        <v>509711</v>
      </c>
      <c r="U26" s="49">
        <v>717289</v>
      </c>
      <c r="V26" s="54"/>
      <c r="Y26" s="49"/>
    </row>
    <row r="27" spans="2:27" x14ac:dyDescent="0.2">
      <c r="Q27" s="21" t="s">
        <v>16</v>
      </c>
      <c r="R27" s="22">
        <v>107044</v>
      </c>
      <c r="S27" s="22">
        <v>206929</v>
      </c>
      <c r="T27" s="22">
        <v>282367</v>
      </c>
      <c r="U27">
        <v>421205</v>
      </c>
      <c r="V27" s="12"/>
    </row>
    <row r="28" spans="2:27" x14ac:dyDescent="0.2">
      <c r="Q28" s="21" t="s">
        <v>37</v>
      </c>
      <c r="R28" s="22">
        <v>22754</v>
      </c>
      <c r="S28" s="22">
        <v>37435</v>
      </c>
      <c r="T28" s="22">
        <v>43080</v>
      </c>
      <c r="U28">
        <v>57236</v>
      </c>
      <c r="V28" s="12"/>
    </row>
    <row r="29" spans="2:27" x14ac:dyDescent="0.2">
      <c r="Q29" s="21" t="s">
        <v>36</v>
      </c>
      <c r="R29" s="22">
        <v>27299</v>
      </c>
      <c r="S29" s="22">
        <v>39780</v>
      </c>
      <c r="T29" s="22">
        <v>50673</v>
      </c>
      <c r="U29" s="49">
        <v>81519</v>
      </c>
      <c r="V29" s="12"/>
    </row>
    <row r="30" spans="2:27" x14ac:dyDescent="0.2">
      <c r="Q30" s="21" t="s">
        <v>17</v>
      </c>
      <c r="R30" s="22">
        <v>16242</v>
      </c>
      <c r="S30" s="22">
        <v>24889</v>
      </c>
      <c r="T30" s="22">
        <v>28197</v>
      </c>
      <c r="U30" s="49">
        <v>55224</v>
      </c>
      <c r="V30" s="12"/>
    </row>
    <row r="31" spans="2:27" x14ac:dyDescent="0.2">
      <c r="Q31" s="21"/>
      <c r="R31" s="22"/>
      <c r="S31" s="22"/>
      <c r="T31" s="22"/>
      <c r="V31" s="12"/>
    </row>
    <row r="32" spans="2:27" x14ac:dyDescent="0.2">
      <c r="Q32" s="23" t="s">
        <v>18</v>
      </c>
      <c r="R32" s="24">
        <f>SUM(R28:R30)</f>
        <v>66295</v>
      </c>
      <c r="S32" s="24">
        <f>SUM(S28:S30)</f>
        <v>102104</v>
      </c>
      <c r="T32" s="24">
        <f>SUM(T28:T30)</f>
        <v>121950</v>
      </c>
      <c r="U32" s="24">
        <f>SUM(U28:U30)</f>
        <v>193979</v>
      </c>
      <c r="V32" s="12"/>
    </row>
    <row r="33" spans="2:22" x14ac:dyDescent="0.2">
      <c r="Q33" s="21" t="s">
        <v>19</v>
      </c>
      <c r="R33" s="22">
        <v>61412</v>
      </c>
      <c r="S33" s="22">
        <v>80234</v>
      </c>
      <c r="T33" s="22">
        <v>140350</v>
      </c>
      <c r="U33" s="49">
        <v>143284</v>
      </c>
      <c r="V33" s="12"/>
    </row>
    <row r="34" spans="2:22" x14ac:dyDescent="0.2">
      <c r="Q34" s="21" t="s">
        <v>20</v>
      </c>
      <c r="R34" s="25">
        <f>R33/R26</f>
        <v>0.24538690832953738</v>
      </c>
      <c r="S34" s="25">
        <f>S33/S26</f>
        <v>0.21291038201483903</v>
      </c>
      <c r="T34" s="25">
        <f>T33/T26</f>
        <v>0.27535211129443937</v>
      </c>
      <c r="U34" s="25">
        <f>U33/U26</f>
        <v>0.19975769877971083</v>
      </c>
      <c r="V34" s="25"/>
    </row>
    <row r="37" spans="2:22" ht="18" x14ac:dyDescent="0.2">
      <c r="Q37" s="1" t="s">
        <v>59</v>
      </c>
      <c r="R37">
        <v>2018</v>
      </c>
      <c r="S37">
        <v>2019</v>
      </c>
      <c r="T37">
        <v>2020</v>
      </c>
      <c r="U37">
        <v>2021</v>
      </c>
    </row>
    <row r="38" spans="2:22" ht="16" x14ac:dyDescent="0.2">
      <c r="Q38" s="2"/>
      <c r="R38" s="50">
        <f>(R26-R27)/R26</f>
        <v>0.57227909504287433</v>
      </c>
      <c r="S38" s="50">
        <f t="shared" ref="S38:U38" si="1">(S26-S27)/S26</f>
        <v>0.45088949273439405</v>
      </c>
      <c r="T38" s="50">
        <f t="shared" si="1"/>
        <v>0.44602529668773089</v>
      </c>
      <c r="U38" s="50">
        <f t="shared" si="1"/>
        <v>0.41278201673244674</v>
      </c>
    </row>
    <row r="39" spans="2:22" ht="16" x14ac:dyDescent="0.2">
      <c r="Q39" s="3"/>
      <c r="R39" s="9"/>
      <c r="S39" s="9"/>
    </row>
    <row r="40" spans="2:22" ht="16" x14ac:dyDescent="0.2">
      <c r="Q40" s="3"/>
      <c r="R40" s="3"/>
      <c r="S40" s="3"/>
    </row>
    <row r="41" spans="2:22" ht="16" x14ac:dyDescent="0.2">
      <c r="Q41" s="3"/>
      <c r="R41" s="9"/>
      <c r="S41" s="9"/>
    </row>
    <row r="42" spans="2:22" x14ac:dyDescent="0.2">
      <c r="Q42" s="33" t="s">
        <v>49</v>
      </c>
      <c r="R42" t="s">
        <v>50</v>
      </c>
    </row>
    <row r="43" spans="2:22" x14ac:dyDescent="0.2">
      <c r="Q43">
        <v>2020</v>
      </c>
      <c r="R43">
        <v>19.64</v>
      </c>
    </row>
    <row r="45" spans="2:22" ht="16" x14ac:dyDescent="0.2">
      <c r="B45" s="56" t="s">
        <v>44</v>
      </c>
      <c r="C45" s="45"/>
      <c r="D45" s="45"/>
      <c r="E45" s="45"/>
      <c r="F45" s="45"/>
      <c r="H45" s="56" t="s">
        <v>55</v>
      </c>
      <c r="I45" s="45"/>
      <c r="J45" s="45"/>
      <c r="K45" s="45"/>
      <c r="L45" s="45"/>
    </row>
    <row r="46" spans="2:22" x14ac:dyDescent="0.2">
      <c r="I46" s="33"/>
      <c r="Q46" s="33" t="s">
        <v>51</v>
      </c>
    </row>
    <row r="47" spans="2:22" x14ac:dyDescent="0.2">
      <c r="H47" s="42"/>
      <c r="I47" s="38"/>
      <c r="R47">
        <v>2021</v>
      </c>
      <c r="S47">
        <v>2020</v>
      </c>
    </row>
    <row r="48" spans="2:22" x14ac:dyDescent="0.2">
      <c r="H48" s="33"/>
      <c r="I48" s="43"/>
      <c r="Q48" t="s">
        <v>52</v>
      </c>
      <c r="R48">
        <v>891</v>
      </c>
      <c r="S48">
        <v>780</v>
      </c>
    </row>
    <row r="49" spans="1:24" x14ac:dyDescent="0.2">
      <c r="A49" s="35"/>
      <c r="H49" s="33"/>
      <c r="I49" s="43"/>
      <c r="M49" s="35"/>
      <c r="Q49" t="s">
        <v>53</v>
      </c>
      <c r="R49">
        <v>240</v>
      </c>
      <c r="S49">
        <v>180</v>
      </c>
    </row>
    <row r="50" spans="1:24" x14ac:dyDescent="0.2">
      <c r="A50" s="35"/>
      <c r="M50" s="35"/>
    </row>
    <row r="51" spans="1:24" x14ac:dyDescent="0.2">
      <c r="A51" s="35"/>
      <c r="H51" s="33"/>
      <c r="M51" s="35"/>
    </row>
    <row r="52" spans="1:24" ht="18" x14ac:dyDescent="0.2">
      <c r="A52" s="35"/>
      <c r="M52" s="35"/>
      <c r="Q52" s="1"/>
    </row>
    <row r="53" spans="1:24" ht="16" x14ac:dyDescent="0.2">
      <c r="A53" s="35"/>
      <c r="B53" s="35"/>
      <c r="C53" s="35"/>
      <c r="D53" s="35"/>
      <c r="E53" s="35"/>
      <c r="F53" s="35"/>
      <c r="G53" s="35"/>
      <c r="H53" s="35"/>
      <c r="I53" s="35"/>
      <c r="J53" s="35"/>
      <c r="K53" s="35"/>
      <c r="L53" s="35"/>
      <c r="M53" s="35"/>
      <c r="Q53" s="2"/>
      <c r="R53" s="2"/>
      <c r="S53" s="2"/>
      <c r="U53" s="2"/>
      <c r="V53" s="2"/>
      <c r="W53" s="2"/>
    </row>
    <row r="54" spans="1:24" ht="16" x14ac:dyDescent="0.2">
      <c r="A54" s="35"/>
      <c r="B54" s="35"/>
      <c r="C54" s="35"/>
      <c r="D54" s="35"/>
      <c r="E54" s="35"/>
      <c r="F54" s="35"/>
      <c r="G54" s="35"/>
      <c r="H54" s="35"/>
      <c r="I54" s="35"/>
      <c r="J54" s="35"/>
      <c r="K54" s="35"/>
      <c r="L54" s="35"/>
      <c r="M54" s="35"/>
      <c r="Q54" s="3" t="s">
        <v>54</v>
      </c>
      <c r="R54" s="9"/>
      <c r="S54" s="10"/>
      <c r="T54" s="3"/>
      <c r="U54" s="3"/>
      <c r="V54" s="9"/>
      <c r="W54" s="10"/>
      <c r="X54" s="3"/>
    </row>
    <row r="55" spans="1:24" ht="16" x14ac:dyDescent="0.2">
      <c r="A55" s="35"/>
      <c r="M55" s="35"/>
      <c r="Q55" s="3">
        <v>2020</v>
      </c>
      <c r="R55" s="3">
        <v>9200</v>
      </c>
      <c r="S55" s="10"/>
      <c r="T55" s="3"/>
      <c r="U55" s="3"/>
      <c r="V55" s="3"/>
      <c r="W55" s="10"/>
      <c r="X55" s="3"/>
    </row>
    <row r="56" spans="1:24" ht="16" x14ac:dyDescent="0.2">
      <c r="A56" s="35"/>
      <c r="M56" s="35"/>
      <c r="Q56" s="3"/>
      <c r="R56" s="9"/>
      <c r="S56" s="10"/>
      <c r="T56" s="3"/>
      <c r="U56" s="3"/>
      <c r="V56" s="9"/>
      <c r="W56" s="10"/>
      <c r="X56" s="3"/>
    </row>
    <row r="57" spans="1:24" x14ac:dyDescent="0.2">
      <c r="A57" s="35"/>
      <c r="M57" s="35"/>
    </row>
    <row r="58" spans="1:24" x14ac:dyDescent="0.2">
      <c r="A58" s="35"/>
      <c r="M58" s="35"/>
      <c r="Q58" t="s">
        <v>56</v>
      </c>
      <c r="T58">
        <v>2018</v>
      </c>
      <c r="U58">
        <v>2019</v>
      </c>
      <c r="V58">
        <v>2020</v>
      </c>
    </row>
    <row r="59" spans="1:24" x14ac:dyDescent="0.2">
      <c r="A59" s="35"/>
      <c r="B59" s="35"/>
      <c r="C59" s="35"/>
      <c r="D59" s="35"/>
      <c r="E59" s="35"/>
      <c r="F59" s="35"/>
      <c r="G59" s="35"/>
      <c r="H59" s="35"/>
      <c r="I59" s="35"/>
      <c r="J59" s="35"/>
      <c r="K59" s="35"/>
      <c r="L59" s="35"/>
      <c r="M59" s="35"/>
      <c r="Q59">
        <v>2020</v>
      </c>
      <c r="R59" s="37">
        <f>+T26/W13</f>
        <v>572.06621773288441</v>
      </c>
      <c r="T59">
        <v>351.99156118143458</v>
      </c>
      <c r="U59">
        <v>483.13333333333333</v>
      </c>
      <c r="V59" s="37">
        <v>615.59299516908209</v>
      </c>
    </row>
    <row r="60" spans="1:24" x14ac:dyDescent="0.2">
      <c r="A60" s="35"/>
      <c r="B60" s="35"/>
      <c r="C60" s="35"/>
      <c r="D60" s="35"/>
      <c r="E60" s="35"/>
      <c r="F60" s="35"/>
      <c r="G60" s="35"/>
      <c r="H60" s="35"/>
      <c r="I60" s="35"/>
      <c r="J60" s="35"/>
      <c r="K60" s="35"/>
      <c r="L60" s="35"/>
      <c r="M60" s="35"/>
      <c r="Q60">
        <v>2019</v>
      </c>
      <c r="R60" s="37">
        <f>+S26/V13</f>
        <v>483.13333333333333</v>
      </c>
    </row>
    <row r="61" spans="1:24" x14ac:dyDescent="0.2">
      <c r="A61" s="35"/>
      <c r="B61" s="35"/>
      <c r="C61" s="35"/>
      <c r="D61" s="35"/>
      <c r="E61" s="35"/>
      <c r="F61" s="35"/>
      <c r="G61" s="35"/>
      <c r="H61" s="35"/>
      <c r="I61" s="35"/>
      <c r="J61" s="35"/>
      <c r="K61" s="35"/>
      <c r="L61" s="35"/>
      <c r="M61" s="35"/>
      <c r="Q61">
        <v>2018</v>
      </c>
      <c r="R61" s="37">
        <f>+R26/U13</f>
        <v>351.99156118143458</v>
      </c>
    </row>
    <row r="62" spans="1:24" x14ac:dyDescent="0.2">
      <c r="A62" s="35"/>
      <c r="B62" s="35"/>
      <c r="C62" s="35"/>
      <c r="D62" s="35"/>
      <c r="E62" s="35"/>
      <c r="F62" s="35"/>
      <c r="G62" s="35"/>
      <c r="H62" s="35"/>
      <c r="I62" s="35"/>
      <c r="J62" s="35"/>
      <c r="K62" s="35"/>
      <c r="L62" s="35"/>
      <c r="M62" s="35"/>
    </row>
    <row r="64" spans="1:24" x14ac:dyDescent="0.2">
      <c r="Q64" s="7" t="s">
        <v>57</v>
      </c>
      <c r="R64" s="5"/>
      <c r="S64" s="6"/>
    </row>
    <row r="65" spans="2:23" ht="16" x14ac:dyDescent="0.2">
      <c r="Q65" s="2"/>
      <c r="R65" s="2"/>
      <c r="S65" s="6"/>
    </row>
    <row r="66" spans="2:23" ht="16" x14ac:dyDescent="0.2">
      <c r="Q66" s="3"/>
      <c r="R66" s="8"/>
      <c r="S66" s="6"/>
    </row>
    <row r="67" spans="2:23" ht="16" x14ac:dyDescent="0.2">
      <c r="B67" t="s">
        <v>65</v>
      </c>
      <c r="Q67" s="3"/>
      <c r="R67" s="8"/>
      <c r="S67" s="6"/>
    </row>
    <row r="68" spans="2:23" ht="16" x14ac:dyDescent="0.2">
      <c r="D68">
        <v>2020</v>
      </c>
      <c r="E68">
        <v>2021</v>
      </c>
      <c r="Q68" s="51" t="s">
        <v>60</v>
      </c>
      <c r="R68" s="8"/>
      <c r="S68" s="6"/>
    </row>
    <row r="69" spans="2:23" ht="16" x14ac:dyDescent="0.2">
      <c r="B69" t="s">
        <v>67</v>
      </c>
      <c r="D69" s="49">
        <v>332750</v>
      </c>
      <c r="E69" s="49">
        <v>473683</v>
      </c>
      <c r="F69" s="39">
        <f>(E69-D69)/D69</f>
        <v>0.42354019534184822</v>
      </c>
      <c r="Q69" s="3"/>
      <c r="R69" s="8"/>
      <c r="S69" s="6"/>
    </row>
    <row r="70" spans="2:23" ht="16" x14ac:dyDescent="0.2">
      <c r="B70" t="s">
        <v>68</v>
      </c>
      <c r="D70" s="49">
        <v>12427</v>
      </c>
      <c r="E70" s="49">
        <v>14322</v>
      </c>
      <c r="F70" s="39">
        <f t="shared" ref="F70:F74" si="2">(E70-D70)/D70</f>
        <v>0.1524905447815241</v>
      </c>
      <c r="Q70" s="3"/>
      <c r="R70" s="8"/>
      <c r="S70" s="6"/>
    </row>
    <row r="71" spans="2:23" ht="16" x14ac:dyDescent="0.2">
      <c r="B71" t="s">
        <v>73</v>
      </c>
      <c r="D71" s="49">
        <v>24323</v>
      </c>
      <c r="E71" s="49">
        <v>34455</v>
      </c>
      <c r="F71" s="39">
        <f t="shared" si="2"/>
        <v>0.41656045718044649</v>
      </c>
      <c r="Q71" s="3"/>
      <c r="R71" s="8"/>
      <c r="S71" s="6"/>
    </row>
    <row r="72" spans="2:23" x14ac:dyDescent="0.2">
      <c r="B72" t="s">
        <v>74</v>
      </c>
      <c r="D72" s="49">
        <v>9594</v>
      </c>
      <c r="E72" s="49">
        <v>14396</v>
      </c>
      <c r="F72" s="39">
        <f t="shared" si="2"/>
        <v>0.50052115905774441</v>
      </c>
      <c r="Q72" s="7" t="s">
        <v>78</v>
      </c>
      <c r="R72" s="5"/>
      <c r="S72" s="6"/>
    </row>
    <row r="73" spans="2:23" x14ac:dyDescent="0.2">
      <c r="B73" t="s">
        <v>69</v>
      </c>
      <c r="D73" s="49">
        <v>22233</v>
      </c>
      <c r="E73" s="49">
        <v>37258</v>
      </c>
      <c r="F73" s="39">
        <f t="shared" si="2"/>
        <v>0.67579723833940541</v>
      </c>
      <c r="R73" t="s">
        <v>66</v>
      </c>
      <c r="V73" s="13"/>
      <c r="W73" s="13"/>
    </row>
    <row r="74" spans="2:23" x14ac:dyDescent="0.2">
      <c r="B74" t="s">
        <v>70</v>
      </c>
      <c r="D74" s="49">
        <v>25440</v>
      </c>
      <c r="E74" s="49">
        <v>31537</v>
      </c>
      <c r="F74" s="39">
        <f t="shared" si="2"/>
        <v>0.23966194968553459</v>
      </c>
      <c r="Q74">
        <v>2017</v>
      </c>
      <c r="R74">
        <v>0.81</v>
      </c>
      <c r="V74" s="13"/>
      <c r="W74" s="13"/>
    </row>
    <row r="75" spans="2:23" x14ac:dyDescent="0.2">
      <c r="D75" s="49">
        <f>SUM(D69:D74)</f>
        <v>426767</v>
      </c>
      <c r="E75" s="49">
        <f>SUM(E69:E74)</f>
        <v>605651</v>
      </c>
      <c r="Q75">
        <v>2018</v>
      </c>
      <c r="R75">
        <v>1.04</v>
      </c>
    </row>
    <row r="76" spans="2:23" x14ac:dyDescent="0.2">
      <c r="Q76">
        <v>2019</v>
      </c>
      <c r="R76">
        <v>1.88</v>
      </c>
    </row>
    <row r="77" spans="2:23" x14ac:dyDescent="0.2">
      <c r="Q77">
        <v>2020</v>
      </c>
      <c r="R77">
        <v>2.3199999999999998</v>
      </c>
    </row>
    <row r="80" spans="2:23" x14ac:dyDescent="0.2">
      <c r="Q80" t="s">
        <v>62</v>
      </c>
    </row>
    <row r="81" spans="17:18" x14ac:dyDescent="0.2">
      <c r="R81" t="s">
        <v>63</v>
      </c>
    </row>
    <row r="82" spans="17:18" x14ac:dyDescent="0.2">
      <c r="Q82">
        <v>2017</v>
      </c>
      <c r="R82">
        <v>2202</v>
      </c>
    </row>
    <row r="83" spans="17:18" x14ac:dyDescent="0.2">
      <c r="Q83">
        <v>2018</v>
      </c>
      <c r="R83">
        <v>2689</v>
      </c>
    </row>
    <row r="84" spans="17:18" x14ac:dyDescent="0.2">
      <c r="Q84">
        <v>2019</v>
      </c>
      <c r="R84">
        <v>3115</v>
      </c>
    </row>
    <row r="85" spans="17:18" x14ac:dyDescent="0.2">
      <c r="Q85">
        <v>2020</v>
      </c>
      <c r="R85">
        <v>3387</v>
      </c>
    </row>
    <row r="87" spans="17:18" x14ac:dyDescent="0.2">
      <c r="Q87">
        <v>2021</v>
      </c>
    </row>
    <row r="88" spans="17:18" ht="176" x14ac:dyDescent="0.2">
      <c r="Q88" s="52" t="s">
        <v>64</v>
      </c>
    </row>
    <row r="91" spans="17:18" x14ac:dyDescent="0.2">
      <c r="Q91" t="s">
        <v>71</v>
      </c>
    </row>
    <row r="92" spans="17:18" x14ac:dyDescent="0.2">
      <c r="R92" t="s">
        <v>72</v>
      </c>
    </row>
    <row r="93" spans="17:18" x14ac:dyDescent="0.2">
      <c r="Q93" s="53">
        <v>43921</v>
      </c>
      <c r="R93">
        <v>846</v>
      </c>
    </row>
    <row r="94" spans="17:18" x14ac:dyDescent="0.2">
      <c r="Q94" s="53">
        <v>44012</v>
      </c>
      <c r="R94">
        <v>874</v>
      </c>
    </row>
    <row r="95" spans="17:18" x14ac:dyDescent="0.2">
      <c r="Q95" s="53">
        <v>44104</v>
      </c>
      <c r="R95">
        <v>881</v>
      </c>
    </row>
    <row r="96" spans="17:18" x14ac:dyDescent="0.2">
      <c r="Q96" s="53">
        <v>44196</v>
      </c>
      <c r="R96">
        <v>902</v>
      </c>
    </row>
    <row r="97" spans="17:21" x14ac:dyDescent="0.2">
      <c r="Q97" s="53">
        <v>44286</v>
      </c>
      <c r="R97" s="13">
        <v>925</v>
      </c>
      <c r="S97" s="13"/>
      <c r="T97" s="13"/>
      <c r="U97" s="13"/>
    </row>
    <row r="98" spans="17:21" x14ac:dyDescent="0.2">
      <c r="Q98" s="26"/>
      <c r="R98" s="15"/>
      <c r="S98" s="15"/>
      <c r="T98" s="24"/>
      <c r="U98" s="13"/>
    </row>
    <row r="99" spans="17:21" x14ac:dyDescent="0.2">
      <c r="Q99" s="27"/>
      <c r="R99" s="24"/>
      <c r="S99" s="24"/>
      <c r="T99" s="24"/>
      <c r="U99" s="13"/>
    </row>
    <row r="100" spans="17:21" x14ac:dyDescent="0.2">
      <c r="Q100" s="13"/>
      <c r="R100" s="24"/>
      <c r="S100" s="24"/>
      <c r="T100" s="13"/>
      <c r="U100" s="13"/>
    </row>
    <row r="101" spans="17:21" x14ac:dyDescent="0.2">
      <c r="Q101" s="13"/>
      <c r="R101" s="28"/>
      <c r="S101" s="28"/>
      <c r="T101" s="13"/>
      <c r="U101" s="13"/>
    </row>
    <row r="102" spans="17:21" x14ac:dyDescent="0.2">
      <c r="Q102" s="7"/>
      <c r="R102" s="5"/>
      <c r="S102" s="6"/>
    </row>
    <row r="103" spans="17:21" x14ac:dyDescent="0.2">
      <c r="Q103" s="7"/>
      <c r="R103" s="5"/>
      <c r="S103" s="6"/>
    </row>
    <row r="104" spans="17:21" x14ac:dyDescent="0.2">
      <c r="Q104" s="7"/>
      <c r="R104" s="5"/>
      <c r="S104" s="6"/>
    </row>
    <row r="105" spans="17:21" x14ac:dyDescent="0.2">
      <c r="Q105" s="7"/>
      <c r="R105" s="5"/>
      <c r="S105" s="6"/>
    </row>
    <row r="106" spans="17:21" x14ac:dyDescent="0.2">
      <c r="Q106" s="7"/>
      <c r="R106" s="5"/>
      <c r="S106" s="6"/>
    </row>
    <row r="107" spans="17:21" x14ac:dyDescent="0.2">
      <c r="Q107" s="7"/>
      <c r="R107" s="5"/>
      <c r="S107" s="6"/>
    </row>
    <row r="108" spans="17:21" x14ac:dyDescent="0.2">
      <c r="Q108" s="7"/>
      <c r="R108" s="5"/>
      <c r="S108" s="6"/>
    </row>
    <row r="109" spans="17:21" x14ac:dyDescent="0.2">
      <c r="Q109" s="7"/>
      <c r="R109" s="5"/>
      <c r="S109" s="6"/>
    </row>
    <row r="110" spans="17:21" x14ac:dyDescent="0.2">
      <c r="Q110" s="7"/>
      <c r="R110" s="5"/>
      <c r="S110" s="6"/>
    </row>
    <row r="111" spans="17:21" x14ac:dyDescent="0.2">
      <c r="Q111" s="7"/>
      <c r="R111" s="5"/>
      <c r="S111" s="6"/>
    </row>
    <row r="112" spans="17:21" x14ac:dyDescent="0.2">
      <c r="Q112" s="7"/>
      <c r="R112" s="5"/>
      <c r="S112" s="6"/>
    </row>
    <row r="113" spans="17:19" x14ac:dyDescent="0.2">
      <c r="Q113" s="7"/>
      <c r="R113" s="5"/>
      <c r="S113" s="6"/>
    </row>
    <row r="114" spans="17:19" x14ac:dyDescent="0.2">
      <c r="Q114" s="7"/>
      <c r="R114" s="5"/>
      <c r="S114" s="6"/>
    </row>
    <row r="115" spans="17:19" x14ac:dyDescent="0.2">
      <c r="Q115" s="7"/>
      <c r="R115" s="5"/>
      <c r="S115" s="6"/>
    </row>
    <row r="116" spans="17:19" x14ac:dyDescent="0.2">
      <c r="Q116" s="7"/>
      <c r="R116" s="5"/>
      <c r="S116" s="6"/>
    </row>
  </sheetData>
  <sortState xmlns:xlrd2="http://schemas.microsoft.com/office/spreadsheetml/2017/richdata2" ref="Q13:R21">
    <sortCondition descending="1" ref="R13:R21"/>
  </sortState>
  <pageMargins left="0.7" right="0.7" top="0.75" bottom="0.75" header="0.3" footer="0.3"/>
  <pageSetup scale="6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62063-CFDB-EE45-B735-A901113C9226}">
  <dimension ref="A2:AA114"/>
  <sheetViews>
    <sheetView showGridLines="0" view="pageBreakPreview" topLeftCell="A20" zoomScale="94" zoomScaleNormal="100" zoomScaleSheetLayoutView="291" workbookViewId="0">
      <selection activeCell="G60" sqref="G60"/>
    </sheetView>
  </sheetViews>
  <sheetFormatPr baseColWidth="10" defaultRowHeight="15" x14ac:dyDescent="0.2"/>
  <cols>
    <col min="3" max="3" width="11.1640625" bestFit="1" customWidth="1"/>
    <col min="17" max="17" width="28.1640625" bestFit="1" customWidth="1"/>
    <col min="18" max="18" width="29.33203125" customWidth="1"/>
    <col min="21" max="21" width="13.1640625" customWidth="1"/>
    <col min="22" max="23" width="11.1640625" bestFit="1" customWidth="1"/>
    <col min="24" max="24" width="10.5" bestFit="1" customWidth="1"/>
    <col min="25" max="25" width="10" bestFit="1" customWidth="1"/>
  </cols>
  <sheetData>
    <row r="2" spans="2:24" ht="16" x14ac:dyDescent="0.2">
      <c r="Q2" s="2"/>
      <c r="R2" s="2" t="s">
        <v>45</v>
      </c>
      <c r="U2" s="7"/>
      <c r="V2" s="5" t="s">
        <v>27</v>
      </c>
      <c r="W2" s="6" t="s">
        <v>29</v>
      </c>
      <c r="X2" t="s">
        <v>28</v>
      </c>
    </row>
    <row r="3" spans="2:24" ht="16" x14ac:dyDescent="0.2">
      <c r="Q3" s="3" t="s">
        <v>1</v>
      </c>
      <c r="R3" s="30">
        <v>82.6</v>
      </c>
      <c r="U3" t="s">
        <v>22</v>
      </c>
      <c r="V3">
        <v>25</v>
      </c>
      <c r="W3" s="6" t="s">
        <v>28</v>
      </c>
      <c r="X3" s="3">
        <v>90</v>
      </c>
    </row>
    <row r="4" spans="2:24" ht="16" x14ac:dyDescent="0.2">
      <c r="B4" s="44" t="s">
        <v>86</v>
      </c>
      <c r="C4" s="45"/>
      <c r="D4" s="45"/>
      <c r="E4" s="45"/>
      <c r="F4" s="45"/>
      <c r="H4" s="44" t="s">
        <v>79</v>
      </c>
      <c r="I4" s="45"/>
      <c r="J4" s="45"/>
      <c r="K4" s="45"/>
      <c r="L4" s="45"/>
      <c r="Q4" s="3" t="s">
        <v>2</v>
      </c>
      <c r="R4" s="30">
        <v>84.6</v>
      </c>
      <c r="U4" t="s">
        <v>23</v>
      </c>
      <c r="V4">
        <v>50</v>
      </c>
      <c r="W4" t="s">
        <v>30</v>
      </c>
      <c r="X4" s="3">
        <v>7</v>
      </c>
    </row>
    <row r="5" spans="2:24" ht="16" x14ac:dyDescent="0.2">
      <c r="Q5" s="3" t="s">
        <v>3</v>
      </c>
      <c r="R5" s="30">
        <v>119.1</v>
      </c>
      <c r="U5" t="s">
        <v>24</v>
      </c>
      <c r="V5">
        <v>15</v>
      </c>
      <c r="W5" t="s">
        <v>31</v>
      </c>
      <c r="X5">
        <f>+X6-(X3+X4)</f>
        <v>103</v>
      </c>
    </row>
    <row r="6" spans="2:24" ht="16" x14ac:dyDescent="0.2">
      <c r="Q6" s="3" t="s">
        <v>4</v>
      </c>
      <c r="R6" s="30">
        <v>70.599999999999994</v>
      </c>
      <c r="U6" t="s">
        <v>25</v>
      </c>
      <c r="V6">
        <v>10</v>
      </c>
      <c r="W6" t="s">
        <v>26</v>
      </c>
      <c r="X6">
        <v>200</v>
      </c>
    </row>
    <row r="7" spans="2:24" ht="16" x14ac:dyDescent="0.2">
      <c r="Q7" s="3"/>
      <c r="R7" s="30"/>
      <c r="U7" t="s">
        <v>26</v>
      </c>
      <c r="V7">
        <f>SUM(V3:V6)</f>
        <v>100</v>
      </c>
    </row>
    <row r="8" spans="2:24" ht="16" x14ac:dyDescent="0.2">
      <c r="Q8" s="3"/>
      <c r="R8" s="30"/>
    </row>
    <row r="10" spans="2:24" ht="16" x14ac:dyDescent="0.2">
      <c r="Q10" s="2"/>
      <c r="R10" s="2"/>
    </row>
    <row r="11" spans="2:24" ht="18" x14ac:dyDescent="0.2">
      <c r="Q11" s="1" t="s">
        <v>43</v>
      </c>
    </row>
    <row r="12" spans="2:24" x14ac:dyDescent="0.2">
      <c r="R12" s="33">
        <v>2016</v>
      </c>
      <c r="S12" s="33">
        <v>2017</v>
      </c>
      <c r="T12" s="33">
        <v>2018</v>
      </c>
      <c r="U12" s="33">
        <v>2019</v>
      </c>
      <c r="V12" s="33">
        <v>2020</v>
      </c>
      <c r="W12" s="33">
        <v>2021</v>
      </c>
    </row>
    <row r="13" spans="2:24" x14ac:dyDescent="0.2">
      <c r="Q13" t="s">
        <v>38</v>
      </c>
      <c r="R13">
        <v>443</v>
      </c>
      <c r="S13">
        <v>515</v>
      </c>
      <c r="T13">
        <v>636</v>
      </c>
      <c r="U13">
        <v>711</v>
      </c>
      <c r="V13">
        <v>780</v>
      </c>
      <c r="W13">
        <v>828</v>
      </c>
      <c r="X13">
        <f>+W13-V13</f>
        <v>48</v>
      </c>
    </row>
    <row r="14" spans="2:24" x14ac:dyDescent="0.2">
      <c r="Q14" t="s">
        <v>39</v>
      </c>
      <c r="U14">
        <v>362</v>
      </c>
      <c r="V14">
        <v>472</v>
      </c>
      <c r="W14">
        <v>550</v>
      </c>
    </row>
    <row r="15" spans="2:24" ht="16" x14ac:dyDescent="0.2">
      <c r="Q15" s="3"/>
      <c r="R15" s="34"/>
      <c r="U15" s="39"/>
    </row>
    <row r="16" spans="2:24" ht="16" x14ac:dyDescent="0.2">
      <c r="Q16" s="3"/>
      <c r="R16" s="34"/>
    </row>
    <row r="17" spans="2:27" ht="20" x14ac:dyDescent="0.2">
      <c r="Q17" s="11" t="s">
        <v>32</v>
      </c>
      <c r="R17" s="12"/>
      <c r="S17" s="13"/>
      <c r="T17" s="13"/>
      <c r="U17" s="13"/>
    </row>
    <row r="18" spans="2:27" x14ac:dyDescent="0.2">
      <c r="H18" t="s">
        <v>76</v>
      </c>
      <c r="Q18" s="13"/>
      <c r="R18" s="13"/>
      <c r="S18" s="13"/>
      <c r="T18" s="13"/>
      <c r="U18" s="13"/>
    </row>
    <row r="19" spans="2:27" ht="16" x14ac:dyDescent="0.2">
      <c r="Q19" s="14" t="s">
        <v>0</v>
      </c>
      <c r="R19" s="15">
        <v>2018</v>
      </c>
      <c r="S19" s="15">
        <v>2019</v>
      </c>
      <c r="T19" s="15">
        <v>2020</v>
      </c>
      <c r="U19" s="15">
        <v>2021</v>
      </c>
      <c r="V19" s="16"/>
    </row>
    <row r="20" spans="2:27" ht="28" x14ac:dyDescent="0.2">
      <c r="Q20" s="17" t="s">
        <v>6</v>
      </c>
      <c r="R20" s="13"/>
      <c r="S20" s="13"/>
      <c r="T20" s="13"/>
      <c r="V20" s="13"/>
      <c r="W20" t="s">
        <v>0</v>
      </c>
      <c r="X20" s="33">
        <v>2018</v>
      </c>
      <c r="Y20" s="33">
        <v>2019</v>
      </c>
      <c r="Z20" s="33">
        <v>2020</v>
      </c>
      <c r="AA20" s="33">
        <v>2021</v>
      </c>
    </row>
    <row r="21" spans="2:27" x14ac:dyDescent="0.2">
      <c r="Q21" s="18" t="s">
        <v>7</v>
      </c>
      <c r="R21" s="19" t="s">
        <v>8</v>
      </c>
      <c r="S21" s="19" t="s">
        <v>9</v>
      </c>
      <c r="T21" s="19" t="s">
        <v>10</v>
      </c>
      <c r="U21" s="19" t="s">
        <v>58</v>
      </c>
      <c r="V21" s="13"/>
      <c r="W21" t="s">
        <v>33</v>
      </c>
      <c r="X21" s="55">
        <v>250266</v>
      </c>
      <c r="Y21" s="55">
        <v>376844</v>
      </c>
      <c r="Z21" s="55">
        <v>509711</v>
      </c>
      <c r="AA21" s="49">
        <v>717289</v>
      </c>
    </row>
    <row r="22" spans="2:27" x14ac:dyDescent="0.2">
      <c r="Q22" s="18" t="s">
        <v>11</v>
      </c>
      <c r="R22" s="19" t="s">
        <v>34</v>
      </c>
      <c r="S22" s="19" t="s">
        <v>34</v>
      </c>
      <c r="T22" s="19" t="s">
        <v>34</v>
      </c>
      <c r="U22" s="19" t="s">
        <v>34</v>
      </c>
      <c r="V22" s="13"/>
      <c r="X22" s="39"/>
      <c r="Y22" s="39">
        <f t="shared" ref="Y22:Z22" si="0">+(Y21-X21)/X21</f>
        <v>0.50577385661655994</v>
      </c>
      <c r="Z22" s="39">
        <f t="shared" si="0"/>
        <v>0.3525782551931303</v>
      </c>
      <c r="AA22" s="39">
        <f>+(AA21-Z21)/Z21</f>
        <v>0.40724645926809505</v>
      </c>
    </row>
    <row r="23" spans="2:27" x14ac:dyDescent="0.2">
      <c r="Q23" s="20" t="s">
        <v>12</v>
      </c>
      <c r="R23" s="19" t="s">
        <v>13</v>
      </c>
      <c r="S23" s="19" t="s">
        <v>13</v>
      </c>
      <c r="T23" s="19" t="s">
        <v>13</v>
      </c>
      <c r="U23" s="19" t="s">
        <v>13</v>
      </c>
      <c r="V23" s="13"/>
      <c r="Y23" s="22"/>
    </row>
    <row r="24" spans="2:27" x14ac:dyDescent="0.2">
      <c r="B24" s="46" t="s">
        <v>80</v>
      </c>
      <c r="C24" s="47"/>
      <c r="D24" s="47"/>
      <c r="E24" s="47"/>
      <c r="F24" s="47"/>
      <c r="G24" s="36"/>
      <c r="H24" s="46" t="s">
        <v>81</v>
      </c>
      <c r="I24" s="47"/>
      <c r="J24" s="47"/>
      <c r="K24" s="47"/>
      <c r="L24" s="47"/>
      <c r="Q24" s="20" t="s">
        <v>14</v>
      </c>
      <c r="R24" s="19" t="s">
        <v>35</v>
      </c>
      <c r="S24" s="19" t="s">
        <v>35</v>
      </c>
      <c r="T24" s="19" t="s">
        <v>35</v>
      </c>
      <c r="U24" s="19" t="s">
        <v>35</v>
      </c>
      <c r="V24" s="13"/>
      <c r="Y24" s="22"/>
    </row>
    <row r="25" spans="2:27" x14ac:dyDescent="0.2">
      <c r="Q25" s="21" t="s">
        <v>15</v>
      </c>
      <c r="R25" s="22">
        <v>250266</v>
      </c>
      <c r="S25" s="22">
        <v>376844</v>
      </c>
      <c r="T25" s="22">
        <v>509711</v>
      </c>
      <c r="U25" s="49">
        <v>717289</v>
      </c>
      <c r="V25" s="54"/>
      <c r="Y25" s="49"/>
    </row>
    <row r="26" spans="2:27" x14ac:dyDescent="0.2">
      <c r="Q26" s="21" t="s">
        <v>16</v>
      </c>
      <c r="R26" s="22">
        <v>107044</v>
      </c>
      <c r="S26" s="22">
        <v>206929</v>
      </c>
      <c r="T26" s="22">
        <v>282367</v>
      </c>
      <c r="U26">
        <v>421205</v>
      </c>
      <c r="V26" s="12"/>
    </row>
    <row r="27" spans="2:27" x14ac:dyDescent="0.2">
      <c r="Q27" s="21" t="s">
        <v>37</v>
      </c>
      <c r="R27" s="22">
        <v>22754</v>
      </c>
      <c r="S27" s="22">
        <v>37435</v>
      </c>
      <c r="T27" s="22">
        <v>43080</v>
      </c>
      <c r="U27">
        <v>57236</v>
      </c>
      <c r="V27" s="12"/>
    </row>
    <row r="28" spans="2:27" x14ac:dyDescent="0.2">
      <c r="Q28" s="21" t="s">
        <v>36</v>
      </c>
      <c r="R28" s="22">
        <v>27299</v>
      </c>
      <c r="S28" s="22">
        <v>39780</v>
      </c>
      <c r="T28" s="22">
        <v>50673</v>
      </c>
      <c r="U28" s="49">
        <v>81519</v>
      </c>
      <c r="V28" s="12"/>
    </row>
    <row r="29" spans="2:27" x14ac:dyDescent="0.2">
      <c r="Q29" s="21" t="s">
        <v>17</v>
      </c>
      <c r="R29" s="22">
        <v>16242</v>
      </c>
      <c r="S29" s="22">
        <v>24889</v>
      </c>
      <c r="T29" s="22">
        <v>28197</v>
      </c>
      <c r="U29" s="49">
        <v>55224</v>
      </c>
      <c r="V29" s="12"/>
    </row>
    <row r="30" spans="2:27" x14ac:dyDescent="0.2">
      <c r="Q30" s="21"/>
      <c r="R30" s="22"/>
      <c r="S30" s="22"/>
      <c r="T30" s="22"/>
      <c r="V30" s="12"/>
    </row>
    <row r="31" spans="2:27" x14ac:dyDescent="0.2">
      <c r="Q31" s="23" t="s">
        <v>18</v>
      </c>
      <c r="R31" s="24">
        <f>SUM(R27:R29)</f>
        <v>66295</v>
      </c>
      <c r="S31" s="24">
        <f>SUM(S27:S29)</f>
        <v>102104</v>
      </c>
      <c r="T31" s="24">
        <f>SUM(T27:T29)</f>
        <v>121950</v>
      </c>
      <c r="U31" s="24">
        <f>SUM(U27:U29)</f>
        <v>193979</v>
      </c>
      <c r="V31" s="12"/>
    </row>
    <row r="32" spans="2:27" x14ac:dyDescent="0.2">
      <c r="Q32" s="21" t="s">
        <v>19</v>
      </c>
      <c r="R32" s="22">
        <v>61412</v>
      </c>
      <c r="S32" s="22">
        <v>80234</v>
      </c>
      <c r="T32" s="22">
        <v>140350</v>
      </c>
      <c r="U32" s="49">
        <v>143284</v>
      </c>
      <c r="V32" s="12"/>
    </row>
    <row r="33" spans="1:22" x14ac:dyDescent="0.2">
      <c r="Q33" s="21" t="s">
        <v>20</v>
      </c>
      <c r="R33" s="25">
        <f>R32/R25</f>
        <v>0.24538690832953738</v>
      </c>
      <c r="S33" s="25">
        <f>S32/S25</f>
        <v>0.21291038201483903</v>
      </c>
      <c r="T33" s="25">
        <f>T32/T25</f>
        <v>0.27535211129443937</v>
      </c>
      <c r="U33" s="25">
        <f>U32/U25</f>
        <v>0.19975769877971083</v>
      </c>
      <c r="V33" s="25"/>
    </row>
    <row r="34" spans="1:22" ht="18" x14ac:dyDescent="0.2">
      <c r="Q34" s="1" t="s">
        <v>59</v>
      </c>
    </row>
    <row r="35" spans="1:22" x14ac:dyDescent="0.2">
      <c r="R35">
        <v>2018</v>
      </c>
      <c r="S35">
        <v>2019</v>
      </c>
      <c r="T35">
        <v>2020</v>
      </c>
      <c r="U35">
        <v>2021</v>
      </c>
    </row>
    <row r="36" spans="1:22" ht="16" x14ac:dyDescent="0.2">
      <c r="Q36" s="2" t="s">
        <v>47</v>
      </c>
      <c r="R36" s="43">
        <f>+R25-R26</f>
        <v>143222</v>
      </c>
      <c r="S36" s="43">
        <f t="shared" ref="S36:U36" si="1">+S25-S26</f>
        <v>169915</v>
      </c>
      <c r="T36" s="43">
        <f t="shared" si="1"/>
        <v>227344</v>
      </c>
      <c r="U36" s="43">
        <f t="shared" si="1"/>
        <v>296084</v>
      </c>
    </row>
    <row r="37" spans="1:22" ht="16" x14ac:dyDescent="0.2">
      <c r="Q37" s="3" t="s">
        <v>46</v>
      </c>
      <c r="R37" s="22">
        <v>61412</v>
      </c>
      <c r="S37" s="22">
        <v>80234</v>
      </c>
      <c r="T37" s="22">
        <v>140350</v>
      </c>
      <c r="U37" s="49">
        <v>143284</v>
      </c>
    </row>
    <row r="38" spans="1:22" ht="16" x14ac:dyDescent="0.2">
      <c r="Q38" s="3"/>
      <c r="R38" s="50">
        <f>(R25-R26)/R25</f>
        <v>0.57227909504287433</v>
      </c>
      <c r="S38" s="50">
        <f>(S25-S26)/S25</f>
        <v>0.45088949273439405</v>
      </c>
      <c r="T38" s="50">
        <f>(T25-T26)/T25</f>
        <v>0.44602529668773089</v>
      </c>
      <c r="U38" s="50">
        <f>(U25-U26)/U25</f>
        <v>0.41278201673244674</v>
      </c>
    </row>
    <row r="39" spans="1:22" ht="16" x14ac:dyDescent="0.2">
      <c r="D39" s="35"/>
      <c r="Q39" s="3"/>
      <c r="R39" s="9"/>
      <c r="S39" s="9"/>
    </row>
    <row r="40" spans="1:22" x14ac:dyDescent="0.2">
      <c r="B40" s="60" t="s">
        <v>59</v>
      </c>
      <c r="C40" s="61"/>
      <c r="D40" s="61"/>
      <c r="E40" s="61"/>
      <c r="F40" s="62"/>
      <c r="Q40" s="33" t="s">
        <v>49</v>
      </c>
      <c r="R40" t="s">
        <v>50</v>
      </c>
    </row>
    <row r="41" spans="1:22" x14ac:dyDescent="0.2">
      <c r="Q41">
        <v>2020</v>
      </c>
      <c r="R41">
        <v>19.64</v>
      </c>
    </row>
    <row r="42" spans="1:22" x14ac:dyDescent="0.2">
      <c r="I42" s="33"/>
    </row>
    <row r="43" spans="1:22" x14ac:dyDescent="0.2">
      <c r="H43" s="42"/>
      <c r="I43" s="38"/>
    </row>
    <row r="44" spans="1:22" x14ac:dyDescent="0.2">
      <c r="H44" s="33"/>
      <c r="I44" s="43"/>
      <c r="Q44" s="33" t="s">
        <v>51</v>
      </c>
    </row>
    <row r="45" spans="1:22" x14ac:dyDescent="0.2">
      <c r="R45">
        <v>2021</v>
      </c>
      <c r="S45">
        <v>2020</v>
      </c>
    </row>
    <row r="46" spans="1:22" ht="16" x14ac:dyDescent="0.2">
      <c r="B46" s="56" t="s">
        <v>48</v>
      </c>
      <c r="C46" s="45"/>
      <c r="D46" s="45"/>
      <c r="E46" s="45"/>
      <c r="F46" s="45"/>
      <c r="G46" s="45"/>
      <c r="H46" s="44"/>
      <c r="I46" s="45"/>
      <c r="J46" s="45"/>
      <c r="K46" s="45"/>
      <c r="L46" s="45"/>
      <c r="Q46" t="s">
        <v>52</v>
      </c>
      <c r="R46">
        <v>891</v>
      </c>
      <c r="S46">
        <v>780</v>
      </c>
    </row>
    <row r="47" spans="1:22" x14ac:dyDescent="0.2">
      <c r="A47" s="35"/>
      <c r="M47" s="35"/>
      <c r="Q47" t="s">
        <v>53</v>
      </c>
      <c r="R47">
        <v>240</v>
      </c>
      <c r="S47">
        <v>180</v>
      </c>
    </row>
    <row r="48" spans="1:22" x14ac:dyDescent="0.2">
      <c r="A48" s="35"/>
      <c r="M48" s="35"/>
    </row>
    <row r="49" spans="1:24" x14ac:dyDescent="0.2">
      <c r="A49" s="35"/>
      <c r="M49" s="35"/>
    </row>
    <row r="50" spans="1:24" ht="18" x14ac:dyDescent="0.2">
      <c r="A50" s="35"/>
      <c r="M50" s="35"/>
      <c r="Q50" s="1"/>
    </row>
    <row r="51" spans="1:24" ht="16" x14ac:dyDescent="0.2">
      <c r="A51" s="35"/>
      <c r="M51" s="35"/>
      <c r="Q51" s="2"/>
      <c r="R51" s="2"/>
      <c r="S51" s="2"/>
      <c r="U51" s="2"/>
      <c r="V51" s="2"/>
      <c r="W51" s="2"/>
    </row>
    <row r="52" spans="1:24" ht="16" x14ac:dyDescent="0.2">
      <c r="A52" s="35"/>
      <c r="M52" s="35"/>
      <c r="Q52" s="3" t="s">
        <v>54</v>
      </c>
      <c r="R52" s="9"/>
      <c r="S52" s="10"/>
      <c r="T52" s="3"/>
      <c r="U52" s="3"/>
      <c r="V52" s="9"/>
      <c r="W52" s="10"/>
      <c r="X52" s="3"/>
    </row>
    <row r="53" spans="1:24" ht="16" x14ac:dyDescent="0.2">
      <c r="A53" s="35"/>
      <c r="M53" s="35"/>
      <c r="Q53" s="3">
        <v>2020</v>
      </c>
      <c r="R53" s="3">
        <v>9200</v>
      </c>
      <c r="S53" s="10"/>
      <c r="T53" s="3"/>
      <c r="U53" s="3"/>
      <c r="V53" s="3"/>
      <c r="W53" s="10"/>
      <c r="X53" s="3"/>
    </row>
    <row r="54" spans="1:24" ht="16" x14ac:dyDescent="0.2">
      <c r="A54" s="35"/>
      <c r="M54" s="35"/>
      <c r="Q54" s="3"/>
      <c r="R54" s="9"/>
      <c r="S54" s="10"/>
      <c r="T54" s="3"/>
      <c r="U54" s="3"/>
      <c r="V54" s="9"/>
      <c r="W54" s="10"/>
      <c r="X54" s="3"/>
    </row>
    <row r="55" spans="1:24" x14ac:dyDescent="0.2">
      <c r="A55" s="35"/>
      <c r="M55" s="35"/>
    </row>
    <row r="56" spans="1:24" x14ac:dyDescent="0.2">
      <c r="A56" s="35"/>
      <c r="M56" s="35"/>
      <c r="Q56" t="s">
        <v>56</v>
      </c>
      <c r="T56">
        <v>2018</v>
      </c>
      <c r="U56">
        <v>2019</v>
      </c>
      <c r="V56">
        <v>2020</v>
      </c>
    </row>
    <row r="57" spans="1:24" x14ac:dyDescent="0.2">
      <c r="A57" s="35"/>
      <c r="M57" s="35"/>
      <c r="Q57">
        <v>2020</v>
      </c>
      <c r="R57" s="37">
        <f>+T25/W13</f>
        <v>615.59299516908209</v>
      </c>
      <c r="T57">
        <v>351.99156118143458</v>
      </c>
      <c r="U57">
        <v>483.13333333333333</v>
      </c>
      <c r="V57" s="37">
        <v>615.59299516908209</v>
      </c>
    </row>
    <row r="58" spans="1:24" x14ac:dyDescent="0.2">
      <c r="A58" s="35"/>
      <c r="M58" s="35"/>
      <c r="Q58">
        <v>2019</v>
      </c>
      <c r="R58" s="37">
        <f>+S25/V13</f>
        <v>483.13333333333333</v>
      </c>
    </row>
    <row r="59" spans="1:24" x14ac:dyDescent="0.2">
      <c r="A59" s="35"/>
      <c r="B59" s="35"/>
      <c r="C59" s="35"/>
      <c r="D59" s="35"/>
      <c r="E59" s="35"/>
      <c r="F59" s="35"/>
      <c r="G59" s="35"/>
      <c r="H59" s="35"/>
      <c r="I59" s="35"/>
      <c r="J59" s="35"/>
      <c r="K59" s="35"/>
      <c r="L59" s="35"/>
      <c r="M59" s="35"/>
      <c r="Q59">
        <v>2018</v>
      </c>
      <c r="R59" s="37">
        <f>+R25/U13</f>
        <v>351.99156118143458</v>
      </c>
    </row>
    <row r="60" spans="1:24" x14ac:dyDescent="0.2">
      <c r="A60" s="35"/>
      <c r="B60" s="35"/>
      <c r="C60" s="35"/>
      <c r="D60" s="35"/>
      <c r="E60" s="35"/>
      <c r="F60" s="35"/>
      <c r="G60" s="35"/>
      <c r="H60" s="35"/>
      <c r="I60" s="35"/>
      <c r="J60" s="35"/>
      <c r="K60" s="35"/>
      <c r="L60" s="35"/>
      <c r="M60" s="35"/>
    </row>
    <row r="62" spans="1:24" x14ac:dyDescent="0.2">
      <c r="Q62" s="7" t="s">
        <v>57</v>
      </c>
      <c r="R62" s="5"/>
      <c r="S62" s="6"/>
    </row>
    <row r="63" spans="1:24" ht="16" x14ac:dyDescent="0.2">
      <c r="Q63" s="2"/>
      <c r="R63" s="2"/>
      <c r="S63" s="6"/>
    </row>
    <row r="64" spans="1:24" ht="16" x14ac:dyDescent="0.2">
      <c r="Q64" s="3"/>
      <c r="R64" s="8"/>
      <c r="S64" s="6"/>
    </row>
    <row r="65" spans="2:23" ht="16" x14ac:dyDescent="0.2">
      <c r="B65" t="s">
        <v>65</v>
      </c>
      <c r="Q65" s="3"/>
      <c r="R65" s="8"/>
      <c r="S65" s="6"/>
    </row>
    <row r="66" spans="2:23" ht="16" x14ac:dyDescent="0.2">
      <c r="D66">
        <v>2020</v>
      </c>
      <c r="E66">
        <v>2021</v>
      </c>
      <c r="Q66" s="51" t="s">
        <v>60</v>
      </c>
      <c r="R66" s="8"/>
      <c r="S66" s="6"/>
    </row>
    <row r="67" spans="2:23" ht="16" x14ac:dyDescent="0.2">
      <c r="B67" t="s">
        <v>67</v>
      </c>
      <c r="D67" s="49">
        <v>332750</v>
      </c>
      <c r="E67" s="49">
        <v>473683</v>
      </c>
      <c r="Q67" s="3"/>
      <c r="R67" s="8"/>
      <c r="S67" s="6"/>
    </row>
    <row r="68" spans="2:23" ht="16" x14ac:dyDescent="0.2">
      <c r="B68" t="s">
        <v>68</v>
      </c>
      <c r="D68" s="49">
        <v>12427</v>
      </c>
      <c r="E68" s="49">
        <v>14322</v>
      </c>
      <c r="Q68" s="3"/>
      <c r="R68" s="8"/>
      <c r="S68" s="6"/>
    </row>
    <row r="69" spans="2:23" ht="16" x14ac:dyDescent="0.2">
      <c r="B69" t="s">
        <v>73</v>
      </c>
      <c r="D69" s="49">
        <v>24323</v>
      </c>
      <c r="E69" s="49">
        <v>34455</v>
      </c>
      <c r="Q69" s="3"/>
      <c r="R69" s="8"/>
      <c r="S69" s="6"/>
    </row>
    <row r="70" spans="2:23" x14ac:dyDescent="0.2">
      <c r="B70" t="s">
        <v>74</v>
      </c>
      <c r="D70" s="49">
        <v>9594</v>
      </c>
      <c r="E70" s="49">
        <v>14396</v>
      </c>
      <c r="Q70" s="7" t="s">
        <v>61</v>
      </c>
      <c r="R70" s="5"/>
      <c r="S70" s="6"/>
    </row>
    <row r="71" spans="2:23" x14ac:dyDescent="0.2">
      <c r="B71" t="s">
        <v>69</v>
      </c>
      <c r="D71" s="49">
        <v>22233</v>
      </c>
      <c r="E71" s="49">
        <v>37258</v>
      </c>
      <c r="R71" t="s">
        <v>66</v>
      </c>
      <c r="V71" s="13"/>
      <c r="W71" s="13"/>
    </row>
    <row r="72" spans="2:23" x14ac:dyDescent="0.2">
      <c r="B72" t="s">
        <v>70</v>
      </c>
      <c r="D72" s="49">
        <v>25440</v>
      </c>
      <c r="E72" s="49">
        <v>31537</v>
      </c>
      <c r="Q72">
        <v>2017</v>
      </c>
      <c r="R72">
        <v>0.81</v>
      </c>
      <c r="V72" s="13"/>
      <c r="W72" s="13"/>
    </row>
    <row r="73" spans="2:23" x14ac:dyDescent="0.2">
      <c r="D73" s="49">
        <f>SUM(D67:D72)</f>
        <v>426767</v>
      </c>
      <c r="E73" s="49">
        <f>SUM(E67:E72)</f>
        <v>605651</v>
      </c>
      <c r="Q73">
        <v>2018</v>
      </c>
      <c r="R73">
        <v>1.04</v>
      </c>
    </row>
    <row r="74" spans="2:23" x14ac:dyDescent="0.2">
      <c r="Q74">
        <v>2019</v>
      </c>
      <c r="R74">
        <v>1.88</v>
      </c>
    </row>
    <row r="75" spans="2:23" x14ac:dyDescent="0.2">
      <c r="Q75">
        <v>2020</v>
      </c>
      <c r="R75">
        <v>2.3199999999999998</v>
      </c>
      <c r="S75" s="39">
        <f>+(R75-R74)/R74</f>
        <v>0.23404255319148934</v>
      </c>
    </row>
    <row r="77" spans="2:23" x14ac:dyDescent="0.2">
      <c r="T77" t="s">
        <v>84</v>
      </c>
    </row>
    <row r="78" spans="2:23" x14ac:dyDescent="0.2">
      <c r="Q78" t="s">
        <v>62</v>
      </c>
      <c r="T78" t="s">
        <v>82</v>
      </c>
      <c r="U78" t="s">
        <v>83</v>
      </c>
    </row>
    <row r="79" spans="2:23" x14ac:dyDescent="0.2">
      <c r="R79" t="s">
        <v>63</v>
      </c>
      <c r="T79" s="39">
        <v>0.2</v>
      </c>
      <c r="U79" s="39">
        <v>0.23</v>
      </c>
    </row>
    <row r="80" spans="2:23" x14ac:dyDescent="0.2">
      <c r="Q80">
        <v>2017</v>
      </c>
      <c r="R80" s="59">
        <v>2202</v>
      </c>
      <c r="T80" t="s">
        <v>85</v>
      </c>
    </row>
    <row r="81" spans="17:21" x14ac:dyDescent="0.2">
      <c r="Q81">
        <v>2018</v>
      </c>
      <c r="R81" s="59">
        <v>2689</v>
      </c>
    </row>
    <row r="82" spans="17:21" x14ac:dyDescent="0.2">
      <c r="Q82">
        <v>2019</v>
      </c>
      <c r="R82" s="59">
        <v>3115</v>
      </c>
    </row>
    <row r="83" spans="17:21" x14ac:dyDescent="0.2">
      <c r="Q83">
        <v>2020</v>
      </c>
      <c r="R83" s="59">
        <v>3387</v>
      </c>
      <c r="S83" s="39"/>
    </row>
    <row r="86" spans="17:21" x14ac:dyDescent="0.2">
      <c r="Q86" s="52"/>
    </row>
    <row r="89" spans="17:21" x14ac:dyDescent="0.2">
      <c r="Q89" t="s">
        <v>71</v>
      </c>
    </row>
    <row r="90" spans="17:21" x14ac:dyDescent="0.2">
      <c r="R90" t="s">
        <v>72</v>
      </c>
    </row>
    <row r="91" spans="17:21" x14ac:dyDescent="0.2">
      <c r="Q91" s="58">
        <v>43891</v>
      </c>
      <c r="R91">
        <v>846</v>
      </c>
    </row>
    <row r="92" spans="17:21" x14ac:dyDescent="0.2">
      <c r="Q92" s="58">
        <v>44012</v>
      </c>
      <c r="R92">
        <v>874</v>
      </c>
    </row>
    <row r="93" spans="17:21" x14ac:dyDescent="0.2">
      <c r="Q93" s="58">
        <v>44104</v>
      </c>
      <c r="R93">
        <v>881</v>
      </c>
    </row>
    <row r="94" spans="17:21" x14ac:dyDescent="0.2">
      <c r="Q94" s="58">
        <v>44196</v>
      </c>
      <c r="R94">
        <v>902</v>
      </c>
    </row>
    <row r="95" spans="17:21" x14ac:dyDescent="0.2">
      <c r="Q95" s="58">
        <v>44286</v>
      </c>
      <c r="R95" s="13">
        <v>925</v>
      </c>
      <c r="S95" s="13"/>
      <c r="T95" s="13"/>
      <c r="U95" s="13"/>
    </row>
    <row r="96" spans="17:21" x14ac:dyDescent="0.2">
      <c r="Q96" s="26"/>
      <c r="R96" s="15"/>
      <c r="S96" s="15"/>
      <c r="T96" s="24"/>
      <c r="U96" s="13"/>
    </row>
    <row r="97" spans="17:21" x14ac:dyDescent="0.2">
      <c r="Q97" s="27"/>
      <c r="R97" s="24"/>
      <c r="S97" s="24"/>
      <c r="T97" s="24"/>
      <c r="U97" s="13"/>
    </row>
    <row r="98" spans="17:21" x14ac:dyDescent="0.2">
      <c r="Q98" s="13"/>
      <c r="R98" s="24"/>
      <c r="S98" s="24"/>
      <c r="T98" s="13"/>
      <c r="U98" s="13"/>
    </row>
    <row r="99" spans="17:21" x14ac:dyDescent="0.2">
      <c r="Q99" s="13"/>
      <c r="R99" s="28"/>
      <c r="S99" s="28"/>
      <c r="T99" s="13"/>
      <c r="U99" s="13"/>
    </row>
    <row r="100" spans="17:21" x14ac:dyDescent="0.2">
      <c r="Q100" s="7"/>
      <c r="R100" s="5"/>
      <c r="S100" s="6"/>
    </row>
    <row r="101" spans="17:21" x14ac:dyDescent="0.2">
      <c r="Q101" s="7"/>
      <c r="R101" s="5"/>
      <c r="S101" s="6"/>
    </row>
    <row r="102" spans="17:21" x14ac:dyDescent="0.2">
      <c r="Q102" s="7"/>
      <c r="R102" s="5"/>
      <c r="S102" s="6"/>
    </row>
    <row r="103" spans="17:21" x14ac:dyDescent="0.2">
      <c r="Q103" s="7"/>
      <c r="R103" s="5"/>
      <c r="S103" s="6"/>
    </row>
    <row r="104" spans="17:21" x14ac:dyDescent="0.2">
      <c r="Q104" s="7"/>
      <c r="R104" s="5"/>
      <c r="S104" s="6"/>
    </row>
    <row r="105" spans="17:21" x14ac:dyDescent="0.2">
      <c r="Q105" s="7"/>
      <c r="R105" s="5"/>
      <c r="S105" s="6"/>
    </row>
    <row r="106" spans="17:21" x14ac:dyDescent="0.2">
      <c r="Q106" s="7"/>
      <c r="R106" s="5"/>
      <c r="S106" s="6"/>
    </row>
    <row r="107" spans="17:21" x14ac:dyDescent="0.2">
      <c r="Q107" s="7"/>
      <c r="R107" s="5"/>
      <c r="S107" s="6"/>
    </row>
    <row r="108" spans="17:21" x14ac:dyDescent="0.2">
      <c r="Q108" s="7"/>
      <c r="R108" s="5"/>
      <c r="S108" s="6"/>
    </row>
    <row r="109" spans="17:21" x14ac:dyDescent="0.2">
      <c r="Q109" s="7"/>
      <c r="R109" s="5"/>
      <c r="S109" s="6"/>
    </row>
    <row r="110" spans="17:21" x14ac:dyDescent="0.2">
      <c r="Q110" s="7"/>
      <c r="R110" s="5"/>
      <c r="S110" s="6"/>
    </row>
    <row r="111" spans="17:21" x14ac:dyDescent="0.2">
      <c r="Q111" s="7"/>
      <c r="R111" s="5"/>
      <c r="S111" s="6"/>
    </row>
    <row r="112" spans="17:21" x14ac:dyDescent="0.2">
      <c r="Q112" s="7"/>
      <c r="R112" s="5"/>
      <c r="S112" s="6"/>
    </row>
    <row r="113" spans="17:19" x14ac:dyDescent="0.2">
      <c r="Q113" s="7"/>
      <c r="R113" s="5"/>
      <c r="S113" s="6"/>
    </row>
    <row r="114" spans="17:19" x14ac:dyDescent="0.2">
      <c r="Q114" s="7"/>
      <c r="R114" s="5"/>
      <c r="S114" s="6"/>
    </row>
  </sheetData>
  <pageMargins left="0.7" right="0.7" top="0.75" bottom="0.75" header="0.3" footer="0.3"/>
  <pageSetup scale="60"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B3078-05C7-854D-8F0B-A2DC5811A7B3}">
  <dimension ref="A1:C62"/>
  <sheetViews>
    <sheetView zoomScale="125" workbookViewId="0">
      <selection activeCell="C2" sqref="C2"/>
    </sheetView>
  </sheetViews>
  <sheetFormatPr baseColWidth="10" defaultRowHeight="16" x14ac:dyDescent="0.2"/>
  <cols>
    <col min="1" max="1" width="8.1640625" style="31" bestFit="1" customWidth="1"/>
    <col min="2" max="2" width="11.1640625" style="31" bestFit="1" customWidth="1"/>
    <col min="3" max="16" width="10.83203125" style="31"/>
    <col min="17" max="17" width="11.1640625" style="31" bestFit="1" customWidth="1"/>
    <col min="18" max="16384" width="10.83203125" style="31"/>
  </cols>
  <sheetData>
    <row r="1" spans="1:3" x14ac:dyDescent="0.2">
      <c r="A1" s="31" t="s">
        <v>5</v>
      </c>
      <c r="B1" s="31" t="s">
        <v>41</v>
      </c>
      <c r="C1" s="31" t="s">
        <v>40</v>
      </c>
    </row>
    <row r="2" spans="1:3" x14ac:dyDescent="0.2">
      <c r="A2" s="48">
        <v>44125</v>
      </c>
      <c r="B2" s="40">
        <v>83.010002</v>
      </c>
      <c r="C2" s="41">
        <v>317.14001500000001</v>
      </c>
    </row>
    <row r="3" spans="1:3" x14ac:dyDescent="0.2">
      <c r="A3" s="48">
        <v>44118</v>
      </c>
      <c r="B3" s="40">
        <v>82.57</v>
      </c>
      <c r="C3" s="41">
        <v>309.80999800000001</v>
      </c>
    </row>
    <row r="4" spans="1:3" x14ac:dyDescent="0.2">
      <c r="A4" s="48">
        <v>44111</v>
      </c>
      <c r="B4" s="40">
        <v>82.610000999999997</v>
      </c>
      <c r="C4" s="41">
        <v>308.77999899999998</v>
      </c>
    </row>
    <row r="5" spans="1:3" x14ac:dyDescent="0.2">
      <c r="A5" s="48">
        <v>44069</v>
      </c>
      <c r="B5" s="40">
        <v>82.489998</v>
      </c>
      <c r="C5" s="41">
        <v>298</v>
      </c>
    </row>
    <row r="6" spans="1:3" x14ac:dyDescent="0.2">
      <c r="A6" s="48">
        <v>44104</v>
      </c>
      <c r="B6" s="40">
        <v>76.690002000000007</v>
      </c>
      <c r="C6" s="41">
        <v>292.39001500000001</v>
      </c>
    </row>
    <row r="7" spans="1:3" x14ac:dyDescent="0.2">
      <c r="A7" s="48">
        <v>44062</v>
      </c>
      <c r="B7" s="40">
        <v>78.970000999999996</v>
      </c>
      <c r="C7" s="41">
        <v>286</v>
      </c>
    </row>
    <row r="8" spans="1:3" x14ac:dyDescent="0.2">
      <c r="A8" s="48">
        <v>44132</v>
      </c>
      <c r="B8" s="40">
        <v>82.690002000000007</v>
      </c>
      <c r="C8" s="41">
        <v>285.57000699999998</v>
      </c>
    </row>
    <row r="9" spans="1:3" x14ac:dyDescent="0.2">
      <c r="A9" s="48">
        <v>44153</v>
      </c>
      <c r="B9" s="40">
        <v>89.82</v>
      </c>
      <c r="C9" s="41">
        <v>279.959991</v>
      </c>
    </row>
    <row r="10" spans="1:3" x14ac:dyDescent="0.2">
      <c r="A10" s="48">
        <v>44083</v>
      </c>
      <c r="B10" s="40">
        <v>77</v>
      </c>
      <c r="C10" s="41">
        <v>277.959991</v>
      </c>
    </row>
    <row r="11" spans="1:3" x14ac:dyDescent="0.2">
      <c r="A11" s="48">
        <v>44097</v>
      </c>
      <c r="B11" s="40">
        <v>75.160004000000001</v>
      </c>
      <c r="C11" s="41">
        <v>276.92999300000002</v>
      </c>
    </row>
    <row r="12" spans="1:3" x14ac:dyDescent="0.2">
      <c r="A12" s="48">
        <v>44090</v>
      </c>
      <c r="B12" s="40">
        <v>75</v>
      </c>
      <c r="C12" s="41">
        <v>275.290009</v>
      </c>
    </row>
    <row r="13" spans="1:3" x14ac:dyDescent="0.2">
      <c r="A13" s="48">
        <v>44076</v>
      </c>
      <c r="B13" s="40">
        <v>76.220000999999996</v>
      </c>
      <c r="C13" s="41">
        <v>270.01998900000001</v>
      </c>
    </row>
    <row r="14" spans="1:3" x14ac:dyDescent="0.2">
      <c r="A14" s="48">
        <v>44139</v>
      </c>
      <c r="B14" s="40">
        <v>80.080001999999993</v>
      </c>
      <c r="C14" s="41">
        <v>266.540009</v>
      </c>
    </row>
    <row r="15" spans="1:3" x14ac:dyDescent="0.2">
      <c r="A15" s="48">
        <v>44167</v>
      </c>
      <c r="B15" s="40">
        <v>82.010002</v>
      </c>
      <c r="C15" s="41">
        <v>266.08999599999999</v>
      </c>
    </row>
    <row r="16" spans="1:3" x14ac:dyDescent="0.2">
      <c r="A16" s="48">
        <v>44160</v>
      </c>
      <c r="B16" s="40">
        <v>85.360000999999997</v>
      </c>
      <c r="C16" s="41">
        <v>264.01001000000002</v>
      </c>
    </row>
    <row r="17" spans="1:3" x14ac:dyDescent="0.2">
      <c r="A17" s="48">
        <v>44041</v>
      </c>
      <c r="B17" s="40">
        <v>64.569999999999993</v>
      </c>
      <c r="C17" s="41">
        <v>262.20001200000002</v>
      </c>
    </row>
    <row r="18" spans="1:3" x14ac:dyDescent="0.2">
      <c r="A18" s="48">
        <v>44055</v>
      </c>
      <c r="B18" s="40">
        <v>70.319999999999993</v>
      </c>
      <c r="C18" s="41">
        <v>259.20001200000002</v>
      </c>
    </row>
    <row r="19" spans="1:3" x14ac:dyDescent="0.2">
      <c r="A19" s="48">
        <v>44027</v>
      </c>
      <c r="B19" s="40">
        <v>62.610000999999997</v>
      </c>
      <c r="C19" s="41">
        <v>257.89999399999999</v>
      </c>
    </row>
    <row r="20" spans="1:3" x14ac:dyDescent="0.2">
      <c r="A20" s="48">
        <v>44146</v>
      </c>
      <c r="B20" s="40">
        <v>86.970000999999996</v>
      </c>
      <c r="C20" s="41">
        <v>256.79998799999998</v>
      </c>
    </row>
    <row r="21" spans="1:3" x14ac:dyDescent="0.2">
      <c r="A21" s="48">
        <v>44181</v>
      </c>
      <c r="B21" s="40">
        <v>82.790001000000004</v>
      </c>
      <c r="C21" s="41">
        <v>255.83000200000001</v>
      </c>
    </row>
    <row r="22" spans="1:3" x14ac:dyDescent="0.2">
      <c r="A22" s="48">
        <v>44174</v>
      </c>
      <c r="B22" s="40">
        <v>79.5</v>
      </c>
      <c r="C22" s="41">
        <v>255.11000100000001</v>
      </c>
    </row>
    <row r="23" spans="1:3" x14ac:dyDescent="0.2">
      <c r="A23" s="48">
        <v>44034</v>
      </c>
      <c r="B23" s="40">
        <v>61.490001999999997</v>
      </c>
      <c r="C23" s="41">
        <v>249.050003</v>
      </c>
    </row>
    <row r="24" spans="1:3" x14ac:dyDescent="0.2">
      <c r="A24" s="48">
        <v>44020</v>
      </c>
      <c r="B24" s="40">
        <v>62.130001</v>
      </c>
      <c r="C24" s="41">
        <v>248.58000200000001</v>
      </c>
    </row>
    <row r="25" spans="1:3" x14ac:dyDescent="0.2">
      <c r="A25" s="48">
        <v>44048</v>
      </c>
      <c r="B25" s="40">
        <v>61.18</v>
      </c>
      <c r="C25" s="41">
        <v>248.41999799999999</v>
      </c>
    </row>
    <row r="26" spans="1:3" x14ac:dyDescent="0.2">
      <c r="A26" s="48">
        <v>44195</v>
      </c>
      <c r="B26" s="40">
        <v>89.519997000000004</v>
      </c>
      <c r="C26" s="41">
        <v>238.38999899999999</v>
      </c>
    </row>
    <row r="27" spans="1:3" x14ac:dyDescent="0.2">
      <c r="A27" s="48">
        <v>44013</v>
      </c>
      <c r="B27" s="40">
        <v>61.669998</v>
      </c>
      <c r="C27" s="41">
        <v>236.509995</v>
      </c>
    </row>
    <row r="28" spans="1:3" x14ac:dyDescent="0.2">
      <c r="A28" s="48">
        <v>44188</v>
      </c>
      <c r="B28" s="40">
        <v>86.139999000000003</v>
      </c>
      <c r="C28" s="41">
        <v>236.259995</v>
      </c>
    </row>
    <row r="29" spans="1:3" x14ac:dyDescent="0.2">
      <c r="A29" s="48">
        <v>43999</v>
      </c>
      <c r="B29" s="40">
        <v>59.919998</v>
      </c>
      <c r="C29" s="41">
        <v>228.75</v>
      </c>
    </row>
    <row r="30" spans="1:3" x14ac:dyDescent="0.2">
      <c r="A30" s="48">
        <v>43838</v>
      </c>
      <c r="B30" s="40">
        <v>40.290000999999997</v>
      </c>
      <c r="C30" s="41">
        <v>226.490005</v>
      </c>
    </row>
    <row r="31" spans="1:3" x14ac:dyDescent="0.2">
      <c r="A31" s="48">
        <v>43859</v>
      </c>
      <c r="B31" s="40">
        <v>40.349997999999999</v>
      </c>
      <c r="C31" s="41">
        <v>222.88000500000001</v>
      </c>
    </row>
    <row r="32" spans="1:3" x14ac:dyDescent="0.2">
      <c r="A32" s="48">
        <v>43992</v>
      </c>
      <c r="B32" s="40">
        <v>60.98</v>
      </c>
      <c r="C32" s="41">
        <v>222.61999499999999</v>
      </c>
    </row>
    <row r="33" spans="1:3" x14ac:dyDescent="0.2">
      <c r="A33" s="48">
        <v>43845</v>
      </c>
      <c r="B33" s="40">
        <v>40.060001</v>
      </c>
      <c r="C33" s="41">
        <v>222.259995</v>
      </c>
    </row>
    <row r="34" spans="1:3" x14ac:dyDescent="0.2">
      <c r="A34" s="48">
        <v>43985</v>
      </c>
      <c r="B34" s="40">
        <v>58.82</v>
      </c>
      <c r="C34" s="41">
        <v>220.720001</v>
      </c>
    </row>
    <row r="35" spans="1:3" x14ac:dyDescent="0.2">
      <c r="A35" s="48">
        <v>43873</v>
      </c>
      <c r="B35" s="40">
        <v>42.32</v>
      </c>
      <c r="C35" s="41">
        <v>220.520004</v>
      </c>
    </row>
    <row r="36" spans="1:3" x14ac:dyDescent="0.2">
      <c r="A36" s="48">
        <v>43831</v>
      </c>
      <c r="B36" s="40">
        <v>38.32</v>
      </c>
      <c r="C36" s="41">
        <v>217.63000500000001</v>
      </c>
    </row>
    <row r="37" spans="1:3" x14ac:dyDescent="0.2">
      <c r="A37" s="48">
        <v>43866</v>
      </c>
      <c r="B37" s="40">
        <v>40.779998999999997</v>
      </c>
      <c r="C37" s="41">
        <v>217.21000699999999</v>
      </c>
    </row>
    <row r="38" spans="1:3" x14ac:dyDescent="0.2">
      <c r="A38" s="48">
        <v>43964</v>
      </c>
      <c r="B38" s="40">
        <v>54.259998000000003</v>
      </c>
      <c r="C38" s="41">
        <v>217.199997</v>
      </c>
    </row>
    <row r="39" spans="1:3" x14ac:dyDescent="0.2">
      <c r="A39" s="48">
        <v>44006</v>
      </c>
      <c r="B39" s="40">
        <v>60.18</v>
      </c>
      <c r="C39" s="41">
        <v>215.699997</v>
      </c>
    </row>
    <row r="40" spans="1:3" x14ac:dyDescent="0.2">
      <c r="A40" s="48">
        <v>43978</v>
      </c>
      <c r="B40" s="40">
        <v>55.619999</v>
      </c>
      <c r="C40" s="41">
        <v>214.33000200000001</v>
      </c>
    </row>
    <row r="41" spans="1:3" x14ac:dyDescent="0.2">
      <c r="A41" s="48">
        <v>43852</v>
      </c>
      <c r="B41" s="40">
        <v>38.909999999999997</v>
      </c>
      <c r="C41" s="41">
        <v>210.229996</v>
      </c>
    </row>
    <row r="42" spans="1:3" x14ac:dyDescent="0.2">
      <c r="A42" s="48">
        <v>43887</v>
      </c>
      <c r="B42" s="40">
        <v>41.459999000000003</v>
      </c>
      <c r="C42" s="41">
        <v>207.41000399999999</v>
      </c>
    </row>
    <row r="43" spans="1:3" x14ac:dyDescent="0.2">
      <c r="A43" s="48">
        <v>43936</v>
      </c>
      <c r="B43" s="40">
        <v>43.240001999999997</v>
      </c>
      <c r="C43" s="41">
        <v>207.33999600000001</v>
      </c>
    </row>
    <row r="44" spans="1:3" x14ac:dyDescent="0.2">
      <c r="A44" s="48">
        <v>43894</v>
      </c>
      <c r="B44" s="40">
        <v>41.799999</v>
      </c>
      <c r="C44" s="41">
        <v>206.38999899999999</v>
      </c>
    </row>
    <row r="45" spans="1:3" x14ac:dyDescent="0.2">
      <c r="A45" s="48">
        <v>43880</v>
      </c>
      <c r="B45" s="40">
        <v>38.840000000000003</v>
      </c>
      <c r="C45" s="41">
        <v>205.61000100000001</v>
      </c>
    </row>
    <row r="46" spans="1:3" x14ac:dyDescent="0.2">
      <c r="A46" s="48">
        <v>43929</v>
      </c>
      <c r="B46" s="40">
        <v>43.860000999999997</v>
      </c>
      <c r="C46" s="41">
        <v>204.779999</v>
      </c>
    </row>
    <row r="47" spans="1:3" x14ac:dyDescent="0.2">
      <c r="A47" s="48">
        <v>43971</v>
      </c>
      <c r="B47" s="40">
        <v>52.599997999999999</v>
      </c>
      <c r="C47" s="41">
        <v>201.720001</v>
      </c>
    </row>
    <row r="48" spans="1:3" x14ac:dyDescent="0.2">
      <c r="A48" s="48">
        <v>43943</v>
      </c>
      <c r="B48" s="40">
        <v>43.580002</v>
      </c>
      <c r="C48" s="41">
        <v>201.14999399999999</v>
      </c>
    </row>
    <row r="49" spans="1:3" x14ac:dyDescent="0.2">
      <c r="A49" s="48">
        <v>43957</v>
      </c>
      <c r="B49" s="40">
        <v>47.029998999999997</v>
      </c>
      <c r="C49" s="41">
        <v>200.30999800000001</v>
      </c>
    </row>
    <row r="50" spans="1:3" x14ac:dyDescent="0.2">
      <c r="A50" s="48">
        <v>43922</v>
      </c>
      <c r="B50" s="40">
        <v>41.990001999999997</v>
      </c>
      <c r="C50" s="41">
        <v>198</v>
      </c>
    </row>
    <row r="51" spans="1:3" x14ac:dyDescent="0.2">
      <c r="A51" s="48">
        <v>43950</v>
      </c>
      <c r="B51" s="40">
        <v>43.119999</v>
      </c>
      <c r="C51" s="41">
        <v>195.020004</v>
      </c>
    </row>
    <row r="52" spans="1:3" x14ac:dyDescent="0.2">
      <c r="A52" s="48">
        <v>43915</v>
      </c>
      <c r="B52" s="40">
        <v>40.5</v>
      </c>
      <c r="C52" s="41">
        <v>194.479996</v>
      </c>
    </row>
    <row r="53" spans="1:3" x14ac:dyDescent="0.2">
      <c r="A53" s="48">
        <v>43908</v>
      </c>
      <c r="B53" s="40">
        <v>41.009998000000003</v>
      </c>
      <c r="C53" s="41">
        <v>185.75</v>
      </c>
    </row>
    <row r="54" spans="1:3" x14ac:dyDescent="0.2">
      <c r="A54" s="48">
        <v>43901</v>
      </c>
      <c r="B54" s="40">
        <v>38.349997999999999</v>
      </c>
      <c r="C54" s="41">
        <v>184.80999800000001</v>
      </c>
    </row>
    <row r="55" spans="1:3" x14ac:dyDescent="0.2">
      <c r="A55" s="32"/>
      <c r="B55" s="41"/>
      <c r="C55" s="41"/>
    </row>
    <row r="56" spans="1:3" x14ac:dyDescent="0.2">
      <c r="A56" s="32"/>
      <c r="B56" s="41"/>
      <c r="C56" s="41"/>
    </row>
    <row r="57" spans="1:3" x14ac:dyDescent="0.2">
      <c r="A57" s="32"/>
      <c r="B57" s="41"/>
      <c r="C57" s="41"/>
    </row>
    <row r="58" spans="1:3" x14ac:dyDescent="0.2">
      <c r="A58" s="32"/>
      <c r="B58" s="41"/>
      <c r="C58" s="41"/>
    </row>
    <row r="59" spans="1:3" x14ac:dyDescent="0.2">
      <c r="A59" s="32"/>
      <c r="B59" s="41"/>
      <c r="C59" s="41"/>
    </row>
    <row r="60" spans="1:3" x14ac:dyDescent="0.2">
      <c r="A60" s="32"/>
      <c r="B60" s="41"/>
      <c r="C60" s="41"/>
    </row>
    <row r="61" spans="1:3" x14ac:dyDescent="0.2">
      <c r="A61" s="32"/>
      <c r="B61" s="41"/>
      <c r="C61" s="41"/>
    </row>
    <row r="62" spans="1:3" x14ac:dyDescent="0.2">
      <c r="B62" s="41"/>
      <c r="C62" s="40"/>
    </row>
  </sheetData>
  <autoFilter ref="A1:C1" xr:uid="{FEEB3078-05C7-854D-8F0B-A2DC5811A7B3}">
    <sortState xmlns:xlrd2="http://schemas.microsoft.com/office/spreadsheetml/2017/richdata2" ref="A2:C54">
      <sortCondition descending="1" ref="C1:C54"/>
    </sortState>
  </autoFilter>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30C76-8E71-7A41-878B-15BF50304D25}">
  <dimension ref="A2:C10"/>
  <sheetViews>
    <sheetView zoomScale="137" workbookViewId="0">
      <selection activeCell="C11" sqref="C11:C12"/>
    </sheetView>
  </sheetViews>
  <sheetFormatPr baseColWidth="10" defaultRowHeight="15" x14ac:dyDescent="0.2"/>
  <cols>
    <col min="1" max="1" width="5.83203125" customWidth="1"/>
  </cols>
  <sheetData>
    <row r="2" spans="1:3" ht="21" x14ac:dyDescent="0.25">
      <c r="B2" s="63" t="s">
        <v>89</v>
      </c>
    </row>
    <row r="4" spans="1:3" x14ac:dyDescent="0.2">
      <c r="B4" t="s">
        <v>88</v>
      </c>
      <c r="C4" t="s">
        <v>87</v>
      </c>
    </row>
    <row r="5" spans="1:3" x14ac:dyDescent="0.2">
      <c r="B5" t="s">
        <v>91</v>
      </c>
      <c r="C5" t="s">
        <v>90</v>
      </c>
    </row>
    <row r="6" spans="1:3" x14ac:dyDescent="0.2">
      <c r="B6" t="s">
        <v>93</v>
      </c>
      <c r="C6" t="s">
        <v>92</v>
      </c>
    </row>
    <row r="7" spans="1:3" x14ac:dyDescent="0.2">
      <c r="A7" s="64"/>
      <c r="B7" t="s">
        <v>95</v>
      </c>
      <c r="C7" t="s">
        <v>94</v>
      </c>
    </row>
    <row r="8" spans="1:3" x14ac:dyDescent="0.2">
      <c r="B8" t="s">
        <v>97</v>
      </c>
      <c r="C8" t="s">
        <v>96</v>
      </c>
    </row>
    <row r="9" spans="1:3" x14ac:dyDescent="0.2">
      <c r="B9" t="s">
        <v>99</v>
      </c>
      <c r="C9" t="s">
        <v>98</v>
      </c>
    </row>
    <row r="10" spans="1:3" x14ac:dyDescent="0.2">
      <c r="B10" t="s">
        <v>101</v>
      </c>
      <c r="C10" t="s">
        <v>100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Letter Shareholder</vt:lpstr>
      <vt:lpstr>Dashboard</vt:lpstr>
      <vt:lpstr>Dashboard 2</vt:lpstr>
      <vt:lpstr>Stock Price</vt:lpstr>
      <vt:lpstr>Resources</vt:lpstr>
      <vt:lpstr>'Stock Price'!DIS</vt:lpstr>
      <vt:lpstr>'Stock Price'!NFLX</vt:lpstr>
      <vt:lpstr>Dashboard!Print_Area</vt:lpstr>
      <vt:lpstr>'Dashboard 2'!Print_Area</vt:lpstr>
      <vt:lpstr>'Letter Shareholder'!Print_Area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Mirna Garza Garza</cp:lastModifiedBy>
  <cp:revision/>
  <cp:lastPrinted>2021-11-29T04:35:01Z</cp:lastPrinted>
  <dcterms:created xsi:type="dcterms:W3CDTF">2021-06-17T12:36:24Z</dcterms:created>
  <dcterms:modified xsi:type="dcterms:W3CDTF">2021-11-29T04:35:21Z</dcterms:modified>
  <cp:category/>
  <cp:contentStatus/>
</cp:coreProperties>
</file>