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BE160097-2653-4CBC-B78E-F50E264383D0}" xr6:coauthVersionLast="47" xr6:coauthVersionMax="47" xr10:uidLastSave="{00000000-0000-0000-0000-000000000000}"/>
  <bookViews>
    <workbookView xWindow="-108" yWindow="-108" windowWidth="23256" windowHeight="12456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3" i="7"/>
  <c r="H4" i="7"/>
  <c r="H5" i="7"/>
  <c r="H2" i="7"/>
  <c r="H29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AB23" i="7"/>
  <c r="M23" i="7"/>
  <c r="N23" i="7" s="1"/>
  <c r="AB22" i="7"/>
  <c r="M22" i="7"/>
  <c r="N22" i="7" s="1"/>
  <c r="AB21" i="7"/>
  <c r="M21" i="7"/>
  <c r="N21" i="7" s="1"/>
  <c r="AB20" i="7"/>
  <c r="M20" i="7"/>
  <c r="N20" i="7" s="1"/>
  <c r="J20" i="7"/>
  <c r="AB19" i="7"/>
  <c r="M19" i="7"/>
  <c r="N19" i="7" s="1"/>
  <c r="AB18" i="7"/>
  <c r="M18" i="7"/>
  <c r="N18" i="7" s="1"/>
  <c r="AB17" i="7"/>
  <c r="M17" i="7"/>
  <c r="N17" i="7" s="1"/>
  <c r="J17" i="7"/>
  <c r="AB16" i="7"/>
  <c r="M16" i="7"/>
  <c r="N16" i="7" s="1"/>
  <c r="AB15" i="7"/>
  <c r="M15" i="7"/>
  <c r="N15" i="7" s="1"/>
  <c r="AB14" i="7"/>
  <c r="M14" i="7"/>
  <c r="N14" i="7" s="1"/>
  <c r="AB13" i="7"/>
  <c r="M13" i="7"/>
  <c r="N13" i="7" s="1"/>
  <c r="AB12" i="7"/>
  <c r="M12" i="7"/>
  <c r="N12" i="7" s="1"/>
  <c r="AB11" i="7"/>
  <c r="M11" i="7"/>
  <c r="N11" i="7" s="1"/>
  <c r="AB10" i="7"/>
  <c r="M10" i="7"/>
  <c r="N10" i="7" s="1"/>
  <c r="AB9" i="7"/>
  <c r="M9" i="7"/>
  <c r="N9" i="7" s="1"/>
  <c r="AB8" i="7"/>
  <c r="M8" i="7"/>
  <c r="N8" i="7" s="1"/>
  <c r="AB7" i="7"/>
  <c r="M7" i="7"/>
  <c r="N7" i="7" s="1"/>
  <c r="AB6" i="7"/>
  <c r="M6" i="7"/>
  <c r="N6" i="7" s="1"/>
  <c r="AB5" i="7"/>
  <c r="M5" i="7"/>
  <c r="N5" i="7" s="1"/>
  <c r="AB4" i="7"/>
  <c r="M4" i="7"/>
  <c r="N4" i="7" s="1"/>
  <c r="AB3" i="7"/>
  <c r="M3" i="7"/>
  <c r="N3" i="7" s="1"/>
  <c r="AB2" i="7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AB24" i="6"/>
  <c r="M24" i="6"/>
  <c r="N24" i="6" s="1"/>
  <c r="AB23" i="6"/>
  <c r="M23" i="6"/>
  <c r="N23" i="6" s="1"/>
  <c r="AB22" i="6"/>
  <c r="M22" i="6"/>
  <c r="N22" i="6" s="1"/>
  <c r="H22" i="6"/>
  <c r="AB21" i="6"/>
  <c r="M21" i="6"/>
  <c r="N21" i="6" s="1"/>
  <c r="AB20" i="6"/>
  <c r="M20" i="6"/>
  <c r="N20" i="6" s="1"/>
  <c r="J20" i="6"/>
  <c r="AB19" i="6"/>
  <c r="M19" i="6"/>
  <c r="N19" i="6" s="1"/>
  <c r="H19" i="6"/>
  <c r="AB18" i="6"/>
  <c r="M18" i="6"/>
  <c r="N18" i="6" s="1"/>
  <c r="AB17" i="6"/>
  <c r="M17" i="6"/>
  <c r="N17" i="6" s="1"/>
  <c r="J17" i="6"/>
  <c r="H82" i="6" s="1"/>
  <c r="H17" i="6"/>
  <c r="AB16" i="6"/>
  <c r="M16" i="6"/>
  <c r="N16" i="6" s="1"/>
  <c r="AB15" i="6"/>
  <c r="M15" i="6"/>
  <c r="N15" i="6" s="1"/>
  <c r="AB14" i="6"/>
  <c r="M14" i="6"/>
  <c r="N14" i="6" s="1"/>
  <c r="H14" i="6"/>
  <c r="AB13" i="6"/>
  <c r="M13" i="6"/>
  <c r="N13" i="6" s="1"/>
  <c r="AB12" i="6"/>
  <c r="M12" i="6"/>
  <c r="N12" i="6" s="1"/>
  <c r="AB11" i="6"/>
  <c r="M11" i="6"/>
  <c r="N11" i="6" s="1"/>
  <c r="H11" i="6"/>
  <c r="AB10" i="6"/>
  <c r="M10" i="6"/>
  <c r="N10" i="6" s="1"/>
  <c r="AB9" i="6"/>
  <c r="M9" i="6"/>
  <c r="N9" i="6" s="1"/>
  <c r="AB8" i="6"/>
  <c r="M8" i="6"/>
  <c r="N8" i="6" s="1"/>
  <c r="H8" i="6"/>
  <c r="AB7" i="6"/>
  <c r="M7" i="6"/>
  <c r="N7" i="6" s="1"/>
  <c r="AB6" i="6"/>
  <c r="M6" i="6"/>
  <c r="N6" i="6" s="1"/>
  <c r="AB5" i="6"/>
  <c r="M5" i="6"/>
  <c r="N5" i="6" s="1"/>
  <c r="H5" i="6"/>
  <c r="AB4" i="6"/>
  <c r="M4" i="6"/>
  <c r="N4" i="6" s="1"/>
  <c r="AB3" i="6"/>
  <c r="M3" i="6"/>
  <c r="N3" i="6" s="1"/>
  <c r="AB2" i="6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0" i="5"/>
  <c r="H31" i="5"/>
  <c r="H2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M30" i="5"/>
  <c r="N30" i="5" s="1"/>
  <c r="AB29" i="5"/>
  <c r="M29" i="5"/>
  <c r="N29" i="5" s="1"/>
  <c r="AB28" i="5"/>
  <c r="M28" i="5"/>
  <c r="N28" i="5" s="1"/>
  <c r="AB27" i="5"/>
  <c r="M27" i="5"/>
  <c r="N27" i="5" s="1"/>
  <c r="AB26" i="5"/>
  <c r="M26" i="5"/>
  <c r="N26" i="5" s="1"/>
  <c r="AB25" i="5"/>
  <c r="M25" i="5"/>
  <c r="N25" i="5" s="1"/>
  <c r="AB24" i="5"/>
  <c r="M24" i="5"/>
  <c r="N24" i="5" s="1"/>
  <c r="AB23" i="5"/>
  <c r="M23" i="5"/>
  <c r="N23" i="5" s="1"/>
  <c r="AB22" i="5"/>
  <c r="M22" i="5"/>
  <c r="N22" i="5" s="1"/>
  <c r="AB21" i="5"/>
  <c r="M21" i="5"/>
  <c r="N21" i="5" s="1"/>
  <c r="AB20" i="5"/>
  <c r="M20" i="5"/>
  <c r="N20" i="5" s="1"/>
  <c r="H47" i="5"/>
  <c r="AB19" i="5"/>
  <c r="M19" i="5"/>
  <c r="N19" i="5" s="1"/>
  <c r="AB18" i="5"/>
  <c r="M18" i="5"/>
  <c r="N18" i="5" s="1"/>
  <c r="AB17" i="5"/>
  <c r="M17" i="5"/>
  <c r="N17" i="5" s="1"/>
  <c r="H44" i="5"/>
  <c r="AB16" i="5"/>
  <c r="M16" i="5"/>
  <c r="N16" i="5" s="1"/>
  <c r="AB15" i="5"/>
  <c r="M15" i="5"/>
  <c r="N15" i="5" s="1"/>
  <c r="AB14" i="5"/>
  <c r="M14" i="5"/>
  <c r="N14" i="5" s="1"/>
  <c r="AB13" i="5"/>
  <c r="M13" i="5"/>
  <c r="N13" i="5" s="1"/>
  <c r="AB12" i="5"/>
  <c r="M12" i="5"/>
  <c r="N12" i="5" s="1"/>
  <c r="AB11" i="5"/>
  <c r="M11" i="5"/>
  <c r="N11" i="5" s="1"/>
  <c r="AB10" i="5"/>
  <c r="M10" i="5"/>
  <c r="N10" i="5" s="1"/>
  <c r="AB9" i="5"/>
  <c r="M9" i="5"/>
  <c r="N9" i="5" s="1"/>
  <c r="AB8" i="5"/>
  <c r="M8" i="5"/>
  <c r="N8" i="5" s="1"/>
  <c r="AB7" i="5"/>
  <c r="M7" i="5"/>
  <c r="N7" i="5" s="1"/>
  <c r="AB6" i="5"/>
  <c r="M6" i="5"/>
  <c r="N6" i="5" s="1"/>
  <c r="AB5" i="5"/>
  <c r="M5" i="5"/>
  <c r="N5" i="5" s="1"/>
  <c r="AB4" i="5"/>
  <c r="M4" i="5"/>
  <c r="N4" i="5" s="1"/>
  <c r="AB3" i="5"/>
  <c r="M3" i="5"/>
  <c r="N3" i="5" s="1"/>
  <c r="AB2" i="5"/>
  <c r="M2" i="5"/>
  <c r="N2" i="5" s="1"/>
  <c r="AB20" i="4"/>
  <c r="M20" i="4"/>
  <c r="N20" i="4" s="1"/>
  <c r="G41" i="4"/>
  <c r="AB19" i="4"/>
  <c r="M19" i="4"/>
  <c r="N19" i="4" s="1"/>
  <c r="AB18" i="4"/>
  <c r="M18" i="4"/>
  <c r="N18" i="4" s="1"/>
  <c r="AB17" i="4"/>
  <c r="M17" i="4"/>
  <c r="N17" i="4" s="1"/>
  <c r="G38" i="4"/>
  <c r="AB16" i="4"/>
  <c r="M16" i="4"/>
  <c r="N16" i="4" s="1"/>
  <c r="AB15" i="4"/>
  <c r="M15" i="4"/>
  <c r="N15" i="4" s="1"/>
  <c r="AB14" i="4"/>
  <c r="M14" i="4"/>
  <c r="N14" i="4" s="1"/>
  <c r="AB13" i="4"/>
  <c r="M13" i="4"/>
  <c r="N13" i="4" s="1"/>
  <c r="AB12" i="4"/>
  <c r="M12" i="4"/>
  <c r="N12" i="4" s="1"/>
  <c r="AB11" i="4"/>
  <c r="M11" i="4"/>
  <c r="N11" i="4" s="1"/>
  <c r="AB10" i="4"/>
  <c r="M10" i="4"/>
  <c r="N10" i="4" s="1"/>
  <c r="AB9" i="4"/>
  <c r="M9" i="4"/>
  <c r="N9" i="4" s="1"/>
  <c r="AB8" i="4"/>
  <c r="M8" i="4"/>
  <c r="N8" i="4" s="1"/>
  <c r="AB7" i="4"/>
  <c r="M7" i="4"/>
  <c r="N7" i="4" s="1"/>
  <c r="AB6" i="4"/>
  <c r="M6" i="4"/>
  <c r="N6" i="4" s="1"/>
  <c r="AB5" i="4"/>
  <c r="M5" i="4"/>
  <c r="N5" i="4" s="1"/>
  <c r="AB4" i="4"/>
  <c r="M4" i="4"/>
  <c r="N4" i="4" s="1"/>
  <c r="AB3" i="4"/>
  <c r="M3" i="4"/>
  <c r="N3" i="4" s="1"/>
  <c r="AB2" i="4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AB31" i="2"/>
  <c r="M31" i="2"/>
  <c r="N31" i="2" s="1"/>
  <c r="AB30" i="2"/>
  <c r="M30" i="2"/>
  <c r="N30" i="2" s="1"/>
  <c r="AB29" i="2"/>
  <c r="M29" i="2"/>
  <c r="N29" i="2" s="1"/>
  <c r="AB28" i="2"/>
  <c r="M28" i="2"/>
  <c r="N28" i="2" s="1"/>
  <c r="AB27" i="2"/>
  <c r="M27" i="2"/>
  <c r="N27" i="2" s="1"/>
  <c r="AB26" i="2"/>
  <c r="M26" i="2"/>
  <c r="N26" i="2" s="1"/>
  <c r="AB25" i="2"/>
  <c r="M25" i="2"/>
  <c r="N25" i="2" s="1"/>
  <c r="AB24" i="2"/>
  <c r="M24" i="2"/>
  <c r="N24" i="2" s="1"/>
  <c r="AB23" i="2"/>
  <c r="M23" i="2"/>
  <c r="N23" i="2" s="1"/>
  <c r="AB22" i="2"/>
  <c r="M22" i="2"/>
  <c r="N22" i="2" s="1"/>
  <c r="AB21" i="2"/>
  <c r="M21" i="2"/>
  <c r="N21" i="2" s="1"/>
  <c r="AB20" i="2"/>
  <c r="M20" i="2"/>
  <c r="N20" i="2" s="1"/>
  <c r="J20" i="2"/>
  <c r="AB19" i="2"/>
  <c r="M19" i="2"/>
  <c r="N19" i="2" s="1"/>
  <c r="AB18" i="2"/>
  <c r="M18" i="2"/>
  <c r="N18" i="2" s="1"/>
  <c r="AB17" i="2"/>
  <c r="M17" i="2"/>
  <c r="N17" i="2" s="1"/>
  <c r="J17" i="2"/>
  <c r="AB16" i="2"/>
  <c r="M16" i="2"/>
  <c r="N16" i="2" s="1"/>
  <c r="AB15" i="2"/>
  <c r="M15" i="2"/>
  <c r="N15" i="2" s="1"/>
  <c r="AB14" i="2"/>
  <c r="M14" i="2"/>
  <c r="N14" i="2" s="1"/>
  <c r="AB13" i="2"/>
  <c r="M13" i="2"/>
  <c r="N13" i="2" s="1"/>
  <c r="AB12" i="2"/>
  <c r="M12" i="2"/>
  <c r="N12" i="2" s="1"/>
  <c r="AB11" i="2"/>
  <c r="M11" i="2"/>
  <c r="N11" i="2" s="1"/>
  <c r="AB10" i="2"/>
  <c r="M10" i="2"/>
  <c r="N10" i="2" s="1"/>
  <c r="AB9" i="2"/>
  <c r="M9" i="2"/>
  <c r="N9" i="2" s="1"/>
  <c r="AB8" i="2"/>
  <c r="M8" i="2"/>
  <c r="N8" i="2" s="1"/>
  <c r="AB7" i="2"/>
  <c r="M7" i="2"/>
  <c r="N7" i="2" s="1"/>
  <c r="AB6" i="2"/>
  <c r="M6" i="2"/>
  <c r="N6" i="2" s="1"/>
  <c r="AB5" i="2"/>
  <c r="M5" i="2"/>
  <c r="N5" i="2" s="1"/>
  <c r="AB4" i="2"/>
  <c r="M4" i="2"/>
  <c r="N4" i="2" s="1"/>
  <c r="AB3" i="2"/>
  <c r="M3" i="2"/>
  <c r="N3" i="2" s="1"/>
  <c r="AB2" i="2"/>
  <c r="M2" i="2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M2" i="1"/>
  <c r="J20" i="1"/>
  <c r="J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63" i="6" l="1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<sst xmlns="http://schemas.openxmlformats.org/spreadsheetml/2006/main" count="121" uniqueCount="21">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</sst>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2.6979998652487085</c:v>
                </c:pt>
                <c:pt idx="1">
                  <c:v>2.5817308344235403</c:v>
                </c:pt>
                <c:pt idx="2">
                  <c:v>2.432735777459091</c:v>
                </c:pt>
                <c:pt idx="3">
                  <c:v>2.2289385528257473</c:v>
                </c:pt>
                <c:pt idx="4">
                  <c:v>2.1792868766495519</c:v>
                </c:pt>
                <c:pt idx="5">
                  <c:v>2.0082140323914683</c:v>
                </c:pt>
                <c:pt idx="6">
                  <c:v>1.925707441737794</c:v>
                </c:pt>
                <c:pt idx="7">
                  <c:v>1.8293763327993617</c:v>
                </c:pt>
                <c:pt idx="8">
                  <c:v>1.6582280766035324</c:v>
                </c:pt>
                <c:pt idx="9">
                  <c:v>1.5623463049002497</c:v>
                </c:pt>
                <c:pt idx="10">
                  <c:v>1.3737155789130306</c:v>
                </c:pt>
                <c:pt idx="11">
                  <c:v>1.1817271953786161</c:v>
                </c:pt>
                <c:pt idx="12">
                  <c:v>1.0116009116784799</c:v>
                </c:pt>
                <c:pt idx="13">
                  <c:v>0.76080582903376015</c:v>
                </c:pt>
                <c:pt idx="14">
                  <c:v>0.62057648772510998</c:v>
                </c:pt>
                <c:pt idx="15">
                  <c:v>0.38526240079064489</c:v>
                </c:pt>
                <c:pt idx="16">
                  <c:v>0.27763173659827955</c:v>
                </c:pt>
                <c:pt idx="17">
                  <c:v>-4.0821994520255166E-2</c:v>
                </c:pt>
                <c:pt idx="18">
                  <c:v>-0.67334455326376563</c:v>
                </c:pt>
                <c:pt idx="19">
                  <c:v>-1.4271163556401458</c:v>
                </c:pt>
                <c:pt idx="20">
                  <c:v>-3.5065578973199818</c:v>
                </c:pt>
                <c:pt idx="21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16.6722169926148</c:v>
                </c:pt>
                <c:pt idx="1">
                  <c:v>15.465883958078372</c:v>
                </c:pt>
                <c:pt idx="2">
                  <c:v>13.646158225517047</c:v>
                </c:pt>
                <c:pt idx="3">
                  <c:v>11.452500508266638</c:v>
                </c:pt>
                <c:pt idx="4">
                  <c:v>10.623844679924167</c:v>
                </c:pt>
                <c:pt idx="5">
                  <c:v>9.8551469774843419</c:v>
                </c:pt>
                <c:pt idx="6">
                  <c:v>8.9160322244986219</c:v>
                </c:pt>
                <c:pt idx="7">
                  <c:v>8.9160322244986219</c:v>
                </c:pt>
                <c:pt idx="8">
                  <c:v>6.4390875628979973</c:v>
                </c:pt>
                <c:pt idx="9">
                  <c:v>6.2798816879663333</c:v>
                </c:pt>
                <c:pt idx="10">
                  <c:v>5.012976152914101</c:v>
                </c:pt>
                <c:pt idx="11">
                  <c:v>3.9251995539319537</c:v>
                </c:pt>
                <c:pt idx="12">
                  <c:v>3.294013040214796</c:v>
                </c:pt>
                <c:pt idx="13">
                  <c:v>2.20647591851194</c:v>
                </c:pt>
                <c:pt idx="14">
                  <c:v>1.1797319984508143</c:v>
                </c:pt>
                <c:pt idx="15">
                  <c:v>0.8102776200203442</c:v>
                </c:pt>
                <c:pt idx="16">
                  <c:v>0.71490884167365776</c:v>
                </c:pt>
                <c:pt idx="17">
                  <c:v>0.14036829038705337</c:v>
                </c:pt>
                <c:pt idx="18">
                  <c:v>1.3001147565192075E-2</c:v>
                </c:pt>
                <c:pt idx="19">
                  <c:v>1.9818176071075881E-4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2.8094026953624978</c:v>
                </c:pt>
                <c:pt idx="1">
                  <c:v>2.6616571615324998</c:v>
                </c:pt>
                <c:pt idx="2">
                  <c:v>2.5423890852013629</c:v>
                </c:pt>
                <c:pt idx="3">
                  <c:v>2.379546134130174</c:v>
                </c:pt>
                <c:pt idx="4">
                  <c:v>2.2874714551839976</c:v>
                </c:pt>
                <c:pt idx="5">
                  <c:v>2.2375130962503307</c:v>
                </c:pt>
                <c:pt idx="6">
                  <c:v>2.1644717908644115</c:v>
                </c:pt>
                <c:pt idx="7">
                  <c:v>2.1482677326096886</c:v>
                </c:pt>
                <c:pt idx="8">
                  <c:v>1.8437192081587661</c:v>
                </c:pt>
                <c:pt idx="9">
                  <c:v>1.8309801823813363</c:v>
                </c:pt>
                <c:pt idx="10">
                  <c:v>1.631199404215613</c:v>
                </c:pt>
                <c:pt idx="11">
                  <c:v>1.43746264769429</c:v>
                </c:pt>
                <c:pt idx="12">
                  <c:v>1.2325602611778486</c:v>
                </c:pt>
                <c:pt idx="13">
                  <c:v>0.86288995514703981</c:v>
                </c:pt>
                <c:pt idx="14">
                  <c:v>0.26236426446749106</c:v>
                </c:pt>
                <c:pt idx="15">
                  <c:v>-8.3381608939051013E-2</c:v>
                </c:pt>
                <c:pt idx="16">
                  <c:v>-0.18632957819149348</c:v>
                </c:pt>
                <c:pt idx="17">
                  <c:v>-1.8325814637483102</c:v>
                </c:pt>
                <c:pt idx="1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15.780974159983806</c:v>
                </c:pt>
                <c:pt idx="1">
                  <c:v>14.32345565369074</c:v>
                </c:pt>
                <c:pt idx="2">
                  <c:v>13.248264995180472</c:v>
                </c:pt>
                <c:pt idx="3">
                  <c:v>12.57669335642337</c:v>
                </c:pt>
                <c:pt idx="4">
                  <c:v>11.333952900868201</c:v>
                </c:pt>
                <c:pt idx="5">
                  <c:v>9.9517639860222395</c:v>
                </c:pt>
                <c:pt idx="6">
                  <c:v>9.2047345016089288</c:v>
                </c:pt>
                <c:pt idx="7">
                  <c:v>8.2951873223610075</c:v>
                </c:pt>
                <c:pt idx="8">
                  <c:v>7.4755152031770145</c:v>
                </c:pt>
                <c:pt idx="9">
                  <c:v>6.071150398181091</c:v>
                </c:pt>
                <c:pt idx="10">
                  <c:v>5.0605430202537258</c:v>
                </c:pt>
                <c:pt idx="11">
                  <c:v>4.560495718308788</c:v>
                </c:pt>
                <c:pt idx="12">
                  <c:v>4.2181619579076193</c:v>
                </c:pt>
                <c:pt idx="13">
                  <c:v>4.0043378861908208</c:v>
                </c:pt>
                <c:pt idx="14">
                  <c:v>3.4257298553709021</c:v>
                </c:pt>
                <c:pt idx="15">
                  <c:v>3.0872233011073522</c:v>
                </c:pt>
                <c:pt idx="16">
                  <c:v>2.6411340216299042</c:v>
                </c:pt>
                <c:pt idx="17">
                  <c:v>2.2595025484779701</c:v>
                </c:pt>
                <c:pt idx="18">
                  <c:v>1.9839535440527403</c:v>
                </c:pt>
                <c:pt idx="19">
                  <c:v>1.6972815641981989</c:v>
                </c:pt>
                <c:pt idx="20">
                  <c:v>1.4147510387134425</c:v>
                </c:pt>
                <c:pt idx="21">
                  <c:v>1.0354396946206759</c:v>
                </c:pt>
                <c:pt idx="22">
                  <c:v>0.75782616595978436</c:v>
                </c:pt>
                <c:pt idx="23">
                  <c:v>0.43888219673725937</c:v>
                </c:pt>
                <c:pt idx="24">
                  <c:v>0.23509181317633834</c:v>
                </c:pt>
                <c:pt idx="25">
                  <c:v>0.13265375534992949</c:v>
                </c:pt>
                <c:pt idx="26">
                  <c:v>7.4465643654885061E-2</c:v>
                </c:pt>
                <c:pt idx="27">
                  <c:v>3.3258273274764182E-2</c:v>
                </c:pt>
                <c:pt idx="28">
                  <c:v>1.410128226239939E-2</c:v>
                </c:pt>
                <c:pt idx="29">
                  <c:v>6.6341464541896144E-3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2.6939512767227085</c:v>
                </c:pt>
                <c:pt idx="1">
                  <c:v>2.6019486702196644</c:v>
                </c:pt>
                <c:pt idx="2">
                  <c:v>2.5273273656719524</c:v>
                </c:pt>
                <c:pt idx="3">
                  <c:v>2.4578779774000812</c:v>
                </c:pt>
                <c:pt idx="4">
                  <c:v>2.3627390158137929</c:v>
                </c:pt>
                <c:pt idx="5">
                  <c:v>2.2417729535972883</c:v>
                </c:pt>
                <c:pt idx="6">
                  <c:v>2.1690537003695232</c:v>
                </c:pt>
                <c:pt idx="7">
                  <c:v>2.0819384218784229</c:v>
                </c:pt>
                <c:pt idx="8">
                  <c:v>1.9906103279732201</c:v>
                </c:pt>
                <c:pt idx="9">
                  <c:v>1.7884205679625405</c:v>
                </c:pt>
                <c:pt idx="10">
                  <c:v>1.6094379124341003</c:v>
                </c:pt>
                <c:pt idx="11">
                  <c:v>1.5129270120532565</c:v>
                </c:pt>
                <c:pt idx="12">
                  <c:v>1.4398351280479205</c:v>
                </c:pt>
                <c:pt idx="13">
                  <c:v>1.3912819026309295</c:v>
                </c:pt>
                <c:pt idx="14">
                  <c:v>1.2527629684953681</c:v>
                </c:pt>
                <c:pt idx="15">
                  <c:v>1.1474024528375417</c:v>
                </c:pt>
                <c:pt idx="16">
                  <c:v>0.9895411936137477</c:v>
                </c:pt>
                <c:pt idx="17">
                  <c:v>0.8586616190375187</c:v>
                </c:pt>
                <c:pt idx="18">
                  <c:v>0.74668794748797507</c:v>
                </c:pt>
                <c:pt idx="19">
                  <c:v>0.59883650108870401</c:v>
                </c:pt>
                <c:pt idx="20">
                  <c:v>0.42526773540434409</c:v>
                </c:pt>
                <c:pt idx="21">
                  <c:v>0.13976194237515863</c:v>
                </c:pt>
                <c:pt idx="22">
                  <c:v>-0.1743533871447778</c:v>
                </c:pt>
                <c:pt idx="23">
                  <c:v>-0.69314718055994529</c:v>
                </c:pt>
                <c:pt idx="24">
                  <c:v>-1.3093333199837622</c:v>
                </c:pt>
                <c:pt idx="25">
                  <c:v>-1.8971199848858813</c:v>
                </c:pt>
                <c:pt idx="26">
                  <c:v>-2.5257286443082556</c:v>
                </c:pt>
                <c:pt idx="27">
                  <c:v>-3.5065578973199818</c:v>
                </c:pt>
                <c:pt idx="2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Temp_6!$H$2:$H$31</c:f>
              <c:numCache>
                <c:formatCode>General</c:formatCode>
                <c:ptCount val="30"/>
                <c:pt idx="0">
                  <c:v>159.89100645736556</c:v>
                </c:pt>
                <c:pt idx="1">
                  <c:v>159.43976184836075</c:v>
                </c:pt>
                <c:pt idx="2">
                  <c:v>158.98851723935596</c:v>
                </c:pt>
                <c:pt idx="3">
                  <c:v>158.68768750001942</c:v>
                </c:pt>
                <c:pt idx="4">
                  <c:v>158.38685776068289</c:v>
                </c:pt>
                <c:pt idx="5">
                  <c:v>158.23644289101463</c:v>
                </c:pt>
                <c:pt idx="6">
                  <c:v>157.78519828200984</c:v>
                </c:pt>
                <c:pt idx="7">
                  <c:v>157.48436854267331</c:v>
                </c:pt>
                <c:pt idx="8">
                  <c:v>156.88270906400024</c:v>
                </c:pt>
                <c:pt idx="9">
                  <c:v>156.58187932466373</c:v>
                </c:pt>
                <c:pt idx="10">
                  <c:v>156.2810495853272</c:v>
                </c:pt>
                <c:pt idx="11">
                  <c:v>155.82980497632238</c:v>
                </c:pt>
                <c:pt idx="12">
                  <c:v>155.37856036731759</c:v>
                </c:pt>
                <c:pt idx="13">
                  <c:v>154.02482654030322</c:v>
                </c:pt>
                <c:pt idx="14">
                  <c:v>153.12233732229365</c:v>
                </c:pt>
                <c:pt idx="15">
                  <c:v>152.37026297395232</c:v>
                </c:pt>
                <c:pt idx="16">
                  <c:v>149.51238045025528</c:v>
                </c:pt>
                <c:pt idx="17">
                  <c:v>146.80491279622649</c:v>
                </c:pt>
                <c:pt idx="18">
                  <c:v>144.6991046208708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Temp_6!$AB$31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Pol_inv!$H$2:$H$31</c:f>
              <c:numCache>
                <c:formatCode>General</c:formatCode>
                <c:ptCount val="30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Pol_inv!$AB$31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2.6686161318568029</c:v>
                </c:pt>
                <c:pt idx="1">
                  <c:v>2.6560549059838299</c:v>
                </c:pt>
                <c:pt idx="2">
                  <c:v>2.6440448711262978</c:v>
                </c:pt>
                <c:pt idx="3">
                  <c:v>2.6239436918052106</c:v>
                </c:pt>
                <c:pt idx="4">
                  <c:v>2.6034301519721073</c:v>
                </c:pt>
                <c:pt idx="5">
                  <c:v>2.5741377835159431</c:v>
                </c:pt>
                <c:pt idx="6">
                  <c:v>2.5595501927837661</c:v>
                </c:pt>
                <c:pt idx="7">
                  <c:v>2.5431755579119759</c:v>
                </c:pt>
                <c:pt idx="8">
                  <c:v>2.5176964726109912</c:v>
                </c:pt>
                <c:pt idx="9">
                  <c:v>2.4948569806411682</c:v>
                </c:pt>
                <c:pt idx="10">
                  <c:v>2.4798941079644559</c:v>
                </c:pt>
                <c:pt idx="11">
                  <c:v>2.4680995314716192</c:v>
                </c:pt>
                <c:pt idx="12">
                  <c:v>2.448415541205585</c:v>
                </c:pt>
                <c:pt idx="13">
                  <c:v>2.4274540750399152</c:v>
                </c:pt>
                <c:pt idx="14">
                  <c:v>2.4069451083182885</c:v>
                </c:pt>
                <c:pt idx="15">
                  <c:v>2.3841650799864684</c:v>
                </c:pt>
                <c:pt idx="16">
                  <c:v>2.3683728335320486</c:v>
                </c:pt>
                <c:pt idx="17">
                  <c:v>2.349468678892896</c:v>
                </c:pt>
                <c:pt idx="18">
                  <c:v>2.33214389523559</c:v>
                </c:pt>
                <c:pt idx="19">
                  <c:v>2.3204250111223765</c:v>
                </c:pt>
                <c:pt idx="20">
                  <c:v>2.2975725511705014</c:v>
                </c:pt>
                <c:pt idx="21">
                  <c:v>2.2874714551839976</c:v>
                </c:pt>
                <c:pt idx="22">
                  <c:v>2.2772672850097559</c:v>
                </c:pt>
                <c:pt idx="23">
                  <c:v>2.2544447176661109</c:v>
                </c:pt>
                <c:pt idx="24">
                  <c:v>2.2332350148592526</c:v>
                </c:pt>
                <c:pt idx="25">
                  <c:v>2.2082744135228043</c:v>
                </c:pt>
                <c:pt idx="26">
                  <c:v>2.1826747963214879</c:v>
                </c:pt>
                <c:pt idx="27">
                  <c:v>2.1610215286722587</c:v>
                </c:pt>
                <c:pt idx="28">
                  <c:v>2.145931282948669</c:v>
                </c:pt>
                <c:pt idx="29">
                  <c:v>2.1053529234643369</c:v>
                </c:pt>
                <c:pt idx="30">
                  <c:v>2.0831845279586703</c:v>
                </c:pt>
                <c:pt idx="31">
                  <c:v>2.0515563381903004</c:v>
                </c:pt>
                <c:pt idx="32">
                  <c:v>2.0162354657760435</c:v>
                </c:pt>
                <c:pt idx="33">
                  <c:v>1.969905654611529</c:v>
                </c:pt>
                <c:pt idx="34">
                  <c:v>1.9154509415706047</c:v>
                </c:pt>
                <c:pt idx="35">
                  <c:v>1.8547342683894434</c:v>
                </c:pt>
                <c:pt idx="36">
                  <c:v>1.7900914121273581</c:v>
                </c:pt>
                <c:pt idx="37">
                  <c:v>1.7298840655099674</c:v>
                </c:pt>
                <c:pt idx="38">
                  <c:v>1.6601310267496185</c:v>
                </c:pt>
                <c:pt idx="39">
                  <c:v>1.6114359150967734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2.7127060126384039</c:v>
                </c:pt>
                <c:pt idx="1">
                  <c:v>2.642622395779755</c:v>
                </c:pt>
                <c:pt idx="2">
                  <c:v>2.5952547069568657</c:v>
                </c:pt>
                <c:pt idx="3">
                  <c:v>2.5541217188094731</c:v>
                </c:pt>
                <c:pt idx="4">
                  <c:v>2.4807312783775197</c:v>
                </c:pt>
                <c:pt idx="5">
                  <c:v>2.3960754360813845</c:v>
                </c:pt>
                <c:pt idx="6">
                  <c:v>2.3466019784108201</c:v>
                </c:pt>
                <c:pt idx="7">
                  <c:v>2.281361456542419</c:v>
                </c:pt>
                <c:pt idx="8">
                  <c:v>2.2170272046323989</c:v>
                </c:pt>
                <c:pt idx="9">
                  <c:v>2.1377104498038118</c:v>
                </c:pt>
                <c:pt idx="10">
                  <c:v>2.0068708488450007</c:v>
                </c:pt>
                <c:pt idx="11">
                  <c:v>1.9300710850255671</c:v>
                </c:pt>
                <c:pt idx="12">
                  <c:v>1.8578592709325787</c:v>
                </c:pt>
                <c:pt idx="13">
                  <c:v>1.7884205679625405</c:v>
                </c:pt>
                <c:pt idx="14">
                  <c:v>1.7316555451583497</c:v>
                </c:pt>
                <c:pt idx="15">
                  <c:v>1.6351056591826783</c:v>
                </c:pt>
                <c:pt idx="16">
                  <c:v>1.4632554022560189</c:v>
                </c:pt>
                <c:pt idx="17">
                  <c:v>1.3056264580524357</c:v>
                </c:pt>
                <c:pt idx="18">
                  <c:v>0.98581679452276538</c:v>
                </c:pt>
                <c:pt idx="19">
                  <c:v>0.92028275314369246</c:v>
                </c:pt>
                <c:pt idx="20">
                  <c:v>0.48858001481867092</c:v>
                </c:pt>
                <c:pt idx="21">
                  <c:v>0.22314355131420976</c:v>
                </c:pt>
                <c:pt idx="22">
                  <c:v>-0.15082288973458366</c:v>
                </c:pt>
                <c:pt idx="23">
                  <c:v>-0.61618613942381695</c:v>
                </c:pt>
                <c:pt idx="24">
                  <c:v>-1.0788096613719298</c:v>
                </c:pt>
                <c:pt idx="25">
                  <c:v>-1.5141277326297755</c:v>
                </c:pt>
                <c:pt idx="26">
                  <c:v>-1.8971199848858813</c:v>
                </c:pt>
                <c:pt idx="27">
                  <c:v>-2.3025850929940455</c:v>
                </c:pt>
                <c:pt idx="28">
                  <c:v>-3.5065578973199818</c:v>
                </c:pt>
                <c:pt idx="29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23" totalsRowShown="0">
  <autoFilter ref="M1:N23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abSelected="1" topLeftCell="A4" zoomScale="64" zoomScaleNormal="40" workbookViewId="0">
      <selection activeCell="H3" sqref="H3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>LN(F2)</f>
        <v>2.6686161318568029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0">$J$17*D3/($J$20*(B3+273.15))/1000</f>
        <v>22.224726802173947</v>
      </c>
      <c r="M3">
        <f t="shared" ref="M3:M37" si="1">(D4-D3)/(F4-F3)</f>
        <v>5.8823529411764728</v>
      </c>
      <c r="N3">
        <f t="shared" ref="N3:N57" si="2">M3*(2*E4/(D4-D3)+2*G4/(F4-F3))</f>
        <v>-12.456747404844295</v>
      </c>
      <c r="AB3" s="5">
        <f t="shared" ref="AB3:AB30" si="3">LN(F3)</f>
        <v>2.6560549059838299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0"/>
        <v>22.189946322045351</v>
      </c>
      <c r="M4">
        <f t="shared" si="1"/>
        <v>3.571428571428557</v>
      </c>
      <c r="N4">
        <f t="shared" si="2"/>
        <v>-7.3979591836734384</v>
      </c>
      <c r="AB4" s="5">
        <f t="shared" si="3"/>
        <v>2.6440448711262978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0"/>
        <v>22.161808074218335</v>
      </c>
      <c r="M5">
        <f t="shared" si="1"/>
        <v>0</v>
      </c>
      <c r="N5" t="e">
        <f t="shared" si="2"/>
        <v>#DIV/0!</v>
      </c>
      <c r="AB5" s="5">
        <f t="shared" si="3"/>
        <v>2.6239436918052106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0"/>
        <v>22.161808074218335</v>
      </c>
      <c r="M6">
        <f t="shared" si="1"/>
        <v>5.1282051282051206</v>
      </c>
      <c r="N6">
        <f t="shared" si="2"/>
        <v>-5.3911900065746128</v>
      </c>
      <c r="AB6" s="5">
        <f t="shared" si="3"/>
        <v>2.6034301519721073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0"/>
        <v>22.092226259228635</v>
      </c>
      <c r="M7">
        <f t="shared" si="1"/>
        <v>0</v>
      </c>
      <c r="N7" t="e">
        <f t="shared" si="2"/>
        <v>#DIV/0!</v>
      </c>
      <c r="AB7" s="5">
        <f t="shared" si="3"/>
        <v>2.5741377835159431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0"/>
        <v>22.098851608234245</v>
      </c>
      <c r="M8">
        <f t="shared" si="1"/>
        <v>4.7619047619047832</v>
      </c>
      <c r="N8">
        <f t="shared" si="2"/>
        <v>-9.9773242630385965</v>
      </c>
      <c r="AB8" s="5">
        <f t="shared" si="3"/>
        <v>2.5595501927837661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0"/>
        <v>22.070669151254851</v>
      </c>
      <c r="M9">
        <f t="shared" si="1"/>
        <v>3.1249999999999973</v>
      </c>
      <c r="N9">
        <f t="shared" si="2"/>
        <v>-6.4453124999999947</v>
      </c>
      <c r="AB9" s="5">
        <f t="shared" si="3"/>
        <v>2.5431755579119759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0"/>
        <v>22.03585737025918</v>
      </c>
      <c r="M10">
        <f t="shared" si="1"/>
        <v>3.571428571428557</v>
      </c>
      <c r="N10">
        <f t="shared" si="2"/>
        <v>-7.3979591836734384</v>
      </c>
      <c r="AB10" s="5">
        <f t="shared" si="3"/>
        <v>2.5176964726109912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0"/>
        <v>22.001045589263509</v>
      </c>
      <c r="M11">
        <f t="shared" si="1"/>
        <v>5.5555555555555642</v>
      </c>
      <c r="N11">
        <f t="shared" si="2"/>
        <v>-11.728395061728413</v>
      </c>
      <c r="AB11" s="5">
        <f t="shared" si="3"/>
        <v>2.4948569806411682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0"/>
        <v>21.972825326289826</v>
      </c>
      <c r="M12">
        <f t="shared" si="1"/>
        <v>0</v>
      </c>
      <c r="N12" t="e">
        <f t="shared" si="2"/>
        <v>#DIV/0!</v>
      </c>
      <c r="AB12" s="5">
        <f t="shared" si="3"/>
        <v>2.4798941079644559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0"/>
        <v>21.972825326289826</v>
      </c>
      <c r="M13">
        <f t="shared" si="1"/>
        <v>4.3478260869565135</v>
      </c>
      <c r="N13">
        <f t="shared" si="2"/>
        <v>-9.0737240075614185</v>
      </c>
      <c r="AB13" s="5">
        <f t="shared" si="3"/>
        <v>2.4680995314716192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0"/>
        <v>21.938003099148318</v>
      </c>
      <c r="M14">
        <f t="shared" si="1"/>
        <v>4.1666666666666625</v>
      </c>
      <c r="N14">
        <f t="shared" si="2"/>
        <v>-8.6805555555555465</v>
      </c>
      <c r="AB14" s="5">
        <f t="shared" si="3"/>
        <v>2.448415541205585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0"/>
        <v>21.903180872006814</v>
      </c>
      <c r="M15">
        <f t="shared" si="1"/>
        <v>4.3478260869565135</v>
      </c>
      <c r="N15">
        <f t="shared" si="2"/>
        <v>-9.0737240075614185</v>
      </c>
      <c r="AB15" s="5">
        <f t="shared" si="3"/>
        <v>2.4274540750399152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0"/>
        <v>21.874922762723592</v>
      </c>
      <c r="J16" t="s">
        <v>12</v>
      </c>
      <c r="M16">
        <f t="shared" si="1"/>
        <v>4</v>
      </c>
      <c r="N16">
        <f t="shared" si="2"/>
        <v>-8.32</v>
      </c>
      <c r="AB16" s="5">
        <f t="shared" si="3"/>
        <v>2.4069451083182885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0"/>
        <v>21.840090083165112</v>
      </c>
      <c r="J17" s="9">
        <f>1.602176634*10^(-19)</f>
        <v>1.6021766340000001E-19</v>
      </c>
      <c r="M17">
        <f t="shared" si="1"/>
        <v>5.8823529411764728</v>
      </c>
      <c r="N17">
        <f t="shared" si="2"/>
        <v>-12.456747404844295</v>
      </c>
      <c r="AB17" s="5">
        <f t="shared" si="3"/>
        <v>2.3841650799864684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0"/>
        <v>21.805257403606635</v>
      </c>
      <c r="M18">
        <f t="shared" si="1"/>
        <v>5.0000000000000178</v>
      </c>
      <c r="N18">
        <f t="shared" si="2"/>
        <v>-10.500000000000041</v>
      </c>
      <c r="AB18" s="5">
        <f t="shared" si="3"/>
        <v>2.3683728335320486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0"/>
        <v>21.776961407646436</v>
      </c>
      <c r="J19" t="s">
        <v>13</v>
      </c>
      <c r="M19">
        <f t="shared" si="1"/>
        <v>0</v>
      </c>
      <c r="N19" t="e">
        <f t="shared" si="2"/>
        <v>#DIV/0!</v>
      </c>
      <c r="AB19" s="5">
        <f t="shared" si="3"/>
        <v>2.349468678892896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0"/>
        <v>21.776961407646436</v>
      </c>
      <c r="J20" s="11">
        <f>1.3806503*10^(-23)</f>
        <v>1.3806503000000004E-23</v>
      </c>
      <c r="M20">
        <f t="shared" si="1"/>
        <v>8.3333333333332646</v>
      </c>
      <c r="N20">
        <f t="shared" si="2"/>
        <v>-18.055555555555394</v>
      </c>
      <c r="AB20" s="5">
        <f t="shared" si="3"/>
        <v>2.33214389523559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0"/>
        <v>21.742118269394201</v>
      </c>
      <c r="J21" s="10"/>
      <c r="M21">
        <f t="shared" si="1"/>
        <v>4.3478260869565135</v>
      </c>
      <c r="N21">
        <f t="shared" si="2"/>
        <v>-9.0737240075614185</v>
      </c>
      <c r="AB21" s="5">
        <f t="shared" si="3"/>
        <v>2.3204250111223765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0"/>
        <v>21.713794811313498</v>
      </c>
      <c r="J22" s="14" t="s">
        <v>14</v>
      </c>
      <c r="M22">
        <f t="shared" si="1"/>
        <v>0</v>
      </c>
      <c r="N22" t="e">
        <f t="shared" si="2"/>
        <v>#DIV/0!</v>
      </c>
      <c r="AB22" s="5">
        <f t="shared" si="3"/>
        <v>2.2975725511705014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0"/>
        <v>21.720318408973505</v>
      </c>
      <c r="J23" t="s">
        <v>15</v>
      </c>
      <c r="M23">
        <f t="shared" si="1"/>
        <v>0</v>
      </c>
      <c r="N23" t="e">
        <f t="shared" si="2"/>
        <v>#DIV/0!</v>
      </c>
      <c r="AB23" s="5">
        <f t="shared" si="3"/>
        <v>2.2874714551839976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0"/>
        <v>21.726845927653883</v>
      </c>
      <c r="M24">
        <f t="shared" si="1"/>
        <v>4.5454545454545325</v>
      </c>
      <c r="N24">
        <f t="shared" si="2"/>
        <v>-9.504132231404931</v>
      </c>
      <c r="AB24" s="5">
        <f t="shared" si="3"/>
        <v>2.2772672850097559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0"/>
        <v>21.698492334982486</v>
      </c>
      <c r="M25">
        <f t="shared" si="1"/>
        <v>10.000000000000036</v>
      </c>
      <c r="N25">
        <f t="shared" si="2"/>
        <v>-11.000000000000043</v>
      </c>
      <c r="AB25" s="5">
        <f t="shared" si="3"/>
        <v>2.2544447176661109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0"/>
        <v>21.628722263165823</v>
      </c>
      <c r="M26">
        <f t="shared" si="1"/>
        <v>4.3478260869565135</v>
      </c>
      <c r="N26">
        <f t="shared" si="2"/>
        <v>-9.0737240075614185</v>
      </c>
      <c r="AB26" s="5">
        <f t="shared" si="3"/>
        <v>2.2332350148592526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0"/>
        <v>21.600330637940775</v>
      </c>
      <c r="M27">
        <f t="shared" si="1"/>
        <v>4.3478260869565135</v>
      </c>
      <c r="N27">
        <f t="shared" si="2"/>
        <v>-9.0737240075614185</v>
      </c>
      <c r="AB27" s="5">
        <f t="shared" si="3"/>
        <v>2.2082744135228043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0"/>
        <v>21.565435111869785</v>
      </c>
      <c r="M28">
        <f t="shared" si="1"/>
        <v>5.2631578947368558</v>
      </c>
      <c r="N28">
        <f t="shared" si="2"/>
        <v>-11.08033240997233</v>
      </c>
      <c r="AB28" s="5">
        <f t="shared" si="3"/>
        <v>2.1826747963214879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0"/>
        <v>21.530539585798799</v>
      </c>
      <c r="M29">
        <f t="shared" si="1"/>
        <v>7.6923076923077511</v>
      </c>
      <c r="N29">
        <f t="shared" si="2"/>
        <v>-16.568047337278244</v>
      </c>
      <c r="AB29" s="5">
        <f t="shared" si="3"/>
        <v>2.1610215286722587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0"/>
        <v>21.502109887389032</v>
      </c>
      <c r="M30">
        <f t="shared" si="1"/>
        <v>2.9411764705882364</v>
      </c>
      <c r="N30">
        <f t="shared" si="2"/>
        <v>-6.0553633217993106</v>
      </c>
      <c r="AB30" s="5">
        <f t="shared" si="3"/>
        <v>2.145931282948669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0"/>
        <v>21.480126184703018</v>
      </c>
      <c r="M31">
        <f t="shared" si="1"/>
        <v>5.5555555555555092</v>
      </c>
      <c r="N31">
        <f t="shared" si="2"/>
        <v>-11.728395061728293</v>
      </c>
      <c r="AB31" s="5">
        <f t="shared" ref="AB31:AB57" si="4">LN(F31)</f>
        <v>2.1053529234643369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0"/>
        <v>21.451655630506309</v>
      </c>
      <c r="M32">
        <f t="shared" si="1"/>
        <v>8.0000000000000284</v>
      </c>
      <c r="N32">
        <f t="shared" si="2"/>
        <v>-8.6400000000000325</v>
      </c>
      <c r="AB32" s="5">
        <f t="shared" si="4"/>
        <v>2.0831845279586703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0"/>
        <v>21.381780530732673</v>
      </c>
      <c r="M33">
        <f t="shared" si="1"/>
        <v>3.7037037037036975</v>
      </c>
      <c r="N33">
        <f t="shared" si="2"/>
        <v>-7.681755829903965</v>
      </c>
      <c r="AB33" s="5">
        <f t="shared" si="4"/>
        <v>2.0515563381903004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0"/>
        <v>21.346842980845857</v>
      </c>
      <c r="M34">
        <f t="shared" si="1"/>
        <v>5.8823529411764728</v>
      </c>
      <c r="N34">
        <f t="shared" si="2"/>
        <v>-6.2283737024221475</v>
      </c>
      <c r="AB34" s="5">
        <f t="shared" si="4"/>
        <v>2.0162354657760435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0"/>
        <v>21.27696788107222</v>
      </c>
      <c r="M35">
        <f t="shared" si="1"/>
        <v>7.8947368421052655</v>
      </c>
      <c r="N35">
        <f t="shared" si="2"/>
        <v>-5.6786703601108055</v>
      </c>
      <c r="AB35" s="5">
        <f t="shared" si="4"/>
        <v>1.969905654611529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0"/>
        <v>21.178531426331627</v>
      </c>
      <c r="M36">
        <f t="shared" si="1"/>
        <v>9.9999999999999911</v>
      </c>
      <c r="N36">
        <f t="shared" si="2"/>
        <v>-5.4999999999999947</v>
      </c>
      <c r="AB36" s="5">
        <f t="shared" si="4"/>
        <v>1.9154509415706047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0"/>
        <v>21.038739139689181</v>
      </c>
      <c r="M37">
        <f t="shared" si="1"/>
        <v>7.5000000000000098</v>
      </c>
      <c r="N37">
        <f t="shared" si="2"/>
        <v>-5.3750000000000071</v>
      </c>
      <c r="AB37" s="5">
        <f t="shared" si="4"/>
        <v>1.8547342683894434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0"/>
        <v>20.933894924707335</v>
      </c>
      <c r="M38">
        <f>(D60-D38)/(F60-F38)</f>
        <v>100</v>
      </c>
      <c r="N38">
        <f t="shared" si="2"/>
        <v>-105.71428571428572</v>
      </c>
      <c r="AB38" s="5">
        <f t="shared" si="4"/>
        <v>1.7900914121273581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0"/>
        <v>20.870284064947306</v>
      </c>
      <c r="M39">
        <f t="shared" ref="M39:M57" si="5">(D40-D39)/(F40-F39)</f>
        <v>10.526315789473687</v>
      </c>
      <c r="N39">
        <f t="shared" si="2"/>
        <v>-5.8171745152354593</v>
      </c>
      <c r="AB39" s="5">
        <f t="shared" si="4"/>
        <v>1.7298840655099674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0"/>
        <v>20.730449665852181</v>
      </c>
      <c r="M40">
        <f t="shared" si="5"/>
        <v>12</v>
      </c>
      <c r="N40">
        <f t="shared" si="2"/>
        <v>-8.9599999999999991</v>
      </c>
      <c r="AB40" s="5">
        <f t="shared" si="4"/>
        <v>1.6601310267496185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0"/>
        <v>20.63178919691099</v>
      </c>
      <c r="M41">
        <f t="shared" si="5"/>
        <v>8.3333333333333464</v>
      </c>
      <c r="N41">
        <f t="shared" si="2"/>
        <v>-6.0185185185185288</v>
      </c>
      <c r="AB41" s="5">
        <f t="shared" si="4"/>
        <v>1.6114359150967734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0"/>
        <v>20.52688179421483</v>
      </c>
      <c r="M42">
        <f t="shared" si="5"/>
        <v>12.499999999999989</v>
      </c>
      <c r="N42">
        <f t="shared" si="2"/>
        <v>-7.0312499999999938</v>
      </c>
      <c r="AB42" s="5">
        <f t="shared" si="4"/>
        <v>1.536867219599265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0"/>
        <v>20.387005257286624</v>
      </c>
      <c r="M43">
        <f t="shared" si="5"/>
        <v>10.526315789473687</v>
      </c>
      <c r="N43">
        <f t="shared" si="2"/>
        <v>-5.8171745152354593</v>
      </c>
      <c r="AB43" s="5">
        <f t="shared" si="4"/>
        <v>1.4655675420143985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0"/>
        <v>20.25323184883478</v>
      </c>
      <c r="M44">
        <f t="shared" si="5"/>
        <v>13.888888888888877</v>
      </c>
      <c r="N44">
        <f t="shared" si="2"/>
        <v>-6.3271604938271553</v>
      </c>
      <c r="AB44" s="5">
        <f t="shared" si="4"/>
        <v>1.3737155789130306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0"/>
        <v>20.078333473628955</v>
      </c>
      <c r="M45">
        <f t="shared" si="5"/>
        <v>14.285714285714288</v>
      </c>
      <c r="N45">
        <f t="shared" si="2"/>
        <v>-5.4421768707483</v>
      </c>
      <c r="AB45" s="5">
        <f t="shared" si="4"/>
        <v>1.2781522025001875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0"/>
        <v>19.868455423381963</v>
      </c>
      <c r="M46">
        <f t="shared" si="5"/>
        <v>19.230769230769248</v>
      </c>
      <c r="N46">
        <f t="shared" si="2"/>
        <v>-9.1715976331361038</v>
      </c>
      <c r="AB46" s="5">
        <f t="shared" si="4"/>
        <v>1.1537315878891892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0"/>
        <v>19.699495102464745</v>
      </c>
      <c r="M47">
        <f t="shared" si="5"/>
        <v>21.428571428571409</v>
      </c>
      <c r="N47">
        <f t="shared" si="2"/>
        <v>-17.346938775510186</v>
      </c>
      <c r="AB47" s="5">
        <f t="shared" si="4"/>
        <v>1.0681530811834012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0"/>
        <v>19.594524435844153</v>
      </c>
      <c r="M48">
        <f t="shared" si="5"/>
        <v>19.999999999999996</v>
      </c>
      <c r="N48">
        <f t="shared" si="2"/>
        <v>-6.857142857142855</v>
      </c>
      <c r="AB48" s="5">
        <f t="shared" si="4"/>
        <v>1.0188473201992472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0"/>
        <v>19.36126860396249</v>
      </c>
      <c r="M49">
        <f t="shared" si="5"/>
        <v>22.641509433962263</v>
      </c>
      <c r="N49">
        <f t="shared" si="2"/>
        <v>-4.6279814880740471</v>
      </c>
      <c r="AB49" s="5">
        <f t="shared" si="4"/>
        <v>0.88376754016859504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0"/>
        <v>18.946848928457783</v>
      </c>
      <c r="M50">
        <f t="shared" si="5"/>
        <v>31.481481481481492</v>
      </c>
      <c r="N50">
        <f t="shared" si="2"/>
        <v>-4.8696844993141308</v>
      </c>
      <c r="AB50" s="5">
        <f t="shared" si="4"/>
        <v>0.636576829071551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0"/>
        <v>18.345939870662466</v>
      </c>
      <c r="M51">
        <f t="shared" si="5"/>
        <v>42.307692307692307</v>
      </c>
      <c r="N51">
        <f t="shared" si="2"/>
        <v>-10.946745562130177</v>
      </c>
      <c r="AB51" s="5">
        <f t="shared" si="4"/>
        <v>0.30010459245033816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0"/>
        <v>17.966235675228916</v>
      </c>
      <c r="M52">
        <f t="shared" si="5"/>
        <v>59.574468085106375</v>
      </c>
      <c r="N52">
        <f t="shared" si="2"/>
        <v>-6.7904028972385682</v>
      </c>
      <c r="AB52" s="5">
        <f t="shared" si="4"/>
        <v>8.6177696241052412E-2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0"/>
        <v>16.985622422000048</v>
      </c>
      <c r="M53">
        <f t="shared" si="5"/>
        <v>116.66666666666679</v>
      </c>
      <c r="N53">
        <f t="shared" si="2"/>
        <v>-72.222222222222328</v>
      </c>
      <c r="AB53" s="5">
        <f t="shared" si="4"/>
        <v>-0.4780358009429998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0"/>
        <v>16.745522835216203</v>
      </c>
      <c r="M54">
        <f t="shared" si="5"/>
        <v>129.62962962962959</v>
      </c>
      <c r="N54">
        <f t="shared" si="2"/>
        <v>-17.009602194787373</v>
      </c>
      <c r="AB54" s="5">
        <f t="shared" si="4"/>
        <v>-0.57981849525294205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0"/>
        <v>15.528762082294632</v>
      </c>
      <c r="M55">
        <f t="shared" si="5"/>
        <v>228.57142857142858</v>
      </c>
      <c r="N55">
        <f t="shared" si="2"/>
        <v>-46.938775510204088</v>
      </c>
      <c r="AB55" s="5">
        <f t="shared" si="4"/>
        <v>-1.2378743560016174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0"/>
        <v>14.415754744163895</v>
      </c>
      <c r="M56">
        <f t="shared" si="5"/>
        <v>518.18181818181824</v>
      </c>
      <c r="N56">
        <f t="shared" si="2"/>
        <v>-112.39669421487606</v>
      </c>
      <c r="AB56" s="5">
        <f t="shared" si="4"/>
        <v>-1.8971199848858813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0"/>
        <v>12.416489487674014</v>
      </c>
      <c r="M57">
        <f t="shared" si="5"/>
        <v>2700</v>
      </c>
      <c r="N57">
        <f t="shared" si="2"/>
        <v>-1400</v>
      </c>
      <c r="AB57" s="5">
        <f t="shared" si="4"/>
        <v>-3.2188758248682006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0"/>
        <v>8.6284079490616019</v>
      </c>
      <c r="AB58" s="5"/>
      <c r="AC58" s="6"/>
    </row>
    <row r="59" spans="1:29" ht="16.2" thickBot="1">
      <c r="AB59" s="5"/>
      <c r="AC59" s="8"/>
    </row>
    <row r="60" spans="1:29">
      <c r="B60" s="18" t="s">
        <v>16</v>
      </c>
      <c r="C60" s="18"/>
      <c r="D60" s="18"/>
      <c r="E60" s="18"/>
      <c r="F60" s="18"/>
      <c r="G60" s="18"/>
      <c r="AB60" s="5"/>
      <c r="AC60" s="6"/>
    </row>
    <row r="61" spans="1:29">
      <c r="B61" s="19"/>
      <c r="C61" s="19"/>
      <c r="D61" s="19"/>
      <c r="E61" s="19"/>
      <c r="F61" s="19"/>
      <c r="G61" s="19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S1" zoomScale="75" zoomScaleNormal="40" workbookViewId="0">
      <selection activeCell="AB4" sqref="AB4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LN(F2)</f>
        <v>2.7127060126384039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LN(F3)</f>
        <v>2.642622395779755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2.5952547069568657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2.5541217188094731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2.4807312783775197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2.3960754360813845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2.3466019784108201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2.281361456542419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2.2170272046323989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2.1377104498038118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2.0068708488450007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1.9300710850255671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1.8578592709325787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1.7884205679625405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1.7316555451583497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1.6351056591826783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1.4632554022560189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1.3056264580524357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0.98581679452276538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0.92028275314369246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0.48858001481867092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0.22314355131420976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-0.15082288973458366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-0.61618613942381695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-1.0788096613719298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-1.5141277326297755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-1.8971199848858813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-2.3025850929940455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-3.5065578973199818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-4.6051701859880909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8" t="s">
        <v>16</v>
      </c>
      <c r="C34" s="18"/>
      <c r="D34" s="18"/>
      <c r="E34" s="18"/>
      <c r="F34" s="18"/>
      <c r="G34" s="18"/>
    </row>
    <row r="35" spans="2:7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F2" sqref="F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LN(F2)</f>
        <v>2.6979998652487085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LN(F3)</f>
        <v>2.5817308344235403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2.432735777459091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2.2289385528257473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2.1792868766495519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2.0082140323914683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1.925707441737794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1.8293763327993617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1.6582280766035324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1.5623463049002497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1.3737155789130306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1.1817271953786161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1.0116009116784799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0.76080582903376015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0.62057648772510998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0.38526240079064489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0.27763173659827955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-4.0821994520255166E-2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-0.67334455326376563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-1.4271163556401458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-3.5065578973199818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-4.6051701859880909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18" t="s">
        <v>16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0" zoomScaleNormal="40" workbookViewId="0">
      <selection activeCell="AB9" sqref="AB9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EXP(-15.237)*(EXP(I2)-1)</f>
        <v>16.6722169926148</v>
      </c>
      <c r="M2">
        <f>(D3-D2)/(F3-F2)</f>
        <v>1.31578947368421</v>
      </c>
      <c r="N2">
        <f t="shared" ref="N2:N20" si="0">M2*(2*E3/(D3-D2)+2*G3/(F3-F2))</f>
        <v>0</v>
      </c>
      <c r="AB2" s="5">
        <f>LN(F2)</f>
        <v>2.8094026953624978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EXP(-15.237)*(EXP(I3)-1)</f>
        <v>15.465883958078372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LN(F3)</f>
        <v>2.6616571615324998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13.646158225517047</v>
      </c>
      <c r="M4">
        <f t="shared" si="4"/>
        <v>3.664921465968586</v>
      </c>
      <c r="N4">
        <f t="shared" si="0"/>
        <v>0</v>
      </c>
      <c r="AB4" s="5">
        <f t="shared" si="5"/>
        <v>2.5423890852013629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11.452500508266638</v>
      </c>
      <c r="M5">
        <f t="shared" si="4"/>
        <v>3.1578947368421018</v>
      </c>
      <c r="N5">
        <f t="shared" si="0"/>
        <v>0</v>
      </c>
      <c r="AB5" s="5">
        <f t="shared" si="5"/>
        <v>2.379546134130174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10.623844679924167</v>
      </c>
      <c r="M6">
        <f t="shared" si="4"/>
        <v>6.2499999999999947</v>
      </c>
      <c r="N6">
        <f t="shared" si="0"/>
        <v>0</v>
      </c>
      <c r="AB6" s="5">
        <f t="shared" si="5"/>
        <v>2.2874714551839976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9.8551469774843419</v>
      </c>
      <c r="M7">
        <f t="shared" si="4"/>
        <v>6.0606060606060757</v>
      </c>
      <c r="N7">
        <f t="shared" si="0"/>
        <v>0</v>
      </c>
      <c r="AB7" s="5">
        <f t="shared" si="5"/>
        <v>2.2375130962503307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8.9160322244986219</v>
      </c>
      <c r="M8">
        <f t="shared" si="4"/>
        <v>0</v>
      </c>
      <c r="N8" t="e">
        <f t="shared" si="0"/>
        <v>#DIV/0!</v>
      </c>
      <c r="AB8" s="5">
        <f t="shared" si="5"/>
        <v>2.1644717908644115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8.9160322244986219</v>
      </c>
      <c r="M9">
        <f t="shared" si="4"/>
        <v>5.7777777777777777</v>
      </c>
      <c r="N9">
        <f t="shared" si="0"/>
        <v>0</v>
      </c>
      <c r="AB9" s="5">
        <f t="shared" si="5"/>
        <v>2.1482677326096886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6.4390875628979973</v>
      </c>
      <c r="M10">
        <f t="shared" si="4"/>
        <v>12.499999999999989</v>
      </c>
      <c r="N10">
        <f t="shared" si="0"/>
        <v>0</v>
      </c>
      <c r="AB10" s="5">
        <f t="shared" si="5"/>
        <v>1.8437192081587661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6.2798816879663333</v>
      </c>
      <c r="M11">
        <f t="shared" si="4"/>
        <v>7.9646017699115053</v>
      </c>
      <c r="N11">
        <f t="shared" si="0"/>
        <v>0</v>
      </c>
      <c r="AB11" s="5">
        <f t="shared" si="5"/>
        <v>1.8309801823813363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5.012976152914101</v>
      </c>
      <c r="M12">
        <f t="shared" si="4"/>
        <v>11.111111111111107</v>
      </c>
      <c r="N12">
        <f t="shared" si="0"/>
        <v>0</v>
      </c>
      <c r="AB12" s="5">
        <f t="shared" si="5"/>
        <v>1.631199404215613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3.9251995539319537</v>
      </c>
      <c r="M13">
        <f t="shared" si="4"/>
        <v>8.9743589743589762</v>
      </c>
      <c r="N13">
        <f t="shared" si="0"/>
        <v>0</v>
      </c>
      <c r="AB13" s="5">
        <f t="shared" si="5"/>
        <v>1.43746264769429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3.294013040214796</v>
      </c>
      <c r="M14">
        <f t="shared" si="4"/>
        <v>15.094339622641508</v>
      </c>
      <c r="N14">
        <f t="shared" si="0"/>
        <v>0</v>
      </c>
      <c r="AB14" s="5">
        <f t="shared" si="5"/>
        <v>1.2325602611778486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2.20647591851194</v>
      </c>
      <c r="M15">
        <f t="shared" si="4"/>
        <v>23.364485981308409</v>
      </c>
      <c r="N15">
        <f t="shared" si="0"/>
        <v>0</v>
      </c>
      <c r="AB15" s="5">
        <f t="shared" si="5"/>
        <v>0.86288995514703981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1.1797319984508143</v>
      </c>
      <c r="M16">
        <f t="shared" si="4"/>
        <v>39.473684210526315</v>
      </c>
      <c r="N16">
        <f t="shared" si="0"/>
        <v>0</v>
      </c>
      <c r="AB16" s="5">
        <f t="shared" si="5"/>
        <v>0.26236426446749106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0.8102776200203442</v>
      </c>
      <c r="M17">
        <f t="shared" si="4"/>
        <v>55.555555555555507</v>
      </c>
      <c r="N17">
        <f t="shared" si="0"/>
        <v>0</v>
      </c>
      <c r="AB17" s="5">
        <f t="shared" si="5"/>
        <v>-8.3381608939051013E-2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0.71490884167365776</v>
      </c>
      <c r="M18">
        <f t="shared" si="4"/>
        <v>97.014925373134332</v>
      </c>
      <c r="N18">
        <f t="shared" si="0"/>
        <v>0</v>
      </c>
      <c r="AB18" s="5">
        <f t="shared" si="5"/>
        <v>-0.18632957819149348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0.14036829038705337</v>
      </c>
      <c r="M19">
        <f t="shared" si="4"/>
        <v>633.33333333333337</v>
      </c>
      <c r="N19">
        <f t="shared" si="0"/>
        <v>0</v>
      </c>
      <c r="AB19" s="5">
        <f t="shared" si="5"/>
        <v>-1.8325814637483102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1.3001147565192075E-2</v>
      </c>
      <c r="M20">
        <f t="shared" si="4"/>
        <v>16700</v>
      </c>
      <c r="N20">
        <f t="shared" si="0"/>
        <v>0</v>
      </c>
      <c r="AB20" s="5">
        <f t="shared" si="5"/>
        <v>-4.6051701859880909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1.9818176071075881E-4</v>
      </c>
    </row>
    <row r="22" spans="1:29" ht="16.2" thickBot="1"/>
    <row r="23" spans="1:29">
      <c r="B23" s="18" t="s">
        <v>16</v>
      </c>
      <c r="C23" s="18"/>
      <c r="D23" s="18"/>
      <c r="E23" s="18"/>
      <c r="F23" s="18"/>
      <c r="G23" s="18"/>
    </row>
    <row r="24" spans="1:29">
      <c r="B24" s="19"/>
      <c r="C24" s="19"/>
      <c r="D24" s="19"/>
      <c r="E24" s="19"/>
      <c r="F24" s="19"/>
      <c r="G24" s="19"/>
    </row>
    <row r="37" spans="7:7">
      <c r="G37" t="s">
        <v>12</v>
      </c>
    </row>
    <row r="38" spans="7:7" ht="17.399999999999999">
      <c r="G38" s="9">
        <f>1.602176634*10^(-19)</f>
        <v>1.6021766340000001E-19</v>
      </c>
    </row>
    <row r="40" spans="7:7">
      <c r="G40" t="s">
        <v>13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14</v>
      </c>
    </row>
    <row r="44" spans="7:7">
      <c r="G44" t="s">
        <v>15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3"/>
  <sheetViews>
    <sheetView topLeftCell="R1" zoomScale="75" zoomScaleNormal="40" workbookViewId="0">
      <selection activeCell="AB15" sqref="AB15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19</v>
      </c>
      <c r="J1" s="17" t="s">
        <v>20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EXP(-16.69)*(EXP(I2)-1)</f>
        <v>15.780974159983806</v>
      </c>
      <c r="M2">
        <f>(D3-D2)/(F3-F2)</f>
        <v>3.0769230769230793</v>
      </c>
      <c r="N2">
        <f t="shared" ref="N2:N30" si="1">M2*(2*E3/(D3-D2)+2*G3/(F3-F2))</f>
        <v>0</v>
      </c>
      <c r="AB2" s="5">
        <f>LN(F2)</f>
        <v>2.6939512767227085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EXP(-16.69)*(EXP(I3)-1)</f>
        <v>14.32345565369074</v>
      </c>
      <c r="M3">
        <f t="shared" ref="M3:M30" si="4">(D4-D3)/(F4-F3)</f>
        <v>3.0927835051546371</v>
      </c>
      <c r="N3">
        <f t="shared" si="1"/>
        <v>0</v>
      </c>
      <c r="AB3" s="5">
        <f t="shared" ref="AB3:AB57" si="5">LN(F3)</f>
        <v>2.6019486702196644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13.248264995180472</v>
      </c>
      <c r="M4">
        <f t="shared" si="4"/>
        <v>2.3809523809523814</v>
      </c>
      <c r="N4">
        <f t="shared" si="1"/>
        <v>0</v>
      </c>
      <c r="AB4" s="5">
        <f t="shared" si="5"/>
        <v>2.5273273656719524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12.57669335642337</v>
      </c>
      <c r="M5">
        <f t="shared" si="4"/>
        <v>3.7735849056603756</v>
      </c>
      <c r="N5">
        <f t="shared" si="1"/>
        <v>0</v>
      </c>
      <c r="AB5" s="5">
        <f t="shared" si="5"/>
        <v>2.4578779774000812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11.333952900868201</v>
      </c>
      <c r="M6">
        <f t="shared" si="4"/>
        <v>4.1322314049586808</v>
      </c>
      <c r="N6">
        <f t="shared" si="1"/>
        <v>0</v>
      </c>
      <c r="AB6" s="5">
        <f t="shared" si="5"/>
        <v>2.3627390158137929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9.9517639860222395</v>
      </c>
      <c r="M7">
        <f t="shared" si="4"/>
        <v>4.5454545454545441</v>
      </c>
      <c r="N7">
        <f t="shared" si="1"/>
        <v>0</v>
      </c>
      <c r="AB7" s="5">
        <f t="shared" si="5"/>
        <v>2.2417729535972883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9.2047345016089288</v>
      </c>
      <c r="M8">
        <f t="shared" si="4"/>
        <v>5.4794520547945176</v>
      </c>
      <c r="N8">
        <f t="shared" si="1"/>
        <v>0</v>
      </c>
      <c r="AB8" s="5">
        <f t="shared" si="5"/>
        <v>2.1690537003695232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8.2951873223610075</v>
      </c>
      <c r="M9">
        <f t="shared" si="4"/>
        <v>5.7142857142857197</v>
      </c>
      <c r="N9">
        <f t="shared" si="1"/>
        <v>0</v>
      </c>
      <c r="AB9" s="5">
        <f t="shared" si="5"/>
        <v>2.0819384218784229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7.4755152031770145</v>
      </c>
      <c r="M10">
        <f t="shared" si="4"/>
        <v>5.9701492537313436</v>
      </c>
      <c r="N10">
        <f t="shared" si="1"/>
        <v>0</v>
      </c>
      <c r="AB10" s="5">
        <f t="shared" si="5"/>
        <v>1.9906103279732201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6.071150398181091</v>
      </c>
      <c r="M11">
        <f t="shared" si="4"/>
        <v>7.1428571428571397</v>
      </c>
      <c r="N11">
        <f t="shared" si="1"/>
        <v>0</v>
      </c>
      <c r="AB11" s="5">
        <f t="shared" si="5"/>
        <v>1.7884205679625405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5.0605430202537258</v>
      </c>
      <c r="M12">
        <f t="shared" si="4"/>
        <v>8.6956521739130448</v>
      </c>
      <c r="N12">
        <f t="shared" si="1"/>
        <v>0</v>
      </c>
      <c r="AB12" s="5">
        <f t="shared" si="5"/>
        <v>1.6094379124341003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4.560495718308788</v>
      </c>
      <c r="M13">
        <f t="shared" si="4"/>
        <v>9.3749999999999911</v>
      </c>
      <c r="N13">
        <f t="shared" si="1"/>
        <v>0</v>
      </c>
      <c r="AB13" s="5">
        <f t="shared" si="5"/>
        <v>1.5129270120532565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4.2181619579076193</v>
      </c>
      <c r="M14">
        <f t="shared" si="4"/>
        <v>9.9999999999999911</v>
      </c>
      <c r="N14">
        <f t="shared" si="1"/>
        <v>0</v>
      </c>
      <c r="AB14" s="5">
        <f t="shared" si="5"/>
        <v>1.4398351280479205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4.0043378861908208</v>
      </c>
      <c r="M15">
        <f t="shared" si="4"/>
        <v>11.538461538461547</v>
      </c>
      <c r="N15">
        <f t="shared" si="1"/>
        <v>0</v>
      </c>
      <c r="AB15" s="5">
        <f t="shared" si="5"/>
        <v>1.3912819026309295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3.4257298553709021</v>
      </c>
      <c r="M16">
        <f t="shared" si="4"/>
        <v>11.428571428571425</v>
      </c>
      <c r="N16">
        <f t="shared" si="1"/>
        <v>0</v>
      </c>
      <c r="AB16" s="5">
        <f t="shared" si="5"/>
        <v>1.2527629684953681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3.0872233011073522</v>
      </c>
      <c r="M17">
        <f t="shared" si="4"/>
        <v>13.043478260869566</v>
      </c>
      <c r="N17">
        <f t="shared" si="1"/>
        <v>0</v>
      </c>
      <c r="AB17" s="5">
        <f t="shared" si="5"/>
        <v>1.1474024528375417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2.6411340216299042</v>
      </c>
      <c r="M18">
        <f t="shared" si="4"/>
        <v>18.181818181818176</v>
      </c>
      <c r="N18">
        <f t="shared" si="1"/>
        <v>0</v>
      </c>
      <c r="AB18" s="5">
        <f t="shared" si="5"/>
        <v>0.9895411936137477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2.2595025484779701</v>
      </c>
      <c r="M19">
        <f t="shared" si="4"/>
        <v>20</v>
      </c>
      <c r="N19">
        <f t="shared" si="1"/>
        <v>0</v>
      </c>
      <c r="AB19" s="5">
        <f t="shared" si="5"/>
        <v>0.8586616190375187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1.9839535440527403</v>
      </c>
      <c r="M20">
        <f t="shared" si="4"/>
        <v>20.689655172413808</v>
      </c>
      <c r="N20">
        <f t="shared" si="1"/>
        <v>0</v>
      </c>
      <c r="AB20" s="5">
        <f t="shared" si="5"/>
        <v>0.74668794748797507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1.6972815641981989</v>
      </c>
      <c r="M21">
        <f t="shared" si="4"/>
        <v>24.137931034482754</v>
      </c>
      <c r="N21">
        <f t="shared" si="1"/>
        <v>0</v>
      </c>
      <c r="AB21" s="5">
        <f t="shared" si="5"/>
        <v>0.59883650108870401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1.4147510387134425</v>
      </c>
      <c r="M22">
        <f t="shared" si="4"/>
        <v>31.578947368421044</v>
      </c>
      <c r="N22">
        <f t="shared" si="1"/>
        <v>0</v>
      </c>
      <c r="AB22" s="5">
        <f t="shared" si="5"/>
        <v>0.42526773540434409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1.0354396946206759</v>
      </c>
      <c r="M23">
        <f t="shared" si="4"/>
        <v>38.709677419354847</v>
      </c>
      <c r="N23">
        <f t="shared" si="1"/>
        <v>0</v>
      </c>
      <c r="AB23" s="5">
        <f t="shared" si="5"/>
        <v>0.13976194237515863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0.75782616595978436</v>
      </c>
      <c r="M24">
        <f t="shared" si="4"/>
        <v>61.764705882352949</v>
      </c>
      <c r="N24">
        <f t="shared" si="1"/>
        <v>0</v>
      </c>
      <c r="AB24" s="5">
        <f t="shared" si="5"/>
        <v>-0.1743533871447778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0.43888219673725937</v>
      </c>
      <c r="M25">
        <f t="shared" si="4"/>
        <v>104.34782608695653</v>
      </c>
      <c r="N25">
        <f t="shared" si="1"/>
        <v>0</v>
      </c>
      <c r="AB25" s="5">
        <f t="shared" si="5"/>
        <v>-0.69314718055994529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0.23509181317633834</v>
      </c>
      <c r="M26">
        <f t="shared" si="4"/>
        <v>183.33333333333329</v>
      </c>
      <c r="N26">
        <f t="shared" si="1"/>
        <v>0</v>
      </c>
      <c r="AB26" s="5">
        <f t="shared" si="5"/>
        <v>-1.3093333199837622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0.13265375534992949</v>
      </c>
      <c r="M27">
        <f t="shared" si="4"/>
        <v>314.28571428571433</v>
      </c>
      <c r="N27">
        <f t="shared" si="1"/>
        <v>0</v>
      </c>
      <c r="AB27" s="5">
        <f t="shared" si="5"/>
        <v>-1.8971199848858813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7.4465643654885061E-2</v>
      </c>
      <c r="M28">
        <f t="shared" si="4"/>
        <v>620</v>
      </c>
      <c r="N28">
        <f t="shared" si="1"/>
        <v>0</v>
      </c>
      <c r="AB28" s="5">
        <f t="shared" si="5"/>
        <v>-2.5257286443082556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>$H$44*D29/($H$47*(B29+273.15))/1000</f>
        <v>21.749140570685086</v>
      </c>
      <c r="I29">
        <f t="shared" si="2"/>
        <v>13.286549974631519</v>
      </c>
      <c r="J29">
        <f t="shared" si="3"/>
        <v>3.3258273274764182E-2</v>
      </c>
      <c r="M29">
        <f t="shared" si="4"/>
        <v>1650.0000000000002</v>
      </c>
      <c r="N29">
        <f t="shared" si="1"/>
        <v>0</v>
      </c>
      <c r="AB29" s="5">
        <f t="shared" si="5"/>
        <v>-3.5065578973199818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1.410128226239939E-2</v>
      </c>
      <c r="M30">
        <f t="shared" si="4"/>
        <v>2900</v>
      </c>
      <c r="N30">
        <f t="shared" si="1"/>
        <v>0</v>
      </c>
      <c r="AB30" s="5">
        <f t="shared" si="5"/>
        <v>-4.6051701859880909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6.6341464541896144E-3</v>
      </c>
      <c r="AB31" s="5" t="e">
        <f t="shared" si="5"/>
        <v>#NUM!</v>
      </c>
      <c r="AC31" s="6"/>
    </row>
    <row r="32" spans="1:29" ht="16.2" thickBot="1">
      <c r="AB32" s="5" t="e">
        <f t="shared" si="5"/>
        <v>#NUM!</v>
      </c>
      <c r="AC32" s="8"/>
    </row>
    <row r="33" spans="2:29">
      <c r="B33" s="18" t="s">
        <v>16</v>
      </c>
      <c r="C33" s="18"/>
      <c r="D33" s="18"/>
      <c r="E33" s="18"/>
      <c r="F33" s="18"/>
      <c r="G33" s="18"/>
      <c r="AB33" s="5" t="e">
        <f>LN(#REF!)</f>
        <v>#REF!</v>
      </c>
      <c r="AC33" s="6"/>
    </row>
    <row r="34" spans="2:29">
      <c r="B34" s="19"/>
      <c r="C34" s="19"/>
      <c r="D34" s="19"/>
      <c r="E34" s="19"/>
      <c r="F34" s="19"/>
      <c r="G34" s="19"/>
      <c r="AB34" s="5" t="e">
        <f>LN(#REF!)</f>
        <v>#REF!</v>
      </c>
      <c r="AC34" s="6"/>
    </row>
    <row r="35" spans="2:29">
      <c r="AB35" s="5" t="e">
        <f t="shared" si="5"/>
        <v>#NUM!</v>
      </c>
      <c r="AC35" s="8"/>
    </row>
    <row r="36" spans="2:29">
      <c r="AB36" s="5" t="e">
        <f t="shared" si="5"/>
        <v>#NUM!</v>
      </c>
      <c r="AC36" s="6"/>
    </row>
    <row r="37" spans="2:29">
      <c r="AB37" s="5" t="e">
        <f t="shared" si="5"/>
        <v>#NUM!</v>
      </c>
      <c r="AC37" s="6"/>
    </row>
    <row r="38" spans="2:29">
      <c r="AB38" s="5" t="e">
        <f t="shared" si="5"/>
        <v>#NUM!</v>
      </c>
      <c r="AC38" s="8"/>
    </row>
    <row r="39" spans="2:29">
      <c r="AB39" s="5" t="e">
        <f t="shared" si="5"/>
        <v>#NUM!</v>
      </c>
      <c r="AC39" s="6"/>
    </row>
    <row r="40" spans="2:29">
      <c r="AB40" s="5" t="e">
        <f t="shared" si="5"/>
        <v>#NUM!</v>
      </c>
      <c r="AC40" s="6"/>
    </row>
    <row r="41" spans="2:29">
      <c r="AB41" s="5" t="e">
        <f t="shared" si="5"/>
        <v>#NUM!</v>
      </c>
      <c r="AC41" s="8"/>
    </row>
    <row r="42" spans="2:29">
      <c r="AB42" s="5" t="e">
        <f t="shared" si="5"/>
        <v>#NUM!</v>
      </c>
      <c r="AC42" s="6"/>
    </row>
    <row r="43" spans="2:29">
      <c r="H43" t="s">
        <v>12</v>
      </c>
      <c r="AB43" s="5" t="e">
        <f t="shared" si="5"/>
        <v>#NUM!</v>
      </c>
      <c r="AC43" s="6"/>
    </row>
    <row r="44" spans="2:29" ht="17.399999999999999">
      <c r="H44" s="9">
        <f>1.602176634*10^(-19)</f>
        <v>1.6021766340000001E-19</v>
      </c>
      <c r="AB44" s="5" t="e">
        <f t="shared" si="5"/>
        <v>#NUM!</v>
      </c>
      <c r="AC44" s="8"/>
    </row>
    <row r="45" spans="2:29">
      <c r="AB45" s="5" t="e">
        <f t="shared" si="5"/>
        <v>#NUM!</v>
      </c>
      <c r="AC45" s="6"/>
    </row>
    <row r="46" spans="2:29">
      <c r="H46" t="s">
        <v>13</v>
      </c>
      <c r="AB46" s="5" t="e">
        <f t="shared" si="5"/>
        <v>#NUM!</v>
      </c>
      <c r="AC46" s="6"/>
    </row>
    <row r="47" spans="2:29" ht="16.8">
      <c r="H47" s="11">
        <f>1.3806503*10^(-23)</f>
        <v>1.3806503000000004E-23</v>
      </c>
      <c r="AB47" s="5" t="e">
        <f t="shared" si="5"/>
        <v>#NUM!</v>
      </c>
      <c r="AC47" s="8"/>
    </row>
    <row r="48" spans="2:29" ht="17.399999999999999">
      <c r="H48" s="10"/>
      <c r="AB48" s="5" t="e">
        <f t="shared" si="5"/>
        <v>#NUM!</v>
      </c>
      <c r="AC48" s="6"/>
    </row>
    <row r="49" spans="8:29" ht="20.399999999999999">
      <c r="H49" s="14" t="s">
        <v>14</v>
      </c>
      <c r="AB49" s="5" t="e">
        <f t="shared" si="5"/>
        <v>#NUM!</v>
      </c>
      <c r="AC49" s="6"/>
    </row>
    <row r="50" spans="8:29">
      <c r="H50" t="s">
        <v>15</v>
      </c>
      <c r="AB50" s="5" t="e">
        <f t="shared" si="5"/>
        <v>#NUM!</v>
      </c>
      <c r="AC50" s="8"/>
    </row>
    <row r="51" spans="8:29">
      <c r="AB51" s="5" t="e">
        <f t="shared" si="5"/>
        <v>#NUM!</v>
      </c>
      <c r="AC51" s="6"/>
    </row>
    <row r="52" spans="8:29">
      <c r="AB52" s="5" t="e">
        <f t="shared" si="5"/>
        <v>#NUM!</v>
      </c>
      <c r="AC52" s="6"/>
    </row>
    <row r="53" spans="8:29">
      <c r="AB53" s="5" t="e">
        <f t="shared" si="5"/>
        <v>#NUM!</v>
      </c>
      <c r="AC53" s="8"/>
    </row>
    <row r="54" spans="8:29">
      <c r="AB54" s="5" t="e">
        <f t="shared" si="5"/>
        <v>#NUM!</v>
      </c>
      <c r="AC54" s="6"/>
    </row>
    <row r="55" spans="8:29">
      <c r="AB55" s="5" t="e">
        <f t="shared" si="5"/>
        <v>#NUM!</v>
      </c>
      <c r="AC55" s="6"/>
    </row>
    <row r="56" spans="8:29">
      <c r="AB56" s="5" t="e">
        <f t="shared" si="5"/>
        <v>#NUM!</v>
      </c>
      <c r="AC56" s="8"/>
    </row>
    <row r="57" spans="8:29">
      <c r="AB57" s="5" t="e">
        <f t="shared" si="5"/>
        <v>#NUM!</v>
      </c>
      <c r="AC57" s="6"/>
    </row>
    <row r="58" spans="8:29">
      <c r="AB58" s="5"/>
      <c r="AC58" s="6"/>
    </row>
    <row r="59" spans="8:29">
      <c r="AB59" s="5"/>
      <c r="AC59" s="8"/>
    </row>
    <row r="60" spans="8:29">
      <c r="AB60" s="5"/>
      <c r="AC60" s="6"/>
    </row>
    <row r="61" spans="8:29">
      <c r="AB61" s="5"/>
      <c r="AC61" s="6"/>
    </row>
    <row r="62" spans="8:29">
      <c r="AB62" s="5"/>
      <c r="AC62" s="8"/>
    </row>
    <row r="63" spans="8:29">
      <c r="AB63" s="5"/>
      <c r="AC63" s="6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opLeftCell="M1" zoomScale="79" zoomScaleNormal="50" workbookViewId="0">
      <selection activeCell="AB8" sqref="AB8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-196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$J$17*D2/($J$20*(B2+273.15))/1000</f>
        <v>159.89100645736556</v>
      </c>
      <c r="M2">
        <f>(D3-D2)/(F3-F2)</f>
        <v>1.2499999999999998</v>
      </c>
      <c r="N2">
        <f t="shared" ref="N2:N23" si="0">M2*(2*E3/(D3-D2)+2*G3/(F3-F2))</f>
        <v>-0.84374999999999978</v>
      </c>
      <c r="AB2" s="5">
        <f>LN(F2)</f>
        <v>2.6844403354630764</v>
      </c>
      <c r="AC2" s="6"/>
    </row>
    <row r="3" spans="1:29" ht="16.2" thickBot="1">
      <c r="A3" s="7">
        <v>1</v>
      </c>
      <c r="B3" s="12">
        <v>-196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4" si="1">$J$17*D3/($J$20*(B3+273.15))/1000</f>
        <v>159.43976184836075</v>
      </c>
      <c r="M3">
        <f t="shared" ref="M3:M23" si="2">(D4-D3)/(F4-F3)</f>
        <v>1.4354066985645935</v>
      </c>
      <c r="N3">
        <f t="shared" si="0"/>
        <v>-0.97067374831162301</v>
      </c>
      <c r="AB3" s="5">
        <f t="shared" ref="AB3:AB23" si="3">LN(F3)</f>
        <v>2.5055259369907361</v>
      </c>
      <c r="AC3" s="8"/>
    </row>
    <row r="4" spans="1:29" ht="16.2" thickBot="1">
      <c r="A4" s="5">
        <v>2</v>
      </c>
      <c r="B4" s="12">
        <v>-196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1"/>
        <v>158.98851723935596</v>
      </c>
      <c r="M4">
        <f t="shared" si="2"/>
        <v>1.379310344827587</v>
      </c>
      <c r="N4">
        <f t="shared" si="0"/>
        <v>-1.3983353151010709</v>
      </c>
      <c r="AB4" s="5">
        <f t="shared" si="3"/>
        <v>2.318458442150336</v>
      </c>
      <c r="AC4" s="6"/>
    </row>
    <row r="5" spans="1:29" ht="16.2" thickBot="1">
      <c r="A5" s="7">
        <v>3</v>
      </c>
      <c r="B5" s="12">
        <v>-196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1"/>
        <v>158.68768750001942</v>
      </c>
      <c r="M5">
        <f t="shared" si="2"/>
        <v>1.481481481481481</v>
      </c>
      <c r="N5">
        <f t="shared" si="0"/>
        <v>-1.5034293552812066</v>
      </c>
      <c r="AB5" s="5">
        <f t="shared" si="3"/>
        <v>2.1644717908644115</v>
      </c>
      <c r="AC5" s="8"/>
    </row>
    <row r="6" spans="1:29" ht="16.2" thickBot="1">
      <c r="A6" s="5">
        <v>4</v>
      </c>
      <c r="B6" s="12">
        <v>-196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1"/>
        <v>158.38685776068289</v>
      </c>
      <c r="M6">
        <f t="shared" si="2"/>
        <v>1.4705882352941164</v>
      </c>
      <c r="N6">
        <f t="shared" si="0"/>
        <v>-2.9844290657439418</v>
      </c>
      <c r="AB6" s="5">
        <f t="shared" si="3"/>
        <v>1.9960599327407849</v>
      </c>
      <c r="AC6" s="6"/>
    </row>
    <row r="7" spans="1:29" ht="16.2" thickBot="1">
      <c r="A7" s="7">
        <v>5</v>
      </c>
      <c r="B7" s="12">
        <v>-196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1"/>
        <v>158.23644289101463</v>
      </c>
      <c r="M7">
        <f t="shared" si="2"/>
        <v>2.542372881355933</v>
      </c>
      <c r="N7">
        <f t="shared" si="0"/>
        <v>-1.7380063200229823</v>
      </c>
      <c r="AB7" s="5">
        <f t="shared" si="3"/>
        <v>1.8991179875485542</v>
      </c>
      <c r="AC7" s="8"/>
    </row>
    <row r="8" spans="1:29" ht="16.2" thickBot="1">
      <c r="A8" s="5">
        <v>6</v>
      </c>
      <c r="B8" s="12">
        <v>-196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1"/>
        <v>157.78519828200984</v>
      </c>
      <c r="M8">
        <f t="shared" si="2"/>
        <v>2.1978021978021975</v>
      </c>
      <c r="N8">
        <f t="shared" si="0"/>
        <v>-2.2461055428088392</v>
      </c>
      <c r="AB8" s="5">
        <f t="shared" si="3"/>
        <v>1.7047480922384253</v>
      </c>
      <c r="AC8" s="6"/>
    </row>
    <row r="9" spans="1:29" ht="16.2" thickBot="1">
      <c r="A9" s="7">
        <v>7</v>
      </c>
      <c r="B9" s="12">
        <v>-196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1"/>
        <v>157.48436854267331</v>
      </c>
      <c r="M9">
        <f t="shared" si="2"/>
        <v>3.7383177570093462</v>
      </c>
      <c r="N9">
        <f t="shared" si="0"/>
        <v>-1.9390339767665301</v>
      </c>
      <c r="AB9" s="5">
        <f t="shared" si="3"/>
        <v>1.5238800240724537</v>
      </c>
      <c r="AC9" s="8"/>
    </row>
    <row r="10" spans="1:29" ht="16.2" thickBot="1">
      <c r="A10" s="5">
        <v>8</v>
      </c>
      <c r="B10" s="12">
        <v>-196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1"/>
        <v>156.88270906400024</v>
      </c>
      <c r="M10">
        <f t="shared" si="2"/>
        <v>3.1746031746031753</v>
      </c>
      <c r="N10">
        <f t="shared" si="0"/>
        <v>-3.2753842277651812</v>
      </c>
      <c r="AB10" s="5">
        <f t="shared" si="3"/>
        <v>1.2584609896100056</v>
      </c>
      <c r="AC10" s="6"/>
    </row>
    <row r="11" spans="1:29" ht="16.2" thickBot="1">
      <c r="A11" s="7">
        <v>9</v>
      </c>
      <c r="B11" s="12">
        <v>-196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1"/>
        <v>156.58187932466373</v>
      </c>
      <c r="M11">
        <f t="shared" si="2"/>
        <v>4.4444444444444429</v>
      </c>
      <c r="N11">
        <f t="shared" si="0"/>
        <v>-4.6419753086419737</v>
      </c>
      <c r="AB11" s="5">
        <f t="shared" si="3"/>
        <v>1.0612565021243408</v>
      </c>
      <c r="AC11" s="8"/>
    </row>
    <row r="12" spans="1:29" ht="16.2" thickBot="1">
      <c r="A12" s="5">
        <v>10</v>
      </c>
      <c r="B12" s="12">
        <v>-196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1"/>
        <v>156.2810495853272</v>
      </c>
      <c r="M12">
        <f t="shared" si="2"/>
        <v>6.9767441860465089</v>
      </c>
      <c r="N12">
        <f t="shared" si="0"/>
        <v>-4.9756625202812303</v>
      </c>
      <c r="AB12" s="5">
        <f t="shared" si="3"/>
        <v>0.89199803930511046</v>
      </c>
      <c r="AC12" s="6"/>
    </row>
    <row r="13" spans="1:29" ht="16.2" thickBot="1">
      <c r="A13" s="7">
        <v>11</v>
      </c>
      <c r="B13" s="12">
        <v>-196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1"/>
        <v>155.82980497632238</v>
      </c>
      <c r="M13">
        <f t="shared" si="2"/>
        <v>6.3829787234042588</v>
      </c>
      <c r="N13">
        <f t="shared" si="0"/>
        <v>-4.526935264825716</v>
      </c>
      <c r="AB13" s="5">
        <f t="shared" si="3"/>
        <v>0.69813472207098426</v>
      </c>
      <c r="AC13" s="8"/>
    </row>
    <row r="14" spans="1:29" ht="16.2" thickBot="1">
      <c r="A14" s="5">
        <v>12</v>
      </c>
      <c r="B14" s="12">
        <v>-196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1"/>
        <v>155.37856036731759</v>
      </c>
      <c r="M14">
        <f t="shared" si="2"/>
        <v>11.39240506329114</v>
      </c>
      <c r="N14">
        <f t="shared" si="0"/>
        <v>-2.8200608876782565</v>
      </c>
      <c r="AB14" s="5">
        <f t="shared" si="3"/>
        <v>0.43178241642553783</v>
      </c>
      <c r="AC14" s="6"/>
    </row>
    <row r="15" spans="1:29" ht="16.2" thickBot="1">
      <c r="A15" s="7">
        <v>13</v>
      </c>
      <c r="B15" s="12">
        <v>-196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1"/>
        <v>154.02482654030322</v>
      </c>
      <c r="M15">
        <f t="shared" si="2"/>
        <v>19.35483870967742</v>
      </c>
      <c r="N15">
        <f t="shared" si="0"/>
        <v>-7.7003121748178982</v>
      </c>
      <c r="AB15" s="5">
        <f t="shared" si="3"/>
        <v>-0.2876820724517809</v>
      </c>
      <c r="AC15" s="8"/>
    </row>
    <row r="16" spans="1:29" ht="16.2" thickBot="1">
      <c r="A16" s="5">
        <v>14</v>
      </c>
      <c r="B16" s="12">
        <v>-196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1"/>
        <v>153.12233732229365</v>
      </c>
      <c r="J16" t="s">
        <v>12</v>
      </c>
      <c r="M16">
        <f t="shared" si="2"/>
        <v>29.411764705882355</v>
      </c>
      <c r="N16">
        <f t="shared" si="0"/>
        <v>-15.224913494809691</v>
      </c>
      <c r="AB16" s="5">
        <f t="shared" si="3"/>
        <v>-0.82098055206983023</v>
      </c>
      <c r="AC16" s="6"/>
    </row>
    <row r="17" spans="1:29" ht="18" thickBot="1">
      <c r="A17" s="7">
        <v>15</v>
      </c>
      <c r="B17" s="12">
        <v>-196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1"/>
        <v>152.37026297395232</v>
      </c>
      <c r="J17" s="9">
        <f>1.602176634*10^(-19)</f>
        <v>1.6021766340000001E-19</v>
      </c>
      <c r="M17">
        <f t="shared" si="2"/>
        <v>86.363636363636346</v>
      </c>
      <c r="N17">
        <f t="shared" si="0"/>
        <v>-16.942148760330571</v>
      </c>
      <c r="AB17" s="5">
        <f t="shared" si="3"/>
        <v>-1.3093333199837622</v>
      </c>
      <c r="AC17" s="8"/>
    </row>
    <row r="18" spans="1:29" ht="16.2" thickBot="1">
      <c r="A18" s="5">
        <v>16</v>
      </c>
      <c r="B18" s="12">
        <v>-196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1"/>
        <v>149.51238045025528</v>
      </c>
      <c r="M18">
        <f t="shared" si="2"/>
        <v>450</v>
      </c>
      <c r="N18">
        <f t="shared" si="0"/>
        <v>-275</v>
      </c>
      <c r="AB18" s="5">
        <f t="shared" si="3"/>
        <v>-2.9957322735539909</v>
      </c>
      <c r="AC18" s="6"/>
    </row>
    <row r="19" spans="1:29" ht="16.2" thickBot="1">
      <c r="A19" s="7">
        <v>17</v>
      </c>
      <c r="B19" s="12">
        <v>-196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1"/>
        <v>146.80491279622649</v>
      </c>
      <c r="J19" t="s">
        <v>13</v>
      </c>
      <c r="M19">
        <f t="shared" si="2"/>
        <v>1400</v>
      </c>
      <c r="N19">
        <f t="shared" si="0"/>
        <v>-3000</v>
      </c>
      <c r="AB19" s="5">
        <f t="shared" si="3"/>
        <v>-4.6051701859880909</v>
      </c>
      <c r="AC19" s="8"/>
    </row>
    <row r="20" spans="1:29" ht="17.399999999999999" thickBot="1">
      <c r="A20" s="5">
        <v>18</v>
      </c>
      <c r="B20" s="12">
        <v>-196</v>
      </c>
      <c r="C20" s="12">
        <v>0.1</v>
      </c>
      <c r="D20" s="12">
        <v>962</v>
      </c>
      <c r="E20" s="12">
        <v>1</v>
      </c>
      <c r="F20" s="12">
        <v>0</v>
      </c>
      <c r="G20" s="12">
        <v>0.01</v>
      </c>
      <c r="H20" s="6">
        <f t="shared" si="1"/>
        <v>144.6991046208708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2">
        <v>-196</v>
      </c>
      <c r="C21" s="12">
        <v>0.1</v>
      </c>
      <c r="D21" s="13"/>
      <c r="E21" s="12">
        <v>1</v>
      </c>
      <c r="F21" s="13"/>
      <c r="G21" s="12">
        <v>0.01</v>
      </c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2">
        <v>-196</v>
      </c>
      <c r="C22" s="12">
        <v>0.1</v>
      </c>
      <c r="D22" s="12"/>
      <c r="E22" s="12">
        <v>1</v>
      </c>
      <c r="F22" s="12"/>
      <c r="G22" s="12">
        <v>0.01</v>
      </c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2">
        <v>-196</v>
      </c>
      <c r="C23" s="12">
        <v>0.1</v>
      </c>
      <c r="D23" s="13"/>
      <c r="E23" s="12">
        <v>1</v>
      </c>
      <c r="F23" s="13"/>
      <c r="G23" s="12">
        <v>0.01</v>
      </c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2">
        <v>-196</v>
      </c>
      <c r="C24" s="12">
        <v>0.1</v>
      </c>
      <c r="D24" s="15"/>
      <c r="E24" s="12">
        <v>1</v>
      </c>
      <c r="F24" s="15"/>
      <c r="G24" s="12">
        <v>0.01</v>
      </c>
      <c r="H24" s="6">
        <f t="shared" si="1"/>
        <v>0</v>
      </c>
    </row>
    <row r="56" spans="9:14" ht="16.2" thickBot="1"/>
    <row r="57" spans="9:14">
      <c r="I57" s="18" t="s">
        <v>16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86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 t="e">
        <f>LN(F2)</f>
        <v>#NUM!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 t="e">
        <f t="shared" ref="AB3:AB57" si="3">LN(F3)</f>
        <v>#NUM!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 t="e">
        <f t="shared" si="3"/>
        <v>#NUM!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 t="e">
        <f t="shared" si="3"/>
        <v>#NUM!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 t="e">
        <f t="shared" si="3"/>
        <v>#NUM!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 t="e">
        <f t="shared" si="3"/>
        <v>#NUM!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 t="e">
        <f t="shared" si="3"/>
        <v>#NUM!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 t="e">
        <f t="shared" si="3"/>
        <v>#NUM!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 t="e">
        <f t="shared" si="3"/>
        <v>#NUM!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 t="e">
        <f t="shared" si="3"/>
        <v>#NUM!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 t="e">
        <f t="shared" si="3"/>
        <v>#NUM!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 t="e">
        <f t="shared" si="3"/>
        <v>#NUM!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 t="e">
        <f t="shared" si="3"/>
        <v>#NUM!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 t="e">
        <f t="shared" si="3"/>
        <v>#NUM!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 t="e">
        <f t="shared" si="3"/>
        <v>#NUM!</v>
      </c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 t="e">
        <f t="shared" si="3"/>
        <v>#NUM!</v>
      </c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 t="e">
        <f t="shared" si="3"/>
        <v>#NUM!</v>
      </c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 t="e">
        <f t="shared" si="3"/>
        <v>#NUM!</v>
      </c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 t="e">
        <f t="shared" si="3"/>
        <v>#NUM!</v>
      </c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si="3"/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3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3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3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3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3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3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3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4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3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4"/>
        <v>#DIV/0!</v>
      </c>
      <c r="M34" t="e">
        <f t="shared" si="2"/>
        <v>#DIV/0!</v>
      </c>
      <c r="N34" t="e">
        <f t="shared" si="0"/>
        <v>#DIV/0!</v>
      </c>
      <c r="AB34" s="5" t="e">
        <f t="shared" si="3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4"/>
        <v>#DIV/0!</v>
      </c>
      <c r="M35" t="e">
        <f t="shared" si="2"/>
        <v>#DIV/0!</v>
      </c>
      <c r="N35" t="e">
        <f t="shared" si="0"/>
        <v>#DIV/0!</v>
      </c>
      <c r="AB35" s="5" t="e">
        <f t="shared" si="3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4"/>
        <v>#DIV/0!</v>
      </c>
      <c r="M36" t="e">
        <f t="shared" si="2"/>
        <v>#DIV/0!</v>
      </c>
      <c r="N36" t="e">
        <f t="shared" si="0"/>
        <v>#DIV/0!</v>
      </c>
      <c r="AB36" s="5" t="e">
        <f t="shared" si="3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4"/>
        <v>#DIV/0!</v>
      </c>
      <c r="M37" t="e">
        <f t="shared" si="2"/>
        <v>#DIV/0!</v>
      </c>
      <c r="N37" t="e">
        <f t="shared" si="0"/>
        <v>#DIV/0!</v>
      </c>
      <c r="AB37" s="5" t="e">
        <f t="shared" si="3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4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3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4"/>
        <v>#DIV/0!</v>
      </c>
      <c r="AB39" s="5" t="e">
        <f t="shared" si="3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4"/>
        <v>#DIV/0!</v>
      </c>
      <c r="AB40" s="5" t="e">
        <f t="shared" si="3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4"/>
        <v>#DIV/0!</v>
      </c>
      <c r="AB41" s="5" t="e">
        <f t="shared" si="3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4"/>
        <v>#DIV/0!</v>
      </c>
      <c r="AB42" s="5" t="e">
        <f t="shared" si="3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4"/>
        <v>#DIV/0!</v>
      </c>
      <c r="AB43" s="5" t="e">
        <f t="shared" si="3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4"/>
        <v>#DIV/0!</v>
      </c>
      <c r="AB44" s="5" t="e">
        <f t="shared" si="3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4"/>
        <v>#DIV/0!</v>
      </c>
      <c r="AB45" s="5" t="e">
        <f t="shared" si="3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4"/>
        <v>#DIV/0!</v>
      </c>
      <c r="AB46" s="5" t="e">
        <f t="shared" si="3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4"/>
        <v>#DIV/0!</v>
      </c>
      <c r="AB47" s="5" t="e">
        <f t="shared" si="3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4"/>
        <v>#DIV/0!</v>
      </c>
      <c r="AB48" s="5" t="e">
        <f t="shared" si="3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4"/>
        <v>#DIV/0!</v>
      </c>
      <c r="AB49" s="5" t="e">
        <f t="shared" si="3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4"/>
        <v>#DIV/0!</v>
      </c>
      <c r="AB50" s="5" t="e">
        <f t="shared" si="3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4"/>
        <v>#DIV/0!</v>
      </c>
      <c r="AB51" s="5" t="e">
        <f t="shared" si="3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4"/>
        <v>#DIV/0!</v>
      </c>
      <c r="AB52" s="5" t="e">
        <f t="shared" si="3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4"/>
        <v>#DIV/0!</v>
      </c>
      <c r="AB53" s="5" t="e">
        <f t="shared" si="3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4"/>
        <v>#DIV/0!</v>
      </c>
      <c r="AB54" s="5" t="e">
        <f t="shared" si="3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4"/>
        <v>#DIV/0!</v>
      </c>
      <c r="AB55" s="5" t="e">
        <f t="shared" si="3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4"/>
        <v>#DIV/0!</v>
      </c>
      <c r="AB56" s="5" t="e">
        <f t="shared" si="3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4"/>
        <v>#DIV/0!</v>
      </c>
      <c r="I57" s="18" t="s">
        <v>16</v>
      </c>
      <c r="J57" s="18"/>
      <c r="K57" s="18"/>
      <c r="L57" s="18"/>
      <c r="M57" s="18"/>
      <c r="N57" s="18"/>
      <c r="AB57" s="5" t="e">
        <f t="shared" si="3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4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4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4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4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4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4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4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4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4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4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4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4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4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4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4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4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4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4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4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4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4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4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4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4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4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Temp_1</vt:lpstr>
      <vt:lpstr>Temp_2</vt:lpstr>
      <vt:lpstr>Temp_3</vt:lpstr>
      <vt:lpstr>Temp_4</vt:lpstr>
      <vt:lpstr>Temp_5</vt:lpstr>
      <vt:lpstr>Temp_6</vt:lpstr>
      <vt:lpstr>Pol_inv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2025-10-26T10:50:30Z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