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5650" windowHeight="6890"/>
  </bookViews>
  <sheets>
    <sheet name="Data_R" sheetId="2" r:id="rId1"/>
    <sheet name="Data_R_ini" sheetId="1" r:id="rId2"/>
    <sheet name="Лист2" sheetId="4" r:id="rId3"/>
    <sheet name="Data_R_ini (2)" sheetId="3" r:id="rId4"/>
  </sheets>
  <definedNames>
    <definedName name="_xlnm._FilterDatabase" localSheetId="0" hidden="1">Data_R!$B$1:$B$60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" i="3" l="1"/>
  <c r="X2" i="1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2" i="3"/>
  <c r="W60" i="3"/>
  <c r="X60" i="3" s="1" a="1"/>
  <c r="X60" i="3" s="1"/>
  <c r="U60" i="3"/>
  <c r="R60" i="3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2" i="2"/>
  <c r="V60" i="1"/>
  <c r="P60" i="2" l="1"/>
  <c r="Q60" i="2" s="1"/>
  <c r="W60" i="1" a="1"/>
  <c r="W60" i="1" s="1"/>
  <c r="T60" i="1"/>
  <c r="Q60" i="1"/>
</calcChain>
</file>

<file path=xl/sharedStrings.xml><?xml version="1.0" encoding="utf-8"?>
<sst xmlns="http://schemas.openxmlformats.org/spreadsheetml/2006/main" count="412" uniqueCount="129">
  <si>
    <t>Insurance_dencity</t>
  </si>
  <si>
    <t xml:space="preserve">Broad_money </t>
  </si>
  <si>
    <t>Commercial_bank</t>
  </si>
  <si>
    <t>Employment_services</t>
  </si>
  <si>
    <t xml:space="preserve">Exports </t>
  </si>
  <si>
    <t>GDP_per_capita</t>
  </si>
  <si>
    <t>Inflation, GDP deflator (annual %)</t>
  </si>
  <si>
    <t xml:space="preserve">International_tourism </t>
  </si>
  <si>
    <t>Labor_force_rate</t>
  </si>
  <si>
    <t>Net_trade</t>
  </si>
  <si>
    <t>Population_density</t>
  </si>
  <si>
    <t xml:space="preserve">Unemployment </t>
  </si>
  <si>
    <t>Local_currency</t>
  </si>
  <si>
    <t>life_nonlife</t>
  </si>
  <si>
    <t>life</t>
  </si>
  <si>
    <t>Non-life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</si>
  <si>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</si>
  <si>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</si>
  <si>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</si>
  <si>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</si>
  <si>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</si>
  <si>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</si>
  <si>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</si>
  <si>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</si>
  <si>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</si>
  <si>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</si>
  <si>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</si>
  <si>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</si>
  <si>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</si>
  <si>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</si>
  <si>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</si>
  <si>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y1</t>
  </si>
  <si>
    <t>y2</t>
  </si>
  <si>
    <t>Бинарная переменная</t>
  </si>
  <si>
    <t>№</t>
  </si>
  <si>
    <t>Country</t>
  </si>
  <si>
    <t xml:space="preserve">Total business insurance dencity premiums1 per capita in USD in 2016
</t>
  </si>
  <si>
    <t>Broad money (% of GDP)</t>
  </si>
  <si>
    <t>Commercial bank branches (per 100,000 adults)</t>
  </si>
  <si>
    <t>Compulsory education, duration (years)</t>
  </si>
  <si>
    <t>Employment in services (% of total employment) (modeled ILO estimate)</t>
  </si>
  <si>
    <t>Exports of goods and services (% of GDP)</t>
  </si>
  <si>
    <t>GDP per capita (current US$)</t>
  </si>
  <si>
    <t>International tourism, expenditures (% of total imports)</t>
  </si>
  <si>
    <t>Labor force participation rate, total (% of total population ages 15+) (modeled ILO estimate)</t>
  </si>
  <si>
    <t>Net trade in goods (BoP, current US$)</t>
  </si>
  <si>
    <t>Population density (people per sq. km of land area)</t>
  </si>
  <si>
    <t>Unemployment, total (% of total labor force) (modeled ILO estimate)</t>
  </si>
  <si>
    <t>Exchange rate local currency per USD</t>
  </si>
  <si>
    <t>share of life insurance in total insurance</t>
  </si>
  <si>
    <t>Life business</t>
  </si>
  <si>
    <t>Non-life business</t>
  </si>
  <si>
    <t>Population</t>
  </si>
  <si>
    <t>Net trade in goods (BoP, current US$) per capita</t>
  </si>
  <si>
    <t>Y(0;1)</t>
  </si>
  <si>
    <t>Algeria</t>
  </si>
  <si>
    <t>Angola</t>
  </si>
  <si>
    <t>Argentina</t>
  </si>
  <si>
    <t>Australia</t>
  </si>
  <si>
    <t>Bangladesh</t>
  </si>
  <si>
    <t>Brazil</t>
  </si>
  <si>
    <t>Bulgaria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</si>
  <si>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</si>
  <si>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</si>
  <si>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</si>
  <si>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</si>
  <si>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</si>
  <si>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</si>
  <si>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</si>
  <si>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</si>
  <si>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Guatemala</t>
  </si>
  <si>
    <t>Hungary</t>
  </si>
  <si>
    <t>India</t>
  </si>
  <si>
    <t>Indonesia</t>
  </si>
  <si>
    <t>Israel</t>
  </si>
  <si>
    <t>Jamaica</t>
  </si>
  <si>
    <t>Japan</t>
  </si>
  <si>
    <t>Jordan</t>
  </si>
  <si>
    <t>Kazakhstan</t>
  </si>
  <si>
    <t>Kenya</t>
  </si>
  <si>
    <t>Kuwait</t>
  </si>
  <si>
    <t>Lebanon</t>
  </si>
  <si>
    <t>Malaysia</t>
  </si>
  <si>
    <t>Mauritius</t>
  </si>
  <si>
    <t>Mexico</t>
  </si>
  <si>
    <t>Morocco</t>
  </si>
  <si>
    <t>Namibia</t>
  </si>
  <si>
    <t>Nigeria</t>
  </si>
  <si>
    <t>Norway</t>
  </si>
  <si>
    <t>Oman</t>
  </si>
  <si>
    <t>Pakistan</t>
  </si>
  <si>
    <t>Peru</t>
  </si>
  <si>
    <t>Philippines</t>
  </si>
  <si>
    <t>Poland</t>
  </si>
  <si>
    <t>Qatar</t>
  </si>
  <si>
    <t>Romania</t>
  </si>
  <si>
    <t>Saudi Arabia</t>
  </si>
  <si>
    <t>Serbia</t>
  </si>
  <si>
    <t>Singapore</t>
  </si>
  <si>
    <t>South Africa</t>
  </si>
  <si>
    <t>Sri Lanka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</si>
  <si>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</si>
  <si>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</si>
  <si>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</si>
  <si>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</si>
  <si>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</si>
  <si>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</si>
  <si>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</si>
  <si>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</si>
  <si>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</si>
  <si>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</si>
  <si>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</si>
  <si>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</si>
  <si>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Russia</t>
  </si>
  <si>
    <t>Education</t>
  </si>
  <si>
    <t>Life</t>
  </si>
  <si>
    <t>Life_nonlife</t>
  </si>
  <si>
    <t>Y_net_trade</t>
  </si>
  <si>
    <t>Life_is_more</t>
  </si>
  <si>
    <t>Africa</t>
  </si>
  <si>
    <t>Asia</t>
  </si>
  <si>
    <t>Europe</t>
  </si>
  <si>
    <t>East</t>
  </si>
  <si>
    <t>America</t>
  </si>
  <si>
    <t>Oceania</t>
  </si>
  <si>
    <t>Continents</t>
  </si>
  <si>
    <t>Net_trade_per_capita</t>
  </si>
  <si>
    <t>Inflation_GDP_deflator</t>
  </si>
  <si>
    <t>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</si>
</sst>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2" xfId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0" xfId="1" applyFont="1" applyAlignment="1">
      <alignment wrapText="1"/>
    </xf>
    <xf numFmtId="2" fontId="1" fillId="0" borderId="1" xfId="1" applyNumberForma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1" fillId="0" borderId="1" xfId="1" applyNumberFormat="1" applyBorder="1" applyAlignment="1">
      <alignment horizontal="left"/>
    </xf>
    <xf numFmtId="0" fontId="3" fillId="0" borderId="1" xfId="1" applyFont="1" applyBorder="1" applyAlignment="1">
      <alignment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2" borderId="1" xfId="1" applyFill="1" applyBorder="1" applyAlignment="1">
      <alignment horizontal="left"/>
    </xf>
    <xf numFmtId="2" fontId="1" fillId="2" borderId="1" xfId="1" applyNumberFormat="1" applyFill="1" applyBorder="1" applyAlignment="1">
      <alignment horizontal="center"/>
    </xf>
    <xf numFmtId="1" fontId="1" fillId="2" borderId="1" xfId="1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0" fontId="1" fillId="2" borderId="0" xfId="1" applyFill="1"/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zoomScale="80" zoomScaleNormal="80" workbookViewId="0">
      <selection activeCell="C11" sqref="C11"/>
    </sheetView>
  </sheetViews>
  <sheetFormatPr defaultColWidth="10.83203125" defaultRowHeight="15.5" x14ac:dyDescent="0.35"/>
  <cols>
    <col min="1" max="1" width="18.4140625" style="13" bestFit="1" customWidth="1"/>
    <col min="2" max="2" width="15.1640625" style="13" bestFit="1" customWidth="1"/>
    <col min="3" max="3" width="12.1640625" style="1" customWidth="1"/>
    <col min="4" max="6" width="10.9140625" style="1" bestFit="1" customWidth="1"/>
    <col min="7" max="7" width="12.08203125" style="1" customWidth="1"/>
    <col min="8" max="12" width="10.9140625" style="1" bestFit="1" customWidth="1"/>
    <col min="13" max="13" width="16.75" style="1" bestFit="1" customWidth="1"/>
    <col min="14" max="16" width="10.9140625" style="1" bestFit="1" customWidth="1"/>
    <col min="17" max="17" width="10.9140625" style="1" customWidth="1"/>
    <col min="18" max="19" width="10.9140625" style="1" bestFit="1" customWidth="1"/>
    <col min="20" max="20" width="13.25" style="1" bestFit="1" customWidth="1"/>
    <col min="21" max="21" width="10.9140625" style="1" bestFit="1" customWidth="1"/>
    <col min="22" max="16384" width="10.83203125" style="1"/>
  </cols>
  <sheetData>
    <row r="1" spans="1:21" s="16" customFormat="1" ht="63.5" customHeight="1" x14ac:dyDescent="0.35">
      <c r="A1" s="14" t="s">
        <v>35</v>
      </c>
      <c r="B1" s="14" t="s">
        <v>125</v>
      </c>
      <c r="C1" s="15" t="s">
        <v>0</v>
      </c>
      <c r="D1" s="15" t="s">
        <v>1</v>
      </c>
      <c r="E1" s="15" t="s">
        <v>2</v>
      </c>
      <c r="F1" s="15" t="s">
        <v>114</v>
      </c>
      <c r="G1" s="18" t="s">
        <v>3</v>
      </c>
      <c r="H1" s="15" t="s">
        <v>4</v>
      </c>
      <c r="I1" s="15" t="s">
        <v>5</v>
      </c>
      <c r="J1" s="14" t="s">
        <v>127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6" t="s">
        <v>116</v>
      </c>
      <c r="Q1" s="16" t="s">
        <v>118</v>
      </c>
      <c r="R1" s="16" t="s">
        <v>115</v>
      </c>
      <c r="S1" s="16" t="s">
        <v>15</v>
      </c>
      <c r="T1" s="25" t="s">
        <v>126</v>
      </c>
      <c r="U1" s="17" t="s">
        <v>117</v>
      </c>
    </row>
    <row r="2" spans="1:21" x14ac:dyDescent="0.35">
      <c r="A2" s="11" t="s">
        <v>55</v>
      </c>
      <c r="B2" s="11" t="s">
        <v>119</v>
      </c>
      <c r="C2" s="19">
        <v>30</v>
      </c>
      <c r="D2" s="19">
        <v>79.372937769159208</v>
      </c>
      <c r="E2" s="19">
        <v>5.2344633738457897</v>
      </c>
      <c r="F2" s="22">
        <v>10</v>
      </c>
      <c r="G2" s="19">
        <v>54.400001525878899</v>
      </c>
      <c r="H2" s="19">
        <v>21.001758494032646</v>
      </c>
      <c r="I2" s="19">
        <v>3916.8815708862649</v>
      </c>
      <c r="J2" s="19">
        <v>0.88990389350014709</v>
      </c>
      <c r="K2" s="19">
        <v>0.78928331868118806</v>
      </c>
      <c r="L2" s="19">
        <v>41.407546997070298</v>
      </c>
      <c r="M2" s="19">
        <v>-19959177830.954399</v>
      </c>
      <c r="N2" s="19">
        <v>17.048894905029556</v>
      </c>
      <c r="O2" s="24">
        <v>11.5</v>
      </c>
      <c r="P2" s="19">
        <v>8.3333333333333329E-2</v>
      </c>
      <c r="Q2" s="19" t="str">
        <f>IF(P2&gt;0.5,"yes","no")</f>
        <v>no</v>
      </c>
      <c r="R2" s="19">
        <v>2.5</v>
      </c>
      <c r="S2" s="20">
        <v>27.4</v>
      </c>
      <c r="T2" s="19">
        <v>-491.53209553478382</v>
      </c>
      <c r="U2" s="22" t="str">
        <f>IF(T2&lt;0,"negativ","positiv")</f>
        <v>negativ</v>
      </c>
    </row>
    <row r="3" spans="1:21" x14ac:dyDescent="0.35">
      <c r="A3" s="11" t="s">
        <v>56</v>
      </c>
      <c r="B3" s="11" t="s">
        <v>119</v>
      </c>
      <c r="C3" s="19">
        <v>30.5</v>
      </c>
      <c r="D3" s="19">
        <v>41.804947502326087</v>
      </c>
      <c r="E3" s="19">
        <v>10.286107558267201</v>
      </c>
      <c r="F3" s="22">
        <v>6</v>
      </c>
      <c r="G3" s="19">
        <v>58.400001525878899</v>
      </c>
      <c r="H3" s="19">
        <v>30.030233963117798</v>
      </c>
      <c r="I3" s="19">
        <v>3308.7002329849233</v>
      </c>
      <c r="J3" s="19">
        <v>27.421314642316347</v>
      </c>
      <c r="K3" s="19">
        <v>3.2076978612300326</v>
      </c>
      <c r="L3" s="19">
        <v>77.676467895507798</v>
      </c>
      <c r="M3" s="19">
        <v>14548384197.709101</v>
      </c>
      <c r="N3" s="19">
        <v>23.111785513756317</v>
      </c>
      <c r="O3" s="24">
        <v>6.0999999046325701</v>
      </c>
      <c r="P3" s="19">
        <v>1.6393442622950821E-2</v>
      </c>
      <c r="Q3" s="19" t="str">
        <f t="shared" ref="Q3:Q60" si="0">IF(P3&gt;0.5,"yes","no")</f>
        <v>no</v>
      </c>
      <c r="R3" s="19">
        <v>0.5</v>
      </c>
      <c r="S3" s="20">
        <v>30</v>
      </c>
      <c r="T3" s="19">
        <v>504.9161982962305</v>
      </c>
      <c r="U3" s="22" t="str">
        <f t="shared" ref="U3:U60" si="1">IF(T3&lt;0,"negativ","positiv")</f>
        <v>positiv</v>
      </c>
    </row>
    <row r="4" spans="1:21" x14ac:dyDescent="0.35">
      <c r="A4" s="11" t="s">
        <v>57</v>
      </c>
      <c r="B4" s="11" t="s">
        <v>123</v>
      </c>
      <c r="C4" s="19">
        <v>325.5</v>
      </c>
      <c r="D4" s="19">
        <v>28.939647348313933</v>
      </c>
      <c r="E4" s="19">
        <v>13.3688972984754</v>
      </c>
      <c r="F4" s="22">
        <v>14</v>
      </c>
      <c r="G4" s="19">
        <v>73.199996948242202</v>
      </c>
      <c r="H4" s="19">
        <v>12.775599618595756</v>
      </c>
      <c r="I4" s="19">
        <v>12440.320981805484</v>
      </c>
      <c r="J4" s="19">
        <v>40.675309649452373</v>
      </c>
      <c r="K4" s="19">
        <v>15.807487429055181</v>
      </c>
      <c r="L4" s="19">
        <v>59.963535308837898</v>
      </c>
      <c r="M4" s="19">
        <v>4540497887.4200001</v>
      </c>
      <c r="N4" s="19">
        <v>16.022066803328109</v>
      </c>
      <c r="O4" s="24">
        <v>8.8000001907348597</v>
      </c>
      <c r="P4" s="19">
        <v>0.1640552995391705</v>
      </c>
      <c r="Q4" s="19" t="str">
        <f t="shared" si="0"/>
        <v>no</v>
      </c>
      <c r="R4" s="19">
        <v>53.4</v>
      </c>
      <c r="S4" s="20">
        <v>272.2</v>
      </c>
      <c r="T4" s="19">
        <v>103.55220106218312</v>
      </c>
      <c r="U4" s="22" t="str">
        <f t="shared" si="1"/>
        <v>positiv</v>
      </c>
    </row>
    <row r="5" spans="1:21" x14ac:dyDescent="0.35">
      <c r="A5" s="11" t="s">
        <v>58</v>
      </c>
      <c r="B5" s="11" t="s">
        <v>124</v>
      </c>
      <c r="C5" s="19">
        <v>3397.1</v>
      </c>
      <c r="D5" s="19">
        <v>118.5332652669325</v>
      </c>
      <c r="E5" s="19">
        <v>27.796040392358801</v>
      </c>
      <c r="F5" s="22">
        <v>10</v>
      </c>
      <c r="G5" s="19">
        <v>75.900001525878906</v>
      </c>
      <c r="H5" s="19">
        <v>18.86783445648706</v>
      </c>
      <c r="I5" s="19">
        <v>49755.315480305027</v>
      </c>
      <c r="J5" s="19">
        <v>-0.41372321405467005</v>
      </c>
      <c r="K5" s="19">
        <v>11.687081678108125</v>
      </c>
      <c r="L5" s="19">
        <v>64.892967224121094</v>
      </c>
      <c r="M5" s="19">
        <v>-5735378446.0435696</v>
      </c>
      <c r="N5" s="19">
        <v>3.1515052783671558</v>
      </c>
      <c r="O5" s="24">
        <v>5.6999998092651403</v>
      </c>
      <c r="P5" s="19">
        <v>0.4587736598863737</v>
      </c>
      <c r="Q5" s="19" t="str">
        <f t="shared" si="0"/>
        <v>no</v>
      </c>
      <c r="R5" s="19">
        <v>1558.5</v>
      </c>
      <c r="S5" s="20">
        <v>1838.6</v>
      </c>
      <c r="T5" s="19">
        <v>-237.71462052550694</v>
      </c>
      <c r="U5" s="22" t="str">
        <f t="shared" si="1"/>
        <v>negativ</v>
      </c>
    </row>
    <row r="6" spans="1:21" ht="18" customHeight="1" x14ac:dyDescent="0.35">
      <c r="A6" s="11" t="s">
        <v>59</v>
      </c>
      <c r="B6" s="11" t="s">
        <v>120</v>
      </c>
      <c r="C6" s="19">
        <v>10.199999999999999</v>
      </c>
      <c r="D6" s="19">
        <v>65.87499640046704</v>
      </c>
      <c r="E6" s="19">
        <v>8.4405653692484499</v>
      </c>
      <c r="F6" s="22">
        <v>5</v>
      </c>
      <c r="G6" s="19">
        <v>39.400001525878899</v>
      </c>
      <c r="H6" s="19">
        <v>16.649716881945185</v>
      </c>
      <c r="I6" s="19">
        <v>1358.7790288454319</v>
      </c>
      <c r="J6" s="19">
        <v>6.7278359127072633</v>
      </c>
      <c r="K6" s="19">
        <v>1.7617588076722499</v>
      </c>
      <c r="L6" s="19">
        <v>56.435001373291001</v>
      </c>
      <c r="M6" s="19">
        <v>-6217208934.2763395</v>
      </c>
      <c r="N6" s="19">
        <v>1251.8365214719213</v>
      </c>
      <c r="O6" s="19">
        <v>4.0999999046325701</v>
      </c>
      <c r="P6" s="19">
        <v>0.73529411764705888</v>
      </c>
      <c r="Q6" s="19" t="str">
        <f t="shared" si="0"/>
        <v>yes</v>
      </c>
      <c r="R6" s="19">
        <v>7.5</v>
      </c>
      <c r="S6" s="20">
        <v>2.7</v>
      </c>
      <c r="T6" s="19">
        <v>-38.153724544130412</v>
      </c>
      <c r="U6" s="22" t="str">
        <f t="shared" si="1"/>
        <v>negativ</v>
      </c>
    </row>
    <row r="7" spans="1:21" x14ac:dyDescent="0.35">
      <c r="A7" s="11" t="s">
        <v>60</v>
      </c>
      <c r="B7" s="11" t="s">
        <v>123</v>
      </c>
      <c r="C7" s="19">
        <v>346.3</v>
      </c>
      <c r="D7" s="19">
        <v>100.23748947062221</v>
      </c>
      <c r="E7" s="19">
        <v>20.4006193030567</v>
      </c>
      <c r="F7" s="22">
        <v>14</v>
      </c>
      <c r="G7" s="19">
        <v>63.299999237060497</v>
      </c>
      <c r="H7" s="19">
        <v>12.48825774167271</v>
      </c>
      <c r="I7" s="19">
        <v>8649.9484917506215</v>
      </c>
      <c r="J7" s="19">
        <v>8.3325667901070375</v>
      </c>
      <c r="K7" s="19">
        <v>8.4011355168960815</v>
      </c>
      <c r="L7" s="19">
        <v>63.835739135742202</v>
      </c>
      <c r="M7" s="19">
        <v>45036962275.93</v>
      </c>
      <c r="N7" s="19">
        <v>24.844387028692985</v>
      </c>
      <c r="O7" s="19">
        <v>11.5</v>
      </c>
      <c r="P7" s="19">
        <v>0.5645394166907306</v>
      </c>
      <c r="Q7" s="19" t="str">
        <f t="shared" si="0"/>
        <v>yes</v>
      </c>
      <c r="R7" s="19">
        <v>195.5</v>
      </c>
      <c r="S7" s="20">
        <v>150.80000000000001</v>
      </c>
      <c r="T7" s="19">
        <v>216.88582180616675</v>
      </c>
      <c r="U7" s="22" t="str">
        <f t="shared" si="1"/>
        <v>positiv</v>
      </c>
    </row>
    <row r="8" spans="1:21" x14ac:dyDescent="0.35">
      <c r="A8" s="11" t="s">
        <v>61</v>
      </c>
      <c r="B8" s="11" t="s">
        <v>121</v>
      </c>
      <c r="C8" s="19">
        <v>160.1</v>
      </c>
      <c r="D8" s="19">
        <v>84.557531666346193</v>
      </c>
      <c r="E8" s="19">
        <v>48.5359558722716</v>
      </c>
      <c r="F8" s="22">
        <v>11</v>
      </c>
      <c r="G8" s="19">
        <v>63.599998474121101</v>
      </c>
      <c r="H8" s="19">
        <v>63.978714521103285</v>
      </c>
      <c r="I8" s="19">
        <v>7469.0252468020135</v>
      </c>
      <c r="J8" s="19">
        <v>2.2462254016453613</v>
      </c>
      <c r="K8" s="19">
        <v>5.1740452684684319</v>
      </c>
      <c r="L8" s="19">
        <v>53.453777313232401</v>
      </c>
      <c r="M8" s="19">
        <v>-1086110000</v>
      </c>
      <c r="N8" s="19">
        <v>65.657903463522473</v>
      </c>
      <c r="O8" s="19">
        <v>7.5999999046325701</v>
      </c>
      <c r="P8" s="19">
        <v>0.18051217988757026</v>
      </c>
      <c r="Q8" s="19" t="str">
        <f t="shared" si="0"/>
        <v>no</v>
      </c>
      <c r="R8" s="19">
        <v>28.9</v>
      </c>
      <c r="S8" s="20">
        <v>131.19999999999999</v>
      </c>
      <c r="T8" s="19">
        <v>-152.37613958373259</v>
      </c>
      <c r="U8" s="22" t="str">
        <f t="shared" si="1"/>
        <v>negativ</v>
      </c>
    </row>
    <row r="9" spans="1:21" x14ac:dyDescent="0.35">
      <c r="A9" s="11" t="s">
        <v>62</v>
      </c>
      <c r="B9" s="11" t="s">
        <v>123</v>
      </c>
      <c r="C9" s="19">
        <v>643.5</v>
      </c>
      <c r="D9" s="19">
        <v>83.943219833283351</v>
      </c>
      <c r="E9" s="19">
        <v>16.186175740823298</v>
      </c>
      <c r="F9" s="22">
        <v>13</v>
      </c>
      <c r="G9" s="19">
        <v>67.5</v>
      </c>
      <c r="H9" s="19">
        <v>28.463824488110369</v>
      </c>
      <c r="I9" s="19">
        <v>13792.926054391924</v>
      </c>
      <c r="J9" s="19">
        <v>3.7664169407830599</v>
      </c>
      <c r="K9" s="19">
        <v>3.9938830591677155</v>
      </c>
      <c r="L9" s="19">
        <v>62.140830993652301</v>
      </c>
      <c r="M9" s="19">
        <v>5256059895.2171497</v>
      </c>
      <c r="N9" s="19">
        <v>24.087401752715419</v>
      </c>
      <c r="O9" s="19">
        <v>6.6999998092651403</v>
      </c>
      <c r="P9" s="19">
        <v>0.61181041181041185</v>
      </c>
      <c r="Q9" s="19" t="str">
        <f t="shared" si="0"/>
        <v>yes</v>
      </c>
      <c r="R9" s="19">
        <v>393.7</v>
      </c>
      <c r="S9" s="20">
        <v>249.7</v>
      </c>
      <c r="T9" s="19">
        <v>293.47471189258937</v>
      </c>
      <c r="U9" s="22" t="str">
        <f t="shared" si="1"/>
        <v>positiv</v>
      </c>
    </row>
    <row r="10" spans="1:21" x14ac:dyDescent="0.35">
      <c r="A10" s="11" t="s">
        <v>63</v>
      </c>
      <c r="B10" s="11" t="s">
        <v>123</v>
      </c>
      <c r="C10" s="19">
        <v>160.6</v>
      </c>
      <c r="D10" s="19">
        <v>48.98273332900235</v>
      </c>
      <c r="E10" s="19">
        <v>256.78089346432398</v>
      </c>
      <c r="F10" s="22">
        <v>10</v>
      </c>
      <c r="G10" s="19">
        <v>69.800003051757798</v>
      </c>
      <c r="H10" s="19">
        <v>14.190396151505491</v>
      </c>
      <c r="I10" s="19">
        <v>5805.6053854484035</v>
      </c>
      <c r="J10" s="19">
        <v>5.8524319584247593</v>
      </c>
      <c r="K10" s="19">
        <v>8.696971451580664</v>
      </c>
      <c r="L10" s="19">
        <v>70.266189575195298</v>
      </c>
      <c r="M10" s="19">
        <v>-9856793978.2527504</v>
      </c>
      <c r="N10" s="19">
        <v>43.851662009914378</v>
      </c>
      <c r="O10" s="19">
        <v>8.6000003814697301</v>
      </c>
      <c r="P10" s="19">
        <v>0.31506849315068497</v>
      </c>
      <c r="Q10" s="19" t="str">
        <f t="shared" si="0"/>
        <v>no</v>
      </c>
      <c r="R10" s="19">
        <v>50.6</v>
      </c>
      <c r="S10" s="20">
        <v>110</v>
      </c>
      <c r="T10" s="19">
        <v>-202.59201060983506</v>
      </c>
      <c r="U10" s="22" t="str">
        <f t="shared" si="1"/>
        <v>negativ</v>
      </c>
    </row>
    <row r="11" spans="1:21" x14ac:dyDescent="0.35">
      <c r="A11" s="11" t="s">
        <v>64</v>
      </c>
      <c r="B11" s="11" t="s">
        <v>123</v>
      </c>
      <c r="C11" s="19">
        <v>250.4</v>
      </c>
      <c r="D11" s="19">
        <v>50.342714392063669</v>
      </c>
      <c r="E11" s="19">
        <v>21.785458074861801</v>
      </c>
      <c r="F11" s="22">
        <v>11</v>
      </c>
      <c r="G11" s="19">
        <v>69</v>
      </c>
      <c r="H11" s="19">
        <v>31.610454637490442</v>
      </c>
      <c r="I11" s="19">
        <v>11824.638102000421</v>
      </c>
      <c r="J11" s="19">
        <v>2.2976477759253555</v>
      </c>
      <c r="K11" s="19">
        <v>5.7283870443850944</v>
      </c>
      <c r="L11" s="19">
        <v>59.417015075683601</v>
      </c>
      <c r="M11" s="19">
        <v>-4420985870.6242504</v>
      </c>
      <c r="N11" s="19">
        <v>95.12875048962006</v>
      </c>
      <c r="O11" s="19">
        <v>9</v>
      </c>
      <c r="P11" s="19">
        <v>0.15575079872204473</v>
      </c>
      <c r="Q11" s="19" t="str">
        <f t="shared" si="0"/>
        <v>no</v>
      </c>
      <c r="R11" s="19">
        <v>39</v>
      </c>
      <c r="S11" s="20">
        <v>211.5</v>
      </c>
      <c r="T11" s="19">
        <v>-910.17839854705551</v>
      </c>
      <c r="U11" s="22" t="str">
        <f t="shared" si="1"/>
        <v>negativ</v>
      </c>
    </row>
    <row r="12" spans="1:21" x14ac:dyDescent="0.35">
      <c r="A12" s="11" t="s">
        <v>65</v>
      </c>
      <c r="B12" s="11" t="s">
        <v>121</v>
      </c>
      <c r="C12" s="19">
        <v>307.2</v>
      </c>
      <c r="D12" s="19">
        <v>72.821772712260184</v>
      </c>
      <c r="E12" s="19">
        <v>32.860666838526498</v>
      </c>
      <c r="F12" s="22">
        <v>8</v>
      </c>
      <c r="G12" s="19">
        <v>63.700000762939503</v>
      </c>
      <c r="H12" s="19">
        <v>49.660756360707602</v>
      </c>
      <c r="I12" s="19">
        <v>12149.189583941774</v>
      </c>
      <c r="J12" s="19">
        <v>-0.10451487539141624</v>
      </c>
      <c r="K12" s="19">
        <v>4.0255556938655399</v>
      </c>
      <c r="L12" s="19">
        <v>51.487178802490199</v>
      </c>
      <c r="M12" s="19">
        <v>-8112910893.7761803</v>
      </c>
      <c r="N12" s="19">
        <v>74.595228734810576</v>
      </c>
      <c r="O12" s="19">
        <v>13.1000003814697</v>
      </c>
      <c r="P12" s="19">
        <v>0.3330078125</v>
      </c>
      <c r="Q12" s="19" t="str">
        <f t="shared" si="0"/>
        <v>no</v>
      </c>
      <c r="R12" s="19">
        <v>102.3</v>
      </c>
      <c r="S12" s="20">
        <v>204.9</v>
      </c>
      <c r="T12" s="19">
        <v>-1945.2622869074426</v>
      </c>
      <c r="U12" s="22" t="str">
        <f t="shared" si="1"/>
        <v>negativ</v>
      </c>
    </row>
    <row r="13" spans="1:21" x14ac:dyDescent="0.35">
      <c r="A13" s="11" t="s">
        <v>66</v>
      </c>
      <c r="B13" s="11" t="s">
        <v>121</v>
      </c>
      <c r="C13" s="19">
        <v>591.5</v>
      </c>
      <c r="D13" s="19">
        <v>80.243084361984728</v>
      </c>
      <c r="E13" s="19">
        <v>22.369862445428101</v>
      </c>
      <c r="F13" s="22">
        <v>9</v>
      </c>
      <c r="G13" s="19">
        <v>60.099998474121101</v>
      </c>
      <c r="H13" s="19">
        <v>79.541108345693914</v>
      </c>
      <c r="I13" s="19">
        <v>18483.716479771614</v>
      </c>
      <c r="J13" s="19">
        <v>1.2359231382677081</v>
      </c>
      <c r="K13" s="19">
        <v>3.5299459619427571</v>
      </c>
      <c r="L13" s="19">
        <v>60.1422729492188</v>
      </c>
      <c r="M13" s="19">
        <v>10286801576.1826</v>
      </c>
      <c r="N13" s="19">
        <v>136.85185856754308</v>
      </c>
      <c r="O13" s="19">
        <v>4</v>
      </c>
      <c r="P13" s="19">
        <v>0.37683854606931533</v>
      </c>
      <c r="Q13" s="19" t="str">
        <f t="shared" si="0"/>
        <v>no</v>
      </c>
      <c r="R13" s="19">
        <v>222.9</v>
      </c>
      <c r="S13" s="20">
        <v>368.6</v>
      </c>
      <c r="T13" s="19">
        <v>973.97832098337449</v>
      </c>
      <c r="U13" s="22" t="str">
        <f t="shared" si="1"/>
        <v>positiv</v>
      </c>
    </row>
    <row r="14" spans="1:21" x14ac:dyDescent="0.35">
      <c r="A14" s="11" t="s">
        <v>67</v>
      </c>
      <c r="B14" s="11" t="s">
        <v>121</v>
      </c>
      <c r="C14" s="19">
        <v>5158.7</v>
      </c>
      <c r="D14" s="19">
        <v>49.113100821796337</v>
      </c>
      <c r="E14" s="19">
        <v>23.911749092798502</v>
      </c>
      <c r="F14" s="22">
        <v>10</v>
      </c>
      <c r="G14" s="19">
        <v>78.400001525878906</v>
      </c>
      <c r="H14" s="19">
        <v>53.584093027848525</v>
      </c>
      <c r="I14" s="19">
        <v>53578.756568092838</v>
      </c>
      <c r="J14" s="19">
        <v>-4.6444163545515948E-2</v>
      </c>
      <c r="K14" s="19">
        <v>6.2969177223570663</v>
      </c>
      <c r="L14" s="19">
        <v>63.305877685546903</v>
      </c>
      <c r="M14" s="19">
        <v>17268597992.541599</v>
      </c>
      <c r="N14" s="19">
        <v>135.53570583502909</v>
      </c>
      <c r="O14" s="19">
        <v>6.1999998092651403</v>
      </c>
      <c r="P14" s="19">
        <v>0.72545408727004868</v>
      </c>
      <c r="Q14" s="19" t="str">
        <f t="shared" si="0"/>
        <v>yes</v>
      </c>
      <c r="R14" s="19">
        <v>3742.4</v>
      </c>
      <c r="S14" s="20">
        <v>1416.3</v>
      </c>
      <c r="T14" s="19">
        <v>3013.1290251817531</v>
      </c>
      <c r="U14" s="22" t="str">
        <f t="shared" si="1"/>
        <v>positiv</v>
      </c>
    </row>
    <row r="15" spans="1:21" x14ac:dyDescent="0.35">
      <c r="A15" s="11" t="s">
        <v>68</v>
      </c>
      <c r="B15" s="11" t="s">
        <v>123</v>
      </c>
      <c r="C15" s="19">
        <v>82.6</v>
      </c>
      <c r="D15" s="19">
        <v>36.317941814843827</v>
      </c>
      <c r="E15" s="19">
        <v>12.598445373194201</v>
      </c>
      <c r="F15" s="22">
        <v>15</v>
      </c>
      <c r="G15" s="19">
        <v>69.800003051757798</v>
      </c>
      <c r="H15" s="19">
        <v>25.168097600391153</v>
      </c>
      <c r="I15" s="19">
        <v>6722.2235357576801</v>
      </c>
      <c r="J15" s="19">
        <v>0.80687721306560434</v>
      </c>
      <c r="K15" s="19">
        <v>4.201176329372224</v>
      </c>
      <c r="L15" s="19">
        <v>66.784072875976605</v>
      </c>
      <c r="M15" s="19">
        <v>-7623200000</v>
      </c>
      <c r="N15" s="19">
        <v>220.42622645415028</v>
      </c>
      <c r="O15" s="19">
        <v>14.1000003814697</v>
      </c>
      <c r="P15" s="19">
        <v>0.18401937046004843</v>
      </c>
      <c r="Q15" s="19" t="str">
        <f t="shared" si="0"/>
        <v>no</v>
      </c>
      <c r="R15" s="19">
        <v>15.2</v>
      </c>
      <c r="S15" s="20">
        <v>67.5</v>
      </c>
      <c r="T15" s="19">
        <v>-715.87469413194412</v>
      </c>
      <c r="U15" s="22" t="str">
        <f t="shared" si="1"/>
        <v>negativ</v>
      </c>
    </row>
    <row r="16" spans="1:21" x14ac:dyDescent="0.35">
      <c r="A16" s="11" t="s">
        <v>69</v>
      </c>
      <c r="B16" s="11" t="s">
        <v>123</v>
      </c>
      <c r="C16" s="19">
        <v>98.8</v>
      </c>
      <c r="D16" s="19">
        <v>48.994442942628865</v>
      </c>
      <c r="E16" s="19">
        <v>11.027544545971701</v>
      </c>
      <c r="F16" s="22">
        <v>15</v>
      </c>
      <c r="G16" s="19">
        <v>55.5</v>
      </c>
      <c r="H16" s="19">
        <v>19.679911077915008</v>
      </c>
      <c r="I16" s="19">
        <v>6018.5268684878201</v>
      </c>
      <c r="J16" s="19">
        <v>0.90947268980043816</v>
      </c>
      <c r="K16" s="19">
        <v>5.4271414200835073</v>
      </c>
      <c r="L16" s="19">
        <v>68.514221191406307</v>
      </c>
      <c r="M16" s="19">
        <v>1567324878.5527101</v>
      </c>
      <c r="N16" s="19">
        <v>65.973055242390075</v>
      </c>
      <c r="O16" s="19">
        <v>4.6999998092651403</v>
      </c>
      <c r="P16" s="19">
        <v>0.2145748987854251</v>
      </c>
      <c r="Q16" s="19" t="str">
        <f t="shared" si="0"/>
        <v>no</v>
      </c>
      <c r="R16" s="19">
        <v>21.2</v>
      </c>
      <c r="S16" s="20">
        <v>77.599999999999994</v>
      </c>
      <c r="T16" s="19">
        <v>95.655683488937001</v>
      </c>
      <c r="U16" s="22" t="str">
        <f t="shared" si="1"/>
        <v>positiv</v>
      </c>
    </row>
    <row r="17" spans="1:21" x14ac:dyDescent="0.35">
      <c r="A17" s="11" t="s">
        <v>70</v>
      </c>
      <c r="B17" s="11" t="s">
        <v>123</v>
      </c>
      <c r="C17" s="19">
        <v>48.4</v>
      </c>
      <c r="D17" s="19">
        <v>47.701052407831064</v>
      </c>
      <c r="E17" s="19">
        <v>33.348842388384497</v>
      </c>
      <c r="F17" s="22">
        <v>10</v>
      </c>
      <c r="G17" s="19">
        <v>49.200000762939503</v>
      </c>
      <c r="H17" s="19">
        <v>19.526742668310945</v>
      </c>
      <c r="I17" s="19">
        <v>4146.7441286273024</v>
      </c>
      <c r="J17" s="19">
        <v>3.8752202293206466</v>
      </c>
      <c r="K17" s="19">
        <v>5.2625137682046264</v>
      </c>
      <c r="L17" s="19">
        <v>61.983814239502003</v>
      </c>
      <c r="M17" s="19">
        <v>-5185900000</v>
      </c>
      <c r="N17" s="19">
        <v>154.74495147443076</v>
      </c>
      <c r="O17" s="19">
        <v>2.7000000476837198</v>
      </c>
      <c r="P17" s="19">
        <v>0.20041322314049587</v>
      </c>
      <c r="Q17" s="19" t="str">
        <f t="shared" si="0"/>
        <v>no</v>
      </c>
      <c r="R17" s="19">
        <v>9.6999999999999993</v>
      </c>
      <c r="S17" s="20">
        <v>38.700000000000003</v>
      </c>
      <c r="T17" s="19">
        <v>-312.73388781851486</v>
      </c>
      <c r="U17" s="22" t="str">
        <f t="shared" si="1"/>
        <v>negativ</v>
      </c>
    </row>
    <row r="18" spans="1:21" x14ac:dyDescent="0.35">
      <c r="A18" s="11" t="s">
        <v>71</v>
      </c>
      <c r="B18" s="11" t="s">
        <v>121</v>
      </c>
      <c r="C18" s="19">
        <v>316.7</v>
      </c>
      <c r="D18" s="19">
        <v>60.05166045930698</v>
      </c>
      <c r="E18" s="19">
        <v>14.699200102272099</v>
      </c>
      <c r="F18" s="22">
        <v>8</v>
      </c>
      <c r="G18" s="19">
        <v>65.599998474121094</v>
      </c>
      <c r="H18" s="19">
        <v>89.536833659323236</v>
      </c>
      <c r="I18" s="19">
        <v>12820.088196305347</v>
      </c>
      <c r="J18" s="19">
        <v>0.95928436697556663</v>
      </c>
      <c r="K18" s="19">
        <v>2.7997891843975475</v>
      </c>
      <c r="L18" s="19">
        <v>55.751632690429702</v>
      </c>
      <c r="M18" s="19">
        <v>5219066491.12533</v>
      </c>
      <c r="N18" s="19">
        <v>108.40630730144703</v>
      </c>
      <c r="O18" s="19">
        <v>5.0999999046325701</v>
      </c>
      <c r="P18" s="19">
        <v>0.49857909693716457</v>
      </c>
      <c r="Q18" s="19" t="str">
        <f t="shared" si="0"/>
        <v>no</v>
      </c>
      <c r="R18" s="19">
        <v>157.9</v>
      </c>
      <c r="S18" s="20">
        <v>158.69999999999999</v>
      </c>
      <c r="T18" s="19">
        <v>531.58370519871141</v>
      </c>
      <c r="U18" s="22" t="str">
        <f t="shared" si="1"/>
        <v>positiv</v>
      </c>
    </row>
    <row r="19" spans="1:21" x14ac:dyDescent="0.35">
      <c r="A19" s="11" t="s">
        <v>72</v>
      </c>
      <c r="B19" s="11" t="s">
        <v>120</v>
      </c>
      <c r="C19" s="19">
        <v>59.7</v>
      </c>
      <c r="D19" s="19">
        <v>75.560126824198136</v>
      </c>
      <c r="E19" s="19">
        <v>14.0561471856984</v>
      </c>
      <c r="F19" s="22">
        <v>8</v>
      </c>
      <c r="G19" s="19">
        <v>30.600000381469702</v>
      </c>
      <c r="H19" s="19">
        <v>19.176473523490046</v>
      </c>
      <c r="I19" s="19">
        <v>1709.5918081165546</v>
      </c>
      <c r="J19" s="19">
        <v>3.6117884366006194</v>
      </c>
      <c r="K19" s="19">
        <v>4.0645082863479942</v>
      </c>
      <c r="L19" s="19">
        <v>53.929225921630902</v>
      </c>
      <c r="M19" s="19">
        <v>-107475549275.98399</v>
      </c>
      <c r="N19" s="19">
        <v>445.37057974767839</v>
      </c>
      <c r="O19" s="19">
        <v>3.5</v>
      </c>
      <c r="P19" s="19">
        <v>0.77889447236180898</v>
      </c>
      <c r="Q19" s="19" t="str">
        <f t="shared" si="0"/>
        <v>yes</v>
      </c>
      <c r="R19" s="19">
        <v>46.5</v>
      </c>
      <c r="S19" s="20">
        <v>13.2</v>
      </c>
      <c r="T19" s="19">
        <v>-81.164381748122295</v>
      </c>
      <c r="U19" s="22" t="str">
        <f t="shared" si="1"/>
        <v>negativ</v>
      </c>
    </row>
    <row r="20" spans="1:21" x14ac:dyDescent="0.35">
      <c r="A20" s="11" t="s">
        <v>73</v>
      </c>
      <c r="B20" s="11" t="s">
        <v>120</v>
      </c>
      <c r="C20" s="19">
        <v>76.8</v>
      </c>
      <c r="D20" s="19">
        <v>40.340561894473467</v>
      </c>
      <c r="E20" s="19">
        <v>17.387087117622599</v>
      </c>
      <c r="F20" s="22">
        <v>9</v>
      </c>
      <c r="G20" s="19">
        <v>45.5</v>
      </c>
      <c r="H20" s="19">
        <v>19.080906503708146</v>
      </c>
      <c r="I20" s="19">
        <v>3570.2948881176421</v>
      </c>
      <c r="J20" s="19">
        <v>2.4501282439343157</v>
      </c>
      <c r="K20" s="19">
        <v>6.3028866753084278</v>
      </c>
      <c r="L20" s="19">
        <v>66.372047424316406</v>
      </c>
      <c r="M20" s="19">
        <v>15436532611.2591</v>
      </c>
      <c r="N20" s="19">
        <v>144.13765739110275</v>
      </c>
      <c r="O20" s="19">
        <v>5.5999999046325701</v>
      </c>
      <c r="P20" s="19">
        <v>0.76302083333333337</v>
      </c>
      <c r="Q20" s="19" t="str">
        <f t="shared" si="0"/>
        <v>yes</v>
      </c>
      <c r="R20" s="19">
        <v>58.6</v>
      </c>
      <c r="S20" s="20">
        <v>18.2</v>
      </c>
      <c r="T20" s="19">
        <v>59.117651814755462</v>
      </c>
      <c r="U20" s="22" t="str">
        <f t="shared" si="1"/>
        <v>positiv</v>
      </c>
    </row>
    <row r="21" spans="1:21" x14ac:dyDescent="0.35">
      <c r="A21" s="11" t="s">
        <v>74</v>
      </c>
      <c r="B21" s="11" t="s">
        <v>122</v>
      </c>
      <c r="C21" s="19">
        <v>1831.2</v>
      </c>
      <c r="D21" s="19">
        <v>84.793980492909043</v>
      </c>
      <c r="E21" s="19">
        <v>18.857574369466999</v>
      </c>
      <c r="F21" s="22">
        <v>13</v>
      </c>
      <c r="G21" s="19">
        <v>80.900001525878906</v>
      </c>
      <c r="H21" s="19">
        <v>30.267289365379746</v>
      </c>
      <c r="I21" s="19">
        <v>37180.527111525829</v>
      </c>
      <c r="J21" s="19">
        <v>0.84329424542748654</v>
      </c>
      <c r="K21" s="19">
        <v>9.6179203747491329</v>
      </c>
      <c r="L21" s="19">
        <v>64.227287292480497</v>
      </c>
      <c r="M21" s="19">
        <v>-7364500000</v>
      </c>
      <c r="N21" s="19">
        <v>394.91682070240296</v>
      </c>
      <c r="O21" s="19">
        <v>4.8000001907348597</v>
      </c>
      <c r="P21" s="19">
        <v>0.53287461773700306</v>
      </c>
      <c r="Q21" s="19" t="str">
        <f t="shared" si="0"/>
        <v>yes</v>
      </c>
      <c r="R21" s="19">
        <v>975.8</v>
      </c>
      <c r="S21" s="20">
        <v>855.4</v>
      </c>
      <c r="T21" s="19">
        <v>-861.63728048109886</v>
      </c>
      <c r="U21" s="22" t="str">
        <f t="shared" si="1"/>
        <v>negativ</v>
      </c>
    </row>
    <row r="22" spans="1:21" x14ac:dyDescent="0.35">
      <c r="A22" s="11" t="s">
        <v>75</v>
      </c>
      <c r="B22" s="11" t="s">
        <v>123</v>
      </c>
      <c r="C22" s="19">
        <v>269.39999999999998</v>
      </c>
      <c r="D22" s="19">
        <v>63.283321537804625</v>
      </c>
      <c r="E22" s="19">
        <v>5.0913629308228003</v>
      </c>
      <c r="F22" s="22">
        <v>6</v>
      </c>
      <c r="G22" s="19">
        <v>66.699996948242202</v>
      </c>
      <c r="H22" s="19">
        <v>31.36650536922026</v>
      </c>
      <c r="I22" s="19">
        <v>4878.5757913726338</v>
      </c>
      <c r="J22" s="19">
        <v>4.5953855890771536</v>
      </c>
      <c r="K22" s="19">
        <v>6.6896271905644848</v>
      </c>
      <c r="L22" s="19">
        <v>67.021240234375</v>
      </c>
      <c r="M22" s="19">
        <v>-2987015146.5603099</v>
      </c>
      <c r="N22" s="19">
        <v>266.05309325946445</v>
      </c>
      <c r="O22" s="19">
        <v>13.199999809265099</v>
      </c>
      <c r="P22" s="19">
        <v>0.39643652561247217</v>
      </c>
      <c r="Q22" s="19" t="str">
        <f t="shared" si="0"/>
        <v>no</v>
      </c>
      <c r="R22" s="19">
        <v>106.8</v>
      </c>
      <c r="S22" s="20">
        <v>162.6</v>
      </c>
      <c r="T22" s="19">
        <v>-1036.6702980230864</v>
      </c>
      <c r="U22" s="22" t="str">
        <f t="shared" si="1"/>
        <v>negativ</v>
      </c>
    </row>
    <row r="23" spans="1:21" x14ac:dyDescent="0.35">
      <c r="A23" s="11" t="s">
        <v>76</v>
      </c>
      <c r="B23" s="11" t="s">
        <v>120</v>
      </c>
      <c r="C23" s="19">
        <v>3731.7</v>
      </c>
      <c r="D23" s="19">
        <v>242.82902617562576</v>
      </c>
      <c r="E23" s="19">
        <v>34.104263582020799</v>
      </c>
      <c r="F23" s="22">
        <v>9</v>
      </c>
      <c r="G23" s="19">
        <v>69.599998474121094</v>
      </c>
      <c r="H23" s="19">
        <v>16.1429941379191</v>
      </c>
      <c r="I23" s="19">
        <v>38900.569305843121</v>
      </c>
      <c r="J23" s="19">
        <v>0.26786738475546201</v>
      </c>
      <c r="K23" s="19">
        <v>3.3559391258928697</v>
      </c>
      <c r="L23" s="19">
        <v>60.455848693847699</v>
      </c>
      <c r="M23" s="19">
        <v>51217641420.544998</v>
      </c>
      <c r="N23" s="19">
        <v>348.35009600614438</v>
      </c>
      <c r="O23" s="19">
        <v>3.0999999046325701</v>
      </c>
      <c r="P23" s="19">
        <v>0.75123938151512726</v>
      </c>
      <c r="Q23" s="19" t="str">
        <f t="shared" si="0"/>
        <v>yes</v>
      </c>
      <c r="R23" s="19">
        <v>2803.4</v>
      </c>
      <c r="S23" s="20">
        <v>928.3</v>
      </c>
      <c r="T23" s="19">
        <v>403.30594619593438</v>
      </c>
      <c r="U23" s="22" t="str">
        <f t="shared" si="1"/>
        <v>positiv</v>
      </c>
    </row>
    <row r="24" spans="1:21" x14ac:dyDescent="0.35">
      <c r="A24" s="11" t="s">
        <v>77</v>
      </c>
      <c r="B24" s="11" t="s">
        <v>122</v>
      </c>
      <c r="C24" s="19">
        <v>104.1</v>
      </c>
      <c r="D24" s="19">
        <v>121.87657004600064</v>
      </c>
      <c r="E24" s="19">
        <v>15.0845235587816</v>
      </c>
      <c r="F24" s="22">
        <v>10</v>
      </c>
      <c r="G24" s="19">
        <v>80.300003051757798</v>
      </c>
      <c r="H24" s="19">
        <v>19.40254255362899</v>
      </c>
      <c r="I24" s="19">
        <v>4087.9375167203029</v>
      </c>
      <c r="J24" s="19">
        <v>1.007517543773659</v>
      </c>
      <c r="K24" s="19">
        <v>6.3296529865590117</v>
      </c>
      <c r="L24" s="19">
        <v>39.162662506103501</v>
      </c>
      <c r="M24" s="19">
        <v>-9523239436.6197205</v>
      </c>
      <c r="N24" s="19">
        <v>106.50824510024781</v>
      </c>
      <c r="O24" s="19">
        <v>15.300000190734901</v>
      </c>
      <c r="P24" s="19">
        <v>0.11431316042267052</v>
      </c>
      <c r="Q24" s="19" t="str">
        <f t="shared" si="0"/>
        <v>no</v>
      </c>
      <c r="R24" s="19">
        <v>11.9</v>
      </c>
      <c r="S24" s="20">
        <v>92.2</v>
      </c>
      <c r="T24" s="19">
        <v>-1007.1318579449655</v>
      </c>
      <c r="U24" s="22" t="str">
        <f t="shared" si="1"/>
        <v>negativ</v>
      </c>
    </row>
    <row r="25" spans="1:21" x14ac:dyDescent="0.35">
      <c r="A25" s="11" t="s">
        <v>78</v>
      </c>
      <c r="B25" s="11" t="s">
        <v>120</v>
      </c>
      <c r="C25" s="19">
        <v>53</v>
      </c>
      <c r="D25" s="19">
        <v>42.39321019239172</v>
      </c>
      <c r="E25" s="19">
        <v>2.95661789934928</v>
      </c>
      <c r="F25" s="22">
        <v>9</v>
      </c>
      <c r="G25" s="19">
        <v>61.599998474121101</v>
      </c>
      <c r="H25" s="19">
        <v>31.8750507492365</v>
      </c>
      <c r="I25" s="19">
        <v>7714.69356810299</v>
      </c>
      <c r="J25" s="19">
        <v>13.63843361673392</v>
      </c>
      <c r="K25" s="19">
        <v>4.5205777621204737</v>
      </c>
      <c r="L25" s="19">
        <v>71.002754211425795</v>
      </c>
      <c r="M25" s="19">
        <v>9193196708.1742897</v>
      </c>
      <c r="N25" s="19">
        <v>6.5912497684927951</v>
      </c>
      <c r="O25" s="19">
        <v>5</v>
      </c>
      <c r="P25" s="19">
        <v>0.17169811320754716</v>
      </c>
      <c r="Q25" s="19" t="str">
        <f t="shared" si="0"/>
        <v>no</v>
      </c>
      <c r="R25" s="19">
        <v>9.1</v>
      </c>
      <c r="S25" s="20">
        <v>43.9</v>
      </c>
      <c r="T25" s="19">
        <v>516.55785684794466</v>
      </c>
      <c r="U25" s="22" t="str">
        <f t="shared" si="1"/>
        <v>positiv</v>
      </c>
    </row>
    <row r="26" spans="1:21" x14ac:dyDescent="0.35">
      <c r="A26" s="11" t="s">
        <v>79</v>
      </c>
      <c r="B26" s="11" t="s">
        <v>119</v>
      </c>
      <c r="C26" s="19">
        <v>40.5</v>
      </c>
      <c r="D26" s="19">
        <v>38.617468305562113</v>
      </c>
      <c r="E26" s="19">
        <v>5.4314596566116702</v>
      </c>
      <c r="F26" s="22">
        <v>12</v>
      </c>
      <c r="G26" s="19">
        <v>29.200000762939499</v>
      </c>
      <c r="H26" s="19">
        <v>14.569722554180615</v>
      </c>
      <c r="I26" s="19">
        <v>1455.3597653646882</v>
      </c>
      <c r="J26" s="19">
        <v>8.0262561831547572</v>
      </c>
      <c r="K26" s="19">
        <v>0.88014692494342694</v>
      </c>
      <c r="L26" s="19">
        <v>65.443214416503906</v>
      </c>
      <c r="M26" s="19">
        <v>-7890178992.1919203</v>
      </c>
      <c r="N26" s="19">
        <v>85.148763045999232</v>
      </c>
      <c r="O26" s="19">
        <v>11.300000190734901</v>
      </c>
      <c r="P26" s="19">
        <v>0.38024691358024693</v>
      </c>
      <c r="Q26" s="19" t="str">
        <f t="shared" si="0"/>
        <v>no</v>
      </c>
      <c r="R26" s="19">
        <v>15.4</v>
      </c>
      <c r="S26" s="20">
        <v>25.1</v>
      </c>
      <c r="T26" s="19">
        <v>-162.81312142036018</v>
      </c>
      <c r="U26" s="22" t="str">
        <f t="shared" si="1"/>
        <v>negativ</v>
      </c>
    </row>
    <row r="27" spans="1:21" x14ac:dyDescent="0.35">
      <c r="A27" s="11" t="s">
        <v>80</v>
      </c>
      <c r="B27" s="11" t="s">
        <v>122</v>
      </c>
      <c r="C27" s="19">
        <v>280.39999999999998</v>
      </c>
      <c r="D27" s="19">
        <v>106.03123414491473</v>
      </c>
      <c r="E27" s="19">
        <v>14.270466878464999</v>
      </c>
      <c r="F27" s="22">
        <v>9</v>
      </c>
      <c r="G27" s="19">
        <v>69.800003051757798</v>
      </c>
      <c r="H27" s="19">
        <v>48.232288564044104</v>
      </c>
      <c r="I27" s="19">
        <v>27359.230329759368</v>
      </c>
      <c r="J27" s="19">
        <v>-6.1336436286868832</v>
      </c>
      <c r="K27" s="19">
        <v>25.007382303580133</v>
      </c>
      <c r="L27" s="19">
        <v>69.606544494628906</v>
      </c>
      <c r="M27" s="19">
        <v>20051196162.205799</v>
      </c>
      <c r="N27" s="19">
        <v>227.41773288439956</v>
      </c>
      <c r="O27" s="19">
        <v>2.7000000476837198</v>
      </c>
      <c r="P27" s="19">
        <v>0.16440798858773184</v>
      </c>
      <c r="Q27" s="19" t="str">
        <f t="shared" si="0"/>
        <v>no</v>
      </c>
      <c r="R27" s="19">
        <v>46.1</v>
      </c>
      <c r="S27" s="20">
        <v>234.3</v>
      </c>
      <c r="T27" s="19">
        <v>4947.7558422492411</v>
      </c>
      <c r="U27" s="22" t="str">
        <f t="shared" si="1"/>
        <v>positiv</v>
      </c>
    </row>
    <row r="28" spans="1:21" x14ac:dyDescent="0.35">
      <c r="A28" s="11" t="s">
        <v>81</v>
      </c>
      <c r="B28" s="11" t="s">
        <v>122</v>
      </c>
      <c r="C28" s="19">
        <v>268.60000000000002</v>
      </c>
      <c r="D28" s="19">
        <v>267.38836338275297</v>
      </c>
      <c r="E28" s="19">
        <v>24.090491378501</v>
      </c>
      <c r="F28" s="22">
        <v>9</v>
      </c>
      <c r="G28" s="19">
        <v>69.599998474121094</v>
      </c>
      <c r="H28" s="19">
        <v>25.494475212452588</v>
      </c>
      <c r="I28" s="19">
        <v>8257.2943905266402</v>
      </c>
      <c r="J28" s="19">
        <v>-1.6842060851503078</v>
      </c>
      <c r="K28" s="19">
        <v>17.188654345507747</v>
      </c>
      <c r="L28" s="19">
        <v>47.144081115722699</v>
      </c>
      <c r="M28" s="19">
        <v>-13637405545.047701</v>
      </c>
      <c r="N28" s="19">
        <v>587.16207233626585</v>
      </c>
      <c r="O28" s="19">
        <v>6.5</v>
      </c>
      <c r="P28" s="19">
        <v>0.3060312732688012</v>
      </c>
      <c r="Q28" s="19" t="str">
        <f t="shared" si="0"/>
        <v>no</v>
      </c>
      <c r="R28" s="19">
        <v>82.2</v>
      </c>
      <c r="S28" s="20">
        <v>186.4</v>
      </c>
      <c r="T28" s="19">
        <v>-2270.3777776710317</v>
      </c>
      <c r="U28" s="22" t="str">
        <f t="shared" si="1"/>
        <v>negativ</v>
      </c>
    </row>
    <row r="29" spans="1:21" x14ac:dyDescent="0.35">
      <c r="A29" s="11" t="s">
        <v>82</v>
      </c>
      <c r="B29" s="11" t="s">
        <v>120</v>
      </c>
      <c r="C29" s="19">
        <v>452.2</v>
      </c>
      <c r="D29" s="19">
        <v>130.48036793237895</v>
      </c>
      <c r="E29" s="19">
        <v>11.485209432368601</v>
      </c>
      <c r="F29" s="22">
        <v>6</v>
      </c>
      <c r="G29" s="19">
        <v>60.400001525878899</v>
      </c>
      <c r="H29" s="19">
        <v>67.667219458264242</v>
      </c>
      <c r="I29" s="19">
        <v>9508.2377496430036</v>
      </c>
      <c r="J29" s="19">
        <v>1.9512063476409054</v>
      </c>
      <c r="K29" s="19">
        <v>5.7889994482494949</v>
      </c>
      <c r="L29" s="19">
        <v>64.289619445800795</v>
      </c>
      <c r="M29" s="19">
        <v>24376589315.482399</v>
      </c>
      <c r="N29" s="19">
        <v>94.923953736113219</v>
      </c>
      <c r="O29" s="19">
        <v>3.5</v>
      </c>
      <c r="P29" s="19">
        <v>0.65966386554621848</v>
      </c>
      <c r="Q29" s="19" t="str">
        <f t="shared" si="0"/>
        <v>yes</v>
      </c>
      <c r="R29" s="19">
        <v>298.3</v>
      </c>
      <c r="S29" s="20">
        <v>153.9</v>
      </c>
      <c r="T29" s="19">
        <v>781.6199758293136</v>
      </c>
      <c r="U29" s="22" t="str">
        <f t="shared" si="1"/>
        <v>positiv</v>
      </c>
    </row>
    <row r="30" spans="1:21" x14ac:dyDescent="0.35">
      <c r="A30" s="11" t="s">
        <v>83</v>
      </c>
      <c r="B30" s="11" t="s">
        <v>119</v>
      </c>
      <c r="C30" s="19">
        <v>608.1</v>
      </c>
      <c r="D30" s="19">
        <v>110.00368660557767</v>
      </c>
      <c r="E30" s="19">
        <v>20.3988923758906</v>
      </c>
      <c r="F30" s="22">
        <v>11</v>
      </c>
      <c r="G30" s="19">
        <v>67.300003051757798</v>
      </c>
      <c r="H30" s="19">
        <v>44.488291403719217</v>
      </c>
      <c r="I30" s="19">
        <v>9630.9440282969463</v>
      </c>
      <c r="J30" s="19">
        <v>2.0847740772122307</v>
      </c>
      <c r="K30" s="19">
        <v>10.088742650194913</v>
      </c>
      <c r="L30" s="19">
        <v>58.965003967285199</v>
      </c>
      <c r="M30" s="19">
        <v>-2047581194.1644499</v>
      </c>
      <c r="N30" s="19">
        <v>622.40049261083743</v>
      </c>
      <c r="O30" s="19">
        <v>7.3000001907348597</v>
      </c>
      <c r="P30" s="19">
        <v>0.71123170531162638</v>
      </c>
      <c r="Q30" s="19" t="str">
        <f t="shared" si="0"/>
        <v>yes</v>
      </c>
      <c r="R30" s="19">
        <v>432.5</v>
      </c>
      <c r="S30" s="20">
        <v>175.5</v>
      </c>
      <c r="T30" s="19">
        <v>-1620.5975071603825</v>
      </c>
      <c r="U30" s="22" t="str">
        <f t="shared" si="1"/>
        <v>negativ</v>
      </c>
    </row>
    <row r="31" spans="1:21" x14ac:dyDescent="0.35">
      <c r="A31" s="11" t="s">
        <v>84</v>
      </c>
      <c r="B31" s="11" t="s">
        <v>123</v>
      </c>
      <c r="C31" s="19">
        <v>189.4</v>
      </c>
      <c r="D31" s="19">
        <v>55.025329081243704</v>
      </c>
      <c r="E31" s="19">
        <v>14.154485760726001</v>
      </c>
      <c r="F31" s="22">
        <v>14</v>
      </c>
      <c r="G31" s="19">
        <v>61.299999237060497</v>
      </c>
      <c r="H31" s="19">
        <v>38.159882203936931</v>
      </c>
      <c r="I31" s="19">
        <v>8208.555984331917</v>
      </c>
      <c r="J31" s="19">
        <v>4.6095826019501231</v>
      </c>
      <c r="K31" s="19">
        <v>3.0464365014938122</v>
      </c>
      <c r="L31" s="19">
        <v>61.279136657714801</v>
      </c>
      <c r="M31" s="19">
        <v>-13072862436.6588</v>
      </c>
      <c r="N31" s="19">
        <v>65.608900949098484</v>
      </c>
      <c r="O31" s="19">
        <v>3.9000000953674299</v>
      </c>
      <c r="P31" s="19">
        <v>0.45881731784582896</v>
      </c>
      <c r="Q31" s="19" t="str">
        <f t="shared" si="0"/>
        <v>no</v>
      </c>
      <c r="R31" s="19">
        <v>86.9</v>
      </c>
      <c r="S31" s="20">
        <v>102.6</v>
      </c>
      <c r="T31" s="19">
        <v>-102.49975756046223</v>
      </c>
      <c r="U31" s="22" t="str">
        <f t="shared" si="1"/>
        <v>negativ</v>
      </c>
    </row>
    <row r="32" spans="1:21" x14ac:dyDescent="0.35">
      <c r="A32" s="11" t="s">
        <v>85</v>
      </c>
      <c r="B32" s="11" t="s">
        <v>119</v>
      </c>
      <c r="C32" s="19">
        <v>102.3</v>
      </c>
      <c r="D32" s="19">
        <v>118.33393281342146</v>
      </c>
      <c r="E32" s="19">
        <v>24.665198887725602</v>
      </c>
      <c r="F32" s="22">
        <v>9</v>
      </c>
      <c r="G32" s="19">
        <v>46.400001525878899</v>
      </c>
      <c r="H32" s="19">
        <v>35.090279780222595</v>
      </c>
      <c r="I32" s="19">
        <v>2892.7755605473599</v>
      </c>
      <c r="J32" s="19">
        <v>1.60184142275439</v>
      </c>
      <c r="K32" s="19">
        <v>5.1086474438866105</v>
      </c>
      <c r="L32" s="19">
        <v>49.086994171142599</v>
      </c>
      <c r="M32" s="19">
        <v>-17712474471.549198</v>
      </c>
      <c r="N32" s="19">
        <v>79.042764956307423</v>
      </c>
      <c r="O32" s="19">
        <v>10.800000190734901</v>
      </c>
      <c r="P32" s="19">
        <v>0.4095796676441838</v>
      </c>
      <c r="Q32" s="19" t="str">
        <f t="shared" si="0"/>
        <v>no</v>
      </c>
      <c r="R32" s="19">
        <v>41.9</v>
      </c>
      <c r="S32" s="20">
        <v>60.4</v>
      </c>
      <c r="T32" s="19">
        <v>-502.10000626330299</v>
      </c>
      <c r="U32" s="22" t="str">
        <f t="shared" si="1"/>
        <v>negativ</v>
      </c>
    </row>
    <row r="33" spans="1:21" x14ac:dyDescent="0.35">
      <c r="A33" s="11" t="s">
        <v>86</v>
      </c>
      <c r="B33" s="11" t="s">
        <v>119</v>
      </c>
      <c r="C33" s="19">
        <v>311.39999999999998</v>
      </c>
      <c r="D33" s="19">
        <v>53.374769071100594</v>
      </c>
      <c r="E33" s="19">
        <v>14.697603204333101</v>
      </c>
      <c r="F33" s="22">
        <v>7</v>
      </c>
      <c r="G33" s="19">
        <v>55.599998474121101</v>
      </c>
      <c r="H33" s="19">
        <v>42.231517731729639</v>
      </c>
      <c r="I33" s="19">
        <v>4414.9789473503633</v>
      </c>
      <c r="J33" s="19">
        <v>7.906137660614192</v>
      </c>
      <c r="K33" s="19">
        <v>1.3127565906394782</v>
      </c>
      <c r="L33" s="19">
        <v>61.258777618408203</v>
      </c>
      <c r="M33" s="19">
        <v>-2179688346.4330702</v>
      </c>
      <c r="N33" s="19">
        <v>3.0119556899755859</v>
      </c>
      <c r="O33" s="19">
        <v>23.399999618530298</v>
      </c>
      <c r="P33" s="19">
        <v>0.68336544637122676</v>
      </c>
      <c r="Q33" s="19" t="str">
        <f t="shared" si="0"/>
        <v>yes</v>
      </c>
      <c r="R33" s="19">
        <v>212.8</v>
      </c>
      <c r="S33" s="20">
        <v>98.6</v>
      </c>
      <c r="T33" s="19">
        <v>-879.00831524981731</v>
      </c>
      <c r="U33" s="22" t="str">
        <f t="shared" si="1"/>
        <v>negativ</v>
      </c>
    </row>
    <row r="34" spans="1:21" x14ac:dyDescent="0.35">
      <c r="A34" s="11" t="s">
        <v>87</v>
      </c>
      <c r="B34" s="11" t="s">
        <v>119</v>
      </c>
      <c r="C34" s="19">
        <v>6.2</v>
      </c>
      <c r="D34" s="19">
        <v>20.383846843860127</v>
      </c>
      <c r="E34" s="19">
        <v>5.3629287248982598</v>
      </c>
      <c r="F34" s="22">
        <v>9</v>
      </c>
      <c r="G34" s="19">
        <v>57.299999237060497</v>
      </c>
      <c r="H34" s="19">
        <v>9.4712868813499469</v>
      </c>
      <c r="I34" s="19">
        <v>2175.673441622117</v>
      </c>
      <c r="J34" s="19">
        <v>9.5436700703843087</v>
      </c>
      <c r="K34" s="19">
        <v>9.6287120864750886</v>
      </c>
      <c r="L34" s="19">
        <v>55.1508979797363</v>
      </c>
      <c r="M34" s="19">
        <v>-534360728.07565099</v>
      </c>
      <c r="N34" s="19">
        <v>204.21142549710683</v>
      </c>
      <c r="O34" s="19">
        <v>5</v>
      </c>
      <c r="P34" s="19">
        <v>0.32258064516129031</v>
      </c>
      <c r="Q34" s="19" t="str">
        <f t="shared" si="0"/>
        <v>no</v>
      </c>
      <c r="R34" s="19">
        <v>2</v>
      </c>
      <c r="S34" s="20">
        <v>4.2</v>
      </c>
      <c r="T34" s="19">
        <v>-2.8730671669435512</v>
      </c>
      <c r="U34" s="22" t="str">
        <f t="shared" si="1"/>
        <v>negativ</v>
      </c>
    </row>
    <row r="35" spans="1:21" x14ac:dyDescent="0.35">
      <c r="A35" s="11" t="s">
        <v>88</v>
      </c>
      <c r="B35" s="11" t="s">
        <v>121</v>
      </c>
      <c r="C35" s="19">
        <v>3398.7</v>
      </c>
      <c r="D35" s="19">
        <v>64.964710109591152</v>
      </c>
      <c r="E35" s="19">
        <v>6.1627018167296299</v>
      </c>
      <c r="F35" s="22">
        <v>10</v>
      </c>
      <c r="G35" s="19">
        <v>77.599998474121094</v>
      </c>
      <c r="H35" s="19">
        <v>34.136552626851113</v>
      </c>
      <c r="I35" s="19">
        <v>70868.122496121767</v>
      </c>
      <c r="J35" s="19">
        <v>-1.1138161742066757</v>
      </c>
      <c r="K35" s="19">
        <v>13.531815369212104</v>
      </c>
      <c r="L35" s="19">
        <v>64.371688842773395</v>
      </c>
      <c r="M35" s="19">
        <v>13947131779.659901</v>
      </c>
      <c r="N35" s="19">
        <v>14.335996385987487</v>
      </c>
      <c r="O35" s="19">
        <v>4.6999998092651403</v>
      </c>
      <c r="P35" s="19">
        <v>0.62756348015417662</v>
      </c>
      <c r="Q35" s="19" t="str">
        <f t="shared" si="0"/>
        <v>yes</v>
      </c>
      <c r="R35" s="19">
        <v>2132.9</v>
      </c>
      <c r="S35" s="20">
        <v>1265.8</v>
      </c>
      <c r="T35" s="19">
        <v>2665.2629492316637</v>
      </c>
      <c r="U35" s="22" t="str">
        <f t="shared" si="1"/>
        <v>positiv</v>
      </c>
    </row>
    <row r="36" spans="1:21" x14ac:dyDescent="0.35">
      <c r="A36" s="11" t="s">
        <v>89</v>
      </c>
      <c r="B36" s="11" t="s">
        <v>122</v>
      </c>
      <c r="C36" s="19">
        <v>262.39999999999998</v>
      </c>
      <c r="D36" s="19">
        <v>60.509767656082047</v>
      </c>
      <c r="E36" s="19">
        <v>16.348802276309801</v>
      </c>
      <c r="F36" s="22">
        <v>14</v>
      </c>
      <c r="G36" s="19">
        <v>55.400001525878899</v>
      </c>
      <c r="H36" s="19">
        <v>41.551130256023981</v>
      </c>
      <c r="I36" s="19">
        <v>14982.357923522917</v>
      </c>
      <c r="J36" s="19">
        <v>2</v>
      </c>
      <c r="K36" s="19">
        <v>8.4624174221214243</v>
      </c>
      <c r="L36" s="19">
        <v>69.838233947753906</v>
      </c>
      <c r="M36" s="19">
        <v>6257544720.4161301</v>
      </c>
      <c r="N36" s="19">
        <v>14.29648465266559</v>
      </c>
      <c r="O36" s="19">
        <v>16.5</v>
      </c>
      <c r="P36" s="19">
        <v>0.12004573170731708</v>
      </c>
      <c r="Q36" s="19" t="str">
        <f t="shared" si="0"/>
        <v>no</v>
      </c>
      <c r="R36" s="19">
        <v>31.5</v>
      </c>
      <c r="S36" s="20">
        <v>230.9</v>
      </c>
      <c r="T36" s="19">
        <v>1414.2104638432825</v>
      </c>
      <c r="U36" s="22" t="str">
        <f t="shared" si="1"/>
        <v>positiv</v>
      </c>
    </row>
    <row r="37" spans="1:21" x14ac:dyDescent="0.35">
      <c r="A37" s="11" t="s">
        <v>90</v>
      </c>
      <c r="B37" s="11" t="s">
        <v>120</v>
      </c>
      <c r="C37" s="19">
        <v>13.1</v>
      </c>
      <c r="D37" s="19">
        <v>57.127947596335446</v>
      </c>
      <c r="E37" s="19">
        <v>10.357396971266301</v>
      </c>
      <c r="F37" s="22">
        <v>12</v>
      </c>
      <c r="G37" s="19">
        <v>37.5</v>
      </c>
      <c r="H37" s="19">
        <v>9.1372429227186682</v>
      </c>
      <c r="I37" s="19">
        <v>1443.6250163639163</v>
      </c>
      <c r="J37" s="19">
        <v>0.54596605261245656</v>
      </c>
      <c r="K37" s="19">
        <v>5.286924165197</v>
      </c>
      <c r="L37" s="19">
        <v>54.371532440185497</v>
      </c>
      <c r="M37" s="19">
        <v>-21019000000</v>
      </c>
      <c r="N37" s="19">
        <v>250.62717413864675</v>
      </c>
      <c r="O37" s="19">
        <v>5.9000000953674299</v>
      </c>
      <c r="P37" s="19">
        <v>0.70229007633587781</v>
      </c>
      <c r="Q37" s="19" t="str">
        <f t="shared" si="0"/>
        <v>yes</v>
      </c>
      <c r="R37" s="19">
        <v>9.1999999999999993</v>
      </c>
      <c r="S37" s="20">
        <v>3.9</v>
      </c>
      <c r="T37" s="19">
        <v>-108.79203850348945</v>
      </c>
      <c r="U37" s="22" t="str">
        <f t="shared" si="1"/>
        <v>negativ</v>
      </c>
    </row>
    <row r="38" spans="1:21" x14ac:dyDescent="0.35">
      <c r="A38" s="11" t="s">
        <v>91</v>
      </c>
      <c r="B38" s="11" t="s">
        <v>123</v>
      </c>
      <c r="C38" s="19">
        <v>104.8</v>
      </c>
      <c r="D38" s="19">
        <v>43.887842313523727</v>
      </c>
      <c r="E38" s="19">
        <v>7.96117521911503</v>
      </c>
      <c r="F38" s="22">
        <v>14</v>
      </c>
      <c r="G38" s="19">
        <v>57.599998474121101</v>
      </c>
      <c r="H38" s="19">
        <v>22.446698801792454</v>
      </c>
      <c r="I38" s="19">
        <v>6049.2325779293251</v>
      </c>
      <c r="J38" s="19">
        <v>3.6424630835628165</v>
      </c>
      <c r="K38" s="19">
        <v>6.2195391669531119</v>
      </c>
      <c r="L38" s="19">
        <v>76.275314331054702</v>
      </c>
      <c r="M38" s="19">
        <v>2108153838.7365999</v>
      </c>
      <c r="N38" s="19">
        <v>24.823311718749999</v>
      </c>
      <c r="O38" s="19">
        <v>6.6999998092651403</v>
      </c>
      <c r="P38" s="19">
        <v>0.45419847328244278</v>
      </c>
      <c r="Q38" s="19" t="str">
        <f t="shared" si="0"/>
        <v>no</v>
      </c>
      <c r="R38" s="19">
        <v>47.6</v>
      </c>
      <c r="S38" s="20">
        <v>57.2</v>
      </c>
      <c r="T38" s="19">
        <v>66.348729177377649</v>
      </c>
      <c r="U38" s="22" t="str">
        <f t="shared" si="1"/>
        <v>positiv</v>
      </c>
    </row>
    <row r="39" spans="1:21" x14ac:dyDescent="0.35">
      <c r="A39" s="11" t="s">
        <v>92</v>
      </c>
      <c r="B39" s="11" t="s">
        <v>120</v>
      </c>
      <c r="C39" s="19">
        <v>52.8</v>
      </c>
      <c r="D39" s="19">
        <v>77.389209708587913</v>
      </c>
      <c r="E39" s="19">
        <v>8.8727441080113802</v>
      </c>
      <c r="F39" s="22">
        <v>13</v>
      </c>
      <c r="G39" s="19">
        <v>55.299999237060497</v>
      </c>
      <c r="H39" s="19">
        <v>27.96508940525111</v>
      </c>
      <c r="I39" s="19">
        <v>2951.0719290294537</v>
      </c>
      <c r="J39" s="19">
        <v>1.6587112344909087</v>
      </c>
      <c r="K39" s="19">
        <v>11.423893521323427</v>
      </c>
      <c r="L39" s="19">
        <v>62.244461059570298</v>
      </c>
      <c r="M39" s="19">
        <v>-35548813858.540901</v>
      </c>
      <c r="N39" s="19">
        <v>346.51447831773822</v>
      </c>
      <c r="O39" s="19">
        <v>5.5</v>
      </c>
      <c r="P39" s="19">
        <v>0.69128787878787878</v>
      </c>
      <c r="Q39" s="19" t="str">
        <f t="shared" si="0"/>
        <v>yes</v>
      </c>
      <c r="R39" s="19">
        <v>36.5</v>
      </c>
      <c r="S39" s="20">
        <v>16.3</v>
      </c>
      <c r="T39" s="19">
        <v>-344.06443550364128</v>
      </c>
      <c r="U39" s="22" t="str">
        <f t="shared" si="1"/>
        <v>negativ</v>
      </c>
    </row>
    <row r="40" spans="1:21" x14ac:dyDescent="0.35">
      <c r="A40" s="11" t="s">
        <v>93</v>
      </c>
      <c r="B40" s="11" t="s">
        <v>121</v>
      </c>
      <c r="C40" s="19">
        <v>360.4</v>
      </c>
      <c r="D40" s="19">
        <v>68.086183585067985</v>
      </c>
      <c r="E40" s="19">
        <v>31.033057349612399</v>
      </c>
      <c r="F40" s="22">
        <v>12</v>
      </c>
      <c r="G40" s="19">
        <v>59</v>
      </c>
      <c r="H40" s="19">
        <v>52.25985493670899</v>
      </c>
      <c r="I40" s="19">
        <v>12414.098727610397</v>
      </c>
      <c r="J40" s="19">
        <v>0.41624958696951353</v>
      </c>
      <c r="K40" s="19">
        <v>3.7909083310236817</v>
      </c>
      <c r="L40" s="19">
        <v>56.860366821289098</v>
      </c>
      <c r="M40" s="19">
        <v>3263000000</v>
      </c>
      <c r="N40" s="19">
        <v>124.00825304549463</v>
      </c>
      <c r="O40" s="19">
        <v>6.1999998092651403</v>
      </c>
      <c r="P40" s="19">
        <v>0.34045504994450615</v>
      </c>
      <c r="Q40" s="19" t="str">
        <f t="shared" si="0"/>
        <v>no</v>
      </c>
      <c r="R40" s="19">
        <v>122.7</v>
      </c>
      <c r="S40" s="20">
        <v>237.7</v>
      </c>
      <c r="T40" s="19">
        <v>85.98604996898915</v>
      </c>
      <c r="U40" s="22" t="str">
        <f t="shared" si="1"/>
        <v>positiv</v>
      </c>
    </row>
    <row r="41" spans="1:21" x14ac:dyDescent="0.35">
      <c r="A41" s="11" t="s">
        <v>94</v>
      </c>
      <c r="B41" s="11" t="s">
        <v>122</v>
      </c>
      <c r="C41" s="19">
        <v>1288.3</v>
      </c>
      <c r="D41" s="19">
        <v>89.660374104608735</v>
      </c>
      <c r="E41" s="19">
        <v>11.748396343899101</v>
      </c>
      <c r="F41" s="22">
        <v>9</v>
      </c>
      <c r="G41" s="19">
        <v>44.5</v>
      </c>
      <c r="H41" s="19">
        <v>47.488579537775372</v>
      </c>
      <c r="I41" s="19">
        <v>59324.33877327729</v>
      </c>
      <c r="J41" s="19">
        <v>-9.4174588164612061</v>
      </c>
      <c r="K41" s="19">
        <v>20.71987881410951</v>
      </c>
      <c r="L41" s="19">
        <v>87.141242980957003</v>
      </c>
      <c r="M41" s="19">
        <v>25319780219.780201</v>
      </c>
      <c r="N41" s="19">
        <v>221.34401378122308</v>
      </c>
      <c r="O41" s="19">
        <v>0.20000000298023199</v>
      </c>
      <c r="P41" s="19">
        <v>1.5912442754016921E-2</v>
      </c>
      <c r="Q41" s="19" t="str">
        <f t="shared" si="0"/>
        <v>no</v>
      </c>
      <c r="R41" s="19">
        <v>20.5</v>
      </c>
      <c r="S41" s="20">
        <v>1267.8</v>
      </c>
      <c r="T41" s="19">
        <v>9852.8059804483928</v>
      </c>
      <c r="U41" s="22" t="str">
        <f t="shared" si="1"/>
        <v>positiv</v>
      </c>
    </row>
    <row r="42" spans="1:21" x14ac:dyDescent="0.35">
      <c r="A42" s="11" t="s">
        <v>95</v>
      </c>
      <c r="B42" s="11" t="s">
        <v>121</v>
      </c>
      <c r="C42" s="19">
        <v>110.7</v>
      </c>
      <c r="D42" s="19">
        <v>41.253511980323417</v>
      </c>
      <c r="E42" s="19">
        <v>27.978389245741599</v>
      </c>
      <c r="F42" s="22">
        <v>10</v>
      </c>
      <c r="G42" s="19">
        <v>45.900001525878899</v>
      </c>
      <c r="H42" s="19">
        <v>41.386162304247975</v>
      </c>
      <c r="I42" s="19">
        <v>9522.7710409362753</v>
      </c>
      <c r="J42" s="19">
        <v>2.1611522252382116</v>
      </c>
      <c r="K42" s="19">
        <v>3.1097902529033736</v>
      </c>
      <c r="L42" s="19">
        <v>53.576267242431598</v>
      </c>
      <c r="M42" s="19">
        <v>-10223453446.396799</v>
      </c>
      <c r="N42" s="19">
        <v>85.619401947148816</v>
      </c>
      <c r="O42" s="19">
        <v>5.9000000953674299</v>
      </c>
      <c r="P42" s="19">
        <v>0.18970189701897019</v>
      </c>
      <c r="Q42" s="19" t="str">
        <f t="shared" si="0"/>
        <v>no</v>
      </c>
      <c r="R42" s="19">
        <v>21</v>
      </c>
      <c r="S42" s="20">
        <v>89.7</v>
      </c>
      <c r="T42" s="19">
        <v>-518.81742107856155</v>
      </c>
      <c r="U42" s="22" t="str">
        <f t="shared" si="1"/>
        <v>negativ</v>
      </c>
    </row>
    <row r="43" spans="1:21" x14ac:dyDescent="0.35">
      <c r="A43" s="11" t="s">
        <v>96</v>
      </c>
      <c r="B43" s="11" t="s">
        <v>122</v>
      </c>
      <c r="C43" s="19">
        <v>309.39999999999998</v>
      </c>
      <c r="D43" s="19">
        <v>74.560402571823431</v>
      </c>
      <c r="E43" s="19">
        <v>8.5795369887680906</v>
      </c>
      <c r="F43" s="22">
        <v>9</v>
      </c>
      <c r="G43" s="19">
        <v>71.300003051757798</v>
      </c>
      <c r="H43" s="19">
        <v>30.674292548691795</v>
      </c>
      <c r="I43" s="19">
        <v>20028.648206930498</v>
      </c>
      <c r="J43" s="19">
        <v>-2.5138446838553818</v>
      </c>
      <c r="K43" s="19">
        <v>9.8910727941040477</v>
      </c>
      <c r="L43" s="19">
        <v>55.8849067687988</v>
      </c>
      <c r="M43" s="19">
        <v>55764064000</v>
      </c>
      <c r="N43" s="19">
        <v>15.014112267350177</v>
      </c>
      <c r="O43" s="19">
        <v>5.5</v>
      </c>
      <c r="P43" s="19">
        <v>2.7795733678086621E-2</v>
      </c>
      <c r="Q43" s="19" t="str">
        <f t="shared" si="0"/>
        <v>no</v>
      </c>
      <c r="R43" s="19">
        <v>8.6</v>
      </c>
      <c r="S43" s="20">
        <v>300.8</v>
      </c>
      <c r="T43" s="19">
        <v>1727.7421236610703</v>
      </c>
      <c r="U43" s="22" t="str">
        <f t="shared" si="1"/>
        <v>positiv</v>
      </c>
    </row>
    <row r="44" spans="1:21" x14ac:dyDescent="0.35">
      <c r="A44" s="11" t="s">
        <v>97</v>
      </c>
      <c r="B44" s="11" t="s">
        <v>121</v>
      </c>
      <c r="C44" s="19">
        <v>114.5</v>
      </c>
      <c r="D44" s="19">
        <v>51.550657573378643</v>
      </c>
      <c r="E44" s="19">
        <v>29.722593135615</v>
      </c>
      <c r="F44" s="22">
        <v>8</v>
      </c>
      <c r="G44" s="19">
        <v>55.799999237060497</v>
      </c>
      <c r="H44" s="19">
        <v>50.023266468593519</v>
      </c>
      <c r="I44" s="19">
        <v>5426.1982788724654</v>
      </c>
      <c r="J44" s="19">
        <v>2.5345548558515389</v>
      </c>
      <c r="K44" s="19">
        <v>6.1386724843838723</v>
      </c>
      <c r="L44" s="19">
        <v>53.871994018554702</v>
      </c>
      <c r="M44" s="19">
        <v>-3844796017.09867</v>
      </c>
      <c r="N44" s="19">
        <v>80.70343013949234</v>
      </c>
      <c r="O44" s="19">
        <v>15.300000190734901</v>
      </c>
      <c r="P44" s="19">
        <v>0.24279475982532753</v>
      </c>
      <c r="Q44" s="19" t="str">
        <f t="shared" si="0"/>
        <v>no</v>
      </c>
      <c r="R44" s="19">
        <v>27.8</v>
      </c>
      <c r="S44" s="20">
        <v>86.7</v>
      </c>
      <c r="T44" s="19">
        <v>-544.78837527108658</v>
      </c>
      <c r="U44" s="22" t="str">
        <f t="shared" si="1"/>
        <v>negativ</v>
      </c>
    </row>
    <row r="45" spans="1:21" s="33" customFormat="1" x14ac:dyDescent="0.35">
      <c r="A45" s="29" t="s">
        <v>98</v>
      </c>
      <c r="B45" s="29" t="s">
        <v>120</v>
      </c>
      <c r="C45" s="30">
        <v>3776.8</v>
      </c>
      <c r="D45" s="30">
        <v>137.00377725113518</v>
      </c>
      <c r="E45" s="30">
        <v>8.9840004836574199</v>
      </c>
      <c r="F45" s="31">
        <v>6</v>
      </c>
      <c r="G45" s="30">
        <v>82.599998474121094</v>
      </c>
      <c r="H45" s="30">
        <v>172.14859218971614</v>
      </c>
      <c r="I45" s="30">
        <v>52962.491568591475</v>
      </c>
      <c r="J45" s="30">
        <v>-1.4346291076883659</v>
      </c>
      <c r="K45" s="30">
        <v>5.088234469703715</v>
      </c>
      <c r="L45" s="30">
        <v>68.665061950683594</v>
      </c>
      <c r="M45" s="30">
        <v>82786219131.263504</v>
      </c>
      <c r="N45" s="30">
        <v>7908.7207334273626</v>
      </c>
      <c r="O45" s="30">
        <v>1.79999995231628</v>
      </c>
      <c r="P45" s="30">
        <v>0.76638953611522975</v>
      </c>
      <c r="Q45" s="30" t="str">
        <f t="shared" si="0"/>
        <v>yes</v>
      </c>
      <c r="R45" s="30">
        <v>2894.5</v>
      </c>
      <c r="S45" s="32">
        <v>882.4</v>
      </c>
      <c r="T45" s="30">
        <v>14764.05223907256</v>
      </c>
      <c r="U45" s="31" t="str">
        <f t="shared" si="1"/>
        <v>positiv</v>
      </c>
    </row>
    <row r="46" spans="1:21" x14ac:dyDescent="0.35">
      <c r="A46" s="11" t="s">
        <v>99</v>
      </c>
      <c r="B46" s="11" t="s">
        <v>119</v>
      </c>
      <c r="C46" s="19">
        <v>762.5</v>
      </c>
      <c r="D46" s="19">
        <v>72.625350980991783</v>
      </c>
      <c r="E46" s="19">
        <v>10.1828411936034</v>
      </c>
      <c r="F46" s="22">
        <v>9</v>
      </c>
      <c r="G46" s="19">
        <v>67.699996948242202</v>
      </c>
      <c r="H46" s="19">
        <v>30.260554658905619</v>
      </c>
      <c r="I46" s="19">
        <v>5274.5460078861561</v>
      </c>
      <c r="J46" s="19">
        <v>7.0112934822104336</v>
      </c>
      <c r="K46" s="19">
        <v>5.9984428993264745</v>
      </c>
      <c r="L46" s="19">
        <v>54.703861236572301</v>
      </c>
      <c r="M46" s="19">
        <v>1108721825.1321001</v>
      </c>
      <c r="N46" s="19">
        <v>46.175859169558727</v>
      </c>
      <c r="O46" s="19">
        <v>26.700000762939499</v>
      </c>
      <c r="P46" s="19">
        <v>0.80760655737704912</v>
      </c>
      <c r="Q46" s="19" t="str">
        <f t="shared" si="0"/>
        <v>yes</v>
      </c>
      <c r="R46" s="19">
        <v>615.79999999999995</v>
      </c>
      <c r="S46" s="20">
        <v>146.69999999999999</v>
      </c>
      <c r="T46" s="19">
        <v>19.830877001922683</v>
      </c>
      <c r="U46" s="22" t="str">
        <f t="shared" si="1"/>
        <v>positiv</v>
      </c>
    </row>
    <row r="47" spans="1:21" x14ac:dyDescent="0.35">
      <c r="A47" s="11" t="s">
        <v>100</v>
      </c>
      <c r="B47" s="11" t="s">
        <v>120</v>
      </c>
      <c r="C47" s="19">
        <v>45.6</v>
      </c>
      <c r="D47" s="19">
        <v>56.401295884131031</v>
      </c>
      <c r="E47" s="19">
        <v>18.600000000000001</v>
      </c>
      <c r="F47" s="22">
        <v>9</v>
      </c>
      <c r="G47" s="19">
        <v>46.099998474121101</v>
      </c>
      <c r="H47" s="19">
        <v>21.443533508004954</v>
      </c>
      <c r="I47" s="19">
        <v>3909.9890659022608</v>
      </c>
      <c r="J47" s="19">
        <v>3.5659185495532171</v>
      </c>
      <c r="K47" s="19">
        <v>9.7003442423819664</v>
      </c>
      <c r="L47" s="19">
        <v>53.7584228515625</v>
      </c>
      <c r="M47" s="19">
        <v>-9090334345.1795006</v>
      </c>
      <c r="N47" s="19">
        <v>331.66148939563067</v>
      </c>
      <c r="O47" s="19">
        <v>4.4000000953674299</v>
      </c>
      <c r="P47" s="19">
        <v>0.46491228070175433</v>
      </c>
      <c r="Q47" s="19" t="str">
        <f t="shared" si="0"/>
        <v>no</v>
      </c>
      <c r="R47" s="19">
        <v>21.2</v>
      </c>
      <c r="S47" s="20">
        <v>24.5</v>
      </c>
      <c r="T47" s="19">
        <v>-428.72868675090791</v>
      </c>
      <c r="U47" s="22" t="str">
        <f t="shared" si="1"/>
        <v>negativ</v>
      </c>
    </row>
    <row r="48" spans="1:21" x14ac:dyDescent="0.35">
      <c r="A48" s="11" t="s">
        <v>101</v>
      </c>
      <c r="B48" s="11" t="s">
        <v>121</v>
      </c>
      <c r="C48" s="19">
        <v>3410.3</v>
      </c>
      <c r="D48" s="19">
        <v>69.228037945859995</v>
      </c>
      <c r="E48" s="19">
        <v>17.579421745304401</v>
      </c>
      <c r="F48" s="22">
        <v>9</v>
      </c>
      <c r="G48" s="19">
        <v>79.699996948242202</v>
      </c>
      <c r="H48" s="19">
        <v>44.273227264244795</v>
      </c>
      <c r="I48" s="19">
        <v>51844.761261862746</v>
      </c>
      <c r="J48" s="19">
        <v>1.5932514063440948</v>
      </c>
      <c r="K48" s="19">
        <v>7.1959233256704227</v>
      </c>
      <c r="L48" s="19">
        <v>63.994071960449197</v>
      </c>
      <c r="M48" s="19">
        <v>11506712907.5863</v>
      </c>
      <c r="N48" s="19">
        <v>24.362488031229283</v>
      </c>
      <c r="O48" s="19">
        <v>7</v>
      </c>
      <c r="P48" s="19">
        <v>0.72116822566929595</v>
      </c>
      <c r="Q48" s="19" t="str">
        <f t="shared" si="0"/>
        <v>yes</v>
      </c>
      <c r="R48" s="19">
        <v>2459.4</v>
      </c>
      <c r="S48" s="20">
        <v>950.8</v>
      </c>
      <c r="T48" s="19">
        <v>1161.9278150452251</v>
      </c>
      <c r="U48" s="22" t="str">
        <f t="shared" si="1"/>
        <v>positiv</v>
      </c>
    </row>
    <row r="49" spans="1:21" x14ac:dyDescent="0.35">
      <c r="A49" s="11" t="s">
        <v>102</v>
      </c>
      <c r="B49" s="11" t="s">
        <v>121</v>
      </c>
      <c r="C49" s="19">
        <v>6933.5</v>
      </c>
      <c r="D49" s="19">
        <v>189.99964684575195</v>
      </c>
      <c r="E49" s="19">
        <v>42.463650477594101</v>
      </c>
      <c r="F49" s="22">
        <v>12</v>
      </c>
      <c r="G49" s="19">
        <v>76</v>
      </c>
      <c r="H49" s="19">
        <v>65.811312671197371</v>
      </c>
      <c r="I49" s="19">
        <v>79887.518239274112</v>
      </c>
      <c r="J49" s="19">
        <v>-0.56614353409908347</v>
      </c>
      <c r="K49" s="19">
        <v>5.1515265737394449</v>
      </c>
      <c r="L49" s="19">
        <v>68.564704895019503</v>
      </c>
      <c r="M49" s="19">
        <v>49539141940.664803</v>
      </c>
      <c r="N49" s="19">
        <v>211.87400040489928</v>
      </c>
      <c r="O49" s="19">
        <v>4.5999999046325701</v>
      </c>
      <c r="P49" s="19">
        <v>0.53368428643542221</v>
      </c>
      <c r="Q49" s="19" t="str">
        <f t="shared" si="0"/>
        <v>yes</v>
      </c>
      <c r="R49" s="19">
        <v>3700.3</v>
      </c>
      <c r="S49" s="20">
        <v>3233.2</v>
      </c>
      <c r="T49" s="19">
        <v>5917.1717699272995</v>
      </c>
      <c r="U49" s="22" t="str">
        <f t="shared" si="1"/>
        <v>positiv</v>
      </c>
    </row>
    <row r="50" spans="1:21" x14ac:dyDescent="0.35">
      <c r="A50" s="11" t="s">
        <v>103</v>
      </c>
      <c r="B50" s="11" t="s">
        <v>120</v>
      </c>
      <c r="C50" s="19">
        <v>323.39999999999998</v>
      </c>
      <c r="D50" s="19">
        <v>127.31343310748706</v>
      </c>
      <c r="E50" s="19">
        <v>12.3721745491638</v>
      </c>
      <c r="F50" s="22">
        <v>9</v>
      </c>
      <c r="G50" s="19">
        <v>42.900001525878899</v>
      </c>
      <c r="H50" s="19">
        <v>68.902180250981488</v>
      </c>
      <c r="I50" s="19">
        <v>5910.6209321591396</v>
      </c>
      <c r="J50" s="19">
        <v>1.7779438598333002</v>
      </c>
      <c r="K50" s="19">
        <v>5.0942282500658722</v>
      </c>
      <c r="L50" s="19">
        <v>68.764831542968807</v>
      </c>
      <c r="M50" s="19">
        <v>36539410000</v>
      </c>
      <c r="N50" s="19">
        <v>134.7912740511656</v>
      </c>
      <c r="O50" s="19">
        <v>0.89999997615814198</v>
      </c>
      <c r="P50" s="19">
        <v>0.68645640074211511</v>
      </c>
      <c r="Q50" s="19" t="str">
        <f t="shared" si="0"/>
        <v>yes</v>
      </c>
      <c r="R50" s="19">
        <v>222</v>
      </c>
      <c r="S50" s="20">
        <v>101.4</v>
      </c>
      <c r="T50" s="19">
        <v>530.60623656236885</v>
      </c>
      <c r="U50" s="22" t="str">
        <f t="shared" si="1"/>
        <v>positiv</v>
      </c>
    </row>
    <row r="51" spans="1:21" x14ac:dyDescent="0.35">
      <c r="A51" s="11" t="s">
        <v>104</v>
      </c>
      <c r="B51" s="11" t="s">
        <v>123</v>
      </c>
      <c r="C51" s="19">
        <v>848.8</v>
      </c>
      <c r="D51" s="19">
        <v>72.976485359846791</v>
      </c>
      <c r="E51" s="19">
        <v>12.9401499578521</v>
      </c>
      <c r="F51" s="22">
        <v>6</v>
      </c>
      <c r="G51" s="19">
        <v>64.300003051757798</v>
      </c>
      <c r="H51" s="19">
        <v>36.99524435151082</v>
      </c>
      <c r="I51" s="19">
        <v>16040.524235279268</v>
      </c>
      <c r="J51" s="19">
        <v>-0.63184710013560164</v>
      </c>
      <c r="K51" s="19">
        <v>1.8226612827572719</v>
      </c>
      <c r="L51" s="19">
        <v>62.311801910400398</v>
      </c>
      <c r="M51" s="19">
        <v>-1207394656.69753</v>
      </c>
      <c r="N51" s="19">
        <v>266.07446393762183</v>
      </c>
      <c r="O51" s="19">
        <v>3.9000000953674299</v>
      </c>
      <c r="P51" s="19">
        <v>0.31821394910461831</v>
      </c>
      <c r="Q51" s="19" t="str">
        <f t="shared" si="0"/>
        <v>no</v>
      </c>
      <c r="R51" s="19">
        <v>270.10000000000002</v>
      </c>
      <c r="S51" s="20">
        <v>578.70000000000005</v>
      </c>
      <c r="T51" s="19">
        <v>-884.56283522730303</v>
      </c>
      <c r="U51" s="22" t="str">
        <f t="shared" si="1"/>
        <v>negativ</v>
      </c>
    </row>
    <row r="52" spans="1:21" x14ac:dyDescent="0.35">
      <c r="A52" s="11" t="s">
        <v>105</v>
      </c>
      <c r="B52" s="11" t="s">
        <v>119</v>
      </c>
      <c r="C52" s="19">
        <v>72.5</v>
      </c>
      <c r="D52" s="19">
        <v>69.119946722600673</v>
      </c>
      <c r="E52" s="19">
        <v>20.4568150871028</v>
      </c>
      <c r="F52" s="22">
        <v>9</v>
      </c>
      <c r="G52" s="19">
        <v>58.700000762939503</v>
      </c>
      <c r="H52" s="19">
        <v>39.567968011583737</v>
      </c>
      <c r="I52" s="19">
        <v>3688.6463746807794</v>
      </c>
      <c r="J52" s="19">
        <v>5.4921976005890087</v>
      </c>
      <c r="K52" s="19">
        <v>3.8484829551968911</v>
      </c>
      <c r="L52" s="19">
        <v>47.058406829833999</v>
      </c>
      <c r="M52" s="19">
        <v>-4724368026.5669403</v>
      </c>
      <c r="N52" s="19">
        <v>73.398867147270849</v>
      </c>
      <c r="O52" s="19">
        <v>14.8999996185303</v>
      </c>
      <c r="P52" s="19">
        <v>0.18206896551724136</v>
      </c>
      <c r="Q52" s="19" t="str">
        <f t="shared" si="0"/>
        <v>no</v>
      </c>
      <c r="R52" s="19">
        <v>13.2</v>
      </c>
      <c r="S52" s="20">
        <v>59.3</v>
      </c>
      <c r="T52" s="19">
        <v>-414.3002087271048</v>
      </c>
      <c r="U52" s="22" t="str">
        <f t="shared" si="1"/>
        <v>negativ</v>
      </c>
    </row>
    <row r="53" spans="1:21" x14ac:dyDescent="0.35">
      <c r="A53" s="11" t="s">
        <v>106</v>
      </c>
      <c r="B53" s="11" t="s">
        <v>122</v>
      </c>
      <c r="C53" s="19">
        <v>164.2</v>
      </c>
      <c r="D53" s="19">
        <v>55.604499666577759</v>
      </c>
      <c r="E53" s="19">
        <v>18.1398311934989</v>
      </c>
      <c r="F53" s="22">
        <v>12</v>
      </c>
      <c r="G53" s="19">
        <v>52.400001525878899</v>
      </c>
      <c r="H53" s="19">
        <v>21.965082737621081</v>
      </c>
      <c r="I53" s="19">
        <v>10862.600399420766</v>
      </c>
      <c r="J53" s="19">
        <v>8.0982622010087368</v>
      </c>
      <c r="K53" s="19">
        <v>2.3563229170574336</v>
      </c>
      <c r="L53" s="19">
        <v>51.771728515625</v>
      </c>
      <c r="M53" s="19">
        <v>-40859000000</v>
      </c>
      <c r="N53" s="19">
        <v>103.31253459454543</v>
      </c>
      <c r="O53" s="19">
        <v>10.800000190734901</v>
      </c>
      <c r="P53" s="19">
        <v>0.12545676004872108</v>
      </c>
      <c r="Q53" s="19" t="str">
        <f t="shared" si="0"/>
        <v>no</v>
      </c>
      <c r="R53" s="19">
        <v>20.6</v>
      </c>
      <c r="S53" s="20">
        <v>143.6</v>
      </c>
      <c r="T53" s="19">
        <v>-513.86936678299821</v>
      </c>
      <c r="U53" s="22" t="str">
        <f t="shared" si="1"/>
        <v>negativ</v>
      </c>
    </row>
    <row r="54" spans="1:21" x14ac:dyDescent="0.35">
      <c r="A54" s="11" t="s">
        <v>107</v>
      </c>
      <c r="B54" s="11" t="s">
        <v>121</v>
      </c>
      <c r="C54" s="19">
        <v>31.01</v>
      </c>
      <c r="D54" s="19">
        <v>46.270079231071307</v>
      </c>
      <c r="E54" s="19">
        <v>0.484928783108107</v>
      </c>
      <c r="F54" s="22">
        <v>11</v>
      </c>
      <c r="G54" s="19">
        <v>59.599998474121101</v>
      </c>
      <c r="H54" s="19">
        <v>49.288094656639736</v>
      </c>
      <c r="I54" s="19">
        <v>2185.7280306643502</v>
      </c>
      <c r="J54" s="19">
        <v>17.142395276977624</v>
      </c>
      <c r="K54" s="19">
        <v>10.340339562531566</v>
      </c>
      <c r="L54" s="19">
        <v>54.443851470947301</v>
      </c>
      <c r="M54" s="19">
        <v>-6942000000</v>
      </c>
      <c r="N54" s="19">
        <v>77.689317958190202</v>
      </c>
      <c r="O54" s="19">
        <v>9.1999998092651403</v>
      </c>
      <c r="P54" s="19">
        <v>8.3843921315704603E-2</v>
      </c>
      <c r="Q54" s="19" t="str">
        <f t="shared" si="0"/>
        <v>no</v>
      </c>
      <c r="R54" s="19">
        <v>2.6</v>
      </c>
      <c r="S54" s="20">
        <v>28.5</v>
      </c>
      <c r="T54" s="19">
        <v>-154.25074456203353</v>
      </c>
      <c r="U54" s="22" t="str">
        <f t="shared" si="1"/>
        <v>negativ</v>
      </c>
    </row>
    <row r="55" spans="1:21" x14ac:dyDescent="0.35">
      <c r="A55" s="11" t="s">
        <v>108</v>
      </c>
      <c r="B55" s="11" t="s">
        <v>122</v>
      </c>
      <c r="C55" s="19">
        <v>1102</v>
      </c>
      <c r="D55" s="19">
        <v>95.681887418196396</v>
      </c>
      <c r="E55" s="19">
        <v>12.4150085552062</v>
      </c>
      <c r="F55" s="22">
        <v>6</v>
      </c>
      <c r="G55" s="19">
        <v>75.300003051757798</v>
      </c>
      <c r="H55" s="19">
        <v>103.82119759597516</v>
      </c>
      <c r="I55" s="19">
        <v>37622.207456424389</v>
      </c>
      <c r="J55" s="19">
        <v>-5.4430390092959868</v>
      </c>
      <c r="K55" s="19">
        <v>5.2860029248768434</v>
      </c>
      <c r="L55" s="19">
        <v>80.376380920410199</v>
      </c>
      <c r="M55" s="19">
        <v>40899999999.999977</v>
      </c>
      <c r="N55" s="19">
        <v>110.88052631578947</v>
      </c>
      <c r="O55" s="19">
        <v>3.7999999523162802</v>
      </c>
      <c r="P55" s="19">
        <v>0.23911070780399274</v>
      </c>
      <c r="Q55" s="19" t="str">
        <f t="shared" si="0"/>
        <v>no</v>
      </c>
      <c r="R55" s="19">
        <v>263.5</v>
      </c>
      <c r="S55" s="20">
        <v>838.5</v>
      </c>
      <c r="T55" s="19">
        <v>4412.2666622939532</v>
      </c>
      <c r="U55" s="22" t="str">
        <f t="shared" si="1"/>
        <v>positiv</v>
      </c>
    </row>
    <row r="56" spans="1:21" x14ac:dyDescent="0.35">
      <c r="A56" s="11" t="s">
        <v>109</v>
      </c>
      <c r="B56" s="11" t="s">
        <v>121</v>
      </c>
      <c r="C56" s="19">
        <v>4063.6</v>
      </c>
      <c r="D56" s="19">
        <v>142.45848683791192</v>
      </c>
      <c r="E56" s="19">
        <v>23.140999999999998</v>
      </c>
      <c r="F56" s="22">
        <v>11</v>
      </c>
      <c r="G56" s="19">
        <v>80.199996948242202</v>
      </c>
      <c r="H56" s="19">
        <v>27.916272547644848</v>
      </c>
      <c r="I56" s="19">
        <v>40367.037842196165</v>
      </c>
      <c r="J56" s="19">
        <v>2.0023644766942255</v>
      </c>
      <c r="K56" s="19">
        <v>9.9516605858617897</v>
      </c>
      <c r="L56" s="19">
        <v>62.350959777832003</v>
      </c>
      <c r="M56" s="19">
        <v>-182774779849.16</v>
      </c>
      <c r="N56" s="19">
        <v>271.13448104823709</v>
      </c>
      <c r="O56" s="19">
        <v>4.8000001907348597</v>
      </c>
      <c r="P56" s="19">
        <v>0.74643173540702823</v>
      </c>
      <c r="Q56" s="19" t="str">
        <f t="shared" si="0"/>
        <v>yes</v>
      </c>
      <c r="R56" s="19">
        <v>3033.2</v>
      </c>
      <c r="S56" s="20">
        <v>1030.5</v>
      </c>
      <c r="T56" s="19">
        <v>-2784.6201734530609</v>
      </c>
      <c r="U56" s="22" t="str">
        <f t="shared" si="1"/>
        <v>negativ</v>
      </c>
    </row>
    <row r="57" spans="1:21" x14ac:dyDescent="0.35">
      <c r="A57" s="11" t="s">
        <v>110</v>
      </c>
      <c r="B57" s="11" t="s">
        <v>123</v>
      </c>
      <c r="C57" s="19">
        <v>4174.1000000000004</v>
      </c>
      <c r="D57" s="19">
        <v>90.282045903352454</v>
      </c>
      <c r="E57" s="19">
        <v>32.666383756730298</v>
      </c>
      <c r="F57" s="22">
        <v>12</v>
      </c>
      <c r="G57" s="19">
        <v>81.300003051757798</v>
      </c>
      <c r="H57" s="19">
        <v>11.890622420229295</v>
      </c>
      <c r="I57" s="19">
        <v>57638.159087988279</v>
      </c>
      <c r="J57" s="19">
        <v>1.2758000392079794</v>
      </c>
      <c r="K57" s="19">
        <v>5.927976511916369</v>
      </c>
      <c r="L57" s="19">
        <v>62.160385131835902</v>
      </c>
      <c r="M57" s="19">
        <v>-752505000000</v>
      </c>
      <c r="N57" s="19">
        <v>35.324442629725105</v>
      </c>
      <c r="O57" s="19">
        <v>4.9000000953674299</v>
      </c>
      <c r="P57" s="19">
        <v>0.41323878201288899</v>
      </c>
      <c r="Q57" s="19" t="str">
        <f t="shared" si="0"/>
        <v>no</v>
      </c>
      <c r="R57" s="19">
        <v>1724.9</v>
      </c>
      <c r="S57" s="20">
        <v>2449.1999999999998</v>
      </c>
      <c r="T57" s="19">
        <v>-2328.8174783185359</v>
      </c>
      <c r="U57" s="22" t="str">
        <f t="shared" si="1"/>
        <v>negativ</v>
      </c>
    </row>
    <row r="58" spans="1:21" x14ac:dyDescent="0.35">
      <c r="A58" s="11" t="s">
        <v>111</v>
      </c>
      <c r="B58" s="11" t="s">
        <v>123</v>
      </c>
      <c r="C58" s="19">
        <v>372</v>
      </c>
      <c r="D58" s="19">
        <v>51.22190464750539</v>
      </c>
      <c r="E58" s="19">
        <v>11.427088540030899</v>
      </c>
      <c r="F58" s="22">
        <v>14</v>
      </c>
      <c r="G58" s="19">
        <v>70.699996948242202</v>
      </c>
      <c r="H58" s="19">
        <v>21.352633248069203</v>
      </c>
      <c r="I58" s="19">
        <v>15220.566025068358</v>
      </c>
      <c r="J58" s="19">
        <v>7.0485123971263448</v>
      </c>
      <c r="K58" s="19">
        <v>13.154877299122742</v>
      </c>
      <c r="L58" s="19">
        <v>64.662918090820298</v>
      </c>
      <c r="M58" s="19">
        <v>2339128203.2434602</v>
      </c>
      <c r="N58" s="19">
        <v>19.677785395954746</v>
      </c>
      <c r="O58" s="19">
        <v>7.8000001907348597</v>
      </c>
      <c r="P58" s="19">
        <v>0.38172043010752688</v>
      </c>
      <c r="Q58" s="19" t="str">
        <f t="shared" si="0"/>
        <v>no</v>
      </c>
      <c r="R58" s="19">
        <v>142</v>
      </c>
      <c r="S58" s="20">
        <v>230</v>
      </c>
      <c r="T58" s="19">
        <v>679.18819050938362</v>
      </c>
      <c r="U58" s="22" t="str">
        <f t="shared" si="1"/>
        <v>positiv</v>
      </c>
    </row>
    <row r="59" spans="1:21" x14ac:dyDescent="0.35">
      <c r="A59" s="11" t="s">
        <v>112</v>
      </c>
      <c r="B59" s="11" t="s">
        <v>120</v>
      </c>
      <c r="C59" s="19">
        <v>38.4</v>
      </c>
      <c r="D59" s="19">
        <v>151.09467815680543</v>
      </c>
      <c r="E59" s="19">
        <v>3.87330623123386</v>
      </c>
      <c r="F59" s="22">
        <v>10</v>
      </c>
      <c r="G59" s="19">
        <v>34.5</v>
      </c>
      <c r="H59" s="19">
        <v>93.623939061010276</v>
      </c>
      <c r="I59" s="19">
        <v>2170.6480543121052</v>
      </c>
      <c r="J59" s="19">
        <v>1.1106491860010834</v>
      </c>
      <c r="K59" s="19">
        <v>2.5295530568206401</v>
      </c>
      <c r="L59" s="19">
        <v>78.202011108398395</v>
      </c>
      <c r="M59" s="19">
        <v>14013000000</v>
      </c>
      <c r="N59" s="19">
        <v>304.99265327184185</v>
      </c>
      <c r="O59" s="19">
        <v>2.2000000476837198</v>
      </c>
      <c r="P59" s="19">
        <v>0.56770833333333337</v>
      </c>
      <c r="Q59" s="19" t="str">
        <f t="shared" si="0"/>
        <v>yes</v>
      </c>
      <c r="R59" s="19">
        <v>21.8</v>
      </c>
      <c r="S59" s="20">
        <v>16.600000000000001</v>
      </c>
      <c r="T59" s="19">
        <v>151.16325480495917</v>
      </c>
      <c r="U59" s="22" t="str">
        <f t="shared" si="1"/>
        <v>positiv</v>
      </c>
    </row>
    <row r="60" spans="1:21" x14ac:dyDescent="0.35">
      <c r="A60" s="12" t="s">
        <v>113</v>
      </c>
      <c r="B60" s="11" t="s">
        <v>121</v>
      </c>
      <c r="C60" s="21">
        <v>122.8</v>
      </c>
      <c r="D60" s="21">
        <v>59.159857429577741</v>
      </c>
      <c r="E60" s="21">
        <v>30.138357110035901</v>
      </c>
      <c r="F60" s="23">
        <v>11</v>
      </c>
      <c r="G60" s="21">
        <v>66</v>
      </c>
      <c r="H60" s="21">
        <v>25.712879788328202</v>
      </c>
      <c r="I60" s="21">
        <v>8748.3688528420207</v>
      </c>
      <c r="J60" s="21">
        <v>3.6103493778148987</v>
      </c>
      <c r="K60" s="21">
        <v>10.396684731401432</v>
      </c>
      <c r="L60" s="21">
        <v>63.8302192687988</v>
      </c>
      <c r="M60" s="21">
        <v>90261870000</v>
      </c>
      <c r="N60" s="21">
        <v>8.813796287080498</v>
      </c>
      <c r="O60" s="21">
        <v>5.5</v>
      </c>
      <c r="P60" s="21">
        <f>R60/C60</f>
        <v>0.18241042345276873</v>
      </c>
      <c r="Q60" s="19" t="str">
        <f t="shared" si="0"/>
        <v>no</v>
      </c>
      <c r="R60" s="21">
        <v>22.4</v>
      </c>
      <c r="S60" s="21">
        <v>100.3</v>
      </c>
      <c r="T60" s="21">
        <v>625.33165931373344</v>
      </c>
      <c r="U60" s="22" t="str">
        <f t="shared" si="1"/>
        <v>positiv</v>
      </c>
    </row>
  </sheetData>
  <autoFilter ref="B1:B6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opLeftCell="T1" workbookViewId="0">
      <selection activeCell="X2" sqref="X2"/>
    </sheetView>
  </sheetViews>
  <sheetFormatPr defaultColWidth="10.83203125" defaultRowHeight="15.5" x14ac:dyDescent="0.35"/>
  <cols>
    <col min="1" max="2" width="10.83203125" style="1"/>
    <col min="3" max="3" width="12.1640625" style="1" customWidth="1"/>
    <col min="4" max="6" width="10.83203125" style="1"/>
    <col min="7" max="7" width="12.08203125" style="1" customWidth="1"/>
    <col min="8" max="19" width="10.83203125" style="1"/>
    <col min="20" max="20" width="12.08203125" style="1" bestFit="1" customWidth="1"/>
    <col min="21" max="16384" width="10.83203125" style="1"/>
  </cols>
  <sheetData>
    <row r="1" spans="1:24" ht="62" x14ac:dyDescent="0.35">
      <c r="A1" s="5" t="s">
        <v>34</v>
      </c>
      <c r="B1" s="5" t="s">
        <v>35</v>
      </c>
      <c r="C1" s="2" t="s">
        <v>0</v>
      </c>
      <c r="D1" s="2" t="s">
        <v>1</v>
      </c>
      <c r="E1" s="3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1" t="s">
        <v>13</v>
      </c>
      <c r="R1" s="1" t="s">
        <v>14</v>
      </c>
      <c r="S1" s="1" t="s">
        <v>15</v>
      </c>
      <c r="U1" s="4"/>
      <c r="V1" s="4" t="s">
        <v>9</v>
      </c>
      <c r="W1" s="4"/>
    </row>
    <row r="2" spans="1:24" x14ac:dyDescent="0.35">
      <c r="A2" s="5">
        <v>1</v>
      </c>
      <c r="B2" s="5" t="s">
        <v>55</v>
      </c>
      <c r="C2" s="5">
        <v>30</v>
      </c>
      <c r="D2" s="5">
        <v>79.372937769159208</v>
      </c>
      <c r="E2" s="5">
        <v>5.2344633738457897</v>
      </c>
      <c r="F2" s="5">
        <v>10</v>
      </c>
      <c r="G2" s="5">
        <v>54.400001525878899</v>
      </c>
      <c r="H2" s="5">
        <v>21.001758494032646</v>
      </c>
      <c r="I2" s="5">
        <v>3916.8815708862649</v>
      </c>
      <c r="J2" s="5">
        <v>0.88990389350014709</v>
      </c>
      <c r="K2" s="5">
        <v>0.78928331868118806</v>
      </c>
      <c r="L2" s="5">
        <v>41.407546997070298</v>
      </c>
      <c r="M2" s="5">
        <v>-19959177830.954399</v>
      </c>
      <c r="N2" s="5">
        <v>17.048894905029556</v>
      </c>
      <c r="O2" s="5">
        <v>11.5</v>
      </c>
      <c r="P2" s="5">
        <v>109.33</v>
      </c>
      <c r="Q2" s="5">
        <v>8.3333333333333329E-2</v>
      </c>
      <c r="R2" s="5">
        <v>2.5</v>
      </c>
      <c r="S2" s="8">
        <v>27.4</v>
      </c>
      <c r="T2" s="5">
        <v>-19959177830.954399</v>
      </c>
      <c r="U2" s="5">
        <v>40606052</v>
      </c>
      <c r="V2" s="5">
        <v>-491.53209553478382</v>
      </c>
      <c r="W2" s="5">
        <v>0</v>
      </c>
      <c r="X2" s="1">
        <f>CORREL(V2:V60,C2:C60)</f>
        <v>0.37479956090685201</v>
      </c>
    </row>
    <row r="3" spans="1:24" x14ac:dyDescent="0.35">
      <c r="A3" s="5">
        <v>2</v>
      </c>
      <c r="B3" s="5" t="s">
        <v>56</v>
      </c>
      <c r="C3" s="5">
        <v>30.5</v>
      </c>
      <c r="D3" s="5">
        <v>41.804947502326087</v>
      </c>
      <c r="E3" s="5">
        <v>10.286107558267201</v>
      </c>
      <c r="F3" s="5">
        <v>6</v>
      </c>
      <c r="G3" s="5">
        <v>58.400001525878899</v>
      </c>
      <c r="H3" s="5">
        <v>30.030233963117798</v>
      </c>
      <c r="I3" s="5">
        <v>3308.7002329849233</v>
      </c>
      <c r="J3" s="5">
        <v>27.421314642316347</v>
      </c>
      <c r="K3" s="5">
        <v>3.2076978612300326</v>
      </c>
      <c r="L3" s="5">
        <v>77.676467895507798</v>
      </c>
      <c r="M3" s="5">
        <v>14548384197.709101</v>
      </c>
      <c r="N3" s="5">
        <v>23.111785513756317</v>
      </c>
      <c r="O3" s="5">
        <v>6.0999999046325701</v>
      </c>
      <c r="P3" s="5">
        <v>162.80000000000001</v>
      </c>
      <c r="Q3" s="5">
        <v>1.6393442622950821E-2</v>
      </c>
      <c r="R3" s="5">
        <v>0.5</v>
      </c>
      <c r="S3" s="8">
        <v>30</v>
      </c>
      <c r="T3" s="5">
        <v>14548384197.709101</v>
      </c>
      <c r="U3" s="5">
        <v>28813463</v>
      </c>
      <c r="V3" s="5">
        <v>504.9161982962305</v>
      </c>
      <c r="W3" s="5">
        <v>1</v>
      </c>
    </row>
    <row r="4" spans="1:24" x14ac:dyDescent="0.35">
      <c r="A4" s="5">
        <v>3</v>
      </c>
      <c r="B4" s="5" t="s">
        <v>57</v>
      </c>
      <c r="C4" s="5">
        <v>325.5</v>
      </c>
      <c r="D4" s="5">
        <v>28.939647348313933</v>
      </c>
      <c r="E4" s="5">
        <v>13.3688972984754</v>
      </c>
      <c r="F4" s="5">
        <v>14</v>
      </c>
      <c r="G4" s="5">
        <v>73.199996948242202</v>
      </c>
      <c r="H4" s="5">
        <v>12.775599618595756</v>
      </c>
      <c r="I4" s="5">
        <v>12440.320981805484</v>
      </c>
      <c r="J4" s="5">
        <v>40.675309649452373</v>
      </c>
      <c r="K4" s="5">
        <v>15.807487429055181</v>
      </c>
      <c r="L4" s="5">
        <v>59.963535308837898</v>
      </c>
      <c r="M4" s="5">
        <v>4540497887.4200001</v>
      </c>
      <c r="N4" s="5">
        <v>16.022066803328109</v>
      </c>
      <c r="O4" s="5">
        <v>8.8000001907348597</v>
      </c>
      <c r="P4" s="5">
        <v>14.77</v>
      </c>
      <c r="Q4" s="5">
        <v>0.1640552995391705</v>
      </c>
      <c r="R4" s="5">
        <v>53.4</v>
      </c>
      <c r="S4" s="8">
        <v>272.2</v>
      </c>
      <c r="T4" s="5">
        <v>4540497887.4200001</v>
      </c>
      <c r="U4" s="5">
        <v>43847430</v>
      </c>
      <c r="V4" s="5">
        <v>103.55220106218312</v>
      </c>
      <c r="W4" s="5">
        <v>1</v>
      </c>
    </row>
    <row r="5" spans="1:24" x14ac:dyDescent="0.35">
      <c r="A5" s="5">
        <v>4</v>
      </c>
      <c r="B5" s="5" t="s">
        <v>58</v>
      </c>
      <c r="C5" s="5">
        <v>3397.1</v>
      </c>
      <c r="D5" s="5">
        <v>118.5332652669325</v>
      </c>
      <c r="E5" s="5">
        <v>27.796040392358801</v>
      </c>
      <c r="F5" s="5">
        <v>10</v>
      </c>
      <c r="G5" s="5">
        <v>75.900001525878906</v>
      </c>
      <c r="H5" s="5">
        <v>18.86783445648706</v>
      </c>
      <c r="I5" s="5">
        <v>49755.315480305027</v>
      </c>
      <c r="J5" s="5">
        <v>-0.41372321405467005</v>
      </c>
      <c r="K5" s="5">
        <v>11.687081678108125</v>
      </c>
      <c r="L5" s="5">
        <v>64.892967224121094</v>
      </c>
      <c r="M5" s="5">
        <v>-5735378446.0435696</v>
      </c>
      <c r="N5" s="5">
        <v>3.1515052783671558</v>
      </c>
      <c r="O5" s="5">
        <v>5.6999998092651403</v>
      </c>
      <c r="P5" s="5">
        <v>1.34</v>
      </c>
      <c r="Q5" s="5">
        <v>0.4587736598863737</v>
      </c>
      <c r="R5" s="5">
        <v>1558.5</v>
      </c>
      <c r="S5" s="8">
        <v>1838.6</v>
      </c>
      <c r="T5" s="5">
        <v>-5735378446.0435696</v>
      </c>
      <c r="U5" s="5">
        <v>24127159</v>
      </c>
      <c r="V5" s="5">
        <v>-237.71462052550694</v>
      </c>
      <c r="W5" s="5">
        <v>0</v>
      </c>
    </row>
    <row r="6" spans="1:24" x14ac:dyDescent="0.35">
      <c r="A6" s="5">
        <v>5</v>
      </c>
      <c r="B6" s="5" t="s">
        <v>59</v>
      </c>
      <c r="C6" s="5">
        <v>10.199999999999999</v>
      </c>
      <c r="D6" s="5">
        <v>65.87499640046704</v>
      </c>
      <c r="E6" s="5">
        <v>8.4405653692484499</v>
      </c>
      <c r="F6" s="5">
        <v>5</v>
      </c>
      <c r="G6" s="5">
        <v>39.400001525878899</v>
      </c>
      <c r="H6" s="5">
        <v>16.649716881945185</v>
      </c>
      <c r="I6" s="5">
        <v>1358.7790288454319</v>
      </c>
      <c r="J6" s="5">
        <v>6.7278359127072633</v>
      </c>
      <c r="K6" s="5">
        <v>1.7617588076722499</v>
      </c>
      <c r="L6" s="5">
        <v>56.435001373291001</v>
      </c>
      <c r="M6" s="5">
        <v>-6217208934.2763395</v>
      </c>
      <c r="N6" s="5">
        <v>1251.8365214719213</v>
      </c>
      <c r="O6" s="5">
        <v>4.0999999046325701</v>
      </c>
      <c r="P6" s="5">
        <v>79</v>
      </c>
      <c r="Q6" s="5">
        <v>0.73529411764705888</v>
      </c>
      <c r="R6" s="5">
        <v>7.5</v>
      </c>
      <c r="S6" s="8">
        <v>2.7</v>
      </c>
      <c r="T6" s="5">
        <v>-6217208934.2763395</v>
      </c>
      <c r="U6" s="5">
        <v>162951560</v>
      </c>
      <c r="V6" s="5">
        <v>-38.153724544130412</v>
      </c>
      <c r="W6" s="5">
        <v>0</v>
      </c>
    </row>
    <row r="7" spans="1:24" x14ac:dyDescent="0.35">
      <c r="A7" s="5">
        <v>6</v>
      </c>
      <c r="B7" s="5" t="s">
        <v>60</v>
      </c>
      <c r="C7" s="5">
        <v>346.3</v>
      </c>
      <c r="D7" s="5">
        <v>100.23748947062221</v>
      </c>
      <c r="E7" s="5">
        <v>20.4006193030567</v>
      </c>
      <c r="F7" s="5">
        <v>14</v>
      </c>
      <c r="G7" s="5">
        <v>63.299999237060497</v>
      </c>
      <c r="H7" s="5">
        <v>12.48825774167271</v>
      </c>
      <c r="I7" s="5">
        <v>8649.9484917506215</v>
      </c>
      <c r="J7" s="5">
        <v>8.3325667901070375</v>
      </c>
      <c r="K7" s="5">
        <v>8.4011355168960815</v>
      </c>
      <c r="L7" s="5">
        <v>63.835739135742202</v>
      </c>
      <c r="M7" s="5">
        <v>45036962275.93</v>
      </c>
      <c r="N7" s="5">
        <v>24.844387028692985</v>
      </c>
      <c r="O7" s="5">
        <v>11.5</v>
      </c>
      <c r="P7" s="5">
        <v>3.48</v>
      </c>
      <c r="Q7" s="5">
        <v>0.5645394166907306</v>
      </c>
      <c r="R7" s="5">
        <v>195.5</v>
      </c>
      <c r="S7" s="8">
        <v>150.80000000000001</v>
      </c>
      <c r="T7" s="5">
        <v>45036962275.93</v>
      </c>
      <c r="U7" s="5">
        <v>207652865</v>
      </c>
      <c r="V7" s="5">
        <v>216.88582180616675</v>
      </c>
      <c r="W7" s="5">
        <v>1</v>
      </c>
    </row>
    <row r="8" spans="1:24" x14ac:dyDescent="0.35">
      <c r="A8" s="5">
        <v>7</v>
      </c>
      <c r="B8" s="5" t="s">
        <v>61</v>
      </c>
      <c r="C8" s="5">
        <v>160.1</v>
      </c>
      <c r="D8" s="5">
        <v>84.557531666346193</v>
      </c>
      <c r="E8" s="5">
        <v>48.5359558722716</v>
      </c>
      <c r="F8" s="5">
        <v>11</v>
      </c>
      <c r="G8" s="5">
        <v>63.599998474121101</v>
      </c>
      <c r="H8" s="5">
        <v>63.978714521103285</v>
      </c>
      <c r="I8" s="5">
        <v>7469.0252468020135</v>
      </c>
      <c r="J8" s="5">
        <v>2.2462254016453613</v>
      </c>
      <c r="K8" s="5">
        <v>5.1740452684684319</v>
      </c>
      <c r="L8" s="5">
        <v>53.453777313232401</v>
      </c>
      <c r="M8" s="5">
        <v>-1086110000</v>
      </c>
      <c r="N8" s="5">
        <v>65.657903463522473</v>
      </c>
      <c r="O8" s="5">
        <v>7.5999999046325701</v>
      </c>
      <c r="P8" s="5">
        <v>1.77</v>
      </c>
      <c r="Q8" s="5">
        <v>0.18051217988757026</v>
      </c>
      <c r="R8" s="5">
        <v>28.9</v>
      </c>
      <c r="S8" s="8">
        <v>131.19999999999999</v>
      </c>
      <c r="T8" s="5">
        <v>-1086110000</v>
      </c>
      <c r="U8" s="5">
        <v>7127822</v>
      </c>
      <c r="V8" s="5">
        <v>-152.37613958373259</v>
      </c>
      <c r="W8" s="5">
        <v>0</v>
      </c>
    </row>
    <row r="9" spans="1:24" x14ac:dyDescent="0.35">
      <c r="A9" s="5">
        <v>8</v>
      </c>
      <c r="B9" s="5" t="s">
        <v>62</v>
      </c>
      <c r="C9" s="5">
        <v>643.5</v>
      </c>
      <c r="D9" s="5">
        <v>83.943219833283351</v>
      </c>
      <c r="E9" s="5">
        <v>16.186175740823298</v>
      </c>
      <c r="F9" s="5">
        <v>13</v>
      </c>
      <c r="G9" s="5">
        <v>67.5</v>
      </c>
      <c r="H9" s="5">
        <v>28.463824488110369</v>
      </c>
      <c r="I9" s="5">
        <v>13792.926054391924</v>
      </c>
      <c r="J9" s="5">
        <v>3.7664169407830599</v>
      </c>
      <c r="K9" s="5">
        <v>3.9938830591677155</v>
      </c>
      <c r="L9" s="5">
        <v>62.140830993652301</v>
      </c>
      <c r="M9" s="5">
        <v>5256059895.2171497</v>
      </c>
      <c r="N9" s="5">
        <v>24.087401752715419</v>
      </c>
      <c r="O9" s="5">
        <v>6.6999998092651403</v>
      </c>
      <c r="P9" s="5">
        <v>676.94</v>
      </c>
      <c r="Q9" s="5">
        <v>0.61181041181041185</v>
      </c>
      <c r="R9" s="5">
        <v>393.7</v>
      </c>
      <c r="S9" s="8">
        <v>249.7</v>
      </c>
      <c r="T9" s="5">
        <v>5256059895.2171497</v>
      </c>
      <c r="U9" s="5">
        <v>17909754</v>
      </c>
      <c r="V9" s="5">
        <v>293.47471189258937</v>
      </c>
      <c r="W9" s="5">
        <v>1</v>
      </c>
    </row>
    <row r="10" spans="1:24" x14ac:dyDescent="0.35">
      <c r="A10" s="5">
        <v>9</v>
      </c>
      <c r="B10" s="5" t="s">
        <v>63</v>
      </c>
      <c r="C10" s="5">
        <v>160.6</v>
      </c>
      <c r="D10" s="5">
        <v>48.98273332900235</v>
      </c>
      <c r="E10" s="5">
        <v>256.78089346432398</v>
      </c>
      <c r="F10" s="5">
        <v>10</v>
      </c>
      <c r="G10" s="5">
        <v>69.800003051757798</v>
      </c>
      <c r="H10" s="5">
        <v>14.190396151505491</v>
      </c>
      <c r="I10" s="5">
        <v>5805.6053854484035</v>
      </c>
      <c r="J10" s="5">
        <v>5.8524319584247593</v>
      </c>
      <c r="K10" s="5">
        <v>8.696971451580664</v>
      </c>
      <c r="L10" s="5">
        <v>70.266189575195298</v>
      </c>
      <c r="M10" s="5">
        <v>-9856793978.2527504</v>
      </c>
      <c r="N10" s="5">
        <v>43.851662009914378</v>
      </c>
      <c r="O10" s="5">
        <v>8.6000003814697301</v>
      </c>
      <c r="P10" s="5">
        <v>3054.12</v>
      </c>
      <c r="Q10" s="5">
        <v>0.31506849315068497</v>
      </c>
      <c r="R10" s="5">
        <v>50.6</v>
      </c>
      <c r="S10" s="8">
        <v>110</v>
      </c>
      <c r="T10" s="5">
        <v>-9856793978.2527504</v>
      </c>
      <c r="U10" s="5">
        <v>48653419</v>
      </c>
      <c r="V10" s="5">
        <v>-202.59201060983506</v>
      </c>
      <c r="W10" s="5">
        <v>0</v>
      </c>
    </row>
    <row r="11" spans="1:24" x14ac:dyDescent="0.35">
      <c r="A11" s="5">
        <v>10</v>
      </c>
      <c r="B11" s="5" t="s">
        <v>64</v>
      </c>
      <c r="C11" s="5">
        <v>250.4</v>
      </c>
      <c r="D11" s="5">
        <v>50.342714392063669</v>
      </c>
      <c r="E11" s="5">
        <v>21.785458074861801</v>
      </c>
      <c r="F11" s="5">
        <v>11</v>
      </c>
      <c r="G11" s="5">
        <v>69</v>
      </c>
      <c r="H11" s="5">
        <v>31.610454637490442</v>
      </c>
      <c r="I11" s="5">
        <v>11824.638102000421</v>
      </c>
      <c r="J11" s="5">
        <v>2.2976477759253555</v>
      </c>
      <c r="K11" s="5">
        <v>5.7283870443850944</v>
      </c>
      <c r="L11" s="5">
        <v>59.417015075683601</v>
      </c>
      <c r="M11" s="5">
        <v>-4420985870.6242504</v>
      </c>
      <c r="N11" s="5">
        <v>95.12875048962006</v>
      </c>
      <c r="O11" s="5">
        <v>9</v>
      </c>
      <c r="P11" s="5">
        <v>538.42999999999995</v>
      </c>
      <c r="Q11" s="5">
        <v>0.15575079872204473</v>
      </c>
      <c r="R11" s="5">
        <v>39</v>
      </c>
      <c r="S11" s="8">
        <v>211.5</v>
      </c>
      <c r="T11" s="5">
        <v>-4420985870.6242504</v>
      </c>
      <c r="U11" s="5">
        <v>4857274</v>
      </c>
      <c r="V11" s="5">
        <v>-910.17839854705551</v>
      </c>
      <c r="W11" s="5">
        <v>0</v>
      </c>
    </row>
    <row r="12" spans="1:24" x14ac:dyDescent="0.35">
      <c r="A12" s="5">
        <v>11</v>
      </c>
      <c r="B12" s="5" t="s">
        <v>65</v>
      </c>
      <c r="C12" s="5">
        <v>307.2</v>
      </c>
      <c r="D12" s="5">
        <v>72.821772712260184</v>
      </c>
      <c r="E12" s="5">
        <v>32.860666838526498</v>
      </c>
      <c r="F12" s="5">
        <v>8</v>
      </c>
      <c r="G12" s="5">
        <v>63.700000762939503</v>
      </c>
      <c r="H12" s="5">
        <v>49.660756360707602</v>
      </c>
      <c r="I12" s="5">
        <v>12149.189583941774</v>
      </c>
      <c r="J12" s="5">
        <v>-0.10451487539141624</v>
      </c>
      <c r="K12" s="5">
        <v>4.0255556938655399</v>
      </c>
      <c r="L12" s="5">
        <v>51.487178802490199</v>
      </c>
      <c r="M12" s="5">
        <v>-8112910893.7761803</v>
      </c>
      <c r="N12" s="5">
        <v>74.595228734810576</v>
      </c>
      <c r="O12" s="5">
        <v>13.1000003814697</v>
      </c>
      <c r="P12" s="5">
        <v>6.81</v>
      </c>
      <c r="Q12" s="5">
        <v>0.3330078125</v>
      </c>
      <c r="R12" s="5">
        <v>102.3</v>
      </c>
      <c r="S12" s="8">
        <v>204.9</v>
      </c>
      <c r="T12" s="5">
        <v>-8112910893.7761803</v>
      </c>
      <c r="U12" s="5">
        <v>4170600</v>
      </c>
      <c r="V12" s="5">
        <v>-1945.2622869074426</v>
      </c>
      <c r="W12" s="5">
        <v>0</v>
      </c>
    </row>
    <row r="13" spans="1:24" x14ac:dyDescent="0.35">
      <c r="A13" s="5">
        <v>12</v>
      </c>
      <c r="B13" s="5" t="s">
        <v>66</v>
      </c>
      <c r="C13" s="5">
        <v>591.5</v>
      </c>
      <c r="D13" s="5">
        <v>80.243084361984728</v>
      </c>
      <c r="E13" s="5">
        <v>22.369862445428101</v>
      </c>
      <c r="F13" s="5">
        <v>9</v>
      </c>
      <c r="G13" s="5">
        <v>60.099998474121101</v>
      </c>
      <c r="H13" s="5">
        <v>79.541108345693914</v>
      </c>
      <c r="I13" s="5">
        <v>18483.716479771614</v>
      </c>
      <c r="J13" s="5">
        <v>1.2359231382677081</v>
      </c>
      <c r="K13" s="5">
        <v>3.5299459619427571</v>
      </c>
      <c r="L13" s="5">
        <v>60.1422729492188</v>
      </c>
      <c r="M13" s="5">
        <v>10286801576.1826</v>
      </c>
      <c r="N13" s="5">
        <v>136.85185856754308</v>
      </c>
      <c r="O13" s="5">
        <v>4</v>
      </c>
      <c r="P13" s="5">
        <v>24.44</v>
      </c>
      <c r="Q13" s="5">
        <v>0.37683854606931533</v>
      </c>
      <c r="R13" s="5">
        <v>222.9</v>
      </c>
      <c r="S13" s="8">
        <v>368.6</v>
      </c>
      <c r="T13" s="5">
        <v>10286801576.1826</v>
      </c>
      <c r="U13" s="5">
        <v>10561633</v>
      </c>
      <c r="V13" s="5">
        <v>973.97832098337449</v>
      </c>
      <c r="W13" s="5">
        <v>1</v>
      </c>
    </row>
    <row r="14" spans="1:24" x14ac:dyDescent="0.35">
      <c r="A14" s="5">
        <v>13</v>
      </c>
      <c r="B14" s="5" t="s">
        <v>67</v>
      </c>
      <c r="C14" s="5">
        <v>5158.7</v>
      </c>
      <c r="D14" s="5">
        <v>49.113100821796337</v>
      </c>
      <c r="E14" s="5">
        <v>23.911749092798502</v>
      </c>
      <c r="F14" s="5">
        <v>10</v>
      </c>
      <c r="G14" s="5">
        <v>78.400001525878906</v>
      </c>
      <c r="H14" s="5">
        <v>53.584093027848525</v>
      </c>
      <c r="I14" s="5">
        <v>53578.756568092838</v>
      </c>
      <c r="J14" s="5">
        <v>-4.6444163545515948E-2</v>
      </c>
      <c r="K14" s="5">
        <v>6.2969177223570663</v>
      </c>
      <c r="L14" s="5">
        <v>63.305877685546903</v>
      </c>
      <c r="M14" s="5">
        <v>17268597992.541599</v>
      </c>
      <c r="N14" s="5">
        <v>135.53570583502909</v>
      </c>
      <c r="O14" s="5">
        <v>6.1999998092651403</v>
      </c>
      <c r="P14" s="5">
        <v>6.73</v>
      </c>
      <c r="Q14" s="5">
        <v>0.72545408727004868</v>
      </c>
      <c r="R14" s="5">
        <v>3742.4</v>
      </c>
      <c r="S14" s="8">
        <v>1416.3</v>
      </c>
      <c r="T14" s="5">
        <v>17268597992.541599</v>
      </c>
      <c r="U14" s="5">
        <v>5731118</v>
      </c>
      <c r="V14" s="5">
        <v>3013.1290251817531</v>
      </c>
      <c r="W14" s="5">
        <v>1</v>
      </c>
    </row>
    <row r="15" spans="1:24" x14ac:dyDescent="0.35">
      <c r="A15" s="5">
        <v>14</v>
      </c>
      <c r="B15" s="5" t="s">
        <v>68</v>
      </c>
      <c r="C15" s="5">
        <v>82.6</v>
      </c>
      <c r="D15" s="5">
        <v>36.317941814843827</v>
      </c>
      <c r="E15" s="5">
        <v>12.598445373194201</v>
      </c>
      <c r="F15" s="5">
        <v>15</v>
      </c>
      <c r="G15" s="5">
        <v>69.800003051757798</v>
      </c>
      <c r="H15" s="5">
        <v>25.168097600391153</v>
      </c>
      <c r="I15" s="5">
        <v>6722.2235357576801</v>
      </c>
      <c r="J15" s="5">
        <v>0.80687721306560434</v>
      </c>
      <c r="K15" s="5">
        <v>4.201176329372224</v>
      </c>
      <c r="L15" s="5">
        <v>66.784072875976605</v>
      </c>
      <c r="M15" s="5">
        <v>-7623200000</v>
      </c>
      <c r="N15" s="5">
        <v>220.42622645415028</v>
      </c>
      <c r="O15" s="5">
        <v>14.1000003814697</v>
      </c>
      <c r="P15" s="5">
        <v>46.15</v>
      </c>
      <c r="Q15" s="5">
        <v>0.18401937046004843</v>
      </c>
      <c r="R15" s="5">
        <v>15.2</v>
      </c>
      <c r="S15" s="8">
        <v>67.5</v>
      </c>
      <c r="T15" s="5">
        <v>-7623200000</v>
      </c>
      <c r="U15" s="5">
        <v>10648791</v>
      </c>
      <c r="V15" s="5">
        <v>-715.87469413194412</v>
      </c>
      <c r="W15" s="5">
        <v>0</v>
      </c>
    </row>
    <row r="16" spans="1:24" x14ac:dyDescent="0.35">
      <c r="A16" s="5">
        <v>15</v>
      </c>
      <c r="B16" s="5" t="s">
        <v>69</v>
      </c>
      <c r="C16" s="5">
        <v>98.8</v>
      </c>
      <c r="D16" s="5">
        <v>48.994442942628865</v>
      </c>
      <c r="E16" s="5">
        <v>11.027544545971701</v>
      </c>
      <c r="F16" s="5">
        <v>15</v>
      </c>
      <c r="G16" s="5">
        <v>55.5</v>
      </c>
      <c r="H16" s="5">
        <v>19.679911077915008</v>
      </c>
      <c r="I16" s="5">
        <v>6018.5268684878201</v>
      </c>
      <c r="J16" s="5">
        <v>0.90947268980043816</v>
      </c>
      <c r="K16" s="5">
        <v>5.4271414200835073</v>
      </c>
      <c r="L16" s="5">
        <v>68.514221191406307</v>
      </c>
      <c r="M16" s="5">
        <v>1567324878.5527101</v>
      </c>
      <c r="N16" s="5">
        <v>65.973055242390075</v>
      </c>
      <c r="O16" s="5">
        <v>4.6999998092651403</v>
      </c>
      <c r="P16" s="5">
        <v>1</v>
      </c>
      <c r="Q16" s="5">
        <v>0.2145748987854251</v>
      </c>
      <c r="R16" s="5">
        <v>21.2</v>
      </c>
      <c r="S16" s="8">
        <v>77.599999999999994</v>
      </c>
      <c r="T16" s="5">
        <v>1567324878.5527101</v>
      </c>
      <c r="U16" s="5">
        <v>16385068</v>
      </c>
      <c r="V16" s="5">
        <v>95.655683488937001</v>
      </c>
      <c r="W16" s="5">
        <v>1</v>
      </c>
    </row>
    <row r="17" spans="1:23" x14ac:dyDescent="0.35">
      <c r="A17" s="5">
        <v>16</v>
      </c>
      <c r="B17" s="5" t="s">
        <v>70</v>
      </c>
      <c r="C17" s="5">
        <v>48.4</v>
      </c>
      <c r="D17" s="5">
        <v>47.701052407831064</v>
      </c>
      <c r="E17" s="5">
        <v>33.348842388384497</v>
      </c>
      <c r="F17" s="5">
        <v>10</v>
      </c>
      <c r="G17" s="5">
        <v>49.200000762939503</v>
      </c>
      <c r="H17" s="5">
        <v>19.526742668310945</v>
      </c>
      <c r="I17" s="5">
        <v>4146.7441286273024</v>
      </c>
      <c r="J17" s="5">
        <v>3.8752202293206466</v>
      </c>
      <c r="K17" s="5">
        <v>5.2625137682046264</v>
      </c>
      <c r="L17" s="5">
        <v>61.983814239502003</v>
      </c>
      <c r="M17" s="5">
        <v>-5185900000</v>
      </c>
      <c r="N17" s="5">
        <v>154.74495147443076</v>
      </c>
      <c r="O17" s="5">
        <v>2.7000000476837198</v>
      </c>
      <c r="P17" s="5">
        <v>7.82</v>
      </c>
      <c r="Q17" s="5">
        <v>0.20041322314049587</v>
      </c>
      <c r="R17" s="5">
        <v>9.6999999999999993</v>
      </c>
      <c r="S17" s="8">
        <v>38.700000000000003</v>
      </c>
      <c r="T17" s="5">
        <v>-5185900000</v>
      </c>
      <c r="U17" s="5">
        <v>16582469</v>
      </c>
      <c r="V17" s="5">
        <v>-312.73388781851486</v>
      </c>
      <c r="W17" s="5">
        <v>0</v>
      </c>
    </row>
    <row r="18" spans="1:23" x14ac:dyDescent="0.35">
      <c r="A18" s="5">
        <v>17</v>
      </c>
      <c r="B18" s="5" t="s">
        <v>71</v>
      </c>
      <c r="C18" s="5">
        <v>316.7</v>
      </c>
      <c r="D18" s="5">
        <v>60.05166045930698</v>
      </c>
      <c r="E18" s="5">
        <v>14.699200102272099</v>
      </c>
      <c r="F18" s="5">
        <v>8</v>
      </c>
      <c r="G18" s="5">
        <v>65.599998474121094</v>
      </c>
      <c r="H18" s="5">
        <v>89.536833659323236</v>
      </c>
      <c r="I18" s="5">
        <v>12820.088196305347</v>
      </c>
      <c r="J18" s="5">
        <v>0.95928436697556663</v>
      </c>
      <c r="K18" s="5">
        <v>2.7997891843975475</v>
      </c>
      <c r="L18" s="5">
        <v>55.751632690429702</v>
      </c>
      <c r="M18" s="5">
        <v>5219066491.12533</v>
      </c>
      <c r="N18" s="5">
        <v>108.40630730144703</v>
      </c>
      <c r="O18" s="5">
        <v>5.0999999046325701</v>
      </c>
      <c r="P18" s="5">
        <v>281.52</v>
      </c>
      <c r="Q18" s="5">
        <v>0.49857909693716457</v>
      </c>
      <c r="R18" s="5">
        <v>157.9</v>
      </c>
      <c r="S18" s="8">
        <v>158.69999999999999</v>
      </c>
      <c r="T18" s="5">
        <v>5219066491.12533</v>
      </c>
      <c r="U18" s="5">
        <v>9817958</v>
      </c>
      <c r="V18" s="5">
        <v>531.58370519871141</v>
      </c>
      <c r="W18" s="5">
        <v>1</v>
      </c>
    </row>
    <row r="19" spans="1:23" x14ac:dyDescent="0.35">
      <c r="A19" s="5">
        <v>18</v>
      </c>
      <c r="B19" s="5" t="s">
        <v>72</v>
      </c>
      <c r="C19" s="5">
        <v>59.7</v>
      </c>
      <c r="D19" s="5">
        <v>75.560126824198136</v>
      </c>
      <c r="E19" s="5">
        <v>14.0561471856984</v>
      </c>
      <c r="F19" s="5">
        <v>8</v>
      </c>
      <c r="G19" s="5">
        <v>30.600000381469702</v>
      </c>
      <c r="H19" s="5">
        <v>19.176473523490046</v>
      </c>
      <c r="I19" s="5">
        <v>1709.5918081165546</v>
      </c>
      <c r="J19" s="5">
        <v>3.6117884366006194</v>
      </c>
      <c r="K19" s="5">
        <v>4.0645082863479942</v>
      </c>
      <c r="L19" s="5">
        <v>53.929225921630902</v>
      </c>
      <c r="M19" s="5">
        <v>-107475549275.98399</v>
      </c>
      <c r="N19" s="5">
        <v>445.37057974767839</v>
      </c>
      <c r="O19" s="5">
        <v>3.5</v>
      </c>
      <c r="P19" s="5">
        <v>67.31</v>
      </c>
      <c r="Q19" s="5">
        <v>0.77889447236180898</v>
      </c>
      <c r="R19" s="5">
        <v>46.5</v>
      </c>
      <c r="S19" s="8">
        <v>13.2</v>
      </c>
      <c r="T19" s="5">
        <v>-107475549275.98399</v>
      </c>
      <c r="U19" s="5">
        <v>1324171354</v>
      </c>
      <c r="V19" s="5">
        <v>-81.164381748122295</v>
      </c>
      <c r="W19" s="5">
        <v>0</v>
      </c>
    </row>
    <row r="20" spans="1:23" x14ac:dyDescent="0.35">
      <c r="A20" s="5">
        <v>19</v>
      </c>
      <c r="B20" s="5" t="s">
        <v>73</v>
      </c>
      <c r="C20" s="5">
        <v>76.8</v>
      </c>
      <c r="D20" s="5">
        <v>40.340561894473467</v>
      </c>
      <c r="E20" s="5">
        <v>17.387087117622599</v>
      </c>
      <c r="F20" s="5">
        <v>9</v>
      </c>
      <c r="G20" s="5">
        <v>45.5</v>
      </c>
      <c r="H20" s="5">
        <v>19.080906503708146</v>
      </c>
      <c r="I20" s="5">
        <v>3570.2948881176421</v>
      </c>
      <c r="J20" s="5">
        <v>2.4501282439343157</v>
      </c>
      <c r="K20" s="5">
        <v>6.3028866753084278</v>
      </c>
      <c r="L20" s="5">
        <v>66.372047424316406</v>
      </c>
      <c r="M20" s="5">
        <v>15436532611.2591</v>
      </c>
      <c r="N20" s="5">
        <v>144.13765739110275</v>
      </c>
      <c r="O20" s="5">
        <v>5.5999999046325701</v>
      </c>
      <c r="P20" s="5">
        <v>13303.68</v>
      </c>
      <c r="Q20" s="5">
        <v>0.76302083333333337</v>
      </c>
      <c r="R20" s="5">
        <v>58.6</v>
      </c>
      <c r="S20" s="8">
        <v>18.2</v>
      </c>
      <c r="T20" s="5">
        <v>15436532611.2591</v>
      </c>
      <c r="U20" s="5">
        <v>261115456</v>
      </c>
      <c r="V20" s="5">
        <v>59.117651814755462</v>
      </c>
      <c r="W20" s="5">
        <v>1</v>
      </c>
    </row>
    <row r="21" spans="1:23" x14ac:dyDescent="0.35">
      <c r="A21" s="5">
        <v>20</v>
      </c>
      <c r="B21" s="5" t="s">
        <v>74</v>
      </c>
      <c r="C21" s="5">
        <v>1831.2</v>
      </c>
      <c r="D21" s="5">
        <v>84.793980492909043</v>
      </c>
      <c r="E21" s="5">
        <v>18.857574369466999</v>
      </c>
      <c r="F21" s="5">
        <v>13</v>
      </c>
      <c r="G21" s="5">
        <v>80.900001525878906</v>
      </c>
      <c r="H21" s="5">
        <v>30.267289365379746</v>
      </c>
      <c r="I21" s="5">
        <v>37180.527111525829</v>
      </c>
      <c r="J21" s="5">
        <v>0.84329424542748654</v>
      </c>
      <c r="K21" s="5">
        <v>9.6179203747491329</v>
      </c>
      <c r="L21" s="5">
        <v>64.227287292480497</v>
      </c>
      <c r="M21" s="5">
        <v>-7364500000</v>
      </c>
      <c r="N21" s="5">
        <v>394.91682070240296</v>
      </c>
      <c r="O21" s="5">
        <v>4.8000001907348597</v>
      </c>
      <c r="P21" s="5">
        <v>3.84</v>
      </c>
      <c r="Q21" s="5">
        <v>0.53287461773700306</v>
      </c>
      <c r="R21" s="5">
        <v>975.8</v>
      </c>
      <c r="S21" s="8">
        <v>855.4</v>
      </c>
      <c r="T21" s="5">
        <v>-7364500000</v>
      </c>
      <c r="U21" s="5">
        <v>8547100</v>
      </c>
      <c r="V21" s="5">
        <v>-861.63728048109886</v>
      </c>
      <c r="W21" s="5">
        <v>0</v>
      </c>
    </row>
    <row r="22" spans="1:23" x14ac:dyDescent="0.35">
      <c r="A22" s="5">
        <v>21</v>
      </c>
      <c r="B22" s="5" t="s">
        <v>75</v>
      </c>
      <c r="C22" s="5">
        <v>269.39999999999998</v>
      </c>
      <c r="D22" s="5">
        <v>63.283321537804625</v>
      </c>
      <c r="E22" s="5">
        <v>5.0913629308228003</v>
      </c>
      <c r="F22" s="5">
        <v>6</v>
      </c>
      <c r="G22" s="5">
        <v>66.699996948242202</v>
      </c>
      <c r="H22" s="5">
        <v>31.36650536922026</v>
      </c>
      <c r="I22" s="5">
        <v>4878.5757913726338</v>
      </c>
      <c r="J22" s="5">
        <v>4.5953855890771536</v>
      </c>
      <c r="K22" s="5">
        <v>6.6896271905644848</v>
      </c>
      <c r="L22" s="5">
        <v>67.021240234375</v>
      </c>
      <c r="M22" s="5">
        <v>-2987015146.5603099</v>
      </c>
      <c r="N22" s="5">
        <v>266.05309325946445</v>
      </c>
      <c r="O22" s="5">
        <v>13.199999809265099</v>
      </c>
      <c r="P22" s="5">
        <v>117.82</v>
      </c>
      <c r="Q22" s="5">
        <v>0.39643652561247217</v>
      </c>
      <c r="R22" s="5">
        <v>106.8</v>
      </c>
      <c r="S22" s="8">
        <v>162.6</v>
      </c>
      <c r="T22" s="5">
        <v>-2987015146.5603099</v>
      </c>
      <c r="U22" s="5">
        <v>2881355</v>
      </c>
      <c r="V22" s="5">
        <v>-1036.6702980230864</v>
      </c>
      <c r="W22" s="5">
        <v>0</v>
      </c>
    </row>
    <row r="23" spans="1:23" x14ac:dyDescent="0.35">
      <c r="A23" s="5">
        <v>22</v>
      </c>
      <c r="B23" s="5" t="s">
        <v>76</v>
      </c>
      <c r="C23" s="5">
        <v>3731.7</v>
      </c>
      <c r="D23" s="5">
        <v>242.82902617562576</v>
      </c>
      <c r="E23" s="5">
        <v>34.104263582020799</v>
      </c>
      <c r="F23" s="5">
        <v>9</v>
      </c>
      <c r="G23" s="5">
        <v>69.599998474121094</v>
      </c>
      <c r="H23" s="5">
        <v>16.1429941379191</v>
      </c>
      <c r="I23" s="5">
        <v>38900.569305843121</v>
      </c>
      <c r="J23" s="5">
        <v>0.26786738475546201</v>
      </c>
      <c r="K23" s="5">
        <v>3.3559391258928697</v>
      </c>
      <c r="L23" s="5">
        <v>60.455848693847699</v>
      </c>
      <c r="M23" s="5">
        <v>51217641420.544998</v>
      </c>
      <c r="N23" s="5">
        <v>348.35009600614438</v>
      </c>
      <c r="O23" s="5">
        <v>3.0999999046325701</v>
      </c>
      <c r="P23" s="5">
        <v>108.47</v>
      </c>
      <c r="Q23" s="5">
        <v>0.75123938151512726</v>
      </c>
      <c r="R23" s="5">
        <v>2803.4</v>
      </c>
      <c r="S23" s="8">
        <v>928.3</v>
      </c>
      <c r="T23" s="5">
        <v>51217641420.544998</v>
      </c>
      <c r="U23" s="5">
        <v>126994511</v>
      </c>
      <c r="V23" s="5">
        <v>403.30594619593438</v>
      </c>
      <c r="W23" s="5">
        <v>1</v>
      </c>
    </row>
    <row r="24" spans="1:23" x14ac:dyDescent="0.35">
      <c r="A24" s="5">
        <v>23</v>
      </c>
      <c r="B24" s="5" t="s">
        <v>77</v>
      </c>
      <c r="C24" s="5">
        <v>104.1</v>
      </c>
      <c r="D24" s="5">
        <v>121.87657004600064</v>
      </c>
      <c r="E24" s="5">
        <v>15.0845235587816</v>
      </c>
      <c r="F24" s="5">
        <v>10</v>
      </c>
      <c r="G24" s="5">
        <v>80.300003051757798</v>
      </c>
      <c r="H24" s="5">
        <v>19.40254255362899</v>
      </c>
      <c r="I24" s="5">
        <v>4087.9375167203029</v>
      </c>
      <c r="J24" s="5">
        <v>1.007517543773659</v>
      </c>
      <c r="K24" s="5">
        <v>6.3296529865590117</v>
      </c>
      <c r="L24" s="5">
        <v>39.162662506103501</v>
      </c>
      <c r="M24" s="5">
        <v>-9523239436.6197205</v>
      </c>
      <c r="N24" s="5">
        <v>106.50824510024781</v>
      </c>
      <c r="O24" s="5">
        <v>15.300000190734901</v>
      </c>
      <c r="P24" s="5">
        <v>0.71</v>
      </c>
      <c r="Q24" s="5">
        <v>0.11431316042267052</v>
      </c>
      <c r="R24" s="5">
        <v>11.9</v>
      </c>
      <c r="S24" s="8">
        <v>92.2</v>
      </c>
      <c r="T24" s="5">
        <v>-9523239436.6197205</v>
      </c>
      <c r="U24" s="5">
        <v>9455802</v>
      </c>
      <c r="V24" s="5">
        <v>-1007.1318579449655</v>
      </c>
      <c r="W24" s="5">
        <v>0</v>
      </c>
    </row>
    <row r="25" spans="1:23" x14ac:dyDescent="0.35">
      <c r="A25" s="5">
        <v>24</v>
      </c>
      <c r="B25" s="5" t="s">
        <v>78</v>
      </c>
      <c r="C25" s="5">
        <v>53</v>
      </c>
      <c r="D25" s="5">
        <v>42.39321019239172</v>
      </c>
      <c r="E25" s="5">
        <v>2.95661789934928</v>
      </c>
      <c r="F25" s="5">
        <v>9</v>
      </c>
      <c r="G25" s="5">
        <v>61.599998474121101</v>
      </c>
      <c r="H25" s="5">
        <v>31.8750507492365</v>
      </c>
      <c r="I25" s="5">
        <v>7714.69356810299</v>
      </c>
      <c r="J25" s="5">
        <v>13.63843361673392</v>
      </c>
      <c r="K25" s="5">
        <v>4.5205777621204737</v>
      </c>
      <c r="L25" s="5">
        <v>71.002754211425795</v>
      </c>
      <c r="M25" s="5">
        <v>9193196708.1742897</v>
      </c>
      <c r="N25" s="5">
        <v>6.5912497684927951</v>
      </c>
      <c r="O25" s="5">
        <v>5</v>
      </c>
      <c r="P25" s="5">
        <v>342.16</v>
      </c>
      <c r="Q25" s="5">
        <v>0.17169811320754716</v>
      </c>
      <c r="R25" s="5">
        <v>9.1</v>
      </c>
      <c r="S25" s="8">
        <v>43.9</v>
      </c>
      <c r="T25" s="5">
        <v>9193196708.1742897</v>
      </c>
      <c r="U25" s="5">
        <v>17797032</v>
      </c>
      <c r="V25" s="5">
        <v>516.55785684794466</v>
      </c>
      <c r="W25" s="5">
        <v>1</v>
      </c>
    </row>
    <row r="26" spans="1:23" x14ac:dyDescent="0.35">
      <c r="A26" s="5">
        <v>25</v>
      </c>
      <c r="B26" s="5" t="s">
        <v>79</v>
      </c>
      <c r="C26" s="5">
        <v>40.5</v>
      </c>
      <c r="D26" s="5">
        <v>38.617468305562113</v>
      </c>
      <c r="E26" s="5">
        <v>5.4314596566116702</v>
      </c>
      <c r="F26" s="5">
        <v>12</v>
      </c>
      <c r="G26" s="5">
        <v>29.200000762939499</v>
      </c>
      <c r="H26" s="5">
        <v>14.569722554180615</v>
      </c>
      <c r="I26" s="5">
        <v>1455.3597653646882</v>
      </c>
      <c r="J26" s="5">
        <v>8.0262561831547572</v>
      </c>
      <c r="K26" s="5">
        <v>0.88014692494342694</v>
      </c>
      <c r="L26" s="5">
        <v>65.443214416503906</v>
      </c>
      <c r="M26" s="5">
        <v>-7890178992.1919203</v>
      </c>
      <c r="N26" s="5">
        <v>85.148763045999232</v>
      </c>
      <c r="O26" s="5">
        <v>11.300000190734901</v>
      </c>
      <c r="P26" s="5">
        <v>101.5</v>
      </c>
      <c r="Q26" s="5">
        <v>0.38024691358024693</v>
      </c>
      <c r="R26" s="5">
        <v>15.4</v>
      </c>
      <c r="S26" s="8">
        <v>25.1</v>
      </c>
      <c r="T26" s="5">
        <v>-7890178992.1919203</v>
      </c>
      <c r="U26" s="5">
        <v>48461567</v>
      </c>
      <c r="V26" s="5">
        <v>-162.81312142036018</v>
      </c>
      <c r="W26" s="5">
        <v>0</v>
      </c>
    </row>
    <row r="27" spans="1:23" x14ac:dyDescent="0.35">
      <c r="A27" s="5">
        <v>26</v>
      </c>
      <c r="B27" s="5" t="s">
        <v>80</v>
      </c>
      <c r="C27" s="5">
        <v>280.39999999999998</v>
      </c>
      <c r="D27" s="5">
        <v>106.03123414491473</v>
      </c>
      <c r="E27" s="5">
        <v>14.270466878464999</v>
      </c>
      <c r="F27" s="5">
        <v>9</v>
      </c>
      <c r="G27" s="5">
        <v>69.800003051757798</v>
      </c>
      <c r="H27" s="5">
        <v>48.232288564044104</v>
      </c>
      <c r="I27" s="5">
        <v>27359.230329759368</v>
      </c>
      <c r="J27" s="5">
        <v>-6.1336436286868832</v>
      </c>
      <c r="K27" s="5">
        <v>25.007382303580133</v>
      </c>
      <c r="L27" s="5">
        <v>69.606544494628906</v>
      </c>
      <c r="M27" s="5">
        <v>20051196162.205799</v>
      </c>
      <c r="N27" s="5">
        <v>227.41773288439956</v>
      </c>
      <c r="O27" s="5">
        <v>2.7000000476837198</v>
      </c>
      <c r="P27" s="5">
        <v>0.3</v>
      </c>
      <c r="Q27" s="5">
        <v>0.16440798858773184</v>
      </c>
      <c r="R27" s="5">
        <v>46.1</v>
      </c>
      <c r="S27" s="8">
        <v>234.3</v>
      </c>
      <c r="T27" s="5">
        <v>20051196162.205799</v>
      </c>
      <c r="U27" s="5">
        <v>4052584</v>
      </c>
      <c r="V27" s="5">
        <v>4947.7558422492411</v>
      </c>
      <c r="W27" s="5">
        <v>1</v>
      </c>
    </row>
    <row r="28" spans="1:23" x14ac:dyDescent="0.35">
      <c r="A28" s="5">
        <v>27</v>
      </c>
      <c r="B28" s="5" t="s">
        <v>81</v>
      </c>
      <c r="C28" s="5">
        <v>268.60000000000002</v>
      </c>
      <c r="D28" s="5">
        <v>267.38836338275297</v>
      </c>
      <c r="E28" s="5">
        <v>24.090491378501</v>
      </c>
      <c r="F28" s="5">
        <v>9</v>
      </c>
      <c r="G28" s="5">
        <v>69.599998474121094</v>
      </c>
      <c r="H28" s="5">
        <v>25.494475212452588</v>
      </c>
      <c r="I28" s="5">
        <v>8257.2943905266402</v>
      </c>
      <c r="J28" s="5">
        <v>-1.6842060851503078</v>
      </c>
      <c r="K28" s="5">
        <v>17.188654345507747</v>
      </c>
      <c r="L28" s="5">
        <v>47.144081115722699</v>
      </c>
      <c r="M28" s="5">
        <v>-13637405545.047701</v>
      </c>
      <c r="N28" s="5">
        <v>587.16207233626585</v>
      </c>
      <c r="O28" s="5">
        <v>6.5</v>
      </c>
      <c r="P28" s="5">
        <v>1507.5</v>
      </c>
      <c r="Q28" s="5">
        <v>0.3060312732688012</v>
      </c>
      <c r="R28" s="5">
        <v>82.2</v>
      </c>
      <c r="S28" s="8">
        <v>186.4</v>
      </c>
      <c r="T28" s="5">
        <v>-13637405545.047701</v>
      </c>
      <c r="U28" s="5">
        <v>6006668</v>
      </c>
      <c r="V28" s="5">
        <v>-2270.3777776710317</v>
      </c>
      <c r="W28" s="5">
        <v>0</v>
      </c>
    </row>
    <row r="29" spans="1:23" x14ac:dyDescent="0.35">
      <c r="A29" s="5">
        <v>28</v>
      </c>
      <c r="B29" s="5" t="s">
        <v>82</v>
      </c>
      <c r="C29" s="5">
        <v>452.2</v>
      </c>
      <c r="D29" s="5">
        <v>130.48036793237895</v>
      </c>
      <c r="E29" s="5">
        <v>11.485209432368601</v>
      </c>
      <c r="F29" s="5">
        <v>6</v>
      </c>
      <c r="G29" s="5">
        <v>60.400001525878899</v>
      </c>
      <c r="H29" s="5">
        <v>67.667219458264242</v>
      </c>
      <c r="I29" s="5">
        <v>9508.2377496430036</v>
      </c>
      <c r="J29" s="5">
        <v>1.9512063476409054</v>
      </c>
      <c r="K29" s="5">
        <v>5.7889994482494949</v>
      </c>
      <c r="L29" s="5">
        <v>64.289619445800795</v>
      </c>
      <c r="M29" s="5">
        <v>24376589315.482399</v>
      </c>
      <c r="N29" s="5">
        <v>94.923953736113219</v>
      </c>
      <c r="O29" s="5">
        <v>3.5</v>
      </c>
      <c r="P29" s="5">
        <v>4.21</v>
      </c>
      <c r="Q29" s="5">
        <v>0.65966386554621848</v>
      </c>
      <c r="R29" s="5">
        <v>298.3</v>
      </c>
      <c r="S29" s="8">
        <v>153.9</v>
      </c>
      <c r="T29" s="5">
        <v>24376589315.482399</v>
      </c>
      <c r="U29" s="5">
        <v>31187265</v>
      </c>
      <c r="V29" s="5">
        <v>781.6199758293136</v>
      </c>
      <c r="W29" s="5">
        <v>1</v>
      </c>
    </row>
    <row r="30" spans="1:23" x14ac:dyDescent="0.35">
      <c r="A30" s="5">
        <v>29</v>
      </c>
      <c r="B30" s="5" t="s">
        <v>83</v>
      </c>
      <c r="C30" s="5">
        <v>608.1</v>
      </c>
      <c r="D30" s="5">
        <v>110.00368660557767</v>
      </c>
      <c r="E30" s="5">
        <v>20.3988923758906</v>
      </c>
      <c r="F30" s="5">
        <v>11</v>
      </c>
      <c r="G30" s="5">
        <v>67.300003051757798</v>
      </c>
      <c r="H30" s="5">
        <v>44.488291403719217</v>
      </c>
      <c r="I30" s="5">
        <v>9630.9440282969463</v>
      </c>
      <c r="J30" s="5">
        <v>2.0847740772122307</v>
      </c>
      <c r="K30" s="5">
        <v>10.088742650194913</v>
      </c>
      <c r="L30" s="5">
        <v>58.965003967285199</v>
      </c>
      <c r="M30" s="5">
        <v>-2047581194.1644499</v>
      </c>
      <c r="N30" s="5">
        <v>622.40049261083743</v>
      </c>
      <c r="O30" s="5">
        <v>7.3000001907348597</v>
      </c>
      <c r="P30" s="5">
        <v>35.369999999999997</v>
      </c>
      <c r="Q30" s="5">
        <v>0.71123170531162638</v>
      </c>
      <c r="R30" s="5">
        <v>432.5</v>
      </c>
      <c r="S30" s="8">
        <v>175.5</v>
      </c>
      <c r="T30" s="5">
        <v>-2047581194.1644499</v>
      </c>
      <c r="U30" s="5">
        <v>1263473</v>
      </c>
      <c r="V30" s="5">
        <v>-1620.5975071603825</v>
      </c>
      <c r="W30" s="5">
        <v>0</v>
      </c>
    </row>
    <row r="31" spans="1:23" x14ac:dyDescent="0.35">
      <c r="A31" s="5">
        <v>30</v>
      </c>
      <c r="B31" s="5" t="s">
        <v>84</v>
      </c>
      <c r="C31" s="5">
        <v>189.4</v>
      </c>
      <c r="D31" s="5">
        <v>55.025329081243704</v>
      </c>
      <c r="E31" s="5">
        <v>14.154485760726001</v>
      </c>
      <c r="F31" s="5">
        <v>14</v>
      </c>
      <c r="G31" s="5">
        <v>61.299999237060497</v>
      </c>
      <c r="H31" s="5">
        <v>38.159882203936931</v>
      </c>
      <c r="I31" s="5">
        <v>8208.555984331917</v>
      </c>
      <c r="J31" s="5">
        <v>4.6095826019501231</v>
      </c>
      <c r="K31" s="5">
        <v>3.0464365014938122</v>
      </c>
      <c r="L31" s="5">
        <v>61.279136657714801</v>
      </c>
      <c r="M31" s="5">
        <v>-13072862436.6588</v>
      </c>
      <c r="N31" s="5">
        <v>65.608900949098484</v>
      </c>
      <c r="O31" s="5">
        <v>3.9000000953674299</v>
      </c>
      <c r="P31" s="5">
        <v>18.690000000000001</v>
      </c>
      <c r="Q31" s="5">
        <v>0.45881731784582896</v>
      </c>
      <c r="R31" s="5">
        <v>86.9</v>
      </c>
      <c r="S31" s="8">
        <v>102.6</v>
      </c>
      <c r="T31" s="5">
        <v>-13072862436.6588</v>
      </c>
      <c r="U31" s="5">
        <v>127540423</v>
      </c>
      <c r="V31" s="5">
        <v>-102.49975756046223</v>
      </c>
      <c r="W31" s="5">
        <v>0</v>
      </c>
    </row>
    <row r="32" spans="1:23" x14ac:dyDescent="0.35">
      <c r="A32" s="5">
        <v>31</v>
      </c>
      <c r="B32" s="5" t="s">
        <v>85</v>
      </c>
      <c r="C32" s="5">
        <v>102.3</v>
      </c>
      <c r="D32" s="5">
        <v>118.33393281342146</v>
      </c>
      <c r="E32" s="5">
        <v>24.665198887725602</v>
      </c>
      <c r="F32" s="5">
        <v>9</v>
      </c>
      <c r="G32" s="5">
        <v>46.400001525878899</v>
      </c>
      <c r="H32" s="5">
        <v>35.090279780222595</v>
      </c>
      <c r="I32" s="5">
        <v>2892.7755605473599</v>
      </c>
      <c r="J32" s="5">
        <v>1.60184142275439</v>
      </c>
      <c r="K32" s="5">
        <v>5.1086474438866105</v>
      </c>
      <c r="L32" s="5">
        <v>49.086994171142599</v>
      </c>
      <c r="M32" s="5">
        <v>-17712474471.549198</v>
      </c>
      <c r="N32" s="5">
        <v>79.042764956307423</v>
      </c>
      <c r="O32" s="5">
        <v>10.800000190734901</v>
      </c>
      <c r="P32" s="5">
        <v>9.81</v>
      </c>
      <c r="Q32" s="5">
        <v>0.4095796676441838</v>
      </c>
      <c r="R32" s="5">
        <v>41.9</v>
      </c>
      <c r="S32" s="8">
        <v>60.4</v>
      </c>
      <c r="T32" s="5">
        <v>-17712474471.549198</v>
      </c>
      <c r="U32" s="5">
        <v>35276786</v>
      </c>
      <c r="V32" s="5">
        <v>-502.10000626330299</v>
      </c>
      <c r="W32" s="5">
        <v>0</v>
      </c>
    </row>
    <row r="33" spans="1:23" x14ac:dyDescent="0.35">
      <c r="A33" s="5">
        <v>32</v>
      </c>
      <c r="B33" s="5" t="s">
        <v>86</v>
      </c>
      <c r="C33" s="5">
        <v>311.39999999999998</v>
      </c>
      <c r="D33" s="5">
        <v>53.374769071100594</v>
      </c>
      <c r="E33" s="5">
        <v>14.697603204333101</v>
      </c>
      <c r="F33" s="5">
        <v>7</v>
      </c>
      <c r="G33" s="5">
        <v>55.599998474121101</v>
      </c>
      <c r="H33" s="5">
        <v>42.231517731729639</v>
      </c>
      <c r="I33" s="5">
        <v>4414.9789473503633</v>
      </c>
      <c r="J33" s="5">
        <v>7.906137660614192</v>
      </c>
      <c r="K33" s="5">
        <v>1.3127565906394782</v>
      </c>
      <c r="L33" s="5">
        <v>61.258777618408203</v>
      </c>
      <c r="M33" s="5">
        <v>-2179688346.4330702</v>
      </c>
      <c r="N33" s="5">
        <v>3.0119556899755859</v>
      </c>
      <c r="O33" s="5">
        <v>23.399999618530298</v>
      </c>
      <c r="P33" s="5">
        <v>14.71</v>
      </c>
      <c r="Q33" s="5">
        <v>0.68336544637122676</v>
      </c>
      <c r="R33" s="5">
        <v>212.8</v>
      </c>
      <c r="S33" s="8">
        <v>98.6</v>
      </c>
      <c r="T33" s="5">
        <v>-2179688346.4330702</v>
      </c>
      <c r="U33" s="5">
        <v>2479713</v>
      </c>
      <c r="V33" s="5">
        <v>-879.00831524981731</v>
      </c>
      <c r="W33" s="5">
        <v>0</v>
      </c>
    </row>
    <row r="34" spans="1:23" x14ac:dyDescent="0.35">
      <c r="A34" s="5">
        <v>33</v>
      </c>
      <c r="B34" s="5" t="s">
        <v>87</v>
      </c>
      <c r="C34" s="5">
        <v>6.2</v>
      </c>
      <c r="D34" s="5">
        <v>20.383846843860127</v>
      </c>
      <c r="E34" s="5">
        <v>5.3629287248982598</v>
      </c>
      <c r="F34" s="5">
        <v>9</v>
      </c>
      <c r="G34" s="5">
        <v>57.299999237060497</v>
      </c>
      <c r="H34" s="5">
        <v>9.4712868813499469</v>
      </c>
      <c r="I34" s="5">
        <v>2175.673441622117</v>
      </c>
      <c r="J34" s="5">
        <v>9.5436700703843087</v>
      </c>
      <c r="K34" s="5">
        <v>9.6287120864750886</v>
      </c>
      <c r="L34" s="5">
        <v>55.1508979797363</v>
      </c>
      <c r="M34" s="5">
        <v>-534360728.07565099</v>
      </c>
      <c r="N34" s="5">
        <v>204.21142549710683</v>
      </c>
      <c r="O34" s="5">
        <v>5</v>
      </c>
      <c r="P34" s="5">
        <v>255.72</v>
      </c>
      <c r="Q34" s="5">
        <v>0.32258064516129031</v>
      </c>
      <c r="R34" s="5">
        <v>2</v>
      </c>
      <c r="S34" s="8">
        <v>4.2</v>
      </c>
      <c r="T34" s="5">
        <v>-534360728.07565099</v>
      </c>
      <c r="U34" s="5">
        <v>185989640</v>
      </c>
      <c r="V34" s="5">
        <v>-2.8730671669435512</v>
      </c>
      <c r="W34" s="5">
        <v>0</v>
      </c>
    </row>
    <row r="35" spans="1:23" x14ac:dyDescent="0.35">
      <c r="A35" s="5">
        <v>34</v>
      </c>
      <c r="B35" s="5" t="s">
        <v>88</v>
      </c>
      <c r="C35" s="5">
        <v>3398.7</v>
      </c>
      <c r="D35" s="5">
        <v>64.964710109591152</v>
      </c>
      <c r="E35" s="5">
        <v>6.1627018167296299</v>
      </c>
      <c r="F35" s="5">
        <v>10</v>
      </c>
      <c r="G35" s="5">
        <v>77.599998474121094</v>
      </c>
      <c r="H35" s="5">
        <v>34.136552626851113</v>
      </c>
      <c r="I35" s="5">
        <v>70868.122496121767</v>
      </c>
      <c r="J35" s="5">
        <v>-1.1138161742066757</v>
      </c>
      <c r="K35" s="5">
        <v>13.531815369212104</v>
      </c>
      <c r="L35" s="5">
        <v>64.371688842773395</v>
      </c>
      <c r="M35" s="5">
        <v>13947131779.659901</v>
      </c>
      <c r="N35" s="5">
        <v>14.335996385987487</v>
      </c>
      <c r="O35" s="5">
        <v>4.6999998092651403</v>
      </c>
      <c r="P35" s="5">
        <v>8.4</v>
      </c>
      <c r="Q35" s="5">
        <v>0.62756348015417662</v>
      </c>
      <c r="R35" s="5">
        <v>2132.9</v>
      </c>
      <c r="S35" s="8">
        <v>1265.8</v>
      </c>
      <c r="T35" s="5">
        <v>13947131779.659901</v>
      </c>
      <c r="U35" s="5">
        <v>5232929</v>
      </c>
      <c r="V35" s="5">
        <v>2665.2629492316637</v>
      </c>
      <c r="W35" s="5">
        <v>1</v>
      </c>
    </row>
    <row r="36" spans="1:23" x14ac:dyDescent="0.35">
      <c r="A36" s="5">
        <v>35</v>
      </c>
      <c r="B36" s="5" t="s">
        <v>89</v>
      </c>
      <c r="C36" s="5">
        <v>262.39999999999998</v>
      </c>
      <c r="D36" s="5">
        <v>60.509767656082047</v>
      </c>
      <c r="E36" s="5">
        <v>16.348802276309801</v>
      </c>
      <c r="F36" s="5">
        <v>14</v>
      </c>
      <c r="G36" s="5">
        <v>55.400001525878899</v>
      </c>
      <c r="H36" s="5">
        <v>41.551130256023981</v>
      </c>
      <c r="I36" s="5">
        <v>14982.357923522917</v>
      </c>
      <c r="J36" s="5">
        <v>2</v>
      </c>
      <c r="K36" s="5">
        <v>8.4624174221214243</v>
      </c>
      <c r="L36" s="5">
        <v>69.838233947753906</v>
      </c>
      <c r="M36" s="5">
        <v>6257544720.4161301</v>
      </c>
      <c r="N36" s="5">
        <v>14.29648465266559</v>
      </c>
      <c r="O36" s="5">
        <v>16.5</v>
      </c>
      <c r="P36" s="5">
        <v>0.38</v>
      </c>
      <c r="Q36" s="5">
        <v>0.12004573170731708</v>
      </c>
      <c r="R36" s="5">
        <v>31.5</v>
      </c>
      <c r="S36" s="8">
        <v>230.9</v>
      </c>
      <c r="T36" s="5">
        <v>6257544720.4161301</v>
      </c>
      <c r="U36" s="5">
        <v>4424762</v>
      </c>
      <c r="V36" s="5">
        <v>1414.2104638432825</v>
      </c>
      <c r="W36" s="5">
        <v>1</v>
      </c>
    </row>
    <row r="37" spans="1:23" x14ac:dyDescent="0.35">
      <c r="A37" s="5">
        <v>36</v>
      </c>
      <c r="B37" s="5" t="s">
        <v>90</v>
      </c>
      <c r="C37" s="5">
        <v>13.1</v>
      </c>
      <c r="D37" s="5">
        <v>57.127947596335446</v>
      </c>
      <c r="E37" s="5">
        <v>10.357396971266301</v>
      </c>
      <c r="F37" s="5">
        <v>12</v>
      </c>
      <c r="G37" s="5">
        <v>37.5</v>
      </c>
      <c r="H37" s="5">
        <v>9.1372429227186682</v>
      </c>
      <c r="I37" s="5">
        <v>1443.6250163639163</v>
      </c>
      <c r="J37" s="5">
        <v>0.54596605261245656</v>
      </c>
      <c r="K37" s="5">
        <v>5.286924165197</v>
      </c>
      <c r="L37" s="5">
        <v>54.371532440185497</v>
      </c>
      <c r="M37" s="5">
        <v>-21019000000</v>
      </c>
      <c r="N37" s="5">
        <v>250.62717413864675</v>
      </c>
      <c r="O37" s="5">
        <v>5.9000000953674299</v>
      </c>
      <c r="P37" s="5">
        <v>104.76</v>
      </c>
      <c r="Q37" s="5">
        <v>0.70229007633587781</v>
      </c>
      <c r="R37" s="5">
        <v>9.1999999999999993</v>
      </c>
      <c r="S37" s="8">
        <v>3.9</v>
      </c>
      <c r="T37" s="5">
        <v>-21019000000</v>
      </c>
      <c r="U37" s="5">
        <v>193203476</v>
      </c>
      <c r="V37" s="5">
        <v>-108.79203850348945</v>
      </c>
      <c r="W37" s="5">
        <v>0</v>
      </c>
    </row>
    <row r="38" spans="1:23" x14ac:dyDescent="0.35">
      <c r="A38" s="5">
        <v>37</v>
      </c>
      <c r="B38" s="5" t="s">
        <v>91</v>
      </c>
      <c r="C38" s="5">
        <v>104.8</v>
      </c>
      <c r="D38" s="5">
        <v>43.887842313523727</v>
      </c>
      <c r="E38" s="5">
        <v>7.96117521911503</v>
      </c>
      <c r="F38" s="5">
        <v>14</v>
      </c>
      <c r="G38" s="5">
        <v>57.599998474121101</v>
      </c>
      <c r="H38" s="5">
        <v>22.446698801792454</v>
      </c>
      <c r="I38" s="5">
        <v>6049.2325779293251</v>
      </c>
      <c r="J38" s="5">
        <v>3.6424630835628165</v>
      </c>
      <c r="K38" s="5">
        <v>6.2195391669531119</v>
      </c>
      <c r="L38" s="5">
        <v>76.275314331054702</v>
      </c>
      <c r="M38" s="5">
        <v>2108153838.7365999</v>
      </c>
      <c r="N38" s="5">
        <v>24.823311718749999</v>
      </c>
      <c r="O38" s="5">
        <v>6.6999998092651403</v>
      </c>
      <c r="P38" s="5">
        <v>3.38</v>
      </c>
      <c r="Q38" s="5">
        <v>0.45419847328244278</v>
      </c>
      <c r="R38" s="5">
        <v>47.6</v>
      </c>
      <c r="S38" s="8">
        <v>57.2</v>
      </c>
      <c r="T38" s="5">
        <v>2108153838.7365999</v>
      </c>
      <c r="U38" s="5">
        <v>31773839</v>
      </c>
      <c r="V38" s="5">
        <v>66.348729177377649</v>
      </c>
      <c r="W38" s="5">
        <v>1</v>
      </c>
    </row>
    <row r="39" spans="1:23" x14ac:dyDescent="0.35">
      <c r="A39" s="5">
        <v>38</v>
      </c>
      <c r="B39" s="5" t="s">
        <v>92</v>
      </c>
      <c r="C39" s="5">
        <v>52.8</v>
      </c>
      <c r="D39" s="5">
        <v>77.389209708587913</v>
      </c>
      <c r="E39" s="5">
        <v>8.8727441080113802</v>
      </c>
      <c r="F39" s="5">
        <v>13</v>
      </c>
      <c r="G39" s="5">
        <v>55.299999237060497</v>
      </c>
      <c r="H39" s="5">
        <v>27.96508940525111</v>
      </c>
      <c r="I39" s="5">
        <v>2951.0719290294537</v>
      </c>
      <c r="J39" s="5">
        <v>1.6587112344909087</v>
      </c>
      <c r="K39" s="5">
        <v>11.423893521323427</v>
      </c>
      <c r="L39" s="5">
        <v>62.244461059570298</v>
      </c>
      <c r="M39" s="5">
        <v>-35548813858.540901</v>
      </c>
      <c r="N39" s="5">
        <v>346.51447831773822</v>
      </c>
      <c r="O39" s="5">
        <v>5.5</v>
      </c>
      <c r="P39" s="5">
        <v>47.49</v>
      </c>
      <c r="Q39" s="5">
        <v>0.69128787878787878</v>
      </c>
      <c r="R39" s="5">
        <v>36.5</v>
      </c>
      <c r="S39" s="8">
        <v>16.3</v>
      </c>
      <c r="T39" s="5">
        <v>-35548813858.540901</v>
      </c>
      <c r="U39" s="5">
        <v>103320222</v>
      </c>
      <c r="V39" s="5">
        <v>-344.06443550364128</v>
      </c>
      <c r="W39" s="5">
        <v>0</v>
      </c>
    </row>
    <row r="40" spans="1:23" x14ac:dyDescent="0.35">
      <c r="A40" s="5">
        <v>39</v>
      </c>
      <c r="B40" s="5" t="s">
        <v>93</v>
      </c>
      <c r="C40" s="5">
        <v>360.4</v>
      </c>
      <c r="D40" s="5">
        <v>68.086183585067985</v>
      </c>
      <c r="E40" s="5">
        <v>31.033057349612399</v>
      </c>
      <c r="F40" s="5">
        <v>12</v>
      </c>
      <c r="G40" s="5">
        <v>59</v>
      </c>
      <c r="H40" s="5">
        <v>52.25985493670899</v>
      </c>
      <c r="I40" s="5">
        <v>12414.098727610397</v>
      </c>
      <c r="J40" s="5">
        <v>0.41624958696951353</v>
      </c>
      <c r="K40" s="5">
        <v>3.7909083310236817</v>
      </c>
      <c r="L40" s="5">
        <v>56.860366821289098</v>
      </c>
      <c r="M40" s="5">
        <v>3263000000</v>
      </c>
      <c r="N40" s="5">
        <v>124.00825304549463</v>
      </c>
      <c r="O40" s="5">
        <v>6.1999998092651403</v>
      </c>
      <c r="P40" s="5">
        <v>3.95</v>
      </c>
      <c r="Q40" s="5">
        <v>0.34045504994450615</v>
      </c>
      <c r="R40" s="5">
        <v>122.7</v>
      </c>
      <c r="S40" s="8">
        <v>237.7</v>
      </c>
      <c r="T40" s="5">
        <v>3263000000</v>
      </c>
      <c r="U40" s="5">
        <v>37948016</v>
      </c>
      <c r="V40" s="5">
        <v>85.98604996898915</v>
      </c>
      <c r="W40" s="5">
        <v>1</v>
      </c>
    </row>
    <row r="41" spans="1:23" x14ac:dyDescent="0.35">
      <c r="A41" s="5">
        <v>40</v>
      </c>
      <c r="B41" s="5" t="s">
        <v>94</v>
      </c>
      <c r="C41" s="5">
        <v>1288.3</v>
      </c>
      <c r="D41" s="5">
        <v>89.660374104608735</v>
      </c>
      <c r="E41" s="5">
        <v>11.748396343899101</v>
      </c>
      <c r="F41" s="5">
        <v>9</v>
      </c>
      <c r="G41" s="5">
        <v>44.5</v>
      </c>
      <c r="H41" s="5">
        <v>47.488579537775372</v>
      </c>
      <c r="I41" s="5">
        <v>59324.33877327729</v>
      </c>
      <c r="J41" s="5">
        <v>-9.4174588164612061</v>
      </c>
      <c r="K41" s="5">
        <v>20.71987881410951</v>
      </c>
      <c r="L41" s="5">
        <v>87.141242980957003</v>
      </c>
      <c r="M41" s="5">
        <v>25319780219.780201</v>
      </c>
      <c r="N41" s="5">
        <v>221.34401378122308</v>
      </c>
      <c r="O41" s="5">
        <v>0.20000000298023199</v>
      </c>
      <c r="P41" s="5">
        <v>3.64</v>
      </c>
      <c r="Q41" s="5">
        <v>1.5912442754016921E-2</v>
      </c>
      <c r="R41" s="5">
        <v>20.5</v>
      </c>
      <c r="S41" s="8">
        <v>1267.8</v>
      </c>
      <c r="T41" s="5">
        <v>25319780219.780201</v>
      </c>
      <c r="U41" s="5">
        <v>2569804</v>
      </c>
      <c r="V41" s="5">
        <v>9852.8059804483928</v>
      </c>
      <c r="W41" s="5">
        <v>1</v>
      </c>
    </row>
    <row r="42" spans="1:23" x14ac:dyDescent="0.35">
      <c r="A42" s="5">
        <v>41</v>
      </c>
      <c r="B42" s="5" t="s">
        <v>95</v>
      </c>
      <c r="C42" s="5">
        <v>110.7</v>
      </c>
      <c r="D42" s="5">
        <v>41.253511980323417</v>
      </c>
      <c r="E42" s="5">
        <v>27.978389245741599</v>
      </c>
      <c r="F42" s="5">
        <v>10</v>
      </c>
      <c r="G42" s="5">
        <v>45.900001525878899</v>
      </c>
      <c r="H42" s="5">
        <v>41.386162304247975</v>
      </c>
      <c r="I42" s="5">
        <v>9522.7710409362753</v>
      </c>
      <c r="J42" s="5">
        <v>2.1611522252382116</v>
      </c>
      <c r="K42" s="5">
        <v>3.1097902529033736</v>
      </c>
      <c r="L42" s="5">
        <v>53.576267242431598</v>
      </c>
      <c r="M42" s="5">
        <v>-10223453446.396799</v>
      </c>
      <c r="N42" s="5">
        <v>85.619401947148816</v>
      </c>
      <c r="O42" s="5">
        <v>5.9000000953674299</v>
      </c>
      <c r="P42" s="5">
        <v>4.5999999999999996</v>
      </c>
      <c r="Q42" s="5">
        <v>0.18970189701897019</v>
      </c>
      <c r="R42" s="5">
        <v>21</v>
      </c>
      <c r="S42" s="8">
        <v>89.7</v>
      </c>
      <c r="T42" s="5">
        <v>-10223453446.396799</v>
      </c>
      <c r="U42" s="5">
        <v>19705301</v>
      </c>
      <c r="V42" s="5">
        <v>-518.81742107856155</v>
      </c>
      <c r="W42" s="5">
        <v>0</v>
      </c>
    </row>
    <row r="43" spans="1:23" x14ac:dyDescent="0.35">
      <c r="A43" s="5">
        <v>42</v>
      </c>
      <c r="B43" s="5" t="s">
        <v>96</v>
      </c>
      <c r="C43" s="5">
        <v>309.39999999999998</v>
      </c>
      <c r="D43" s="5">
        <v>74.560402571823431</v>
      </c>
      <c r="E43" s="5">
        <v>8.5795369887680906</v>
      </c>
      <c r="F43" s="5">
        <v>9</v>
      </c>
      <c r="G43" s="5">
        <v>71.300003051757798</v>
      </c>
      <c r="H43" s="5">
        <v>30.674292548691795</v>
      </c>
      <c r="I43" s="5">
        <v>20028.648206930498</v>
      </c>
      <c r="J43" s="5">
        <v>-2.5138446838553818</v>
      </c>
      <c r="K43" s="5">
        <v>9.8910727941040477</v>
      </c>
      <c r="L43" s="5">
        <v>55.8849067687988</v>
      </c>
      <c r="M43" s="5">
        <v>55764064000</v>
      </c>
      <c r="N43" s="5">
        <v>15.014112267350177</v>
      </c>
      <c r="O43" s="5">
        <v>5.5</v>
      </c>
      <c r="P43" s="5">
        <v>3.75</v>
      </c>
      <c r="Q43" s="5">
        <v>2.7795733678086621E-2</v>
      </c>
      <c r="R43" s="5">
        <v>8.6</v>
      </c>
      <c r="S43" s="8">
        <v>300.8</v>
      </c>
      <c r="T43" s="5">
        <v>55764064000</v>
      </c>
      <c r="U43" s="5">
        <v>32275687</v>
      </c>
      <c r="V43" s="5">
        <v>1727.7421236610703</v>
      </c>
      <c r="W43" s="5">
        <v>1</v>
      </c>
    </row>
    <row r="44" spans="1:23" x14ac:dyDescent="0.35">
      <c r="A44" s="5">
        <v>43</v>
      </c>
      <c r="B44" s="5" t="s">
        <v>97</v>
      </c>
      <c r="C44" s="5">
        <v>114.5</v>
      </c>
      <c r="D44" s="5">
        <v>51.550657573378643</v>
      </c>
      <c r="E44" s="5">
        <v>29.722593135615</v>
      </c>
      <c r="F44" s="5">
        <v>8</v>
      </c>
      <c r="G44" s="5">
        <v>55.799999237060497</v>
      </c>
      <c r="H44" s="5">
        <v>50.023266468593519</v>
      </c>
      <c r="I44" s="5">
        <v>5426.1982788724654</v>
      </c>
      <c r="J44" s="5">
        <v>2.5345548558515389</v>
      </c>
      <c r="K44" s="5">
        <v>6.1386724843838723</v>
      </c>
      <c r="L44" s="5">
        <v>53.871994018554702</v>
      </c>
      <c r="M44" s="5">
        <v>-3844796017.09867</v>
      </c>
      <c r="N44" s="5">
        <v>80.70343013949234</v>
      </c>
      <c r="O44" s="5">
        <v>15.300000190734901</v>
      </c>
      <c r="P44" s="5">
        <v>111.28</v>
      </c>
      <c r="Q44" s="5">
        <v>0.24279475982532753</v>
      </c>
      <c r="R44" s="5">
        <v>27.8</v>
      </c>
      <c r="S44" s="8">
        <v>86.7</v>
      </c>
      <c r="T44" s="5">
        <v>-3844796017.09867</v>
      </c>
      <c r="U44" s="5">
        <v>7057412</v>
      </c>
      <c r="V44" s="5">
        <v>-544.78837527108658</v>
      </c>
      <c r="W44" s="5">
        <v>0</v>
      </c>
    </row>
    <row r="45" spans="1:23" x14ac:dyDescent="0.35">
      <c r="A45" s="5">
        <v>44</v>
      </c>
      <c r="B45" s="5" t="s">
        <v>98</v>
      </c>
      <c r="C45" s="5">
        <v>3776.8</v>
      </c>
      <c r="D45" s="5">
        <v>137.00377725113518</v>
      </c>
      <c r="E45" s="5">
        <v>8.9840004836574199</v>
      </c>
      <c r="F45" s="5">
        <v>6</v>
      </c>
      <c r="G45" s="5">
        <v>82.599998474121094</v>
      </c>
      <c r="H45" s="5">
        <v>172.14859218971614</v>
      </c>
      <c r="I45" s="5">
        <v>52962.491568591475</v>
      </c>
      <c r="J45" s="5">
        <v>-1.4346291076883659</v>
      </c>
      <c r="K45" s="5">
        <v>5.088234469703715</v>
      </c>
      <c r="L45" s="5">
        <v>68.665061950683594</v>
      </c>
      <c r="M45" s="5">
        <v>82786219131.263504</v>
      </c>
      <c r="N45" s="5">
        <v>7908.7207334273626</v>
      </c>
      <c r="O45" s="5">
        <v>1.79999995231628</v>
      </c>
      <c r="P45" s="5">
        <v>1.38</v>
      </c>
      <c r="Q45" s="5">
        <v>0.76638953611522975</v>
      </c>
      <c r="R45" s="5">
        <v>2894.5</v>
      </c>
      <c r="S45" s="8">
        <v>882.4</v>
      </c>
      <c r="T45" s="5">
        <v>82786219131.263504</v>
      </c>
      <c r="U45" s="5">
        <v>5607283</v>
      </c>
      <c r="V45" s="5">
        <v>14764.05223907256</v>
      </c>
      <c r="W45" s="5">
        <v>1</v>
      </c>
    </row>
    <row r="46" spans="1:23" x14ac:dyDescent="0.35">
      <c r="A46" s="5">
        <v>45</v>
      </c>
      <c r="B46" s="5" t="s">
        <v>99</v>
      </c>
      <c r="C46" s="5">
        <v>762.5</v>
      </c>
      <c r="D46" s="5">
        <v>72.625350980991783</v>
      </c>
      <c r="E46" s="5">
        <v>10.1828411936034</v>
      </c>
      <c r="F46" s="5">
        <v>9</v>
      </c>
      <c r="G46" s="5">
        <v>67.699996948242202</v>
      </c>
      <c r="H46" s="5">
        <v>30.260554658905619</v>
      </c>
      <c r="I46" s="5">
        <v>5274.5460078861561</v>
      </c>
      <c r="J46" s="5">
        <v>7.0112934822104336</v>
      </c>
      <c r="K46" s="5">
        <v>5.9984428993264745</v>
      </c>
      <c r="L46" s="5">
        <v>54.703861236572301</v>
      </c>
      <c r="M46" s="5">
        <v>1108721825.1321001</v>
      </c>
      <c r="N46" s="5">
        <v>46.175859169558727</v>
      </c>
      <c r="O46" s="5">
        <v>26.700000762939499</v>
      </c>
      <c r="P46" s="5">
        <v>14.71</v>
      </c>
      <c r="Q46" s="5">
        <v>0.80760655737704912</v>
      </c>
      <c r="R46" s="5">
        <v>615.79999999999995</v>
      </c>
      <c r="S46" s="8">
        <v>146.69999999999999</v>
      </c>
      <c r="T46" s="5">
        <v>1108721825.1321001</v>
      </c>
      <c r="U46" s="5">
        <v>55908865</v>
      </c>
      <c r="V46" s="5">
        <v>19.830877001922683</v>
      </c>
      <c r="W46" s="5">
        <v>1</v>
      </c>
    </row>
    <row r="47" spans="1:23" x14ac:dyDescent="0.35">
      <c r="A47" s="5">
        <v>46</v>
      </c>
      <c r="B47" s="5" t="s">
        <v>100</v>
      </c>
      <c r="C47" s="5">
        <v>45.6</v>
      </c>
      <c r="D47" s="5">
        <v>56.401295884131031</v>
      </c>
      <c r="E47" s="5">
        <v>18.600000000000001</v>
      </c>
      <c r="F47" s="5">
        <v>9</v>
      </c>
      <c r="G47" s="5">
        <v>46.099998474121101</v>
      </c>
      <c r="H47" s="5">
        <v>21.443533508004954</v>
      </c>
      <c r="I47" s="5">
        <v>3909.9890659022608</v>
      </c>
      <c r="J47" s="5">
        <v>3.5659185495532171</v>
      </c>
      <c r="K47" s="5">
        <v>9.7003442423819664</v>
      </c>
      <c r="L47" s="5">
        <v>53.7584228515625</v>
      </c>
      <c r="M47" s="5">
        <v>-9090334345.1795006</v>
      </c>
      <c r="N47" s="5">
        <v>331.66148939563067</v>
      </c>
      <c r="O47" s="5">
        <v>4.4000000953674299</v>
      </c>
      <c r="P47" s="5">
        <v>144.80000000000001</v>
      </c>
      <c r="Q47" s="5">
        <v>0.46491228070175433</v>
      </c>
      <c r="R47" s="5">
        <v>21.2</v>
      </c>
      <c r="S47" s="8">
        <v>24.5</v>
      </c>
      <c r="T47" s="5">
        <v>-9090334345.1795006</v>
      </c>
      <c r="U47" s="5">
        <v>21203000</v>
      </c>
      <c r="V47" s="5">
        <v>-428.72868675090791</v>
      </c>
      <c r="W47" s="5">
        <v>0</v>
      </c>
    </row>
    <row r="48" spans="1:23" x14ac:dyDescent="0.35">
      <c r="A48" s="5">
        <v>47</v>
      </c>
      <c r="B48" s="5" t="s">
        <v>101</v>
      </c>
      <c r="C48" s="5">
        <v>3410.3</v>
      </c>
      <c r="D48" s="5">
        <v>69.228037945859995</v>
      </c>
      <c r="E48" s="5">
        <v>17.579421745304401</v>
      </c>
      <c r="F48" s="5">
        <v>9</v>
      </c>
      <c r="G48" s="5">
        <v>79.699996948242202</v>
      </c>
      <c r="H48" s="5">
        <v>44.273227264244795</v>
      </c>
      <c r="I48" s="5">
        <v>51844.761261862746</v>
      </c>
      <c r="J48" s="5">
        <v>1.5932514063440948</v>
      </c>
      <c r="K48" s="5">
        <v>7.1959233256704227</v>
      </c>
      <c r="L48" s="5">
        <v>63.994071960449197</v>
      </c>
      <c r="M48" s="5">
        <v>11506712907.5863</v>
      </c>
      <c r="N48" s="5">
        <v>24.362488031229283</v>
      </c>
      <c r="O48" s="5">
        <v>7</v>
      </c>
      <c r="P48" s="5">
        <v>8.56</v>
      </c>
      <c r="Q48" s="5">
        <v>0.72116822566929595</v>
      </c>
      <c r="R48" s="5">
        <v>2459.4</v>
      </c>
      <c r="S48" s="8">
        <v>950.8</v>
      </c>
      <c r="T48" s="5">
        <v>11506712907.5863</v>
      </c>
      <c r="U48" s="5">
        <v>9903122</v>
      </c>
      <c r="V48" s="5">
        <v>1161.9278150452251</v>
      </c>
      <c r="W48" s="5">
        <v>1</v>
      </c>
    </row>
    <row r="49" spans="1:23" x14ac:dyDescent="0.35">
      <c r="A49" s="5">
        <v>48</v>
      </c>
      <c r="B49" s="5" t="s">
        <v>102</v>
      </c>
      <c r="C49" s="5">
        <v>6933.5</v>
      </c>
      <c r="D49" s="5">
        <v>189.99964684575195</v>
      </c>
      <c r="E49" s="5">
        <v>42.463650477594101</v>
      </c>
      <c r="F49" s="5">
        <v>12</v>
      </c>
      <c r="G49" s="5">
        <v>76</v>
      </c>
      <c r="H49" s="5">
        <v>65.811312671197371</v>
      </c>
      <c r="I49" s="5">
        <v>79887.518239274112</v>
      </c>
      <c r="J49" s="5">
        <v>-0.56614353409908347</v>
      </c>
      <c r="K49" s="5">
        <v>5.1515265737394449</v>
      </c>
      <c r="L49" s="5">
        <v>68.564704895019503</v>
      </c>
      <c r="M49" s="5">
        <v>49539141940.664803</v>
      </c>
      <c r="N49" s="5">
        <v>211.87400040489928</v>
      </c>
      <c r="O49" s="5">
        <v>4.5999999046325701</v>
      </c>
      <c r="P49" s="5">
        <v>0.99</v>
      </c>
      <c r="Q49" s="5">
        <v>0.53368428643542221</v>
      </c>
      <c r="R49" s="5">
        <v>3700.3</v>
      </c>
      <c r="S49" s="8">
        <v>3233.2</v>
      </c>
      <c r="T49" s="5">
        <v>49539141940.664803</v>
      </c>
      <c r="U49" s="5">
        <v>8372098</v>
      </c>
      <c r="V49" s="5">
        <v>5917.1717699272995</v>
      </c>
      <c r="W49" s="5">
        <v>1</v>
      </c>
    </row>
    <row r="50" spans="1:23" x14ac:dyDescent="0.35">
      <c r="A50" s="5">
        <v>49</v>
      </c>
      <c r="B50" s="5" t="s">
        <v>103</v>
      </c>
      <c r="C50" s="5">
        <v>323.39999999999998</v>
      </c>
      <c r="D50" s="5">
        <v>127.31343310748706</v>
      </c>
      <c r="E50" s="5">
        <v>12.3721745491638</v>
      </c>
      <c r="F50" s="5">
        <v>9</v>
      </c>
      <c r="G50" s="5">
        <v>42.900001525878899</v>
      </c>
      <c r="H50" s="5">
        <v>68.902180250981488</v>
      </c>
      <c r="I50" s="5">
        <v>5910.6209321591396</v>
      </c>
      <c r="J50" s="5">
        <v>1.7779438598333002</v>
      </c>
      <c r="K50" s="5">
        <v>5.0942282500658722</v>
      </c>
      <c r="L50" s="5">
        <v>68.764831542968807</v>
      </c>
      <c r="M50" s="5">
        <v>36539410000</v>
      </c>
      <c r="N50" s="5">
        <v>134.7912740511656</v>
      </c>
      <c r="O50" s="5">
        <v>0.89999997615814198</v>
      </c>
      <c r="P50" s="5">
        <v>35.299999999999997</v>
      </c>
      <c r="Q50" s="5">
        <v>0.68645640074211511</v>
      </c>
      <c r="R50" s="5">
        <v>222</v>
      </c>
      <c r="S50" s="8">
        <v>101.4</v>
      </c>
      <c r="T50" s="5">
        <v>36539410000</v>
      </c>
      <c r="U50" s="5">
        <v>68863514</v>
      </c>
      <c r="V50" s="5">
        <v>530.60623656236885</v>
      </c>
      <c r="W50" s="5">
        <v>1</v>
      </c>
    </row>
    <row r="51" spans="1:23" x14ac:dyDescent="0.35">
      <c r="A51" s="5">
        <v>50</v>
      </c>
      <c r="B51" s="5" t="s">
        <v>104</v>
      </c>
      <c r="C51" s="5">
        <v>848.8</v>
      </c>
      <c r="D51" s="5">
        <v>72.976485359846791</v>
      </c>
      <c r="E51" s="5">
        <v>12.9401499578521</v>
      </c>
      <c r="F51" s="5">
        <v>6</v>
      </c>
      <c r="G51" s="5">
        <v>64.300003051757798</v>
      </c>
      <c r="H51" s="5">
        <v>36.99524435151082</v>
      </c>
      <c r="I51" s="5">
        <v>16040.524235279268</v>
      </c>
      <c r="J51" s="5">
        <v>-0.63184710013560164</v>
      </c>
      <c r="K51" s="5">
        <v>1.8226612827572719</v>
      </c>
      <c r="L51" s="5">
        <v>62.311801910400398</v>
      </c>
      <c r="M51" s="5">
        <v>-1207394656.69753</v>
      </c>
      <c r="N51" s="5">
        <v>266.07446393762183</v>
      </c>
      <c r="O51" s="5">
        <v>3.9000000953674299</v>
      </c>
      <c r="P51" s="5">
        <v>6.66</v>
      </c>
      <c r="Q51" s="5">
        <v>0.31821394910461831</v>
      </c>
      <c r="R51" s="5">
        <v>270.10000000000002</v>
      </c>
      <c r="S51" s="8">
        <v>578.70000000000005</v>
      </c>
      <c r="T51" s="5">
        <v>-1207394656.69753</v>
      </c>
      <c r="U51" s="5">
        <v>1364962</v>
      </c>
      <c r="V51" s="5">
        <v>-884.56283522730303</v>
      </c>
      <c r="W51" s="5">
        <v>0</v>
      </c>
    </row>
    <row r="52" spans="1:23" x14ac:dyDescent="0.35">
      <c r="A52" s="5">
        <v>51</v>
      </c>
      <c r="B52" s="5" t="s">
        <v>105</v>
      </c>
      <c r="C52" s="5">
        <v>72.5</v>
      </c>
      <c r="D52" s="5">
        <v>69.119946722600673</v>
      </c>
      <c r="E52" s="5">
        <v>20.4568150871028</v>
      </c>
      <c r="F52" s="5">
        <v>9</v>
      </c>
      <c r="G52" s="5">
        <v>58.700000762939503</v>
      </c>
      <c r="H52" s="5">
        <v>39.567968011583737</v>
      </c>
      <c r="I52" s="5">
        <v>3688.6463746807794</v>
      </c>
      <c r="J52" s="5">
        <v>5.4921976005890087</v>
      </c>
      <c r="K52" s="5">
        <v>3.8484829551968911</v>
      </c>
      <c r="L52" s="5">
        <v>47.058406829833999</v>
      </c>
      <c r="M52" s="5">
        <v>-4724368026.5669403</v>
      </c>
      <c r="N52" s="5">
        <v>73.398867147270849</v>
      </c>
      <c r="O52" s="5">
        <v>14.8999996185303</v>
      </c>
      <c r="P52" s="5">
        <v>2.14</v>
      </c>
      <c r="Q52" s="5">
        <v>0.18206896551724136</v>
      </c>
      <c r="R52" s="5">
        <v>13.2</v>
      </c>
      <c r="S52" s="8">
        <v>59.3</v>
      </c>
      <c r="T52" s="5">
        <v>-4724368026.5669403</v>
      </c>
      <c r="U52" s="5">
        <v>11403248</v>
      </c>
      <c r="V52" s="5">
        <v>-414.3002087271048</v>
      </c>
      <c r="W52" s="5">
        <v>0</v>
      </c>
    </row>
    <row r="53" spans="1:23" x14ac:dyDescent="0.35">
      <c r="A53" s="5">
        <v>52</v>
      </c>
      <c r="B53" s="5" t="s">
        <v>106</v>
      </c>
      <c r="C53" s="5">
        <v>164.2</v>
      </c>
      <c r="D53" s="5">
        <v>55.604499666577759</v>
      </c>
      <c r="E53" s="5">
        <v>18.1398311934989</v>
      </c>
      <c r="F53" s="5">
        <v>12</v>
      </c>
      <c r="G53" s="5">
        <v>52.400001525878899</v>
      </c>
      <c r="H53" s="5">
        <v>21.965082737621081</v>
      </c>
      <c r="I53" s="5">
        <v>10862.600399420766</v>
      </c>
      <c r="J53" s="5">
        <v>8.0982622010087368</v>
      </c>
      <c r="K53" s="5">
        <v>2.3563229170574336</v>
      </c>
      <c r="L53" s="5">
        <v>51.771728515625</v>
      </c>
      <c r="M53" s="5">
        <v>-40859000000</v>
      </c>
      <c r="N53" s="5">
        <v>103.31253459454543</v>
      </c>
      <c r="O53" s="5">
        <v>10.800000190734901</v>
      </c>
      <c r="P53" s="5">
        <v>3.02</v>
      </c>
      <c r="Q53" s="5">
        <v>0.12545676004872108</v>
      </c>
      <c r="R53" s="5">
        <v>20.6</v>
      </c>
      <c r="S53" s="8">
        <v>143.6</v>
      </c>
      <c r="T53" s="5">
        <v>-40859000000</v>
      </c>
      <c r="U53" s="5">
        <v>79512426</v>
      </c>
      <c r="V53" s="5">
        <v>-513.86936678299821</v>
      </c>
      <c r="W53" s="5">
        <v>0</v>
      </c>
    </row>
    <row r="54" spans="1:23" x14ac:dyDescent="0.35">
      <c r="A54" s="5">
        <v>53</v>
      </c>
      <c r="B54" s="5" t="s">
        <v>107</v>
      </c>
      <c r="C54" s="5">
        <v>31.01</v>
      </c>
      <c r="D54" s="5">
        <v>46.270079231071307</v>
      </c>
      <c r="E54" s="5">
        <v>0.484928783108107</v>
      </c>
      <c r="F54" s="5">
        <v>11</v>
      </c>
      <c r="G54" s="5">
        <v>59.599998474121101</v>
      </c>
      <c r="H54" s="5">
        <v>49.288094656639736</v>
      </c>
      <c r="I54" s="5">
        <v>2185.7280306643502</v>
      </c>
      <c r="J54" s="5">
        <v>17.142395276977624</v>
      </c>
      <c r="K54" s="5">
        <v>10.340339562531566</v>
      </c>
      <c r="L54" s="5">
        <v>54.443851470947301</v>
      </c>
      <c r="M54" s="5">
        <v>-6942000000</v>
      </c>
      <c r="N54" s="5">
        <v>77.689317958190202</v>
      </c>
      <c r="O54" s="5">
        <v>9.1999998092651403</v>
      </c>
      <c r="P54" s="5">
        <v>25.55</v>
      </c>
      <c r="Q54" s="5">
        <v>8.3843921315704603E-2</v>
      </c>
      <c r="R54" s="5">
        <v>2.6</v>
      </c>
      <c r="S54" s="8">
        <v>28.5</v>
      </c>
      <c r="T54" s="5">
        <v>-6942000000</v>
      </c>
      <c r="U54" s="5">
        <v>45004645</v>
      </c>
      <c r="V54" s="5">
        <v>-154.25074456203353</v>
      </c>
      <c r="W54" s="5">
        <v>0</v>
      </c>
    </row>
    <row r="55" spans="1:23" x14ac:dyDescent="0.35">
      <c r="A55" s="5">
        <v>54</v>
      </c>
      <c r="B55" s="5" t="s">
        <v>108</v>
      </c>
      <c r="C55" s="5">
        <v>1102</v>
      </c>
      <c r="D55" s="5">
        <v>95.681887418196396</v>
      </c>
      <c r="E55" s="5">
        <v>12.4150085552062</v>
      </c>
      <c r="F55" s="5">
        <v>6</v>
      </c>
      <c r="G55" s="5">
        <v>75.300003051757798</v>
      </c>
      <c r="H55" s="5">
        <v>103.82119759597516</v>
      </c>
      <c r="I55" s="5">
        <v>37622.207456424389</v>
      </c>
      <c r="J55" s="5">
        <v>-5.4430390092959868</v>
      </c>
      <c r="K55" s="5">
        <v>5.2860029248768434</v>
      </c>
      <c r="L55" s="5">
        <v>80.376380920410199</v>
      </c>
      <c r="M55" s="5">
        <v>40899999999.999977</v>
      </c>
      <c r="N55" s="5">
        <v>110.88052631578947</v>
      </c>
      <c r="O55" s="5">
        <v>3.7999999523162802</v>
      </c>
      <c r="P55" s="5">
        <v>3.67</v>
      </c>
      <c r="Q55" s="5">
        <v>0.23911070780399274</v>
      </c>
      <c r="R55" s="5">
        <v>263.5</v>
      </c>
      <c r="S55" s="8">
        <v>838.5</v>
      </c>
      <c r="T55" s="5">
        <v>40899999999.999977</v>
      </c>
      <c r="U55" s="5">
        <v>9269612</v>
      </c>
      <c r="V55" s="5">
        <v>4412.2666622939532</v>
      </c>
      <c r="W55" s="5">
        <v>1</v>
      </c>
    </row>
    <row r="56" spans="1:23" x14ac:dyDescent="0.35">
      <c r="A56" s="5">
        <v>55</v>
      </c>
      <c r="B56" s="5" t="s">
        <v>109</v>
      </c>
      <c r="C56" s="5">
        <v>4063.6</v>
      </c>
      <c r="D56" s="5">
        <v>142.45848683791192</v>
      </c>
      <c r="E56" s="5">
        <v>23.140999999999998</v>
      </c>
      <c r="F56" s="5">
        <v>11</v>
      </c>
      <c r="G56" s="5">
        <v>80.199996948242202</v>
      </c>
      <c r="H56" s="5">
        <v>27.916272547644848</v>
      </c>
      <c r="I56" s="5">
        <v>40367.037842196165</v>
      </c>
      <c r="J56" s="5">
        <v>2.0023644766942255</v>
      </c>
      <c r="K56" s="5">
        <v>9.9516605858617897</v>
      </c>
      <c r="L56" s="5">
        <v>62.350959777832003</v>
      </c>
      <c r="M56" s="5">
        <v>-182774779849.16</v>
      </c>
      <c r="N56" s="5">
        <v>271.13448104823709</v>
      </c>
      <c r="O56" s="5">
        <v>4.8000001907348597</v>
      </c>
      <c r="P56" s="5">
        <v>0.74</v>
      </c>
      <c r="Q56" s="5">
        <v>0.74643173540702823</v>
      </c>
      <c r="R56" s="5">
        <v>3033.2</v>
      </c>
      <c r="S56" s="8">
        <v>1030.5</v>
      </c>
      <c r="T56" s="5">
        <v>-182774779849.16</v>
      </c>
      <c r="U56" s="5">
        <v>65637239</v>
      </c>
      <c r="V56" s="5">
        <v>-2784.6201734530609</v>
      </c>
      <c r="W56" s="5">
        <v>0</v>
      </c>
    </row>
    <row r="57" spans="1:23" x14ac:dyDescent="0.35">
      <c r="A57" s="5">
        <v>56</v>
      </c>
      <c r="B57" s="5" t="s">
        <v>110</v>
      </c>
      <c r="C57" s="5">
        <v>4174.1000000000004</v>
      </c>
      <c r="D57" s="5">
        <v>90.282045903352454</v>
      </c>
      <c r="E57" s="5">
        <v>32.666383756730298</v>
      </c>
      <c r="F57" s="5">
        <v>12</v>
      </c>
      <c r="G57" s="5">
        <v>81.300003051757798</v>
      </c>
      <c r="H57" s="5">
        <v>11.890622420229295</v>
      </c>
      <c r="I57" s="5">
        <v>57638.159087988279</v>
      </c>
      <c r="J57" s="5">
        <v>1.2758000392079794</v>
      </c>
      <c r="K57" s="5">
        <v>5.927976511916369</v>
      </c>
      <c r="L57" s="5">
        <v>62.160385131835902</v>
      </c>
      <c r="M57" s="5">
        <v>-752505000000</v>
      </c>
      <c r="N57" s="5">
        <v>35.324442629725105</v>
      </c>
      <c r="O57" s="5">
        <v>4.9000000953674299</v>
      </c>
      <c r="P57" s="5">
        <v>1</v>
      </c>
      <c r="Q57" s="5">
        <v>0.41323878201288899</v>
      </c>
      <c r="R57" s="5">
        <v>1724.9</v>
      </c>
      <c r="S57" s="8">
        <v>2449.1999999999998</v>
      </c>
      <c r="T57" s="5">
        <v>-752505000000</v>
      </c>
      <c r="U57" s="5">
        <v>323127513</v>
      </c>
      <c r="V57" s="5">
        <v>-2328.8174783185359</v>
      </c>
      <c r="W57" s="5">
        <v>0</v>
      </c>
    </row>
    <row r="58" spans="1:23" x14ac:dyDescent="0.35">
      <c r="A58" s="5">
        <v>57</v>
      </c>
      <c r="B58" s="5" t="s">
        <v>111</v>
      </c>
      <c r="C58" s="5">
        <v>372</v>
      </c>
      <c r="D58" s="5">
        <v>51.22190464750539</v>
      </c>
      <c r="E58" s="5">
        <v>11.427088540030899</v>
      </c>
      <c r="F58" s="5">
        <v>14</v>
      </c>
      <c r="G58" s="5">
        <v>70.699996948242202</v>
      </c>
      <c r="H58" s="5">
        <v>21.352633248069203</v>
      </c>
      <c r="I58" s="5">
        <v>15220.566025068358</v>
      </c>
      <c r="J58" s="5">
        <v>7.0485123971263448</v>
      </c>
      <c r="K58" s="5">
        <v>13.154877299122742</v>
      </c>
      <c r="L58" s="5">
        <v>64.662918090820298</v>
      </c>
      <c r="M58" s="5">
        <v>2339128203.2434602</v>
      </c>
      <c r="N58" s="5">
        <v>19.677785395954746</v>
      </c>
      <c r="O58" s="5">
        <v>7.8000001907348597</v>
      </c>
      <c r="P58" s="5">
        <v>30.07</v>
      </c>
      <c r="Q58" s="5">
        <v>0.38172043010752688</v>
      </c>
      <c r="R58" s="5">
        <v>142</v>
      </c>
      <c r="S58" s="8">
        <v>230</v>
      </c>
      <c r="T58" s="5">
        <v>2339128203.2434602</v>
      </c>
      <c r="U58" s="5">
        <v>3444006</v>
      </c>
      <c r="V58" s="5">
        <v>679.18819050938362</v>
      </c>
      <c r="W58" s="5">
        <v>1</v>
      </c>
    </row>
    <row r="59" spans="1:23" x14ac:dyDescent="0.35">
      <c r="A59" s="5">
        <v>58</v>
      </c>
      <c r="B59" s="5" t="s">
        <v>112</v>
      </c>
      <c r="C59" s="5">
        <v>38.4</v>
      </c>
      <c r="D59" s="5">
        <v>151.09467815680543</v>
      </c>
      <c r="E59" s="5">
        <v>3.87330623123386</v>
      </c>
      <c r="F59" s="5">
        <v>10</v>
      </c>
      <c r="G59" s="5">
        <v>34.5</v>
      </c>
      <c r="H59" s="5">
        <v>93.623939061010276</v>
      </c>
      <c r="I59" s="5">
        <v>2170.6480543121052</v>
      </c>
      <c r="J59" s="5">
        <v>1.1106491860010834</v>
      </c>
      <c r="K59" s="5">
        <v>2.5295530568206401</v>
      </c>
      <c r="L59" s="5">
        <v>78.202011108398395</v>
      </c>
      <c r="M59" s="5">
        <v>14013000000</v>
      </c>
      <c r="N59" s="5">
        <v>304.99265327184185</v>
      </c>
      <c r="O59" s="5">
        <v>2.2000000476837198</v>
      </c>
      <c r="P59" s="5">
        <v>22354.58</v>
      </c>
      <c r="Q59" s="5">
        <v>0.56770833333333337</v>
      </c>
      <c r="R59" s="5">
        <v>21.8</v>
      </c>
      <c r="S59" s="8">
        <v>16.600000000000001</v>
      </c>
      <c r="T59" s="5">
        <v>14013000000</v>
      </c>
      <c r="U59" s="5">
        <v>92701100</v>
      </c>
      <c r="V59" s="5">
        <v>151.16325480495917</v>
      </c>
      <c r="W59" s="5">
        <v>1</v>
      </c>
    </row>
    <row r="60" spans="1:23" x14ac:dyDescent="0.35">
      <c r="A60" s="9">
        <v>59</v>
      </c>
      <c r="B60" s="10" t="s">
        <v>113</v>
      </c>
      <c r="C60" s="9">
        <v>122.8</v>
      </c>
      <c r="D60" s="9">
        <v>59.159857429577741</v>
      </c>
      <c r="E60" s="9">
        <v>30.138357110035901</v>
      </c>
      <c r="F60" s="9">
        <v>11</v>
      </c>
      <c r="G60" s="9">
        <v>66</v>
      </c>
      <c r="H60" s="9">
        <v>25.712879788328202</v>
      </c>
      <c r="I60" s="9">
        <v>8748.3688528420207</v>
      </c>
      <c r="J60" s="9">
        <v>3.6103493778148987</v>
      </c>
      <c r="K60" s="9">
        <v>10.396684731401432</v>
      </c>
      <c r="L60" s="9">
        <v>63.8302192687988</v>
      </c>
      <c r="M60" s="9">
        <v>90261870000</v>
      </c>
      <c r="N60" s="9">
        <v>8.813796287080498</v>
      </c>
      <c r="O60" s="9">
        <v>5.5</v>
      </c>
      <c r="P60" s="9">
        <v>10</v>
      </c>
      <c r="Q60" s="9">
        <f>R60/C60</f>
        <v>0.18241042345276873</v>
      </c>
      <c r="R60" s="9">
        <v>22.4</v>
      </c>
      <c r="S60" s="9">
        <v>100.3</v>
      </c>
      <c r="T60" s="9">
        <f>M60</f>
        <v>90261870000</v>
      </c>
      <c r="U60" s="9">
        <v>144342396</v>
      </c>
      <c r="V60" s="9">
        <f>M60/U60</f>
        <v>625.33165931373344</v>
      </c>
      <c r="W60" s="9">
        <f t="array" ref="W60">IF(V60&lt;0,0,1)</f>
        <v>1</v>
      </c>
    </row>
    <row r="62" spans="1:23" x14ac:dyDescent="0.35">
      <c r="A62" s="5"/>
      <c r="B62" s="5"/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  <c r="N62" s="2" t="s">
        <v>27</v>
      </c>
      <c r="O62" s="2" t="s">
        <v>28</v>
      </c>
      <c r="P62" s="2" t="s">
        <v>29</v>
      </c>
      <c r="Q62" s="2" t="s">
        <v>30</v>
      </c>
      <c r="R62" s="2" t="s">
        <v>31</v>
      </c>
      <c r="S62" s="6" t="s">
        <v>32</v>
      </c>
      <c r="T62" s="26" t="s">
        <v>33</v>
      </c>
      <c r="U62" s="27"/>
      <c r="V62" s="27"/>
      <c r="W62" s="28"/>
    </row>
    <row r="63" spans="1:23" ht="139.5" x14ac:dyDescent="0.35">
      <c r="A63" s="5" t="s">
        <v>34</v>
      </c>
      <c r="B63" s="5" t="s">
        <v>35</v>
      </c>
      <c r="C63" s="3" t="s">
        <v>36</v>
      </c>
      <c r="D63" s="3" t="s">
        <v>37</v>
      </c>
      <c r="E63" s="3" t="s">
        <v>38</v>
      </c>
      <c r="F63" s="3" t="s">
        <v>39</v>
      </c>
      <c r="G63" s="3" t="s">
        <v>40</v>
      </c>
      <c r="H63" s="3" t="s">
        <v>41</v>
      </c>
      <c r="I63" s="3" t="s">
        <v>42</v>
      </c>
      <c r="J63" s="3" t="s">
        <v>6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47</v>
      </c>
      <c r="P63" s="3" t="s">
        <v>48</v>
      </c>
      <c r="Q63" s="3" t="s">
        <v>49</v>
      </c>
      <c r="R63" s="3" t="s">
        <v>50</v>
      </c>
      <c r="S63" s="7" t="s">
        <v>51</v>
      </c>
      <c r="T63" s="3" t="s">
        <v>45</v>
      </c>
      <c r="U63" s="3" t="s">
        <v>52</v>
      </c>
      <c r="V63" s="3" t="s">
        <v>53</v>
      </c>
      <c r="W63" s="5" t="s">
        <v>54</v>
      </c>
    </row>
    <row r="64" spans="1:23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  <c r="T64" s="5"/>
      <c r="U64" s="5"/>
      <c r="V64" s="5"/>
      <c r="W64" s="5"/>
    </row>
  </sheetData>
  <mergeCells count="1">
    <mergeCell ref="T62:W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A13" sqref="A13"/>
    </sheetView>
  </sheetViews>
  <sheetFormatPr defaultRowHeight="15.5" x14ac:dyDescent="0.35"/>
  <sheetData>
    <row r="1" spans="1:19" x14ac:dyDescent="0.35">
      <c r="A1" s="36"/>
      <c r="B1" s="36" t="s">
        <v>0</v>
      </c>
      <c r="C1" s="36" t="s">
        <v>128</v>
      </c>
      <c r="D1" s="36" t="s">
        <v>1</v>
      </c>
      <c r="E1" s="36" t="s">
        <v>2</v>
      </c>
      <c r="F1" s="36"/>
      <c r="G1" s="36" t="s">
        <v>3</v>
      </c>
      <c r="H1" s="36" t="s">
        <v>4</v>
      </c>
      <c r="I1" s="36" t="s">
        <v>5</v>
      </c>
      <c r="J1" s="36" t="s">
        <v>6</v>
      </c>
      <c r="K1" s="36" t="s">
        <v>7</v>
      </c>
      <c r="L1" s="36" t="s">
        <v>8</v>
      </c>
      <c r="M1" s="36" t="s">
        <v>9</v>
      </c>
      <c r="N1" s="36" t="s">
        <v>10</v>
      </c>
      <c r="O1" s="36" t="s">
        <v>11</v>
      </c>
      <c r="P1" s="36" t="s">
        <v>12</v>
      </c>
      <c r="Q1" s="36" t="s">
        <v>13</v>
      </c>
      <c r="R1" s="36" t="s">
        <v>14</v>
      </c>
      <c r="S1" s="36" t="s">
        <v>15</v>
      </c>
    </row>
    <row r="2" spans="1:19" x14ac:dyDescent="0.35">
      <c r="A2" s="34" t="s">
        <v>0</v>
      </c>
      <c r="B2" s="34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x14ac:dyDescent="0.35">
      <c r="A3" s="34" t="s">
        <v>128</v>
      </c>
      <c r="B3" s="34">
        <v>0.8055151185213475</v>
      </c>
      <c r="C3" s="34">
        <v>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19" x14ac:dyDescent="0.35">
      <c r="A4" s="34" t="s">
        <v>1</v>
      </c>
      <c r="B4" s="34">
        <v>0.42242939016059577</v>
      </c>
      <c r="C4" s="34">
        <v>0.43403132428239638</v>
      </c>
      <c r="D4" s="34">
        <v>1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x14ac:dyDescent="0.35">
      <c r="A5" s="34" t="s">
        <v>2</v>
      </c>
      <c r="B5" s="34">
        <v>4.9037192004102718E-2</v>
      </c>
      <c r="C5" s="34">
        <v>7.9595234149811955E-2</v>
      </c>
      <c r="D5" s="34">
        <v>9.2191713396622185E-3</v>
      </c>
      <c r="E5" s="34">
        <v>1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x14ac:dyDescent="0.35">
      <c r="A6" s="34"/>
      <c r="B6" s="34">
        <v>-7.5516123776436482E-3</v>
      </c>
      <c r="C6" s="34">
        <v>7.9662998241982548E-4</v>
      </c>
      <c r="D6" s="34">
        <v>-0.1644280755174703</v>
      </c>
      <c r="E6" s="34">
        <v>2.5850522663959548E-2</v>
      </c>
      <c r="F6" s="34">
        <v>1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x14ac:dyDescent="0.35">
      <c r="A7" s="34" t="s">
        <v>3</v>
      </c>
      <c r="B7" s="34">
        <v>0.56675629218368984</v>
      </c>
      <c r="C7" s="34">
        <v>0.69668077215294466</v>
      </c>
      <c r="D7" s="34">
        <v>0.22935550325568463</v>
      </c>
      <c r="E7" s="34">
        <v>0.14821419179375217</v>
      </c>
      <c r="F7" s="34">
        <v>8.0145580592307933E-2</v>
      </c>
      <c r="G7" s="34">
        <v>1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x14ac:dyDescent="0.35">
      <c r="A8" s="34" t="s">
        <v>4</v>
      </c>
      <c r="B8" s="34">
        <v>0.22805185686922413</v>
      </c>
      <c r="C8" s="34">
        <v>0.32361529376977988</v>
      </c>
      <c r="D8" s="34">
        <v>0.24813654655082107</v>
      </c>
      <c r="E8" s="34">
        <v>-0.10950805647086928</v>
      </c>
      <c r="F8" s="34">
        <v>-0.3729325481527157</v>
      </c>
      <c r="G8" s="34">
        <v>0.16008279789255866</v>
      </c>
      <c r="H8" s="34">
        <v>1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x14ac:dyDescent="0.35">
      <c r="A9" s="34" t="s">
        <v>5</v>
      </c>
      <c r="B9" s="34">
        <v>0.90411550783654826</v>
      </c>
      <c r="C9" s="34">
        <v>0.83751172839123433</v>
      </c>
      <c r="D9" s="34">
        <v>0.34143452053554579</v>
      </c>
      <c r="E9" s="34">
        <v>1.0822548309261435E-2</v>
      </c>
      <c r="F9" s="34">
        <v>-1.6615492102382421E-2</v>
      </c>
      <c r="G9" s="34">
        <v>0.57768479493141756</v>
      </c>
      <c r="H9" s="34">
        <v>0.28861386793193222</v>
      </c>
      <c r="I9" s="34">
        <v>1</v>
      </c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x14ac:dyDescent="0.35">
      <c r="A10" s="34" t="s">
        <v>6</v>
      </c>
      <c r="B10" s="34">
        <v>-0.24779641331614138</v>
      </c>
      <c r="C10" s="34">
        <v>-0.32606457709321157</v>
      </c>
      <c r="D10" s="34">
        <v>-0.37556783740976002</v>
      </c>
      <c r="E10" s="34">
        <v>-2.7500038962928849E-2</v>
      </c>
      <c r="F10" s="34">
        <v>0.12397733176493245</v>
      </c>
      <c r="G10" s="34">
        <v>-6.0017863697674617E-2</v>
      </c>
      <c r="H10" s="34">
        <v>-0.28383069622917789</v>
      </c>
      <c r="I10" s="34">
        <v>-0.35387735958546496</v>
      </c>
      <c r="J10" s="34">
        <v>1</v>
      </c>
      <c r="K10" s="34"/>
      <c r="L10" s="34"/>
      <c r="M10" s="34"/>
      <c r="N10" s="34"/>
      <c r="O10" s="34"/>
      <c r="P10" s="34"/>
      <c r="Q10" s="34"/>
      <c r="R10" s="34"/>
      <c r="S10" s="34"/>
    </row>
    <row r="11" spans="1:19" x14ac:dyDescent="0.35">
      <c r="A11" s="34" t="s">
        <v>7</v>
      </c>
      <c r="B11" s="34">
        <v>7.5168497772573992E-2</v>
      </c>
      <c r="C11" s="34">
        <v>0.20185240431112966</v>
      </c>
      <c r="D11" s="34">
        <v>0.15371977366679351</v>
      </c>
      <c r="E11" s="34">
        <v>3.1167512733052846E-2</v>
      </c>
      <c r="F11" s="34">
        <v>0.15399414991742522</v>
      </c>
      <c r="G11" s="34">
        <v>0.2905805309764618</v>
      </c>
      <c r="H11" s="34">
        <v>-0.12849379319368495</v>
      </c>
      <c r="I11" s="34">
        <v>0.29176672651366953</v>
      </c>
      <c r="J11" s="34">
        <v>-6.2023838600629787E-2</v>
      </c>
      <c r="K11" s="34">
        <v>1</v>
      </c>
      <c r="L11" s="34"/>
      <c r="M11" s="34"/>
      <c r="N11" s="34"/>
      <c r="O11" s="34"/>
      <c r="P11" s="34"/>
      <c r="Q11" s="34"/>
      <c r="R11" s="34"/>
      <c r="S11" s="34"/>
    </row>
    <row r="12" spans="1:19" x14ac:dyDescent="0.35">
      <c r="A12" s="34" t="s">
        <v>8</v>
      </c>
      <c r="B12" s="34">
        <v>0.20094466514439774</v>
      </c>
      <c r="C12" s="34">
        <v>0.25581828099338472</v>
      </c>
      <c r="D12" s="34">
        <v>-4.7892122879384671E-2</v>
      </c>
      <c r="E12" s="34">
        <v>5.375302298252263E-2</v>
      </c>
      <c r="F12" s="34">
        <v>3.0168453713752794E-2</v>
      </c>
      <c r="G12" s="34">
        <v>2.2099929765127448E-2</v>
      </c>
      <c r="H12" s="34">
        <v>0.26085905561219491</v>
      </c>
      <c r="I12" s="34">
        <v>0.346242222882855</v>
      </c>
      <c r="J12" s="34">
        <v>-5.0098141346894935E-2</v>
      </c>
      <c r="K12" s="34">
        <v>0.20438164536355743</v>
      </c>
      <c r="L12" s="34">
        <v>1</v>
      </c>
      <c r="M12" s="34"/>
      <c r="N12" s="34"/>
      <c r="O12" s="34"/>
      <c r="P12" s="34"/>
      <c r="Q12" s="34"/>
      <c r="R12" s="34"/>
      <c r="S12" s="34"/>
    </row>
    <row r="13" spans="1:19" x14ac:dyDescent="0.35">
      <c r="A13" s="34" t="s">
        <v>9</v>
      </c>
      <c r="B13" s="34">
        <v>-0.23342249003896084</v>
      </c>
      <c r="C13" s="34">
        <v>-0.15120463467981854</v>
      </c>
      <c r="D13" s="34">
        <v>7.3455257077123821E-3</v>
      </c>
      <c r="E13" s="34">
        <v>-5.3228397494501367E-2</v>
      </c>
      <c r="F13" s="34">
        <v>-0.13708125866472481</v>
      </c>
      <c r="G13" s="34">
        <v>-0.12125670117165679</v>
      </c>
      <c r="H13" s="34">
        <v>0.24755627359540527</v>
      </c>
      <c r="I13" s="34">
        <v>-0.18216314542607781</v>
      </c>
      <c r="J13" s="34">
        <v>1.1621052823272677E-2</v>
      </c>
      <c r="K13" s="34">
        <v>4.5811055065980211E-2</v>
      </c>
      <c r="L13" s="34">
        <v>0.10076643955921122</v>
      </c>
      <c r="M13" s="34">
        <v>1</v>
      </c>
      <c r="N13" s="34"/>
      <c r="O13" s="34"/>
      <c r="P13" s="34"/>
      <c r="Q13" s="34"/>
      <c r="R13" s="34"/>
      <c r="S13" s="34"/>
    </row>
    <row r="14" spans="1:19" x14ac:dyDescent="0.35">
      <c r="A14" s="34" t="s">
        <v>10</v>
      </c>
      <c r="B14" s="34">
        <v>0.24151074305287112</v>
      </c>
      <c r="C14" s="34">
        <v>0.1778673672063954</v>
      </c>
      <c r="D14" s="34">
        <v>0.21486308405996452</v>
      </c>
      <c r="E14" s="34">
        <v>-6.6148566113583052E-2</v>
      </c>
      <c r="F14" s="34">
        <v>-0.2648450421033533</v>
      </c>
      <c r="G14" s="34">
        <v>0.16109508331365818</v>
      </c>
      <c r="H14" s="34">
        <v>0.61540267549404315</v>
      </c>
      <c r="I14" s="34">
        <v>0.22127555599260373</v>
      </c>
      <c r="J14" s="34">
        <v>-0.11953197510829451</v>
      </c>
      <c r="K14" s="34">
        <v>-4.226460934443186E-2</v>
      </c>
      <c r="L14" s="34">
        <v>8.2263060270511973E-2</v>
      </c>
      <c r="M14" s="34">
        <v>0.11698353392074298</v>
      </c>
      <c r="N14" s="34">
        <v>1</v>
      </c>
      <c r="O14" s="34"/>
      <c r="P14" s="34"/>
      <c r="Q14" s="34"/>
      <c r="R14" s="34"/>
      <c r="S14" s="34"/>
    </row>
    <row r="15" spans="1:19" x14ac:dyDescent="0.35">
      <c r="A15" s="34" t="s">
        <v>11</v>
      </c>
      <c r="B15" s="34">
        <v>-0.23296255150569256</v>
      </c>
      <c r="C15" s="34">
        <v>-0.11879114612577669</v>
      </c>
      <c r="D15" s="34">
        <v>-0.22888126319374383</v>
      </c>
      <c r="E15" s="34">
        <v>2.0512624095717347E-2</v>
      </c>
      <c r="F15" s="34">
        <v>7.5735405520132151E-2</v>
      </c>
      <c r="G15" s="34">
        <v>5.1710548931641412E-2</v>
      </c>
      <c r="H15" s="34">
        <v>-0.22002988903769305</v>
      </c>
      <c r="I15" s="34">
        <v>-0.32948726427659331</v>
      </c>
      <c r="J15" s="34">
        <v>0.21955085226544652</v>
      </c>
      <c r="K15" s="34">
        <v>-0.20275129303742193</v>
      </c>
      <c r="L15" s="34">
        <v>-0.37400753077955123</v>
      </c>
      <c r="M15" s="34">
        <v>1.9709612825375606E-2</v>
      </c>
      <c r="N15" s="34">
        <v>-0.1975982210016915</v>
      </c>
      <c r="O15" s="34">
        <v>1</v>
      </c>
      <c r="P15" s="34"/>
      <c r="Q15" s="34"/>
      <c r="R15" s="34"/>
      <c r="S15" s="34"/>
    </row>
    <row r="16" spans="1:19" x14ac:dyDescent="0.35">
      <c r="A16" s="34" t="s">
        <v>12</v>
      </c>
      <c r="B16" s="34">
        <v>-0.11721977940118836</v>
      </c>
      <c r="C16" s="34">
        <v>-0.18775200098628492</v>
      </c>
      <c r="D16" s="34">
        <v>0.12504109396007565</v>
      </c>
      <c r="E16" s="34">
        <v>4.0070394356432004E-2</v>
      </c>
      <c r="F16" s="34">
        <v>-3.8963894744282947E-2</v>
      </c>
      <c r="G16" s="34">
        <v>-0.30151609242229493</v>
      </c>
      <c r="H16" s="34">
        <v>0.15881925177526415</v>
      </c>
      <c r="I16" s="34">
        <v>-0.1519095639830331</v>
      </c>
      <c r="J16" s="34">
        <v>-4.492448011913746E-2</v>
      </c>
      <c r="K16" s="34">
        <v>-9.9886570659010937E-2</v>
      </c>
      <c r="L16" s="34">
        <v>0.24855778259493527</v>
      </c>
      <c r="M16" s="34">
        <v>4.6709081724417699E-2</v>
      </c>
      <c r="N16" s="34">
        <v>-1.2606757960586863E-2</v>
      </c>
      <c r="O16" s="34">
        <v>-0.14286784782266326</v>
      </c>
      <c r="P16" s="34">
        <v>1</v>
      </c>
      <c r="Q16" s="34"/>
      <c r="R16" s="34"/>
      <c r="S16" s="34"/>
    </row>
    <row r="17" spans="1:19" x14ac:dyDescent="0.35">
      <c r="A17" s="34" t="s">
        <v>13</v>
      </c>
      <c r="B17" s="34">
        <v>0.38944041374303034</v>
      </c>
      <c r="C17" s="34">
        <v>0.31015142822118769</v>
      </c>
      <c r="D17" s="34">
        <v>0.27948880638155232</v>
      </c>
      <c r="E17" s="34">
        <v>-5.3299524605694988E-2</v>
      </c>
      <c r="F17" s="34">
        <v>-0.12946368958996377</v>
      </c>
      <c r="G17" s="34">
        <v>-1.0619932050031913E-2</v>
      </c>
      <c r="H17" s="34">
        <v>0.13333030806504126</v>
      </c>
      <c r="I17" s="34">
        <v>0.19246008736698381</v>
      </c>
      <c r="J17" s="34">
        <v>-0.17361054729189027</v>
      </c>
      <c r="K17" s="34">
        <v>-0.17022375240406426</v>
      </c>
      <c r="L17" s="34">
        <v>4.0864383208726263E-2</v>
      </c>
      <c r="M17" s="34">
        <v>-4.7508661860757875E-2</v>
      </c>
      <c r="N17" s="34">
        <v>0.26189207049315327</v>
      </c>
      <c r="O17" s="34">
        <v>-9.0928466466451266E-2</v>
      </c>
      <c r="P17" s="34">
        <v>0.16689713623373692</v>
      </c>
      <c r="Q17" s="34">
        <v>1</v>
      </c>
      <c r="R17" s="34"/>
      <c r="S17" s="34"/>
    </row>
    <row r="18" spans="1:19" x14ac:dyDescent="0.35">
      <c r="A18" s="34" t="s">
        <v>14</v>
      </c>
      <c r="B18" s="34">
        <v>0.96779087522171536</v>
      </c>
      <c r="C18" s="34">
        <v>0.7621748394020017</v>
      </c>
      <c r="D18" s="34">
        <v>0.41716619791429432</v>
      </c>
      <c r="E18" s="34">
        <v>3.5623193943398759E-2</v>
      </c>
      <c r="F18" s="34">
        <v>-3.4626944028019892E-2</v>
      </c>
      <c r="G18" s="34">
        <v>0.55182766095291269</v>
      </c>
      <c r="H18" s="34">
        <v>0.25319593345557445</v>
      </c>
      <c r="I18" s="34">
        <v>0.82053728716311813</v>
      </c>
      <c r="J18" s="34">
        <v>-0.20915355786014531</v>
      </c>
      <c r="K18" s="34">
        <v>1.780880864845753E-2</v>
      </c>
      <c r="L18" s="34">
        <v>0.1427389854437297</v>
      </c>
      <c r="M18" s="34">
        <v>-0.13538484798651809</v>
      </c>
      <c r="N18" s="34">
        <v>0.31582189935783822</v>
      </c>
      <c r="O18" s="34">
        <v>-0.20027034123452137</v>
      </c>
      <c r="P18" s="34">
        <v>-0.10254476369236319</v>
      </c>
      <c r="Q18" s="34">
        <v>0.48735075645288167</v>
      </c>
      <c r="R18" s="34">
        <v>1</v>
      </c>
      <c r="S18" s="34"/>
    </row>
    <row r="19" spans="1:19" ht="16" thickBot="1" x14ac:dyDescent="0.4">
      <c r="A19" s="35" t="s">
        <v>15</v>
      </c>
      <c r="B19" s="35">
        <v>0.91733815840515276</v>
      </c>
      <c r="C19" s="35">
        <v>0.766433384016036</v>
      </c>
      <c r="D19" s="35">
        <v>0.37431206975822323</v>
      </c>
      <c r="E19" s="35">
        <v>6.3695464822519476E-2</v>
      </c>
      <c r="F19" s="35">
        <v>3.6282586161081584E-2</v>
      </c>
      <c r="G19" s="35">
        <v>0.51464931648443379</v>
      </c>
      <c r="H19" s="35">
        <v>0.15782726653840562</v>
      </c>
      <c r="I19" s="35">
        <v>0.91549375940628663</v>
      </c>
      <c r="J19" s="35">
        <v>-0.27578060361907825</v>
      </c>
      <c r="K19" s="35">
        <v>0.15584049596278138</v>
      </c>
      <c r="L19" s="35">
        <v>0.26614794030790634</v>
      </c>
      <c r="M19" s="35">
        <v>-0.35727501295164626</v>
      </c>
      <c r="N19" s="35">
        <v>9.1753280933514786E-2</v>
      </c>
      <c r="O19" s="35">
        <v>-0.25353805720041528</v>
      </c>
      <c r="P19" s="35">
        <v>-0.12476712073603173</v>
      </c>
      <c r="Q19" s="35">
        <v>0.18257394744914901</v>
      </c>
      <c r="R19" s="35">
        <v>0.78756540162499522</v>
      </c>
      <c r="S19" s="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U1" workbookViewId="0">
      <selection activeCell="Y3" sqref="Y3"/>
    </sheetView>
  </sheetViews>
  <sheetFormatPr defaultColWidth="10.83203125" defaultRowHeight="15.5" x14ac:dyDescent="0.35"/>
  <cols>
    <col min="1" max="2" width="10.83203125" style="1"/>
    <col min="3" max="4" width="12.1640625" style="1" customWidth="1"/>
    <col min="5" max="7" width="10.83203125" style="1"/>
    <col min="8" max="8" width="12.08203125" style="1" customWidth="1"/>
    <col min="9" max="20" width="10.83203125" style="1"/>
    <col min="21" max="21" width="12.08203125" style="1" bestFit="1" customWidth="1"/>
    <col min="22" max="16384" width="10.83203125" style="1"/>
  </cols>
  <sheetData>
    <row r="1" spans="1:25" ht="62" x14ac:dyDescent="0.35">
      <c r="A1" s="5" t="s">
        <v>34</v>
      </c>
      <c r="B1" s="5" t="s">
        <v>35</v>
      </c>
      <c r="C1" s="2" t="s">
        <v>0</v>
      </c>
      <c r="D1" s="2" t="s">
        <v>128</v>
      </c>
      <c r="E1" s="2" t="s">
        <v>1</v>
      </c>
      <c r="F1" s="3" t="s">
        <v>2</v>
      </c>
      <c r="H1" s="1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1" t="s">
        <v>13</v>
      </c>
      <c r="S1" s="1" t="s">
        <v>14</v>
      </c>
      <c r="T1" s="1" t="s">
        <v>15</v>
      </c>
      <c r="V1" s="4"/>
      <c r="W1" s="4" t="s">
        <v>9</v>
      </c>
      <c r="X1" s="4"/>
    </row>
    <row r="2" spans="1:25" x14ac:dyDescent="0.35">
      <c r="A2" s="5">
        <v>1</v>
      </c>
      <c r="B2" s="5" t="s">
        <v>55</v>
      </c>
      <c r="C2" s="5">
        <v>30</v>
      </c>
      <c r="D2" s="5">
        <f>LN(C2)</f>
        <v>3.4011973816621555</v>
      </c>
      <c r="E2" s="5">
        <v>79.372937769159208</v>
      </c>
      <c r="F2" s="5">
        <v>5.2344633738457897</v>
      </c>
      <c r="G2" s="5">
        <v>10</v>
      </c>
      <c r="H2" s="5">
        <v>54.400001525878899</v>
      </c>
      <c r="I2" s="5">
        <v>21.001758494032646</v>
      </c>
      <c r="J2" s="5">
        <v>3916.8815708862649</v>
      </c>
      <c r="K2" s="5">
        <v>0.88990389350014709</v>
      </c>
      <c r="L2" s="5">
        <v>0.78928331868118806</v>
      </c>
      <c r="M2" s="5">
        <v>41.407546997070298</v>
      </c>
      <c r="N2" s="5">
        <v>-19959177830.954399</v>
      </c>
      <c r="O2" s="5">
        <v>17.048894905029556</v>
      </c>
      <c r="P2" s="5">
        <v>11.5</v>
      </c>
      <c r="Q2" s="5">
        <v>109.33</v>
      </c>
      <c r="R2" s="5">
        <v>8.3333333333333329E-2</v>
      </c>
      <c r="S2" s="5">
        <v>2.5</v>
      </c>
      <c r="T2" s="8">
        <v>27.4</v>
      </c>
      <c r="U2" s="5">
        <v>-19959177830.954399</v>
      </c>
      <c r="V2" s="5">
        <v>40606052</v>
      </c>
      <c r="W2" s="5">
        <v>-491.53209553478382</v>
      </c>
      <c r="X2" s="5">
        <v>0</v>
      </c>
      <c r="Y2" s="1">
        <f>CORREL(W2:W60,D2:D60)</f>
        <v>0.34432826598422739</v>
      </c>
    </row>
    <row r="3" spans="1:25" x14ac:dyDescent="0.35">
      <c r="A3" s="5">
        <v>2</v>
      </c>
      <c r="B3" s="5" t="s">
        <v>56</v>
      </c>
      <c r="C3" s="5">
        <v>30.5</v>
      </c>
      <c r="D3" s="5">
        <f t="shared" ref="D3:D60" si="0">LN(C3)</f>
        <v>3.417726683613366</v>
      </c>
      <c r="E3" s="5">
        <v>41.804947502326087</v>
      </c>
      <c r="F3" s="5">
        <v>10.286107558267201</v>
      </c>
      <c r="G3" s="5">
        <v>6</v>
      </c>
      <c r="H3" s="5">
        <v>58.400001525878899</v>
      </c>
      <c r="I3" s="5">
        <v>30.030233963117798</v>
      </c>
      <c r="J3" s="5">
        <v>3308.7002329849233</v>
      </c>
      <c r="K3" s="5">
        <v>27.421314642316347</v>
      </c>
      <c r="L3" s="5">
        <v>3.2076978612300326</v>
      </c>
      <c r="M3" s="5">
        <v>77.676467895507798</v>
      </c>
      <c r="N3" s="5">
        <v>14548384197.709101</v>
      </c>
      <c r="O3" s="5">
        <v>23.111785513756317</v>
      </c>
      <c r="P3" s="5">
        <v>6.0999999046325701</v>
      </c>
      <c r="Q3" s="5">
        <v>162.80000000000001</v>
      </c>
      <c r="R3" s="5">
        <v>1.6393442622950821E-2</v>
      </c>
      <c r="S3" s="5">
        <v>0.5</v>
      </c>
      <c r="T3" s="8">
        <v>30</v>
      </c>
      <c r="U3" s="5">
        <v>14548384197.709101</v>
      </c>
      <c r="V3" s="5">
        <v>28813463</v>
      </c>
      <c r="W3" s="5">
        <v>504.9161982962305</v>
      </c>
      <c r="X3" s="5">
        <v>1</v>
      </c>
    </row>
    <row r="4" spans="1:25" x14ac:dyDescent="0.35">
      <c r="A4" s="5">
        <v>3</v>
      </c>
      <c r="B4" s="5" t="s">
        <v>57</v>
      </c>
      <c r="C4" s="5">
        <v>325.5</v>
      </c>
      <c r="D4" s="5">
        <f t="shared" si="0"/>
        <v>5.7853624616486243</v>
      </c>
      <c r="E4" s="5">
        <v>28.939647348313933</v>
      </c>
      <c r="F4" s="5">
        <v>13.3688972984754</v>
      </c>
      <c r="G4" s="5">
        <v>14</v>
      </c>
      <c r="H4" s="5">
        <v>73.199996948242202</v>
      </c>
      <c r="I4" s="5">
        <v>12.775599618595756</v>
      </c>
      <c r="J4" s="5">
        <v>12440.320981805484</v>
      </c>
      <c r="K4" s="5">
        <v>40.675309649452373</v>
      </c>
      <c r="L4" s="5">
        <v>15.807487429055181</v>
      </c>
      <c r="M4" s="5">
        <v>59.963535308837898</v>
      </c>
      <c r="N4" s="5">
        <v>4540497887.4200001</v>
      </c>
      <c r="O4" s="5">
        <v>16.022066803328109</v>
      </c>
      <c r="P4" s="5">
        <v>8.8000001907348597</v>
      </c>
      <c r="Q4" s="5">
        <v>14.77</v>
      </c>
      <c r="R4" s="5">
        <v>0.1640552995391705</v>
      </c>
      <c r="S4" s="5">
        <v>53.4</v>
      </c>
      <c r="T4" s="8">
        <v>272.2</v>
      </c>
      <c r="U4" s="5">
        <v>4540497887.4200001</v>
      </c>
      <c r="V4" s="5">
        <v>43847430</v>
      </c>
      <c r="W4" s="5">
        <v>103.55220106218312</v>
      </c>
      <c r="X4" s="5">
        <v>1</v>
      </c>
    </row>
    <row r="5" spans="1:25" x14ac:dyDescent="0.35">
      <c r="A5" s="5">
        <v>4</v>
      </c>
      <c r="B5" s="5" t="s">
        <v>58</v>
      </c>
      <c r="C5" s="5">
        <v>3397.1</v>
      </c>
      <c r="D5" s="5">
        <f t="shared" si="0"/>
        <v>8.1306774054664839</v>
      </c>
      <c r="E5" s="5">
        <v>118.5332652669325</v>
      </c>
      <c r="F5" s="5">
        <v>27.796040392358801</v>
      </c>
      <c r="G5" s="5">
        <v>10</v>
      </c>
      <c r="H5" s="5">
        <v>75.900001525878906</v>
      </c>
      <c r="I5" s="5">
        <v>18.86783445648706</v>
      </c>
      <c r="J5" s="5">
        <v>49755.315480305027</v>
      </c>
      <c r="K5" s="5">
        <v>-0.41372321405467005</v>
      </c>
      <c r="L5" s="5">
        <v>11.687081678108125</v>
      </c>
      <c r="M5" s="5">
        <v>64.892967224121094</v>
      </c>
      <c r="N5" s="5">
        <v>-5735378446.0435696</v>
      </c>
      <c r="O5" s="5">
        <v>3.1515052783671558</v>
      </c>
      <c r="P5" s="5">
        <v>5.6999998092651403</v>
      </c>
      <c r="Q5" s="5">
        <v>1.34</v>
      </c>
      <c r="R5" s="5">
        <v>0.4587736598863737</v>
      </c>
      <c r="S5" s="5">
        <v>1558.5</v>
      </c>
      <c r="T5" s="8">
        <v>1838.6</v>
      </c>
      <c r="U5" s="5">
        <v>-5735378446.0435696</v>
      </c>
      <c r="V5" s="5">
        <v>24127159</v>
      </c>
      <c r="W5" s="5">
        <v>-237.71462052550694</v>
      </c>
      <c r="X5" s="5">
        <v>0</v>
      </c>
    </row>
    <row r="6" spans="1:25" x14ac:dyDescent="0.35">
      <c r="A6" s="5">
        <v>5</v>
      </c>
      <c r="B6" s="5" t="s">
        <v>59</v>
      </c>
      <c r="C6" s="5">
        <v>10.199999999999999</v>
      </c>
      <c r="D6" s="5">
        <f t="shared" si="0"/>
        <v>2.3223877202902252</v>
      </c>
      <c r="E6" s="5">
        <v>65.87499640046704</v>
      </c>
      <c r="F6" s="5">
        <v>8.4405653692484499</v>
      </c>
      <c r="G6" s="5">
        <v>5</v>
      </c>
      <c r="H6" s="5">
        <v>39.400001525878899</v>
      </c>
      <c r="I6" s="5">
        <v>16.649716881945185</v>
      </c>
      <c r="J6" s="5">
        <v>1358.7790288454319</v>
      </c>
      <c r="K6" s="5">
        <v>6.7278359127072633</v>
      </c>
      <c r="L6" s="5">
        <v>1.7617588076722499</v>
      </c>
      <c r="M6" s="5">
        <v>56.435001373291001</v>
      </c>
      <c r="N6" s="5">
        <v>-6217208934.2763395</v>
      </c>
      <c r="O6" s="5">
        <v>1251.8365214719213</v>
      </c>
      <c r="P6" s="5">
        <v>4.0999999046325701</v>
      </c>
      <c r="Q6" s="5">
        <v>79</v>
      </c>
      <c r="R6" s="5">
        <v>0.73529411764705888</v>
      </c>
      <c r="S6" s="5">
        <v>7.5</v>
      </c>
      <c r="T6" s="8">
        <v>2.7</v>
      </c>
      <c r="U6" s="5">
        <v>-6217208934.2763395</v>
      </c>
      <c r="V6" s="5">
        <v>162951560</v>
      </c>
      <c r="W6" s="5">
        <v>-38.153724544130412</v>
      </c>
      <c r="X6" s="5">
        <v>0</v>
      </c>
    </row>
    <row r="7" spans="1:25" x14ac:dyDescent="0.35">
      <c r="A7" s="5">
        <v>6</v>
      </c>
      <c r="B7" s="5" t="s">
        <v>60</v>
      </c>
      <c r="C7" s="5">
        <v>346.3</v>
      </c>
      <c r="D7" s="5">
        <f t="shared" si="0"/>
        <v>5.847305451408376</v>
      </c>
      <c r="E7" s="5">
        <v>100.23748947062221</v>
      </c>
      <c r="F7" s="5">
        <v>20.4006193030567</v>
      </c>
      <c r="G7" s="5">
        <v>14</v>
      </c>
      <c r="H7" s="5">
        <v>63.299999237060497</v>
      </c>
      <c r="I7" s="5">
        <v>12.48825774167271</v>
      </c>
      <c r="J7" s="5">
        <v>8649.9484917506215</v>
      </c>
      <c r="K7" s="5">
        <v>8.3325667901070375</v>
      </c>
      <c r="L7" s="5">
        <v>8.4011355168960815</v>
      </c>
      <c r="M7" s="5">
        <v>63.835739135742202</v>
      </c>
      <c r="N7" s="5">
        <v>45036962275.93</v>
      </c>
      <c r="O7" s="5">
        <v>24.844387028692985</v>
      </c>
      <c r="P7" s="5">
        <v>11.5</v>
      </c>
      <c r="Q7" s="5">
        <v>3.48</v>
      </c>
      <c r="R7" s="5">
        <v>0.5645394166907306</v>
      </c>
      <c r="S7" s="5">
        <v>195.5</v>
      </c>
      <c r="T7" s="8">
        <v>150.80000000000001</v>
      </c>
      <c r="U7" s="5">
        <v>45036962275.93</v>
      </c>
      <c r="V7" s="5">
        <v>207652865</v>
      </c>
      <c r="W7" s="5">
        <v>216.88582180616675</v>
      </c>
      <c r="X7" s="5">
        <v>1</v>
      </c>
    </row>
    <row r="8" spans="1:25" x14ac:dyDescent="0.35">
      <c r="A8" s="5">
        <v>7</v>
      </c>
      <c r="B8" s="5" t="s">
        <v>61</v>
      </c>
      <c r="C8" s="5">
        <v>160.1</v>
      </c>
      <c r="D8" s="5">
        <f t="shared" si="0"/>
        <v>5.0757986200026686</v>
      </c>
      <c r="E8" s="5">
        <v>84.557531666346193</v>
      </c>
      <c r="F8" s="5">
        <v>48.5359558722716</v>
      </c>
      <c r="G8" s="5">
        <v>11</v>
      </c>
      <c r="H8" s="5">
        <v>63.599998474121101</v>
      </c>
      <c r="I8" s="5">
        <v>63.978714521103285</v>
      </c>
      <c r="J8" s="5">
        <v>7469.0252468020135</v>
      </c>
      <c r="K8" s="5">
        <v>2.2462254016453613</v>
      </c>
      <c r="L8" s="5">
        <v>5.1740452684684319</v>
      </c>
      <c r="M8" s="5">
        <v>53.453777313232401</v>
      </c>
      <c r="N8" s="5">
        <v>-1086110000</v>
      </c>
      <c r="O8" s="5">
        <v>65.657903463522473</v>
      </c>
      <c r="P8" s="5">
        <v>7.5999999046325701</v>
      </c>
      <c r="Q8" s="5">
        <v>1.77</v>
      </c>
      <c r="R8" s="5">
        <v>0.18051217988757026</v>
      </c>
      <c r="S8" s="5">
        <v>28.9</v>
      </c>
      <c r="T8" s="8">
        <v>131.19999999999999</v>
      </c>
      <c r="U8" s="5">
        <v>-1086110000</v>
      </c>
      <c r="V8" s="5">
        <v>7127822</v>
      </c>
      <c r="W8" s="5">
        <v>-152.37613958373259</v>
      </c>
      <c r="X8" s="5">
        <v>0</v>
      </c>
    </row>
    <row r="9" spans="1:25" x14ac:dyDescent="0.35">
      <c r="A9" s="5">
        <v>8</v>
      </c>
      <c r="B9" s="5" t="s">
        <v>62</v>
      </c>
      <c r="C9" s="5">
        <v>643.5</v>
      </c>
      <c r="D9" s="5">
        <f t="shared" si="0"/>
        <v>6.4669220270361816</v>
      </c>
      <c r="E9" s="5">
        <v>83.943219833283351</v>
      </c>
      <c r="F9" s="5">
        <v>16.186175740823298</v>
      </c>
      <c r="G9" s="5">
        <v>13</v>
      </c>
      <c r="H9" s="5">
        <v>67.5</v>
      </c>
      <c r="I9" s="5">
        <v>28.463824488110369</v>
      </c>
      <c r="J9" s="5">
        <v>13792.926054391924</v>
      </c>
      <c r="K9" s="5">
        <v>3.7664169407830599</v>
      </c>
      <c r="L9" s="5">
        <v>3.9938830591677155</v>
      </c>
      <c r="M9" s="5">
        <v>62.140830993652301</v>
      </c>
      <c r="N9" s="5">
        <v>5256059895.2171497</v>
      </c>
      <c r="O9" s="5">
        <v>24.087401752715419</v>
      </c>
      <c r="P9" s="5">
        <v>6.6999998092651403</v>
      </c>
      <c r="Q9" s="5">
        <v>676.94</v>
      </c>
      <c r="R9" s="5">
        <v>0.61181041181041185</v>
      </c>
      <c r="S9" s="5">
        <v>393.7</v>
      </c>
      <c r="T9" s="8">
        <v>249.7</v>
      </c>
      <c r="U9" s="5">
        <v>5256059895.2171497</v>
      </c>
      <c r="V9" s="5">
        <v>17909754</v>
      </c>
      <c r="W9" s="5">
        <v>293.47471189258937</v>
      </c>
      <c r="X9" s="5">
        <v>1</v>
      </c>
    </row>
    <row r="10" spans="1:25" x14ac:dyDescent="0.35">
      <c r="A10" s="5">
        <v>9</v>
      </c>
      <c r="B10" s="5" t="s">
        <v>63</v>
      </c>
      <c r="C10" s="5">
        <v>160.6</v>
      </c>
      <c r="D10" s="5">
        <f t="shared" si="0"/>
        <v>5.0789168015126611</v>
      </c>
      <c r="E10" s="5">
        <v>48.98273332900235</v>
      </c>
      <c r="F10" s="5">
        <v>256.78089346432398</v>
      </c>
      <c r="G10" s="5">
        <v>10</v>
      </c>
      <c r="H10" s="5">
        <v>69.800003051757798</v>
      </c>
      <c r="I10" s="5">
        <v>14.190396151505491</v>
      </c>
      <c r="J10" s="5">
        <v>5805.6053854484035</v>
      </c>
      <c r="K10" s="5">
        <v>5.8524319584247593</v>
      </c>
      <c r="L10" s="5">
        <v>8.696971451580664</v>
      </c>
      <c r="M10" s="5">
        <v>70.266189575195298</v>
      </c>
      <c r="N10" s="5">
        <v>-9856793978.2527504</v>
      </c>
      <c r="O10" s="5">
        <v>43.851662009914378</v>
      </c>
      <c r="P10" s="5">
        <v>8.6000003814697301</v>
      </c>
      <c r="Q10" s="5">
        <v>3054.12</v>
      </c>
      <c r="R10" s="5">
        <v>0.31506849315068497</v>
      </c>
      <c r="S10" s="5">
        <v>50.6</v>
      </c>
      <c r="T10" s="8">
        <v>110</v>
      </c>
      <c r="U10" s="5">
        <v>-9856793978.2527504</v>
      </c>
      <c r="V10" s="5">
        <v>48653419</v>
      </c>
      <c r="W10" s="5">
        <v>-202.59201060983506</v>
      </c>
      <c r="X10" s="5">
        <v>0</v>
      </c>
    </row>
    <row r="11" spans="1:25" x14ac:dyDescent="0.35">
      <c r="A11" s="5">
        <v>10</v>
      </c>
      <c r="B11" s="5" t="s">
        <v>64</v>
      </c>
      <c r="C11" s="5">
        <v>250.4</v>
      </c>
      <c r="D11" s="5">
        <f t="shared" si="0"/>
        <v>5.5230596392259432</v>
      </c>
      <c r="E11" s="5">
        <v>50.342714392063669</v>
      </c>
      <c r="F11" s="5">
        <v>21.785458074861801</v>
      </c>
      <c r="G11" s="5">
        <v>11</v>
      </c>
      <c r="H11" s="5">
        <v>69</v>
      </c>
      <c r="I11" s="5">
        <v>31.610454637490442</v>
      </c>
      <c r="J11" s="5">
        <v>11824.638102000421</v>
      </c>
      <c r="K11" s="5">
        <v>2.2976477759253555</v>
      </c>
      <c r="L11" s="5">
        <v>5.7283870443850944</v>
      </c>
      <c r="M11" s="5">
        <v>59.417015075683601</v>
      </c>
      <c r="N11" s="5">
        <v>-4420985870.6242504</v>
      </c>
      <c r="O11" s="5">
        <v>95.12875048962006</v>
      </c>
      <c r="P11" s="5">
        <v>9</v>
      </c>
      <c r="Q11" s="5">
        <v>538.42999999999995</v>
      </c>
      <c r="R11" s="5">
        <v>0.15575079872204473</v>
      </c>
      <c r="S11" s="5">
        <v>39</v>
      </c>
      <c r="T11" s="8">
        <v>211.5</v>
      </c>
      <c r="U11" s="5">
        <v>-4420985870.6242504</v>
      </c>
      <c r="V11" s="5">
        <v>4857274</v>
      </c>
      <c r="W11" s="5">
        <v>-910.17839854705551</v>
      </c>
      <c r="X11" s="5">
        <v>0</v>
      </c>
    </row>
    <row r="12" spans="1:25" x14ac:dyDescent="0.35">
      <c r="A12" s="5">
        <v>11</v>
      </c>
      <c r="B12" s="5" t="s">
        <v>65</v>
      </c>
      <c r="C12" s="5">
        <v>307.2</v>
      </c>
      <c r="D12" s="5">
        <f t="shared" si="0"/>
        <v>5.7274990012735172</v>
      </c>
      <c r="E12" s="5">
        <v>72.821772712260184</v>
      </c>
      <c r="F12" s="5">
        <v>32.860666838526498</v>
      </c>
      <c r="G12" s="5">
        <v>8</v>
      </c>
      <c r="H12" s="5">
        <v>63.700000762939503</v>
      </c>
      <c r="I12" s="5">
        <v>49.660756360707602</v>
      </c>
      <c r="J12" s="5">
        <v>12149.189583941774</v>
      </c>
      <c r="K12" s="5">
        <v>-0.10451487539141624</v>
      </c>
      <c r="L12" s="5">
        <v>4.0255556938655399</v>
      </c>
      <c r="M12" s="5">
        <v>51.487178802490199</v>
      </c>
      <c r="N12" s="5">
        <v>-8112910893.7761803</v>
      </c>
      <c r="O12" s="5">
        <v>74.595228734810576</v>
      </c>
      <c r="P12" s="5">
        <v>13.1000003814697</v>
      </c>
      <c r="Q12" s="5">
        <v>6.81</v>
      </c>
      <c r="R12" s="5">
        <v>0.3330078125</v>
      </c>
      <c r="S12" s="5">
        <v>102.3</v>
      </c>
      <c r="T12" s="8">
        <v>204.9</v>
      </c>
      <c r="U12" s="5">
        <v>-8112910893.7761803</v>
      </c>
      <c r="V12" s="5">
        <v>4170600</v>
      </c>
      <c r="W12" s="5">
        <v>-1945.2622869074426</v>
      </c>
      <c r="X12" s="5">
        <v>0</v>
      </c>
    </row>
    <row r="13" spans="1:25" x14ac:dyDescent="0.35">
      <c r="A13" s="5">
        <v>12</v>
      </c>
      <c r="B13" s="5" t="s">
        <v>66</v>
      </c>
      <c r="C13" s="5">
        <v>591.5</v>
      </c>
      <c r="D13" s="5">
        <f t="shared" si="0"/>
        <v>6.3826616834184415</v>
      </c>
      <c r="E13" s="5">
        <v>80.243084361984728</v>
      </c>
      <c r="F13" s="5">
        <v>22.369862445428101</v>
      </c>
      <c r="G13" s="5">
        <v>9</v>
      </c>
      <c r="H13" s="5">
        <v>60.099998474121101</v>
      </c>
      <c r="I13" s="5">
        <v>79.541108345693914</v>
      </c>
      <c r="J13" s="5">
        <v>18483.716479771614</v>
      </c>
      <c r="K13" s="5">
        <v>1.2359231382677081</v>
      </c>
      <c r="L13" s="5">
        <v>3.5299459619427571</v>
      </c>
      <c r="M13" s="5">
        <v>60.1422729492188</v>
      </c>
      <c r="N13" s="5">
        <v>10286801576.1826</v>
      </c>
      <c r="O13" s="5">
        <v>136.85185856754308</v>
      </c>
      <c r="P13" s="5">
        <v>4</v>
      </c>
      <c r="Q13" s="5">
        <v>24.44</v>
      </c>
      <c r="R13" s="5">
        <v>0.37683854606931533</v>
      </c>
      <c r="S13" s="5">
        <v>222.9</v>
      </c>
      <c r="T13" s="8">
        <v>368.6</v>
      </c>
      <c r="U13" s="5">
        <v>10286801576.1826</v>
      </c>
      <c r="V13" s="5">
        <v>10561633</v>
      </c>
      <c r="W13" s="5">
        <v>973.97832098337449</v>
      </c>
      <c r="X13" s="5">
        <v>1</v>
      </c>
    </row>
    <row r="14" spans="1:25" x14ac:dyDescent="0.35">
      <c r="A14" s="5">
        <v>13</v>
      </c>
      <c r="B14" s="5" t="s">
        <v>67</v>
      </c>
      <c r="C14" s="5">
        <v>5158.7</v>
      </c>
      <c r="D14" s="5">
        <f t="shared" si="0"/>
        <v>8.5484398887494066</v>
      </c>
      <c r="E14" s="5">
        <v>49.113100821796337</v>
      </c>
      <c r="F14" s="5">
        <v>23.911749092798502</v>
      </c>
      <c r="G14" s="5">
        <v>10</v>
      </c>
      <c r="H14" s="5">
        <v>78.400001525878906</v>
      </c>
      <c r="I14" s="5">
        <v>53.584093027848525</v>
      </c>
      <c r="J14" s="5">
        <v>53578.756568092838</v>
      </c>
      <c r="K14" s="5">
        <v>-4.6444163545515948E-2</v>
      </c>
      <c r="L14" s="5">
        <v>6.2969177223570663</v>
      </c>
      <c r="M14" s="5">
        <v>63.305877685546903</v>
      </c>
      <c r="N14" s="5">
        <v>17268597992.541599</v>
      </c>
      <c r="O14" s="5">
        <v>135.53570583502909</v>
      </c>
      <c r="P14" s="5">
        <v>6.1999998092651403</v>
      </c>
      <c r="Q14" s="5">
        <v>6.73</v>
      </c>
      <c r="R14" s="5">
        <v>0.72545408727004868</v>
      </c>
      <c r="S14" s="5">
        <v>3742.4</v>
      </c>
      <c r="T14" s="8">
        <v>1416.3</v>
      </c>
      <c r="U14" s="5">
        <v>17268597992.541599</v>
      </c>
      <c r="V14" s="5">
        <v>5731118</v>
      </c>
      <c r="W14" s="5">
        <v>3013.1290251817531</v>
      </c>
      <c r="X14" s="5">
        <v>1</v>
      </c>
    </row>
    <row r="15" spans="1:25" x14ac:dyDescent="0.35">
      <c r="A15" s="5">
        <v>14</v>
      </c>
      <c r="B15" s="5" t="s">
        <v>68</v>
      </c>
      <c r="C15" s="5">
        <v>82.6</v>
      </c>
      <c r="D15" s="5">
        <f t="shared" si="0"/>
        <v>4.4140096805269327</v>
      </c>
      <c r="E15" s="5">
        <v>36.317941814843827</v>
      </c>
      <c r="F15" s="5">
        <v>12.598445373194201</v>
      </c>
      <c r="G15" s="5">
        <v>15</v>
      </c>
      <c r="H15" s="5">
        <v>69.800003051757798</v>
      </c>
      <c r="I15" s="5">
        <v>25.168097600391153</v>
      </c>
      <c r="J15" s="5">
        <v>6722.2235357576801</v>
      </c>
      <c r="K15" s="5">
        <v>0.80687721306560434</v>
      </c>
      <c r="L15" s="5">
        <v>4.201176329372224</v>
      </c>
      <c r="M15" s="5">
        <v>66.784072875976605</v>
      </c>
      <c r="N15" s="5">
        <v>-7623200000</v>
      </c>
      <c r="O15" s="5">
        <v>220.42622645415028</v>
      </c>
      <c r="P15" s="5">
        <v>14.1000003814697</v>
      </c>
      <c r="Q15" s="5">
        <v>46.15</v>
      </c>
      <c r="R15" s="5">
        <v>0.18401937046004843</v>
      </c>
      <c r="S15" s="5">
        <v>15.2</v>
      </c>
      <c r="T15" s="8">
        <v>67.5</v>
      </c>
      <c r="U15" s="5">
        <v>-7623200000</v>
      </c>
      <c r="V15" s="5">
        <v>10648791</v>
      </c>
      <c r="W15" s="5">
        <v>-715.87469413194412</v>
      </c>
      <c r="X15" s="5">
        <v>0</v>
      </c>
    </row>
    <row r="16" spans="1:25" x14ac:dyDescent="0.35">
      <c r="A16" s="5">
        <v>15</v>
      </c>
      <c r="B16" s="5" t="s">
        <v>69</v>
      </c>
      <c r="C16" s="5">
        <v>98.8</v>
      </c>
      <c r="D16" s="5">
        <f t="shared" si="0"/>
        <v>4.5930976047538223</v>
      </c>
      <c r="E16" s="5">
        <v>48.994442942628865</v>
      </c>
      <c r="F16" s="5">
        <v>11.027544545971701</v>
      </c>
      <c r="G16" s="5">
        <v>15</v>
      </c>
      <c r="H16" s="5">
        <v>55.5</v>
      </c>
      <c r="I16" s="5">
        <v>19.679911077915008</v>
      </c>
      <c r="J16" s="5">
        <v>6018.5268684878201</v>
      </c>
      <c r="K16" s="5">
        <v>0.90947268980043816</v>
      </c>
      <c r="L16" s="5">
        <v>5.4271414200835073</v>
      </c>
      <c r="M16" s="5">
        <v>68.514221191406307</v>
      </c>
      <c r="N16" s="5">
        <v>1567324878.5527101</v>
      </c>
      <c r="O16" s="5">
        <v>65.973055242390075</v>
      </c>
      <c r="P16" s="5">
        <v>4.6999998092651403</v>
      </c>
      <c r="Q16" s="5">
        <v>1</v>
      </c>
      <c r="R16" s="5">
        <v>0.2145748987854251</v>
      </c>
      <c r="S16" s="5">
        <v>21.2</v>
      </c>
      <c r="T16" s="8">
        <v>77.599999999999994</v>
      </c>
      <c r="U16" s="5">
        <v>1567324878.5527101</v>
      </c>
      <c r="V16" s="5">
        <v>16385068</v>
      </c>
      <c r="W16" s="5">
        <v>95.655683488937001</v>
      </c>
      <c r="X16" s="5">
        <v>1</v>
      </c>
    </row>
    <row r="17" spans="1:24" x14ac:dyDescent="0.35">
      <c r="A17" s="5">
        <v>16</v>
      </c>
      <c r="B17" s="5" t="s">
        <v>70</v>
      </c>
      <c r="C17" s="5">
        <v>48.4</v>
      </c>
      <c r="D17" s="5">
        <f t="shared" si="0"/>
        <v>3.8794998137225858</v>
      </c>
      <c r="E17" s="5">
        <v>47.701052407831064</v>
      </c>
      <c r="F17" s="5">
        <v>33.348842388384497</v>
      </c>
      <c r="G17" s="5">
        <v>10</v>
      </c>
      <c r="H17" s="5">
        <v>49.200000762939503</v>
      </c>
      <c r="I17" s="5">
        <v>19.526742668310945</v>
      </c>
      <c r="J17" s="5">
        <v>4146.7441286273024</v>
      </c>
      <c r="K17" s="5">
        <v>3.8752202293206466</v>
      </c>
      <c r="L17" s="5">
        <v>5.2625137682046264</v>
      </c>
      <c r="M17" s="5">
        <v>61.983814239502003</v>
      </c>
      <c r="N17" s="5">
        <v>-5185900000</v>
      </c>
      <c r="O17" s="5">
        <v>154.74495147443076</v>
      </c>
      <c r="P17" s="5">
        <v>2.7000000476837198</v>
      </c>
      <c r="Q17" s="5">
        <v>7.82</v>
      </c>
      <c r="R17" s="5">
        <v>0.20041322314049587</v>
      </c>
      <c r="S17" s="5">
        <v>9.6999999999999993</v>
      </c>
      <c r="T17" s="8">
        <v>38.700000000000003</v>
      </c>
      <c r="U17" s="5">
        <v>-5185900000</v>
      </c>
      <c r="V17" s="5">
        <v>16582469</v>
      </c>
      <c r="W17" s="5">
        <v>-312.73388781851486</v>
      </c>
      <c r="X17" s="5">
        <v>0</v>
      </c>
    </row>
    <row r="18" spans="1:24" x14ac:dyDescent="0.35">
      <c r="A18" s="5">
        <v>17</v>
      </c>
      <c r="B18" s="5" t="s">
        <v>71</v>
      </c>
      <c r="C18" s="5">
        <v>316.7</v>
      </c>
      <c r="D18" s="5">
        <f t="shared" si="0"/>
        <v>5.7579549535445942</v>
      </c>
      <c r="E18" s="5">
        <v>60.05166045930698</v>
      </c>
      <c r="F18" s="5">
        <v>14.699200102272099</v>
      </c>
      <c r="G18" s="5">
        <v>8</v>
      </c>
      <c r="H18" s="5">
        <v>65.599998474121094</v>
      </c>
      <c r="I18" s="5">
        <v>89.536833659323236</v>
      </c>
      <c r="J18" s="5">
        <v>12820.088196305347</v>
      </c>
      <c r="K18" s="5">
        <v>0.95928436697556663</v>
      </c>
      <c r="L18" s="5">
        <v>2.7997891843975475</v>
      </c>
      <c r="M18" s="5">
        <v>55.751632690429702</v>
      </c>
      <c r="N18" s="5">
        <v>5219066491.12533</v>
      </c>
      <c r="O18" s="5">
        <v>108.40630730144703</v>
      </c>
      <c r="P18" s="5">
        <v>5.0999999046325701</v>
      </c>
      <c r="Q18" s="5">
        <v>281.52</v>
      </c>
      <c r="R18" s="5">
        <v>0.49857909693716457</v>
      </c>
      <c r="S18" s="5">
        <v>157.9</v>
      </c>
      <c r="T18" s="8">
        <v>158.69999999999999</v>
      </c>
      <c r="U18" s="5">
        <v>5219066491.12533</v>
      </c>
      <c r="V18" s="5">
        <v>9817958</v>
      </c>
      <c r="W18" s="5">
        <v>531.58370519871141</v>
      </c>
      <c r="X18" s="5">
        <v>1</v>
      </c>
    </row>
    <row r="19" spans="1:24" x14ac:dyDescent="0.35">
      <c r="A19" s="5">
        <v>18</v>
      </c>
      <c r="B19" s="5" t="s">
        <v>72</v>
      </c>
      <c r="C19" s="5">
        <v>59.7</v>
      </c>
      <c r="D19" s="5">
        <f t="shared" si="0"/>
        <v>4.0893320203985564</v>
      </c>
      <c r="E19" s="5">
        <v>75.560126824198136</v>
      </c>
      <c r="F19" s="5">
        <v>14.0561471856984</v>
      </c>
      <c r="G19" s="5">
        <v>8</v>
      </c>
      <c r="H19" s="5">
        <v>30.600000381469702</v>
      </c>
      <c r="I19" s="5">
        <v>19.176473523490046</v>
      </c>
      <c r="J19" s="5">
        <v>1709.5918081165546</v>
      </c>
      <c r="K19" s="5">
        <v>3.6117884366006194</v>
      </c>
      <c r="L19" s="5">
        <v>4.0645082863479942</v>
      </c>
      <c r="M19" s="5">
        <v>53.929225921630902</v>
      </c>
      <c r="N19" s="5">
        <v>-107475549275.98399</v>
      </c>
      <c r="O19" s="5">
        <v>445.37057974767839</v>
      </c>
      <c r="P19" s="5">
        <v>3.5</v>
      </c>
      <c r="Q19" s="5">
        <v>67.31</v>
      </c>
      <c r="R19" s="5">
        <v>0.77889447236180898</v>
      </c>
      <c r="S19" s="5">
        <v>46.5</v>
      </c>
      <c r="T19" s="8">
        <v>13.2</v>
      </c>
      <c r="U19" s="5">
        <v>-107475549275.98399</v>
      </c>
      <c r="V19" s="5">
        <v>1324171354</v>
      </c>
      <c r="W19" s="5">
        <v>-81.164381748122295</v>
      </c>
      <c r="X19" s="5">
        <v>0</v>
      </c>
    </row>
    <row r="20" spans="1:24" x14ac:dyDescent="0.35">
      <c r="A20" s="5">
        <v>19</v>
      </c>
      <c r="B20" s="5" t="s">
        <v>73</v>
      </c>
      <c r="C20" s="5">
        <v>76.8</v>
      </c>
      <c r="D20" s="5">
        <f t="shared" si="0"/>
        <v>4.3412046401536264</v>
      </c>
      <c r="E20" s="5">
        <v>40.340561894473467</v>
      </c>
      <c r="F20" s="5">
        <v>17.387087117622599</v>
      </c>
      <c r="G20" s="5">
        <v>9</v>
      </c>
      <c r="H20" s="5">
        <v>45.5</v>
      </c>
      <c r="I20" s="5">
        <v>19.080906503708146</v>
      </c>
      <c r="J20" s="5">
        <v>3570.2948881176421</v>
      </c>
      <c r="K20" s="5">
        <v>2.4501282439343157</v>
      </c>
      <c r="L20" s="5">
        <v>6.3028866753084278</v>
      </c>
      <c r="M20" s="5">
        <v>66.372047424316406</v>
      </c>
      <c r="N20" s="5">
        <v>15436532611.2591</v>
      </c>
      <c r="O20" s="5">
        <v>144.13765739110275</v>
      </c>
      <c r="P20" s="5">
        <v>5.5999999046325701</v>
      </c>
      <c r="Q20" s="5">
        <v>13303.68</v>
      </c>
      <c r="R20" s="5">
        <v>0.76302083333333337</v>
      </c>
      <c r="S20" s="5">
        <v>58.6</v>
      </c>
      <c r="T20" s="8">
        <v>18.2</v>
      </c>
      <c r="U20" s="5">
        <v>15436532611.2591</v>
      </c>
      <c r="V20" s="5">
        <v>261115456</v>
      </c>
      <c r="W20" s="5">
        <v>59.117651814755462</v>
      </c>
      <c r="X20" s="5">
        <v>1</v>
      </c>
    </row>
    <row r="21" spans="1:24" x14ac:dyDescent="0.35">
      <c r="A21" s="5">
        <v>20</v>
      </c>
      <c r="B21" s="5" t="s">
        <v>74</v>
      </c>
      <c r="C21" s="5">
        <v>1831.2</v>
      </c>
      <c r="D21" s="5">
        <f t="shared" si="0"/>
        <v>7.5127267686383572</v>
      </c>
      <c r="E21" s="5">
        <v>84.793980492909043</v>
      </c>
      <c r="F21" s="5">
        <v>18.857574369466999</v>
      </c>
      <c r="G21" s="5">
        <v>13</v>
      </c>
      <c r="H21" s="5">
        <v>80.900001525878906</v>
      </c>
      <c r="I21" s="5">
        <v>30.267289365379746</v>
      </c>
      <c r="J21" s="5">
        <v>37180.527111525829</v>
      </c>
      <c r="K21" s="5">
        <v>0.84329424542748654</v>
      </c>
      <c r="L21" s="5">
        <v>9.6179203747491329</v>
      </c>
      <c r="M21" s="5">
        <v>64.227287292480497</v>
      </c>
      <c r="N21" s="5">
        <v>-7364500000</v>
      </c>
      <c r="O21" s="5">
        <v>394.91682070240296</v>
      </c>
      <c r="P21" s="5">
        <v>4.8000001907348597</v>
      </c>
      <c r="Q21" s="5">
        <v>3.84</v>
      </c>
      <c r="R21" s="5">
        <v>0.53287461773700306</v>
      </c>
      <c r="S21" s="5">
        <v>975.8</v>
      </c>
      <c r="T21" s="8">
        <v>855.4</v>
      </c>
      <c r="U21" s="5">
        <v>-7364500000</v>
      </c>
      <c r="V21" s="5">
        <v>8547100</v>
      </c>
      <c r="W21" s="5">
        <v>-861.63728048109886</v>
      </c>
      <c r="X21" s="5">
        <v>0</v>
      </c>
    </row>
    <row r="22" spans="1:24" x14ac:dyDescent="0.35">
      <c r="A22" s="5">
        <v>21</v>
      </c>
      <c r="B22" s="5" t="s">
        <v>75</v>
      </c>
      <c r="C22" s="5">
        <v>269.39999999999998</v>
      </c>
      <c r="D22" s="5">
        <f t="shared" si="0"/>
        <v>5.5961972639762632</v>
      </c>
      <c r="E22" s="5">
        <v>63.283321537804625</v>
      </c>
      <c r="F22" s="5">
        <v>5.0913629308228003</v>
      </c>
      <c r="G22" s="5">
        <v>6</v>
      </c>
      <c r="H22" s="5">
        <v>66.699996948242202</v>
      </c>
      <c r="I22" s="5">
        <v>31.36650536922026</v>
      </c>
      <c r="J22" s="5">
        <v>4878.5757913726338</v>
      </c>
      <c r="K22" s="5">
        <v>4.5953855890771536</v>
      </c>
      <c r="L22" s="5">
        <v>6.6896271905644848</v>
      </c>
      <c r="M22" s="5">
        <v>67.021240234375</v>
      </c>
      <c r="N22" s="5">
        <v>-2987015146.5603099</v>
      </c>
      <c r="O22" s="5">
        <v>266.05309325946445</v>
      </c>
      <c r="P22" s="5">
        <v>13.199999809265099</v>
      </c>
      <c r="Q22" s="5">
        <v>117.82</v>
      </c>
      <c r="R22" s="5">
        <v>0.39643652561247217</v>
      </c>
      <c r="S22" s="5">
        <v>106.8</v>
      </c>
      <c r="T22" s="8">
        <v>162.6</v>
      </c>
      <c r="U22" s="5">
        <v>-2987015146.5603099</v>
      </c>
      <c r="V22" s="5">
        <v>2881355</v>
      </c>
      <c r="W22" s="5">
        <v>-1036.6702980230864</v>
      </c>
      <c r="X22" s="5">
        <v>0</v>
      </c>
    </row>
    <row r="23" spans="1:24" x14ac:dyDescent="0.35">
      <c r="A23" s="5">
        <v>22</v>
      </c>
      <c r="B23" s="5" t="s">
        <v>76</v>
      </c>
      <c r="C23" s="5">
        <v>3731.7</v>
      </c>
      <c r="D23" s="5">
        <f t="shared" si="0"/>
        <v>8.2246191728840294</v>
      </c>
      <c r="E23" s="5">
        <v>242.82902617562576</v>
      </c>
      <c r="F23" s="5">
        <v>34.104263582020799</v>
      </c>
      <c r="G23" s="5">
        <v>9</v>
      </c>
      <c r="H23" s="5">
        <v>69.599998474121094</v>
      </c>
      <c r="I23" s="5">
        <v>16.1429941379191</v>
      </c>
      <c r="J23" s="5">
        <v>38900.569305843121</v>
      </c>
      <c r="K23" s="5">
        <v>0.26786738475546201</v>
      </c>
      <c r="L23" s="5">
        <v>3.3559391258928697</v>
      </c>
      <c r="M23" s="5">
        <v>60.455848693847699</v>
      </c>
      <c r="N23" s="5">
        <v>51217641420.544998</v>
      </c>
      <c r="O23" s="5">
        <v>348.35009600614438</v>
      </c>
      <c r="P23" s="5">
        <v>3.0999999046325701</v>
      </c>
      <c r="Q23" s="5">
        <v>108.47</v>
      </c>
      <c r="R23" s="5">
        <v>0.75123938151512726</v>
      </c>
      <c r="S23" s="5">
        <v>2803.4</v>
      </c>
      <c r="T23" s="8">
        <v>928.3</v>
      </c>
      <c r="U23" s="5">
        <v>51217641420.544998</v>
      </c>
      <c r="V23" s="5">
        <v>126994511</v>
      </c>
      <c r="W23" s="5">
        <v>403.30594619593438</v>
      </c>
      <c r="X23" s="5">
        <v>1</v>
      </c>
    </row>
    <row r="24" spans="1:24" x14ac:dyDescent="0.35">
      <c r="A24" s="5">
        <v>23</v>
      </c>
      <c r="B24" s="5" t="s">
        <v>77</v>
      </c>
      <c r="C24" s="5">
        <v>104.1</v>
      </c>
      <c r="D24" s="5">
        <f t="shared" si="0"/>
        <v>4.6453519756209234</v>
      </c>
      <c r="E24" s="5">
        <v>121.87657004600064</v>
      </c>
      <c r="F24" s="5">
        <v>15.0845235587816</v>
      </c>
      <c r="G24" s="5">
        <v>10</v>
      </c>
      <c r="H24" s="5">
        <v>80.300003051757798</v>
      </c>
      <c r="I24" s="5">
        <v>19.40254255362899</v>
      </c>
      <c r="J24" s="5">
        <v>4087.9375167203029</v>
      </c>
      <c r="K24" s="5">
        <v>1.007517543773659</v>
      </c>
      <c r="L24" s="5">
        <v>6.3296529865590117</v>
      </c>
      <c r="M24" s="5">
        <v>39.162662506103501</v>
      </c>
      <c r="N24" s="5">
        <v>-9523239436.6197205</v>
      </c>
      <c r="O24" s="5">
        <v>106.50824510024781</v>
      </c>
      <c r="P24" s="5">
        <v>15.300000190734901</v>
      </c>
      <c r="Q24" s="5">
        <v>0.71</v>
      </c>
      <c r="R24" s="5">
        <v>0.11431316042267052</v>
      </c>
      <c r="S24" s="5">
        <v>11.9</v>
      </c>
      <c r="T24" s="8">
        <v>92.2</v>
      </c>
      <c r="U24" s="5">
        <v>-9523239436.6197205</v>
      </c>
      <c r="V24" s="5">
        <v>9455802</v>
      </c>
      <c r="W24" s="5">
        <v>-1007.1318579449655</v>
      </c>
      <c r="X24" s="5">
        <v>0</v>
      </c>
    </row>
    <row r="25" spans="1:24" x14ac:dyDescent="0.35">
      <c r="A25" s="5">
        <v>24</v>
      </c>
      <c r="B25" s="5" t="s">
        <v>78</v>
      </c>
      <c r="C25" s="5">
        <v>53</v>
      </c>
      <c r="D25" s="5">
        <f t="shared" si="0"/>
        <v>3.970291913552122</v>
      </c>
      <c r="E25" s="5">
        <v>42.39321019239172</v>
      </c>
      <c r="F25" s="5">
        <v>2.95661789934928</v>
      </c>
      <c r="G25" s="5">
        <v>9</v>
      </c>
      <c r="H25" s="5">
        <v>61.599998474121101</v>
      </c>
      <c r="I25" s="5">
        <v>31.8750507492365</v>
      </c>
      <c r="J25" s="5">
        <v>7714.69356810299</v>
      </c>
      <c r="K25" s="5">
        <v>13.63843361673392</v>
      </c>
      <c r="L25" s="5">
        <v>4.5205777621204737</v>
      </c>
      <c r="M25" s="5">
        <v>71.002754211425795</v>
      </c>
      <c r="N25" s="5">
        <v>9193196708.1742897</v>
      </c>
      <c r="O25" s="5">
        <v>6.5912497684927951</v>
      </c>
      <c r="P25" s="5">
        <v>5</v>
      </c>
      <c r="Q25" s="5">
        <v>342.16</v>
      </c>
      <c r="R25" s="5">
        <v>0.17169811320754716</v>
      </c>
      <c r="S25" s="5">
        <v>9.1</v>
      </c>
      <c r="T25" s="8">
        <v>43.9</v>
      </c>
      <c r="U25" s="5">
        <v>9193196708.1742897</v>
      </c>
      <c r="V25" s="5">
        <v>17797032</v>
      </c>
      <c r="W25" s="5">
        <v>516.55785684794466</v>
      </c>
      <c r="X25" s="5">
        <v>1</v>
      </c>
    </row>
    <row r="26" spans="1:24" x14ac:dyDescent="0.35">
      <c r="A26" s="5">
        <v>25</v>
      </c>
      <c r="B26" s="5" t="s">
        <v>79</v>
      </c>
      <c r="C26" s="5">
        <v>40.5</v>
      </c>
      <c r="D26" s="5">
        <f t="shared" si="0"/>
        <v>3.7013019741124933</v>
      </c>
      <c r="E26" s="5">
        <v>38.617468305562113</v>
      </c>
      <c r="F26" s="5">
        <v>5.4314596566116702</v>
      </c>
      <c r="G26" s="5">
        <v>12</v>
      </c>
      <c r="H26" s="5">
        <v>29.200000762939499</v>
      </c>
      <c r="I26" s="5">
        <v>14.569722554180615</v>
      </c>
      <c r="J26" s="5">
        <v>1455.3597653646882</v>
      </c>
      <c r="K26" s="5">
        <v>8.0262561831547572</v>
      </c>
      <c r="L26" s="5">
        <v>0.88014692494342694</v>
      </c>
      <c r="M26" s="5">
        <v>65.443214416503906</v>
      </c>
      <c r="N26" s="5">
        <v>-7890178992.1919203</v>
      </c>
      <c r="O26" s="5">
        <v>85.148763045999232</v>
      </c>
      <c r="P26" s="5">
        <v>11.300000190734901</v>
      </c>
      <c r="Q26" s="5">
        <v>101.5</v>
      </c>
      <c r="R26" s="5">
        <v>0.38024691358024693</v>
      </c>
      <c r="S26" s="5">
        <v>15.4</v>
      </c>
      <c r="T26" s="8">
        <v>25.1</v>
      </c>
      <c r="U26" s="5">
        <v>-7890178992.1919203</v>
      </c>
      <c r="V26" s="5">
        <v>48461567</v>
      </c>
      <c r="W26" s="5">
        <v>-162.81312142036018</v>
      </c>
      <c r="X26" s="5">
        <v>0</v>
      </c>
    </row>
    <row r="27" spans="1:24" x14ac:dyDescent="0.35">
      <c r="A27" s="5">
        <v>26</v>
      </c>
      <c r="B27" s="5" t="s">
        <v>80</v>
      </c>
      <c r="C27" s="5">
        <v>280.39999999999998</v>
      </c>
      <c r="D27" s="5">
        <f t="shared" si="0"/>
        <v>5.636217155160435</v>
      </c>
      <c r="E27" s="5">
        <v>106.03123414491473</v>
      </c>
      <c r="F27" s="5">
        <v>14.270466878464999</v>
      </c>
      <c r="G27" s="5">
        <v>9</v>
      </c>
      <c r="H27" s="5">
        <v>69.800003051757798</v>
      </c>
      <c r="I27" s="5">
        <v>48.232288564044104</v>
      </c>
      <c r="J27" s="5">
        <v>27359.230329759368</v>
      </c>
      <c r="K27" s="5">
        <v>-6.1336436286868832</v>
      </c>
      <c r="L27" s="5">
        <v>25.007382303580133</v>
      </c>
      <c r="M27" s="5">
        <v>69.606544494628906</v>
      </c>
      <c r="N27" s="5">
        <v>20051196162.205799</v>
      </c>
      <c r="O27" s="5">
        <v>227.41773288439956</v>
      </c>
      <c r="P27" s="5">
        <v>2.7000000476837198</v>
      </c>
      <c r="Q27" s="5">
        <v>0.3</v>
      </c>
      <c r="R27" s="5">
        <v>0.16440798858773184</v>
      </c>
      <c r="S27" s="5">
        <v>46.1</v>
      </c>
      <c r="T27" s="8">
        <v>234.3</v>
      </c>
      <c r="U27" s="5">
        <v>20051196162.205799</v>
      </c>
      <c r="V27" s="5">
        <v>4052584</v>
      </c>
      <c r="W27" s="5">
        <v>4947.7558422492411</v>
      </c>
      <c r="X27" s="5">
        <v>1</v>
      </c>
    </row>
    <row r="28" spans="1:24" x14ac:dyDescent="0.35">
      <c r="A28" s="5">
        <v>27</v>
      </c>
      <c r="B28" s="5" t="s">
        <v>81</v>
      </c>
      <c r="C28" s="5">
        <v>268.60000000000002</v>
      </c>
      <c r="D28" s="5">
        <f t="shared" si="0"/>
        <v>5.5932232840891372</v>
      </c>
      <c r="E28" s="5">
        <v>267.38836338275297</v>
      </c>
      <c r="F28" s="5">
        <v>24.090491378501</v>
      </c>
      <c r="G28" s="5">
        <v>9</v>
      </c>
      <c r="H28" s="5">
        <v>69.599998474121094</v>
      </c>
      <c r="I28" s="5">
        <v>25.494475212452588</v>
      </c>
      <c r="J28" s="5">
        <v>8257.2943905266402</v>
      </c>
      <c r="K28" s="5">
        <v>-1.6842060851503078</v>
      </c>
      <c r="L28" s="5">
        <v>17.188654345507747</v>
      </c>
      <c r="M28" s="5">
        <v>47.144081115722699</v>
      </c>
      <c r="N28" s="5">
        <v>-13637405545.047701</v>
      </c>
      <c r="O28" s="5">
        <v>587.16207233626585</v>
      </c>
      <c r="P28" s="5">
        <v>6.5</v>
      </c>
      <c r="Q28" s="5">
        <v>1507.5</v>
      </c>
      <c r="R28" s="5">
        <v>0.3060312732688012</v>
      </c>
      <c r="S28" s="5">
        <v>82.2</v>
      </c>
      <c r="T28" s="8">
        <v>186.4</v>
      </c>
      <c r="U28" s="5">
        <v>-13637405545.047701</v>
      </c>
      <c r="V28" s="5">
        <v>6006668</v>
      </c>
      <c r="W28" s="5">
        <v>-2270.3777776710317</v>
      </c>
      <c r="X28" s="5">
        <v>0</v>
      </c>
    </row>
    <row r="29" spans="1:24" x14ac:dyDescent="0.35">
      <c r="A29" s="5">
        <v>28</v>
      </c>
      <c r="B29" s="5" t="s">
        <v>82</v>
      </c>
      <c r="C29" s="5">
        <v>452.2</v>
      </c>
      <c r="D29" s="5">
        <f t="shared" si="0"/>
        <v>6.1141245598438694</v>
      </c>
      <c r="E29" s="5">
        <v>130.48036793237895</v>
      </c>
      <c r="F29" s="5">
        <v>11.485209432368601</v>
      </c>
      <c r="G29" s="5">
        <v>6</v>
      </c>
      <c r="H29" s="5">
        <v>60.400001525878899</v>
      </c>
      <c r="I29" s="5">
        <v>67.667219458264242</v>
      </c>
      <c r="J29" s="5">
        <v>9508.2377496430036</v>
      </c>
      <c r="K29" s="5">
        <v>1.9512063476409054</v>
      </c>
      <c r="L29" s="5">
        <v>5.7889994482494949</v>
      </c>
      <c r="M29" s="5">
        <v>64.289619445800795</v>
      </c>
      <c r="N29" s="5">
        <v>24376589315.482399</v>
      </c>
      <c r="O29" s="5">
        <v>94.923953736113219</v>
      </c>
      <c r="P29" s="5">
        <v>3.5</v>
      </c>
      <c r="Q29" s="5">
        <v>4.21</v>
      </c>
      <c r="R29" s="5">
        <v>0.65966386554621848</v>
      </c>
      <c r="S29" s="5">
        <v>298.3</v>
      </c>
      <c r="T29" s="8">
        <v>153.9</v>
      </c>
      <c r="U29" s="5">
        <v>24376589315.482399</v>
      </c>
      <c r="V29" s="5">
        <v>31187265</v>
      </c>
      <c r="W29" s="5">
        <v>781.6199758293136</v>
      </c>
      <c r="X29" s="5">
        <v>1</v>
      </c>
    </row>
    <row r="30" spans="1:24" x14ac:dyDescent="0.35">
      <c r="A30" s="5">
        <v>29</v>
      </c>
      <c r="B30" s="5" t="s">
        <v>83</v>
      </c>
      <c r="C30" s="5">
        <v>608.1</v>
      </c>
      <c r="D30" s="5">
        <f t="shared" si="0"/>
        <v>6.4103393421260639</v>
      </c>
      <c r="E30" s="5">
        <v>110.00368660557767</v>
      </c>
      <c r="F30" s="5">
        <v>20.3988923758906</v>
      </c>
      <c r="G30" s="5">
        <v>11</v>
      </c>
      <c r="H30" s="5">
        <v>67.300003051757798</v>
      </c>
      <c r="I30" s="5">
        <v>44.488291403719217</v>
      </c>
      <c r="J30" s="5">
        <v>9630.9440282969463</v>
      </c>
      <c r="K30" s="5">
        <v>2.0847740772122307</v>
      </c>
      <c r="L30" s="5">
        <v>10.088742650194913</v>
      </c>
      <c r="M30" s="5">
        <v>58.965003967285199</v>
      </c>
      <c r="N30" s="5">
        <v>-2047581194.1644499</v>
      </c>
      <c r="O30" s="5">
        <v>622.40049261083743</v>
      </c>
      <c r="P30" s="5">
        <v>7.3000001907348597</v>
      </c>
      <c r="Q30" s="5">
        <v>35.369999999999997</v>
      </c>
      <c r="R30" s="5">
        <v>0.71123170531162638</v>
      </c>
      <c r="S30" s="5">
        <v>432.5</v>
      </c>
      <c r="T30" s="8">
        <v>175.5</v>
      </c>
      <c r="U30" s="5">
        <v>-2047581194.1644499</v>
      </c>
      <c r="V30" s="5">
        <v>1263473</v>
      </c>
      <c r="W30" s="5">
        <v>-1620.5975071603825</v>
      </c>
      <c r="X30" s="5">
        <v>0</v>
      </c>
    </row>
    <row r="31" spans="1:24" x14ac:dyDescent="0.35">
      <c r="A31" s="5">
        <v>30</v>
      </c>
      <c r="B31" s="5" t="s">
        <v>84</v>
      </c>
      <c r="C31" s="5">
        <v>189.4</v>
      </c>
      <c r="D31" s="5">
        <f t="shared" si="0"/>
        <v>5.2438611807519777</v>
      </c>
      <c r="E31" s="5">
        <v>55.025329081243704</v>
      </c>
      <c r="F31" s="5">
        <v>14.154485760726001</v>
      </c>
      <c r="G31" s="5">
        <v>14</v>
      </c>
      <c r="H31" s="5">
        <v>61.299999237060497</v>
      </c>
      <c r="I31" s="5">
        <v>38.159882203936931</v>
      </c>
      <c r="J31" s="5">
        <v>8208.555984331917</v>
      </c>
      <c r="K31" s="5">
        <v>4.6095826019501231</v>
      </c>
      <c r="L31" s="5">
        <v>3.0464365014938122</v>
      </c>
      <c r="M31" s="5">
        <v>61.279136657714801</v>
      </c>
      <c r="N31" s="5">
        <v>-13072862436.6588</v>
      </c>
      <c r="O31" s="5">
        <v>65.608900949098484</v>
      </c>
      <c r="P31" s="5">
        <v>3.9000000953674299</v>
      </c>
      <c r="Q31" s="5">
        <v>18.690000000000001</v>
      </c>
      <c r="R31" s="5">
        <v>0.45881731784582896</v>
      </c>
      <c r="S31" s="5">
        <v>86.9</v>
      </c>
      <c r="T31" s="8">
        <v>102.6</v>
      </c>
      <c r="U31" s="5">
        <v>-13072862436.6588</v>
      </c>
      <c r="V31" s="5">
        <v>127540423</v>
      </c>
      <c r="W31" s="5">
        <v>-102.49975756046223</v>
      </c>
      <c r="X31" s="5">
        <v>0</v>
      </c>
    </row>
    <row r="32" spans="1:24" x14ac:dyDescent="0.35">
      <c r="A32" s="5">
        <v>31</v>
      </c>
      <c r="B32" s="5" t="s">
        <v>85</v>
      </c>
      <c r="C32" s="5">
        <v>102.3</v>
      </c>
      <c r="D32" s="5">
        <f t="shared" si="0"/>
        <v>4.627909672957581</v>
      </c>
      <c r="E32" s="5">
        <v>118.33393281342146</v>
      </c>
      <c r="F32" s="5">
        <v>24.665198887725602</v>
      </c>
      <c r="G32" s="5">
        <v>9</v>
      </c>
      <c r="H32" s="5">
        <v>46.400001525878899</v>
      </c>
      <c r="I32" s="5">
        <v>35.090279780222595</v>
      </c>
      <c r="J32" s="5">
        <v>2892.7755605473599</v>
      </c>
      <c r="K32" s="5">
        <v>1.60184142275439</v>
      </c>
      <c r="L32" s="5">
        <v>5.1086474438866105</v>
      </c>
      <c r="M32" s="5">
        <v>49.086994171142599</v>
      </c>
      <c r="N32" s="5">
        <v>-17712474471.549198</v>
      </c>
      <c r="O32" s="5">
        <v>79.042764956307423</v>
      </c>
      <c r="P32" s="5">
        <v>10.800000190734901</v>
      </c>
      <c r="Q32" s="5">
        <v>9.81</v>
      </c>
      <c r="R32" s="5">
        <v>0.4095796676441838</v>
      </c>
      <c r="S32" s="5">
        <v>41.9</v>
      </c>
      <c r="T32" s="8">
        <v>60.4</v>
      </c>
      <c r="U32" s="5">
        <v>-17712474471.549198</v>
      </c>
      <c r="V32" s="5">
        <v>35276786</v>
      </c>
      <c r="W32" s="5">
        <v>-502.10000626330299</v>
      </c>
      <c r="X32" s="5">
        <v>0</v>
      </c>
    </row>
    <row r="33" spans="1:24" x14ac:dyDescent="0.35">
      <c r="A33" s="5">
        <v>32</v>
      </c>
      <c r="B33" s="5" t="s">
        <v>86</v>
      </c>
      <c r="C33" s="5">
        <v>311.39999999999998</v>
      </c>
      <c r="D33" s="5">
        <f t="shared" si="0"/>
        <v>5.7410782593998979</v>
      </c>
      <c r="E33" s="5">
        <v>53.374769071100594</v>
      </c>
      <c r="F33" s="5">
        <v>14.697603204333101</v>
      </c>
      <c r="G33" s="5">
        <v>7</v>
      </c>
      <c r="H33" s="5">
        <v>55.599998474121101</v>
      </c>
      <c r="I33" s="5">
        <v>42.231517731729639</v>
      </c>
      <c r="J33" s="5">
        <v>4414.9789473503633</v>
      </c>
      <c r="K33" s="5">
        <v>7.906137660614192</v>
      </c>
      <c r="L33" s="5">
        <v>1.3127565906394782</v>
      </c>
      <c r="M33" s="5">
        <v>61.258777618408203</v>
      </c>
      <c r="N33" s="5">
        <v>-2179688346.4330702</v>
      </c>
      <c r="O33" s="5">
        <v>3.0119556899755859</v>
      </c>
      <c r="P33" s="5">
        <v>23.399999618530298</v>
      </c>
      <c r="Q33" s="5">
        <v>14.71</v>
      </c>
      <c r="R33" s="5">
        <v>0.68336544637122676</v>
      </c>
      <c r="S33" s="5">
        <v>212.8</v>
      </c>
      <c r="T33" s="8">
        <v>98.6</v>
      </c>
      <c r="U33" s="5">
        <v>-2179688346.4330702</v>
      </c>
      <c r="V33" s="5">
        <v>2479713</v>
      </c>
      <c r="W33" s="5">
        <v>-879.00831524981731</v>
      </c>
      <c r="X33" s="5">
        <v>0</v>
      </c>
    </row>
    <row r="34" spans="1:24" x14ac:dyDescent="0.35">
      <c r="A34" s="5">
        <v>33</v>
      </c>
      <c r="B34" s="5" t="s">
        <v>87</v>
      </c>
      <c r="C34" s="5">
        <v>6.2</v>
      </c>
      <c r="D34" s="5">
        <f t="shared" si="0"/>
        <v>1.824549292051046</v>
      </c>
      <c r="E34" s="5">
        <v>20.383846843860127</v>
      </c>
      <c r="F34" s="5">
        <v>5.3629287248982598</v>
      </c>
      <c r="G34" s="5">
        <v>9</v>
      </c>
      <c r="H34" s="5">
        <v>57.299999237060497</v>
      </c>
      <c r="I34" s="5">
        <v>9.4712868813499469</v>
      </c>
      <c r="J34" s="5">
        <v>2175.673441622117</v>
      </c>
      <c r="K34" s="5">
        <v>9.5436700703843087</v>
      </c>
      <c r="L34" s="5">
        <v>9.6287120864750886</v>
      </c>
      <c r="M34" s="5">
        <v>55.1508979797363</v>
      </c>
      <c r="N34" s="5">
        <v>-534360728.07565099</v>
      </c>
      <c r="O34" s="5">
        <v>204.21142549710683</v>
      </c>
      <c r="P34" s="5">
        <v>5</v>
      </c>
      <c r="Q34" s="5">
        <v>255.72</v>
      </c>
      <c r="R34" s="5">
        <v>0.32258064516129031</v>
      </c>
      <c r="S34" s="5">
        <v>2</v>
      </c>
      <c r="T34" s="8">
        <v>4.2</v>
      </c>
      <c r="U34" s="5">
        <v>-534360728.07565099</v>
      </c>
      <c r="V34" s="5">
        <v>185989640</v>
      </c>
      <c r="W34" s="5">
        <v>-2.8730671669435512</v>
      </c>
      <c r="X34" s="5">
        <v>0</v>
      </c>
    </row>
    <row r="35" spans="1:24" x14ac:dyDescent="0.35">
      <c r="A35" s="5">
        <v>34</v>
      </c>
      <c r="B35" s="5" t="s">
        <v>88</v>
      </c>
      <c r="C35" s="5">
        <v>3398.7</v>
      </c>
      <c r="D35" s="5">
        <f t="shared" si="0"/>
        <v>8.1311482845475531</v>
      </c>
      <c r="E35" s="5">
        <v>64.964710109591152</v>
      </c>
      <c r="F35" s="5">
        <v>6.1627018167296299</v>
      </c>
      <c r="G35" s="5">
        <v>10</v>
      </c>
      <c r="H35" s="5">
        <v>77.599998474121094</v>
      </c>
      <c r="I35" s="5">
        <v>34.136552626851113</v>
      </c>
      <c r="J35" s="5">
        <v>70868.122496121767</v>
      </c>
      <c r="K35" s="5">
        <v>-1.1138161742066757</v>
      </c>
      <c r="L35" s="5">
        <v>13.531815369212104</v>
      </c>
      <c r="M35" s="5">
        <v>64.371688842773395</v>
      </c>
      <c r="N35" s="5">
        <v>13947131779.659901</v>
      </c>
      <c r="O35" s="5">
        <v>14.335996385987487</v>
      </c>
      <c r="P35" s="5">
        <v>4.6999998092651403</v>
      </c>
      <c r="Q35" s="5">
        <v>8.4</v>
      </c>
      <c r="R35" s="5">
        <v>0.62756348015417662</v>
      </c>
      <c r="S35" s="5">
        <v>2132.9</v>
      </c>
      <c r="T35" s="8">
        <v>1265.8</v>
      </c>
      <c r="U35" s="5">
        <v>13947131779.659901</v>
      </c>
      <c r="V35" s="5">
        <v>5232929</v>
      </c>
      <c r="W35" s="5">
        <v>2665.2629492316637</v>
      </c>
      <c r="X35" s="5">
        <v>1</v>
      </c>
    </row>
    <row r="36" spans="1:24" x14ac:dyDescent="0.35">
      <c r="A36" s="5">
        <v>35</v>
      </c>
      <c r="B36" s="5" t="s">
        <v>89</v>
      </c>
      <c r="C36" s="5">
        <v>262.39999999999998</v>
      </c>
      <c r="D36" s="5">
        <f t="shared" si="0"/>
        <v>5.5698700570699335</v>
      </c>
      <c r="E36" s="5">
        <v>60.509767656082047</v>
      </c>
      <c r="F36" s="5">
        <v>16.348802276309801</v>
      </c>
      <c r="G36" s="5">
        <v>14</v>
      </c>
      <c r="H36" s="5">
        <v>55.400001525878899</v>
      </c>
      <c r="I36" s="5">
        <v>41.551130256023981</v>
      </c>
      <c r="J36" s="5">
        <v>14982.357923522917</v>
      </c>
      <c r="K36" s="5">
        <v>2</v>
      </c>
      <c r="L36" s="5">
        <v>8.4624174221214243</v>
      </c>
      <c r="M36" s="5">
        <v>69.838233947753906</v>
      </c>
      <c r="N36" s="5">
        <v>6257544720.4161301</v>
      </c>
      <c r="O36" s="5">
        <v>14.29648465266559</v>
      </c>
      <c r="P36" s="5">
        <v>16.5</v>
      </c>
      <c r="Q36" s="5">
        <v>0.38</v>
      </c>
      <c r="R36" s="5">
        <v>0.12004573170731708</v>
      </c>
      <c r="S36" s="5">
        <v>31.5</v>
      </c>
      <c r="T36" s="8">
        <v>230.9</v>
      </c>
      <c r="U36" s="5">
        <v>6257544720.4161301</v>
      </c>
      <c r="V36" s="5">
        <v>4424762</v>
      </c>
      <c r="W36" s="5">
        <v>1414.2104638432825</v>
      </c>
      <c r="X36" s="5">
        <v>1</v>
      </c>
    </row>
    <row r="37" spans="1:24" x14ac:dyDescent="0.35">
      <c r="A37" s="5">
        <v>36</v>
      </c>
      <c r="B37" s="5" t="s">
        <v>90</v>
      </c>
      <c r="C37" s="5">
        <v>13.1</v>
      </c>
      <c r="D37" s="5">
        <f t="shared" si="0"/>
        <v>2.5726122302071057</v>
      </c>
      <c r="E37" s="5">
        <v>57.127947596335446</v>
      </c>
      <c r="F37" s="5">
        <v>10.357396971266301</v>
      </c>
      <c r="G37" s="5">
        <v>12</v>
      </c>
      <c r="H37" s="5">
        <v>37.5</v>
      </c>
      <c r="I37" s="5">
        <v>9.1372429227186682</v>
      </c>
      <c r="J37" s="5">
        <v>1443.6250163639163</v>
      </c>
      <c r="K37" s="5">
        <v>0.54596605261245656</v>
      </c>
      <c r="L37" s="5">
        <v>5.286924165197</v>
      </c>
      <c r="M37" s="5">
        <v>54.371532440185497</v>
      </c>
      <c r="N37" s="5">
        <v>-21019000000</v>
      </c>
      <c r="O37" s="5">
        <v>250.62717413864675</v>
      </c>
      <c r="P37" s="5">
        <v>5.9000000953674299</v>
      </c>
      <c r="Q37" s="5">
        <v>104.76</v>
      </c>
      <c r="R37" s="5">
        <v>0.70229007633587781</v>
      </c>
      <c r="S37" s="5">
        <v>9.1999999999999993</v>
      </c>
      <c r="T37" s="8">
        <v>3.9</v>
      </c>
      <c r="U37" s="5">
        <v>-21019000000</v>
      </c>
      <c r="V37" s="5">
        <v>193203476</v>
      </c>
      <c r="W37" s="5">
        <v>-108.79203850348945</v>
      </c>
      <c r="X37" s="5">
        <v>0</v>
      </c>
    </row>
    <row r="38" spans="1:24" x14ac:dyDescent="0.35">
      <c r="A38" s="5">
        <v>37</v>
      </c>
      <c r="B38" s="5" t="s">
        <v>91</v>
      </c>
      <c r="C38" s="5">
        <v>104.8</v>
      </c>
      <c r="D38" s="5">
        <f t="shared" si="0"/>
        <v>4.6520537718869415</v>
      </c>
      <c r="E38" s="5">
        <v>43.887842313523727</v>
      </c>
      <c r="F38" s="5">
        <v>7.96117521911503</v>
      </c>
      <c r="G38" s="5">
        <v>14</v>
      </c>
      <c r="H38" s="5">
        <v>57.599998474121101</v>
      </c>
      <c r="I38" s="5">
        <v>22.446698801792454</v>
      </c>
      <c r="J38" s="5">
        <v>6049.2325779293251</v>
      </c>
      <c r="K38" s="5">
        <v>3.6424630835628165</v>
      </c>
      <c r="L38" s="5">
        <v>6.2195391669531119</v>
      </c>
      <c r="M38" s="5">
        <v>76.275314331054702</v>
      </c>
      <c r="N38" s="5">
        <v>2108153838.7365999</v>
      </c>
      <c r="O38" s="5">
        <v>24.823311718749999</v>
      </c>
      <c r="P38" s="5">
        <v>6.6999998092651403</v>
      </c>
      <c r="Q38" s="5">
        <v>3.38</v>
      </c>
      <c r="R38" s="5">
        <v>0.45419847328244278</v>
      </c>
      <c r="S38" s="5">
        <v>47.6</v>
      </c>
      <c r="T38" s="8">
        <v>57.2</v>
      </c>
      <c r="U38" s="5">
        <v>2108153838.7365999</v>
      </c>
      <c r="V38" s="5">
        <v>31773839</v>
      </c>
      <c r="W38" s="5">
        <v>66.348729177377649</v>
      </c>
      <c r="X38" s="5">
        <v>1</v>
      </c>
    </row>
    <row r="39" spans="1:24" x14ac:dyDescent="0.35">
      <c r="A39" s="5">
        <v>38</v>
      </c>
      <c r="B39" s="5" t="s">
        <v>92</v>
      </c>
      <c r="C39" s="5">
        <v>52.8</v>
      </c>
      <c r="D39" s="5">
        <f t="shared" si="0"/>
        <v>3.9665111907122159</v>
      </c>
      <c r="E39" s="5">
        <v>77.389209708587913</v>
      </c>
      <c r="F39" s="5">
        <v>8.8727441080113802</v>
      </c>
      <c r="G39" s="5">
        <v>13</v>
      </c>
      <c r="H39" s="5">
        <v>55.299999237060497</v>
      </c>
      <c r="I39" s="5">
        <v>27.96508940525111</v>
      </c>
      <c r="J39" s="5">
        <v>2951.0719290294537</v>
      </c>
      <c r="K39" s="5">
        <v>1.6587112344909087</v>
      </c>
      <c r="L39" s="5">
        <v>11.423893521323427</v>
      </c>
      <c r="M39" s="5">
        <v>62.244461059570298</v>
      </c>
      <c r="N39" s="5">
        <v>-35548813858.540901</v>
      </c>
      <c r="O39" s="5">
        <v>346.51447831773822</v>
      </c>
      <c r="P39" s="5">
        <v>5.5</v>
      </c>
      <c r="Q39" s="5">
        <v>47.49</v>
      </c>
      <c r="R39" s="5">
        <v>0.69128787878787878</v>
      </c>
      <c r="S39" s="5">
        <v>36.5</v>
      </c>
      <c r="T39" s="8">
        <v>16.3</v>
      </c>
      <c r="U39" s="5">
        <v>-35548813858.540901</v>
      </c>
      <c r="V39" s="5">
        <v>103320222</v>
      </c>
      <c r="W39" s="5">
        <v>-344.06443550364128</v>
      </c>
      <c r="X39" s="5">
        <v>0</v>
      </c>
    </row>
    <row r="40" spans="1:24" x14ac:dyDescent="0.35">
      <c r="A40" s="5">
        <v>39</v>
      </c>
      <c r="B40" s="5" t="s">
        <v>93</v>
      </c>
      <c r="C40" s="5">
        <v>360.4</v>
      </c>
      <c r="D40" s="5">
        <f t="shared" si="0"/>
        <v>5.8872145257341826</v>
      </c>
      <c r="E40" s="5">
        <v>68.086183585067985</v>
      </c>
      <c r="F40" s="5">
        <v>31.033057349612399</v>
      </c>
      <c r="G40" s="5">
        <v>12</v>
      </c>
      <c r="H40" s="5">
        <v>59</v>
      </c>
      <c r="I40" s="5">
        <v>52.25985493670899</v>
      </c>
      <c r="J40" s="5">
        <v>12414.098727610397</v>
      </c>
      <c r="K40" s="5">
        <v>0.41624958696951353</v>
      </c>
      <c r="L40" s="5">
        <v>3.7909083310236817</v>
      </c>
      <c r="M40" s="5">
        <v>56.860366821289098</v>
      </c>
      <c r="N40" s="5">
        <v>3263000000</v>
      </c>
      <c r="O40" s="5">
        <v>124.00825304549463</v>
      </c>
      <c r="P40" s="5">
        <v>6.1999998092651403</v>
      </c>
      <c r="Q40" s="5">
        <v>3.95</v>
      </c>
      <c r="R40" s="5">
        <v>0.34045504994450615</v>
      </c>
      <c r="S40" s="5">
        <v>122.7</v>
      </c>
      <c r="T40" s="8">
        <v>237.7</v>
      </c>
      <c r="U40" s="5">
        <v>3263000000</v>
      </c>
      <c r="V40" s="5">
        <v>37948016</v>
      </c>
      <c r="W40" s="5">
        <v>85.98604996898915</v>
      </c>
      <c r="X40" s="5">
        <v>1</v>
      </c>
    </row>
    <row r="41" spans="1:24" x14ac:dyDescent="0.35">
      <c r="A41" s="5">
        <v>40</v>
      </c>
      <c r="B41" s="5" t="s">
        <v>94</v>
      </c>
      <c r="C41" s="5">
        <v>1288.3</v>
      </c>
      <c r="D41" s="5">
        <f t="shared" si="0"/>
        <v>7.1610787987974787</v>
      </c>
      <c r="E41" s="5">
        <v>89.660374104608735</v>
      </c>
      <c r="F41" s="5">
        <v>11.748396343899101</v>
      </c>
      <c r="G41" s="5">
        <v>9</v>
      </c>
      <c r="H41" s="5">
        <v>44.5</v>
      </c>
      <c r="I41" s="5">
        <v>47.488579537775372</v>
      </c>
      <c r="J41" s="5">
        <v>59324.33877327729</v>
      </c>
      <c r="K41" s="5">
        <v>-9.4174588164612061</v>
      </c>
      <c r="L41" s="5">
        <v>20.71987881410951</v>
      </c>
      <c r="M41" s="5">
        <v>87.141242980957003</v>
      </c>
      <c r="N41" s="5">
        <v>25319780219.780201</v>
      </c>
      <c r="O41" s="5">
        <v>221.34401378122308</v>
      </c>
      <c r="P41" s="5">
        <v>0.20000000298023199</v>
      </c>
      <c r="Q41" s="5">
        <v>3.64</v>
      </c>
      <c r="R41" s="5">
        <v>1.5912442754016921E-2</v>
      </c>
      <c r="S41" s="5">
        <v>20.5</v>
      </c>
      <c r="T41" s="8">
        <v>1267.8</v>
      </c>
      <c r="U41" s="5">
        <v>25319780219.780201</v>
      </c>
      <c r="V41" s="5">
        <v>2569804</v>
      </c>
      <c r="W41" s="5">
        <v>9852.8059804483928</v>
      </c>
      <c r="X41" s="5">
        <v>1</v>
      </c>
    </row>
    <row r="42" spans="1:24" x14ac:dyDescent="0.35">
      <c r="A42" s="5">
        <v>41</v>
      </c>
      <c r="B42" s="5" t="s">
        <v>95</v>
      </c>
      <c r="C42" s="5">
        <v>110.7</v>
      </c>
      <c r="D42" s="5">
        <f t="shared" si="0"/>
        <v>4.7068238397145912</v>
      </c>
      <c r="E42" s="5">
        <v>41.253511980323417</v>
      </c>
      <c r="F42" s="5">
        <v>27.978389245741599</v>
      </c>
      <c r="G42" s="5">
        <v>10</v>
      </c>
      <c r="H42" s="5">
        <v>45.900001525878899</v>
      </c>
      <c r="I42" s="5">
        <v>41.386162304247975</v>
      </c>
      <c r="J42" s="5">
        <v>9522.7710409362753</v>
      </c>
      <c r="K42" s="5">
        <v>2.1611522252382116</v>
      </c>
      <c r="L42" s="5">
        <v>3.1097902529033736</v>
      </c>
      <c r="M42" s="5">
        <v>53.576267242431598</v>
      </c>
      <c r="N42" s="5">
        <v>-10223453446.396799</v>
      </c>
      <c r="O42" s="5">
        <v>85.619401947148816</v>
      </c>
      <c r="P42" s="5">
        <v>5.9000000953674299</v>
      </c>
      <c r="Q42" s="5">
        <v>4.5999999999999996</v>
      </c>
      <c r="R42" s="5">
        <v>0.18970189701897019</v>
      </c>
      <c r="S42" s="5">
        <v>21</v>
      </c>
      <c r="T42" s="8">
        <v>89.7</v>
      </c>
      <c r="U42" s="5">
        <v>-10223453446.396799</v>
      </c>
      <c r="V42" s="5">
        <v>19705301</v>
      </c>
      <c r="W42" s="5">
        <v>-518.81742107856155</v>
      </c>
      <c r="X42" s="5">
        <v>0</v>
      </c>
    </row>
    <row r="43" spans="1:24" x14ac:dyDescent="0.35">
      <c r="A43" s="5">
        <v>42</v>
      </c>
      <c r="B43" s="5" t="s">
        <v>96</v>
      </c>
      <c r="C43" s="5">
        <v>309.39999999999998</v>
      </c>
      <c r="D43" s="5">
        <f t="shared" si="0"/>
        <v>5.7346349381389654</v>
      </c>
      <c r="E43" s="5">
        <v>74.560402571823431</v>
      </c>
      <c r="F43" s="5">
        <v>8.5795369887680906</v>
      </c>
      <c r="G43" s="5">
        <v>9</v>
      </c>
      <c r="H43" s="5">
        <v>71.300003051757798</v>
      </c>
      <c r="I43" s="5">
        <v>30.674292548691795</v>
      </c>
      <c r="J43" s="5">
        <v>20028.648206930498</v>
      </c>
      <c r="K43" s="5">
        <v>-2.5138446838553818</v>
      </c>
      <c r="L43" s="5">
        <v>9.8910727941040477</v>
      </c>
      <c r="M43" s="5">
        <v>55.8849067687988</v>
      </c>
      <c r="N43" s="5">
        <v>55764064000</v>
      </c>
      <c r="O43" s="5">
        <v>15.014112267350177</v>
      </c>
      <c r="P43" s="5">
        <v>5.5</v>
      </c>
      <c r="Q43" s="5">
        <v>3.75</v>
      </c>
      <c r="R43" s="5">
        <v>2.7795733678086621E-2</v>
      </c>
      <c r="S43" s="5">
        <v>8.6</v>
      </c>
      <c r="T43" s="8">
        <v>300.8</v>
      </c>
      <c r="U43" s="5">
        <v>55764064000</v>
      </c>
      <c r="V43" s="5">
        <v>32275687</v>
      </c>
      <c r="W43" s="5">
        <v>1727.7421236610703</v>
      </c>
      <c r="X43" s="5">
        <v>1</v>
      </c>
    </row>
    <row r="44" spans="1:24" x14ac:dyDescent="0.35">
      <c r="A44" s="5">
        <v>43</v>
      </c>
      <c r="B44" s="5" t="s">
        <v>97</v>
      </c>
      <c r="C44" s="5">
        <v>114.5</v>
      </c>
      <c r="D44" s="5">
        <f t="shared" si="0"/>
        <v>4.7405748229942946</v>
      </c>
      <c r="E44" s="5">
        <v>51.550657573378643</v>
      </c>
      <c r="F44" s="5">
        <v>29.722593135615</v>
      </c>
      <c r="G44" s="5">
        <v>8</v>
      </c>
      <c r="H44" s="5">
        <v>55.799999237060497</v>
      </c>
      <c r="I44" s="5">
        <v>50.023266468593519</v>
      </c>
      <c r="J44" s="5">
        <v>5426.1982788724654</v>
      </c>
      <c r="K44" s="5">
        <v>2.5345548558515389</v>
      </c>
      <c r="L44" s="5">
        <v>6.1386724843838723</v>
      </c>
      <c r="M44" s="5">
        <v>53.871994018554702</v>
      </c>
      <c r="N44" s="5">
        <v>-3844796017.09867</v>
      </c>
      <c r="O44" s="5">
        <v>80.70343013949234</v>
      </c>
      <c r="P44" s="5">
        <v>15.300000190734901</v>
      </c>
      <c r="Q44" s="5">
        <v>111.28</v>
      </c>
      <c r="R44" s="5">
        <v>0.24279475982532753</v>
      </c>
      <c r="S44" s="5">
        <v>27.8</v>
      </c>
      <c r="T44" s="8">
        <v>86.7</v>
      </c>
      <c r="U44" s="5">
        <v>-3844796017.09867</v>
      </c>
      <c r="V44" s="5">
        <v>7057412</v>
      </c>
      <c r="W44" s="5">
        <v>-544.78837527108658</v>
      </c>
      <c r="X44" s="5">
        <v>0</v>
      </c>
    </row>
    <row r="45" spans="1:24" x14ac:dyDescent="0.35">
      <c r="A45" s="5">
        <v>44</v>
      </c>
      <c r="B45" s="5" t="s">
        <v>98</v>
      </c>
      <c r="C45" s="5">
        <v>3776.8</v>
      </c>
      <c r="D45" s="5">
        <f t="shared" si="0"/>
        <v>8.2366323692320762</v>
      </c>
      <c r="E45" s="5">
        <v>137.00377725113518</v>
      </c>
      <c r="F45" s="5">
        <v>8.9840004836574199</v>
      </c>
      <c r="G45" s="5">
        <v>6</v>
      </c>
      <c r="H45" s="5">
        <v>82.599998474121094</v>
      </c>
      <c r="I45" s="5">
        <v>172.14859218971614</v>
      </c>
      <c r="J45" s="5">
        <v>52962.491568591475</v>
      </c>
      <c r="K45" s="5">
        <v>-1.4346291076883659</v>
      </c>
      <c r="L45" s="5">
        <v>5.088234469703715</v>
      </c>
      <c r="M45" s="5">
        <v>68.665061950683594</v>
      </c>
      <c r="N45" s="5">
        <v>82786219131.263504</v>
      </c>
      <c r="O45" s="5">
        <v>7908.7207334273626</v>
      </c>
      <c r="P45" s="5">
        <v>1.79999995231628</v>
      </c>
      <c r="Q45" s="5">
        <v>1.38</v>
      </c>
      <c r="R45" s="5">
        <v>0.76638953611522975</v>
      </c>
      <c r="S45" s="5">
        <v>2894.5</v>
      </c>
      <c r="T45" s="8">
        <v>882.4</v>
      </c>
      <c r="U45" s="5">
        <v>82786219131.263504</v>
      </c>
      <c r="V45" s="5">
        <v>5607283</v>
      </c>
      <c r="W45" s="5">
        <v>14764.05223907256</v>
      </c>
      <c r="X45" s="5">
        <v>1</v>
      </c>
    </row>
    <row r="46" spans="1:24" x14ac:dyDescent="0.35">
      <c r="A46" s="5">
        <v>45</v>
      </c>
      <c r="B46" s="5" t="s">
        <v>99</v>
      </c>
      <c r="C46" s="5">
        <v>762.5</v>
      </c>
      <c r="D46" s="5">
        <f t="shared" si="0"/>
        <v>6.636602508481567</v>
      </c>
      <c r="E46" s="5">
        <v>72.625350980991783</v>
      </c>
      <c r="F46" s="5">
        <v>10.1828411936034</v>
      </c>
      <c r="G46" s="5">
        <v>9</v>
      </c>
      <c r="H46" s="5">
        <v>67.699996948242202</v>
      </c>
      <c r="I46" s="5">
        <v>30.260554658905619</v>
      </c>
      <c r="J46" s="5">
        <v>5274.5460078861561</v>
      </c>
      <c r="K46" s="5">
        <v>7.0112934822104336</v>
      </c>
      <c r="L46" s="5">
        <v>5.9984428993264745</v>
      </c>
      <c r="M46" s="5">
        <v>54.703861236572301</v>
      </c>
      <c r="N46" s="5">
        <v>1108721825.1321001</v>
      </c>
      <c r="O46" s="5">
        <v>46.175859169558727</v>
      </c>
      <c r="P46" s="5">
        <v>26.700000762939499</v>
      </c>
      <c r="Q46" s="5">
        <v>14.71</v>
      </c>
      <c r="R46" s="5">
        <v>0.80760655737704912</v>
      </c>
      <c r="S46" s="5">
        <v>615.79999999999995</v>
      </c>
      <c r="T46" s="8">
        <v>146.69999999999999</v>
      </c>
      <c r="U46" s="5">
        <v>1108721825.1321001</v>
      </c>
      <c r="V46" s="5">
        <v>55908865</v>
      </c>
      <c r="W46" s="5">
        <v>19.830877001922683</v>
      </c>
      <c r="X46" s="5">
        <v>1</v>
      </c>
    </row>
    <row r="47" spans="1:24" x14ac:dyDescent="0.35">
      <c r="A47" s="5">
        <v>46</v>
      </c>
      <c r="B47" s="5" t="s">
        <v>100</v>
      </c>
      <c r="C47" s="5">
        <v>45.6</v>
      </c>
      <c r="D47" s="5">
        <f t="shared" si="0"/>
        <v>3.8199077165203406</v>
      </c>
      <c r="E47" s="5">
        <v>56.401295884131031</v>
      </c>
      <c r="F47" s="5">
        <v>18.600000000000001</v>
      </c>
      <c r="G47" s="5">
        <v>9</v>
      </c>
      <c r="H47" s="5">
        <v>46.099998474121101</v>
      </c>
      <c r="I47" s="5">
        <v>21.443533508004954</v>
      </c>
      <c r="J47" s="5">
        <v>3909.9890659022608</v>
      </c>
      <c r="K47" s="5">
        <v>3.5659185495532171</v>
      </c>
      <c r="L47" s="5">
        <v>9.7003442423819664</v>
      </c>
      <c r="M47" s="5">
        <v>53.7584228515625</v>
      </c>
      <c r="N47" s="5">
        <v>-9090334345.1795006</v>
      </c>
      <c r="O47" s="5">
        <v>331.66148939563067</v>
      </c>
      <c r="P47" s="5">
        <v>4.4000000953674299</v>
      </c>
      <c r="Q47" s="5">
        <v>144.80000000000001</v>
      </c>
      <c r="R47" s="5">
        <v>0.46491228070175433</v>
      </c>
      <c r="S47" s="5">
        <v>21.2</v>
      </c>
      <c r="T47" s="8">
        <v>24.5</v>
      </c>
      <c r="U47" s="5">
        <v>-9090334345.1795006</v>
      </c>
      <c r="V47" s="5">
        <v>21203000</v>
      </c>
      <c r="W47" s="5">
        <v>-428.72868675090791</v>
      </c>
      <c r="X47" s="5">
        <v>0</v>
      </c>
    </row>
    <row r="48" spans="1:24" x14ac:dyDescent="0.35">
      <c r="A48" s="5">
        <v>47</v>
      </c>
      <c r="B48" s="5" t="s">
        <v>101</v>
      </c>
      <c r="C48" s="5">
        <v>3410.3</v>
      </c>
      <c r="D48" s="5">
        <f t="shared" si="0"/>
        <v>8.1345555429474423</v>
      </c>
      <c r="E48" s="5">
        <v>69.228037945859995</v>
      </c>
      <c r="F48" s="5">
        <v>17.579421745304401</v>
      </c>
      <c r="G48" s="5">
        <v>9</v>
      </c>
      <c r="H48" s="5">
        <v>79.699996948242202</v>
      </c>
      <c r="I48" s="5">
        <v>44.273227264244795</v>
      </c>
      <c r="J48" s="5">
        <v>51844.761261862746</v>
      </c>
      <c r="K48" s="5">
        <v>1.5932514063440948</v>
      </c>
      <c r="L48" s="5">
        <v>7.1959233256704227</v>
      </c>
      <c r="M48" s="5">
        <v>63.994071960449197</v>
      </c>
      <c r="N48" s="5">
        <v>11506712907.5863</v>
      </c>
      <c r="O48" s="5">
        <v>24.362488031229283</v>
      </c>
      <c r="P48" s="5">
        <v>7</v>
      </c>
      <c r="Q48" s="5">
        <v>8.56</v>
      </c>
      <c r="R48" s="5">
        <v>0.72116822566929595</v>
      </c>
      <c r="S48" s="5">
        <v>2459.4</v>
      </c>
      <c r="T48" s="8">
        <v>950.8</v>
      </c>
      <c r="U48" s="5">
        <v>11506712907.5863</v>
      </c>
      <c r="V48" s="5">
        <v>9903122</v>
      </c>
      <c r="W48" s="5">
        <v>1161.9278150452251</v>
      </c>
      <c r="X48" s="5">
        <v>1</v>
      </c>
    </row>
    <row r="49" spans="1:24" x14ac:dyDescent="0.35">
      <c r="A49" s="5">
        <v>48</v>
      </c>
      <c r="B49" s="5" t="s">
        <v>102</v>
      </c>
      <c r="C49" s="5">
        <v>6933.5</v>
      </c>
      <c r="D49" s="5">
        <f t="shared" si="0"/>
        <v>8.8441200151939192</v>
      </c>
      <c r="E49" s="5">
        <v>189.99964684575195</v>
      </c>
      <c r="F49" s="5">
        <v>42.463650477594101</v>
      </c>
      <c r="G49" s="5">
        <v>12</v>
      </c>
      <c r="H49" s="5">
        <v>76</v>
      </c>
      <c r="I49" s="5">
        <v>65.811312671197371</v>
      </c>
      <c r="J49" s="5">
        <v>79887.518239274112</v>
      </c>
      <c r="K49" s="5">
        <v>-0.56614353409908347</v>
      </c>
      <c r="L49" s="5">
        <v>5.1515265737394449</v>
      </c>
      <c r="M49" s="5">
        <v>68.564704895019503</v>
      </c>
      <c r="N49" s="5">
        <v>49539141940.664803</v>
      </c>
      <c r="O49" s="5">
        <v>211.87400040489928</v>
      </c>
      <c r="P49" s="5">
        <v>4.5999999046325701</v>
      </c>
      <c r="Q49" s="5">
        <v>0.99</v>
      </c>
      <c r="R49" s="5">
        <v>0.53368428643542221</v>
      </c>
      <c r="S49" s="5">
        <v>3700.3</v>
      </c>
      <c r="T49" s="8">
        <v>3233.2</v>
      </c>
      <c r="U49" s="5">
        <v>49539141940.664803</v>
      </c>
      <c r="V49" s="5">
        <v>8372098</v>
      </c>
      <c r="W49" s="5">
        <v>5917.1717699272995</v>
      </c>
      <c r="X49" s="5">
        <v>1</v>
      </c>
    </row>
    <row r="50" spans="1:24" x14ac:dyDescent="0.35">
      <c r="A50" s="5">
        <v>49</v>
      </c>
      <c r="B50" s="5" t="s">
        <v>103</v>
      </c>
      <c r="C50" s="5">
        <v>323.39999999999998</v>
      </c>
      <c r="D50" s="5">
        <f t="shared" si="0"/>
        <v>5.7788899471430062</v>
      </c>
      <c r="E50" s="5">
        <v>127.31343310748706</v>
      </c>
      <c r="F50" s="5">
        <v>12.3721745491638</v>
      </c>
      <c r="G50" s="5">
        <v>9</v>
      </c>
      <c r="H50" s="5">
        <v>42.900001525878899</v>
      </c>
      <c r="I50" s="5">
        <v>68.902180250981488</v>
      </c>
      <c r="J50" s="5">
        <v>5910.6209321591396</v>
      </c>
      <c r="K50" s="5">
        <v>1.7779438598333002</v>
      </c>
      <c r="L50" s="5">
        <v>5.0942282500658722</v>
      </c>
      <c r="M50" s="5">
        <v>68.764831542968807</v>
      </c>
      <c r="N50" s="5">
        <v>36539410000</v>
      </c>
      <c r="O50" s="5">
        <v>134.7912740511656</v>
      </c>
      <c r="P50" s="5">
        <v>0.89999997615814198</v>
      </c>
      <c r="Q50" s="5">
        <v>35.299999999999997</v>
      </c>
      <c r="R50" s="5">
        <v>0.68645640074211511</v>
      </c>
      <c r="S50" s="5">
        <v>222</v>
      </c>
      <c r="T50" s="8">
        <v>101.4</v>
      </c>
      <c r="U50" s="5">
        <v>36539410000</v>
      </c>
      <c r="V50" s="5">
        <v>68863514</v>
      </c>
      <c r="W50" s="5">
        <v>530.60623656236885</v>
      </c>
      <c r="X50" s="5">
        <v>1</v>
      </c>
    </row>
    <row r="51" spans="1:24" x14ac:dyDescent="0.35">
      <c r="A51" s="5">
        <v>50</v>
      </c>
      <c r="B51" s="5" t="s">
        <v>104</v>
      </c>
      <c r="C51" s="5">
        <v>848.8</v>
      </c>
      <c r="D51" s="5">
        <f t="shared" si="0"/>
        <v>6.7438235872997732</v>
      </c>
      <c r="E51" s="5">
        <v>72.976485359846791</v>
      </c>
      <c r="F51" s="5">
        <v>12.9401499578521</v>
      </c>
      <c r="G51" s="5">
        <v>6</v>
      </c>
      <c r="H51" s="5">
        <v>64.300003051757798</v>
      </c>
      <c r="I51" s="5">
        <v>36.99524435151082</v>
      </c>
      <c r="J51" s="5">
        <v>16040.524235279268</v>
      </c>
      <c r="K51" s="5">
        <v>-0.63184710013560164</v>
      </c>
      <c r="L51" s="5">
        <v>1.8226612827572719</v>
      </c>
      <c r="M51" s="5">
        <v>62.311801910400398</v>
      </c>
      <c r="N51" s="5">
        <v>-1207394656.69753</v>
      </c>
      <c r="O51" s="5">
        <v>266.07446393762183</v>
      </c>
      <c r="P51" s="5">
        <v>3.9000000953674299</v>
      </c>
      <c r="Q51" s="5">
        <v>6.66</v>
      </c>
      <c r="R51" s="5">
        <v>0.31821394910461831</v>
      </c>
      <c r="S51" s="5">
        <v>270.10000000000002</v>
      </c>
      <c r="T51" s="8">
        <v>578.70000000000005</v>
      </c>
      <c r="U51" s="5">
        <v>-1207394656.69753</v>
      </c>
      <c r="V51" s="5">
        <v>1364962</v>
      </c>
      <c r="W51" s="5">
        <v>-884.56283522730303</v>
      </c>
      <c r="X51" s="5">
        <v>0</v>
      </c>
    </row>
    <row r="52" spans="1:24" x14ac:dyDescent="0.35">
      <c r="A52" s="5">
        <v>51</v>
      </c>
      <c r="B52" s="5" t="s">
        <v>105</v>
      </c>
      <c r="C52" s="5">
        <v>72.5</v>
      </c>
      <c r="D52" s="5">
        <f t="shared" si="0"/>
        <v>4.2835865618606288</v>
      </c>
      <c r="E52" s="5">
        <v>69.119946722600673</v>
      </c>
      <c r="F52" s="5">
        <v>20.4568150871028</v>
      </c>
      <c r="G52" s="5">
        <v>9</v>
      </c>
      <c r="H52" s="5">
        <v>58.700000762939503</v>
      </c>
      <c r="I52" s="5">
        <v>39.567968011583737</v>
      </c>
      <c r="J52" s="5">
        <v>3688.6463746807794</v>
      </c>
      <c r="K52" s="5">
        <v>5.4921976005890087</v>
      </c>
      <c r="L52" s="5">
        <v>3.8484829551968911</v>
      </c>
      <c r="M52" s="5">
        <v>47.058406829833999</v>
      </c>
      <c r="N52" s="5">
        <v>-4724368026.5669403</v>
      </c>
      <c r="O52" s="5">
        <v>73.398867147270849</v>
      </c>
      <c r="P52" s="5">
        <v>14.8999996185303</v>
      </c>
      <c r="Q52" s="5">
        <v>2.14</v>
      </c>
      <c r="R52" s="5">
        <v>0.18206896551724136</v>
      </c>
      <c r="S52" s="5">
        <v>13.2</v>
      </c>
      <c r="T52" s="8">
        <v>59.3</v>
      </c>
      <c r="U52" s="5">
        <v>-4724368026.5669403</v>
      </c>
      <c r="V52" s="5">
        <v>11403248</v>
      </c>
      <c r="W52" s="5">
        <v>-414.3002087271048</v>
      </c>
      <c r="X52" s="5">
        <v>0</v>
      </c>
    </row>
    <row r="53" spans="1:24" x14ac:dyDescent="0.35">
      <c r="A53" s="5">
        <v>52</v>
      </c>
      <c r="B53" s="5" t="s">
        <v>106</v>
      </c>
      <c r="C53" s="5">
        <v>164.2</v>
      </c>
      <c r="D53" s="5">
        <f t="shared" si="0"/>
        <v>5.1010851970183282</v>
      </c>
      <c r="E53" s="5">
        <v>55.604499666577759</v>
      </c>
      <c r="F53" s="5">
        <v>18.1398311934989</v>
      </c>
      <c r="G53" s="5">
        <v>12</v>
      </c>
      <c r="H53" s="5">
        <v>52.400001525878899</v>
      </c>
      <c r="I53" s="5">
        <v>21.965082737621081</v>
      </c>
      <c r="J53" s="5">
        <v>10862.600399420766</v>
      </c>
      <c r="K53" s="5">
        <v>8.0982622010087368</v>
      </c>
      <c r="L53" s="5">
        <v>2.3563229170574336</v>
      </c>
      <c r="M53" s="5">
        <v>51.771728515625</v>
      </c>
      <c r="N53" s="5">
        <v>-40859000000</v>
      </c>
      <c r="O53" s="5">
        <v>103.31253459454543</v>
      </c>
      <c r="P53" s="5">
        <v>10.800000190734901</v>
      </c>
      <c r="Q53" s="5">
        <v>3.02</v>
      </c>
      <c r="R53" s="5">
        <v>0.12545676004872108</v>
      </c>
      <c r="S53" s="5">
        <v>20.6</v>
      </c>
      <c r="T53" s="8">
        <v>143.6</v>
      </c>
      <c r="U53" s="5">
        <v>-40859000000</v>
      </c>
      <c r="V53" s="5">
        <v>79512426</v>
      </c>
      <c r="W53" s="5">
        <v>-513.86936678299821</v>
      </c>
      <c r="X53" s="5">
        <v>0</v>
      </c>
    </row>
    <row r="54" spans="1:24" x14ac:dyDescent="0.35">
      <c r="A54" s="5">
        <v>53</v>
      </c>
      <c r="B54" s="5" t="s">
        <v>107</v>
      </c>
      <c r="C54" s="5">
        <v>31.01</v>
      </c>
      <c r="D54" s="5">
        <f t="shared" si="0"/>
        <v>3.4343097331123578</v>
      </c>
      <c r="E54" s="5">
        <v>46.270079231071307</v>
      </c>
      <c r="F54" s="5">
        <v>0.484928783108107</v>
      </c>
      <c r="G54" s="5">
        <v>11</v>
      </c>
      <c r="H54" s="5">
        <v>59.599998474121101</v>
      </c>
      <c r="I54" s="5">
        <v>49.288094656639736</v>
      </c>
      <c r="J54" s="5">
        <v>2185.7280306643502</v>
      </c>
      <c r="K54" s="5">
        <v>17.142395276977624</v>
      </c>
      <c r="L54" s="5">
        <v>10.340339562531566</v>
      </c>
      <c r="M54" s="5">
        <v>54.443851470947301</v>
      </c>
      <c r="N54" s="5">
        <v>-6942000000</v>
      </c>
      <c r="O54" s="5">
        <v>77.689317958190202</v>
      </c>
      <c r="P54" s="5">
        <v>9.1999998092651403</v>
      </c>
      <c r="Q54" s="5">
        <v>25.55</v>
      </c>
      <c r="R54" s="5">
        <v>8.3843921315704603E-2</v>
      </c>
      <c r="S54" s="5">
        <v>2.6</v>
      </c>
      <c r="T54" s="8">
        <v>28.5</v>
      </c>
      <c r="U54" s="5">
        <v>-6942000000</v>
      </c>
      <c r="V54" s="5">
        <v>45004645</v>
      </c>
      <c r="W54" s="5">
        <v>-154.25074456203353</v>
      </c>
      <c r="X54" s="5">
        <v>0</v>
      </c>
    </row>
    <row r="55" spans="1:24" x14ac:dyDescent="0.35">
      <c r="A55" s="5">
        <v>54</v>
      </c>
      <c r="B55" s="5" t="s">
        <v>108</v>
      </c>
      <c r="C55" s="5">
        <v>1102</v>
      </c>
      <c r="D55" s="5">
        <f t="shared" si="0"/>
        <v>7.0048819897128594</v>
      </c>
      <c r="E55" s="5">
        <v>95.681887418196396</v>
      </c>
      <c r="F55" s="5">
        <v>12.4150085552062</v>
      </c>
      <c r="G55" s="5">
        <v>6</v>
      </c>
      <c r="H55" s="5">
        <v>75.300003051757798</v>
      </c>
      <c r="I55" s="5">
        <v>103.82119759597516</v>
      </c>
      <c r="J55" s="5">
        <v>37622.207456424389</v>
      </c>
      <c r="K55" s="5">
        <v>-5.4430390092959868</v>
      </c>
      <c r="L55" s="5">
        <v>5.2860029248768434</v>
      </c>
      <c r="M55" s="5">
        <v>80.376380920410199</v>
      </c>
      <c r="N55" s="5">
        <v>40899999999.999977</v>
      </c>
      <c r="O55" s="5">
        <v>110.88052631578947</v>
      </c>
      <c r="P55" s="5">
        <v>3.7999999523162802</v>
      </c>
      <c r="Q55" s="5">
        <v>3.67</v>
      </c>
      <c r="R55" s="5">
        <v>0.23911070780399274</v>
      </c>
      <c r="S55" s="5">
        <v>263.5</v>
      </c>
      <c r="T55" s="8">
        <v>838.5</v>
      </c>
      <c r="U55" s="5">
        <v>40899999999.999977</v>
      </c>
      <c r="V55" s="5">
        <v>9269612</v>
      </c>
      <c r="W55" s="5">
        <v>4412.2666622939532</v>
      </c>
      <c r="X55" s="5">
        <v>1</v>
      </c>
    </row>
    <row r="56" spans="1:24" x14ac:dyDescent="0.35">
      <c r="A56" s="5">
        <v>55</v>
      </c>
      <c r="B56" s="5" t="s">
        <v>109</v>
      </c>
      <c r="C56" s="5">
        <v>4063.6</v>
      </c>
      <c r="D56" s="5">
        <f t="shared" si="0"/>
        <v>8.3098245592173896</v>
      </c>
      <c r="E56" s="5">
        <v>142.45848683791192</v>
      </c>
      <c r="F56" s="5">
        <v>23.140999999999998</v>
      </c>
      <c r="G56" s="5">
        <v>11</v>
      </c>
      <c r="H56" s="5">
        <v>80.199996948242202</v>
      </c>
      <c r="I56" s="5">
        <v>27.916272547644848</v>
      </c>
      <c r="J56" s="5">
        <v>40367.037842196165</v>
      </c>
      <c r="K56" s="5">
        <v>2.0023644766942255</v>
      </c>
      <c r="L56" s="5">
        <v>9.9516605858617897</v>
      </c>
      <c r="M56" s="5">
        <v>62.350959777832003</v>
      </c>
      <c r="N56" s="5">
        <v>-182774779849.16</v>
      </c>
      <c r="O56" s="5">
        <v>271.13448104823709</v>
      </c>
      <c r="P56" s="5">
        <v>4.8000001907348597</v>
      </c>
      <c r="Q56" s="5">
        <v>0.74</v>
      </c>
      <c r="R56" s="5">
        <v>0.74643173540702823</v>
      </c>
      <c r="S56" s="5">
        <v>3033.2</v>
      </c>
      <c r="T56" s="8">
        <v>1030.5</v>
      </c>
      <c r="U56" s="5">
        <v>-182774779849.16</v>
      </c>
      <c r="V56" s="5">
        <v>65637239</v>
      </c>
      <c r="W56" s="5">
        <v>-2784.6201734530609</v>
      </c>
      <c r="X56" s="5">
        <v>0</v>
      </c>
    </row>
    <row r="57" spans="1:24" x14ac:dyDescent="0.35">
      <c r="A57" s="5">
        <v>56</v>
      </c>
      <c r="B57" s="5" t="s">
        <v>110</v>
      </c>
      <c r="C57" s="5">
        <v>4174.1000000000004</v>
      </c>
      <c r="D57" s="5">
        <f t="shared" si="0"/>
        <v>8.3366540451843729</v>
      </c>
      <c r="E57" s="5">
        <v>90.282045903352454</v>
      </c>
      <c r="F57" s="5">
        <v>32.666383756730298</v>
      </c>
      <c r="G57" s="5">
        <v>12</v>
      </c>
      <c r="H57" s="5">
        <v>81.300003051757798</v>
      </c>
      <c r="I57" s="5">
        <v>11.890622420229295</v>
      </c>
      <c r="J57" s="5">
        <v>57638.159087988279</v>
      </c>
      <c r="K57" s="5">
        <v>1.2758000392079794</v>
      </c>
      <c r="L57" s="5">
        <v>5.927976511916369</v>
      </c>
      <c r="M57" s="5">
        <v>62.160385131835902</v>
      </c>
      <c r="N57" s="5">
        <v>-752505000000</v>
      </c>
      <c r="O57" s="5">
        <v>35.324442629725105</v>
      </c>
      <c r="P57" s="5">
        <v>4.9000000953674299</v>
      </c>
      <c r="Q57" s="5">
        <v>1</v>
      </c>
      <c r="R57" s="5">
        <v>0.41323878201288899</v>
      </c>
      <c r="S57" s="5">
        <v>1724.9</v>
      </c>
      <c r="T57" s="8">
        <v>2449.1999999999998</v>
      </c>
      <c r="U57" s="5">
        <v>-752505000000</v>
      </c>
      <c r="V57" s="5">
        <v>323127513</v>
      </c>
      <c r="W57" s="5">
        <v>-2328.8174783185359</v>
      </c>
      <c r="X57" s="5">
        <v>0</v>
      </c>
    </row>
    <row r="58" spans="1:24" x14ac:dyDescent="0.35">
      <c r="A58" s="5">
        <v>57</v>
      </c>
      <c r="B58" s="5" t="s">
        <v>111</v>
      </c>
      <c r="C58" s="5">
        <v>372</v>
      </c>
      <c r="D58" s="5">
        <f t="shared" si="0"/>
        <v>5.9188938542731462</v>
      </c>
      <c r="E58" s="5">
        <v>51.22190464750539</v>
      </c>
      <c r="F58" s="5">
        <v>11.427088540030899</v>
      </c>
      <c r="G58" s="5">
        <v>14</v>
      </c>
      <c r="H58" s="5">
        <v>70.699996948242202</v>
      </c>
      <c r="I58" s="5">
        <v>21.352633248069203</v>
      </c>
      <c r="J58" s="5">
        <v>15220.566025068358</v>
      </c>
      <c r="K58" s="5">
        <v>7.0485123971263448</v>
      </c>
      <c r="L58" s="5">
        <v>13.154877299122742</v>
      </c>
      <c r="M58" s="5">
        <v>64.662918090820298</v>
      </c>
      <c r="N58" s="5">
        <v>2339128203.2434602</v>
      </c>
      <c r="O58" s="5">
        <v>19.677785395954746</v>
      </c>
      <c r="P58" s="5">
        <v>7.8000001907348597</v>
      </c>
      <c r="Q58" s="5">
        <v>30.07</v>
      </c>
      <c r="R58" s="5">
        <v>0.38172043010752688</v>
      </c>
      <c r="S58" s="5">
        <v>142</v>
      </c>
      <c r="T58" s="8">
        <v>230</v>
      </c>
      <c r="U58" s="5">
        <v>2339128203.2434602</v>
      </c>
      <c r="V58" s="5">
        <v>3444006</v>
      </c>
      <c r="W58" s="5">
        <v>679.18819050938362</v>
      </c>
      <c r="X58" s="5">
        <v>1</v>
      </c>
    </row>
    <row r="59" spans="1:24" x14ac:dyDescent="0.35">
      <c r="A59" s="5">
        <v>58</v>
      </c>
      <c r="B59" s="5" t="s">
        <v>112</v>
      </c>
      <c r="C59" s="5">
        <v>38.4</v>
      </c>
      <c r="D59" s="5">
        <f t="shared" si="0"/>
        <v>3.648057459593681</v>
      </c>
      <c r="E59" s="5">
        <v>151.09467815680543</v>
      </c>
      <c r="F59" s="5">
        <v>3.87330623123386</v>
      </c>
      <c r="G59" s="5">
        <v>10</v>
      </c>
      <c r="H59" s="5">
        <v>34.5</v>
      </c>
      <c r="I59" s="5">
        <v>93.623939061010276</v>
      </c>
      <c r="J59" s="5">
        <v>2170.6480543121052</v>
      </c>
      <c r="K59" s="5">
        <v>1.1106491860010834</v>
      </c>
      <c r="L59" s="5">
        <v>2.5295530568206401</v>
      </c>
      <c r="M59" s="5">
        <v>78.202011108398395</v>
      </c>
      <c r="N59" s="5">
        <v>14013000000</v>
      </c>
      <c r="O59" s="5">
        <v>304.99265327184185</v>
      </c>
      <c r="P59" s="5">
        <v>2.2000000476837198</v>
      </c>
      <c r="Q59" s="5">
        <v>22354.58</v>
      </c>
      <c r="R59" s="5">
        <v>0.56770833333333337</v>
      </c>
      <c r="S59" s="5">
        <v>21.8</v>
      </c>
      <c r="T59" s="8">
        <v>16.600000000000001</v>
      </c>
      <c r="U59" s="5">
        <v>14013000000</v>
      </c>
      <c r="V59" s="5">
        <v>92701100</v>
      </c>
      <c r="W59" s="5">
        <v>151.16325480495917</v>
      </c>
      <c r="X59" s="5">
        <v>1</v>
      </c>
    </row>
    <row r="60" spans="1:24" x14ac:dyDescent="0.35">
      <c r="A60" s="9">
        <v>59</v>
      </c>
      <c r="B60" s="10" t="s">
        <v>113</v>
      </c>
      <c r="C60" s="9">
        <v>122.8</v>
      </c>
      <c r="D60" s="5">
        <f t="shared" si="0"/>
        <v>4.8105570157130417</v>
      </c>
      <c r="E60" s="9">
        <v>59.159857429577741</v>
      </c>
      <c r="F60" s="9">
        <v>30.138357110035901</v>
      </c>
      <c r="G60" s="9">
        <v>11</v>
      </c>
      <c r="H60" s="9">
        <v>66</v>
      </c>
      <c r="I60" s="9">
        <v>25.712879788328202</v>
      </c>
      <c r="J60" s="9">
        <v>8748.3688528420207</v>
      </c>
      <c r="K60" s="9">
        <v>3.6103493778148987</v>
      </c>
      <c r="L60" s="9">
        <v>10.396684731401432</v>
      </c>
      <c r="M60" s="9">
        <v>63.8302192687988</v>
      </c>
      <c r="N60" s="9">
        <v>90261870000</v>
      </c>
      <c r="O60" s="9">
        <v>8.813796287080498</v>
      </c>
      <c r="P60" s="9">
        <v>5.5</v>
      </c>
      <c r="Q60" s="9">
        <v>10</v>
      </c>
      <c r="R60" s="9">
        <f>S60/C60</f>
        <v>0.18241042345276873</v>
      </c>
      <c r="S60" s="9">
        <v>22.4</v>
      </c>
      <c r="T60" s="9">
        <v>100.3</v>
      </c>
      <c r="U60" s="9">
        <f>N60</f>
        <v>90261870000</v>
      </c>
      <c r="V60" s="9">
        <v>144342396</v>
      </c>
      <c r="W60" s="9">
        <f>N60/V60</f>
        <v>625.33165931373344</v>
      </c>
      <c r="X60" s="9">
        <f t="array" ref="X60">IF(W60&lt;0,0,1)</f>
        <v>1</v>
      </c>
    </row>
    <row r="62" spans="1:24" x14ac:dyDescent="0.35">
      <c r="A62" s="5"/>
      <c r="B62" s="5"/>
      <c r="C62" s="2" t="s">
        <v>16</v>
      </c>
      <c r="D62" s="2"/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 t="s">
        <v>27</v>
      </c>
      <c r="P62" s="2" t="s">
        <v>28</v>
      </c>
      <c r="Q62" s="2" t="s">
        <v>29</v>
      </c>
      <c r="R62" s="2" t="s">
        <v>30</v>
      </c>
      <c r="S62" s="2" t="s">
        <v>31</v>
      </c>
      <c r="T62" s="6" t="s">
        <v>32</v>
      </c>
      <c r="U62" s="26" t="s">
        <v>33</v>
      </c>
      <c r="V62" s="27"/>
      <c r="W62" s="27"/>
      <c r="X62" s="28"/>
    </row>
    <row r="63" spans="1:24" ht="139.5" x14ac:dyDescent="0.35">
      <c r="A63" s="5" t="s">
        <v>34</v>
      </c>
      <c r="B63" s="5" t="s">
        <v>35</v>
      </c>
      <c r="C63" s="3" t="s">
        <v>36</v>
      </c>
      <c r="D63" s="3"/>
      <c r="E63" s="3" t="s">
        <v>37</v>
      </c>
      <c r="F63" s="3" t="s">
        <v>38</v>
      </c>
      <c r="G63" s="3" t="s">
        <v>39</v>
      </c>
      <c r="H63" s="3" t="s">
        <v>40</v>
      </c>
      <c r="I63" s="3" t="s">
        <v>41</v>
      </c>
      <c r="J63" s="3" t="s">
        <v>42</v>
      </c>
      <c r="K63" s="3" t="s">
        <v>6</v>
      </c>
      <c r="L63" s="3" t="s">
        <v>43</v>
      </c>
      <c r="M63" s="3" t="s">
        <v>44</v>
      </c>
      <c r="N63" s="3" t="s">
        <v>45</v>
      </c>
      <c r="O63" s="3" t="s">
        <v>46</v>
      </c>
      <c r="P63" s="3" t="s">
        <v>47</v>
      </c>
      <c r="Q63" s="3" t="s">
        <v>48</v>
      </c>
      <c r="R63" s="3" t="s">
        <v>49</v>
      </c>
      <c r="S63" s="3" t="s">
        <v>50</v>
      </c>
      <c r="T63" s="7" t="s">
        <v>51</v>
      </c>
      <c r="U63" s="3" t="s">
        <v>45</v>
      </c>
      <c r="V63" s="3" t="s">
        <v>52</v>
      </c>
      <c r="W63" s="3" t="s">
        <v>53</v>
      </c>
      <c r="X63" s="5" t="s">
        <v>54</v>
      </c>
    </row>
    <row r="64" spans="1:24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8"/>
      <c r="U64" s="5"/>
      <c r="V64" s="5"/>
      <c r="W64" s="5"/>
      <c r="X64" s="5"/>
    </row>
  </sheetData>
  <mergeCells count="1">
    <mergeCell ref="U62:X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Data_R</vt:lpstr>
      <vt:lpstr>Data_R_ini</vt:lpstr>
      <vt:lpstr>Лист2</vt:lpstr>
      <vt:lpstr>Data_R_ini (2)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Николаевна Миронкина</dc:creator>
  <cp:lastModifiedBy>Юлия Николаевна Миронкина</cp:lastModifiedBy>
  <dcterms:created xsi:type="dcterms:W3CDTF">2018-07-12T09:43:02Z</dcterms:created>
  <dcterms:modified xsi:type="dcterms:W3CDTF">2018-07-12T20:15:14Z</dcterms:modified>
</cp:coreProperties>
</file>