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etolog\Downloads\"/>
    </mc:Choice>
  </mc:AlternateContent>
  <xr:revisionPtr revIDLastSave="0" documentId="13_ncr:1_{5CB002B1-619E-4E17-BD63-43A731B5F370}" xr6:coauthVersionLast="45" xr6:coauthVersionMax="47" xr10:uidLastSave="{00000000-0000-0000-0000-000000000000}"/>
  <bookViews>
    <workbookView xWindow="-108" yWindow="-108" windowWidth="23256" windowHeight="12456" tabRatio="594" xr2:uid="{00000000-000D-0000-FFFF-FFFF00000000}"/>
  </bookViews>
  <sheets>
    <sheet name="плитка+борт" sheetId="1" r:id="rId1"/>
    <sheet name="Лист1" sheetId="2" r:id="rId2"/>
  </sheets>
  <definedNames>
    <definedName name="_xlnm.Print_Area" localSheetId="0">'плитка+борт'!$A$1:$V$90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7" i="1" l="1"/>
  <c r="D38" i="1"/>
  <c r="E36" i="1"/>
  <c r="F36" i="1"/>
  <c r="G36" i="1"/>
  <c r="H36" i="1"/>
  <c r="I36" i="1"/>
  <c r="J36" i="1"/>
  <c r="D36" i="1"/>
  <c r="D31" i="1"/>
  <c r="E31" i="1"/>
  <c r="F31" i="1"/>
  <c r="G31" i="1"/>
  <c r="H31" i="1"/>
  <c r="E30" i="1"/>
  <c r="F30" i="1"/>
  <c r="G30" i="1"/>
  <c r="H30" i="1"/>
  <c r="D30" i="1"/>
  <c r="F7" i="1"/>
  <c r="G7" i="1"/>
  <c r="H7" i="1"/>
  <c r="I7" i="1"/>
  <c r="J7" i="1"/>
  <c r="F8" i="1"/>
  <c r="G8" i="1"/>
  <c r="H8" i="1"/>
  <c r="I8" i="1"/>
  <c r="J8" i="1"/>
  <c r="F9" i="1"/>
  <c r="G9" i="1"/>
  <c r="H9" i="1"/>
  <c r="I9" i="1"/>
  <c r="J9" i="1"/>
  <c r="F10" i="1"/>
  <c r="G10" i="1"/>
  <c r="H10" i="1"/>
  <c r="I10" i="1"/>
  <c r="J10" i="1"/>
  <c r="F11" i="1"/>
  <c r="G11" i="1"/>
  <c r="H11" i="1"/>
  <c r="I11" i="1"/>
  <c r="J11" i="1"/>
  <c r="F12" i="1"/>
  <c r="G12" i="1"/>
  <c r="H12" i="1"/>
  <c r="I12" i="1"/>
  <c r="J12" i="1"/>
  <c r="F13" i="1"/>
  <c r="G13" i="1"/>
  <c r="H13" i="1"/>
  <c r="I13" i="1"/>
  <c r="J13" i="1"/>
  <c r="F14" i="1"/>
  <c r="G14" i="1"/>
  <c r="H14" i="1"/>
  <c r="I14" i="1"/>
  <c r="J14" i="1"/>
  <c r="F15" i="1"/>
  <c r="G15" i="1"/>
  <c r="H15" i="1"/>
  <c r="I15" i="1"/>
  <c r="J15" i="1"/>
  <c r="F16" i="1"/>
  <c r="G16" i="1"/>
  <c r="H16" i="1"/>
  <c r="I16" i="1"/>
  <c r="J16" i="1"/>
  <c r="F17" i="1"/>
  <c r="G17" i="1"/>
  <c r="H17" i="1"/>
  <c r="I17" i="1"/>
  <c r="J17" i="1"/>
  <c r="F18" i="1"/>
  <c r="G18" i="1"/>
  <c r="H18" i="1"/>
  <c r="I18" i="1"/>
  <c r="J18" i="1"/>
  <c r="F19" i="1"/>
  <c r="G19" i="1"/>
  <c r="H19" i="1"/>
  <c r="I19" i="1"/>
  <c r="J19" i="1"/>
  <c r="F20" i="1"/>
  <c r="G20" i="1"/>
  <c r="H20" i="1"/>
  <c r="I20" i="1"/>
  <c r="J20" i="1"/>
  <c r="F21" i="1"/>
  <c r="G21" i="1"/>
  <c r="H21" i="1"/>
  <c r="I21" i="1"/>
  <c r="J21" i="1"/>
  <c r="F22" i="1"/>
  <c r="G22" i="1"/>
  <c r="H22" i="1"/>
  <c r="I22" i="1"/>
  <c r="J22" i="1"/>
  <c r="F23" i="1"/>
  <c r="G23" i="1"/>
  <c r="H23" i="1"/>
  <c r="I23" i="1"/>
  <c r="J23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7" i="1"/>
  <c r="P25" i="1"/>
  <c r="C2" i="2" l="1"/>
  <c r="C3" i="2"/>
  <c r="C4" i="2"/>
  <c r="C5" i="2"/>
  <c r="C6" i="2"/>
  <c r="C7" i="2"/>
  <c r="L23" i="1" l="1"/>
</calcChain>
</file>

<file path=xl/sharedStrings.xml><?xml version="1.0" encoding="utf-8"?>
<sst xmlns="http://schemas.openxmlformats.org/spreadsheetml/2006/main" count="171" uniqueCount="99">
  <si>
    <t>-</t>
  </si>
  <si>
    <t>на поддоне (шт./шт. )</t>
  </si>
  <si>
    <t>60 мм</t>
  </si>
  <si>
    <t>80 мм</t>
  </si>
  <si>
    <t>Высота</t>
  </si>
  <si>
    <t>Фото</t>
  </si>
  <si>
    <t xml:space="preserve"> Наименование, 
  ДxШxВ (мм)</t>
  </si>
  <si>
    <t>www.ag-ru.com</t>
  </si>
  <si>
    <t>вес поддона (кг )</t>
  </si>
  <si>
    <t>Серый</t>
  </si>
  <si>
    <t>Цвет 1*</t>
  </si>
  <si>
    <t>Цвет 2*</t>
  </si>
  <si>
    <t>Россия, Республика Крым, Симферопольский р-н, Родниково с,                                                               комплекс зданий и сооружений 1 тер</t>
  </si>
  <si>
    <t>Изготовление продукции других цветов и оттенков возможно по согласованию эталона с заводом-изготовителем</t>
  </si>
  <si>
    <t>Ширина</t>
  </si>
  <si>
    <t xml:space="preserve">  150 мм</t>
  </si>
  <si>
    <t xml:space="preserve">   80 мм</t>
  </si>
  <si>
    <t>180 мм</t>
  </si>
  <si>
    <t>Продукция сертифицирована на соответствие требованиям ГОСТ 17608-2017</t>
  </si>
  <si>
    <t>Продукция соответствует требованиям ГОСТ  6665-91 и ГОСТ 32961-2014</t>
  </si>
  <si>
    <t>Изделия изготовлены методом полусухого вибропрессования на оборудовании европейского производства</t>
  </si>
  <si>
    <t>OOO "АКТИВ ГРУПП"</t>
  </si>
  <si>
    <t>Завод расположен по адресу:</t>
  </si>
  <si>
    <t>www.st-ru.com</t>
  </si>
  <si>
    <t xml:space="preserve">ООО «СТРОЙТОРГ» является эксклюзивным представителем завода «Актив Групп»   </t>
  </si>
  <si>
    <t>120                 120                  120</t>
  </si>
  <si>
    <t>180                   252                  252</t>
  </si>
  <si>
    <t>138,89              69,44           46,29</t>
  </si>
  <si>
    <t>39,06           31,25           26,04</t>
  </si>
  <si>
    <t>Стоунмикс</t>
  </si>
  <si>
    <t>Колормикс (2 цвета)</t>
  </si>
  <si>
    <t>Колормикс (3 цвета)</t>
  </si>
  <si>
    <t>192                  240                  240                 336                        240</t>
  </si>
  <si>
    <t xml:space="preserve">90                        90                                 90                  </t>
  </si>
  <si>
    <t>39.06                      31.25                  26.04</t>
  </si>
  <si>
    <t xml:space="preserve">КАМЕНЬ БОРТОВОЙ </t>
  </si>
  <si>
    <t xml:space="preserve"> ПЛИТКА ТРОТУАРНАЯ</t>
  </si>
  <si>
    <r>
      <rPr>
        <b/>
        <sz val="22"/>
        <rFont val="Cambria"/>
        <family val="1"/>
        <scheme val="major"/>
      </rPr>
      <t xml:space="preserve">Б.1.П.6 "Старый город" 
</t>
    </r>
    <r>
      <rPr>
        <sz val="18"/>
        <rFont val="Cambria"/>
        <family val="1"/>
        <scheme val="major"/>
      </rPr>
      <t>60х120х60                                  120х120х60                             180х120х60</t>
    </r>
  </si>
  <si>
    <r>
      <rPr>
        <b/>
        <sz val="22"/>
        <rFont val="Cambria"/>
        <family val="1"/>
        <scheme val="major"/>
      </rPr>
      <t xml:space="preserve">Б.1.К.6 "Классика" 
</t>
    </r>
    <r>
      <rPr>
        <sz val="18"/>
        <rFont val="Cambria"/>
        <family val="1"/>
        <scheme val="major"/>
      </rPr>
      <t>115х115х60</t>
    </r>
  </si>
  <si>
    <r>
      <t xml:space="preserve">Б.2.П.6 "Новый город" 
</t>
    </r>
    <r>
      <rPr>
        <sz val="18"/>
        <rFont val="Cambria"/>
        <family val="1"/>
        <scheme val="major"/>
      </rPr>
      <t>160х160х60                             200х160х60                            240х160х60</t>
    </r>
  </si>
  <si>
    <r>
      <rPr>
        <b/>
        <sz val="22"/>
        <rFont val="Cambria"/>
        <family val="1"/>
        <scheme val="major"/>
      </rPr>
      <t>Б.4.П.8 "Брусчатка"</t>
    </r>
    <r>
      <rPr>
        <sz val="22"/>
        <rFont val="Cambria"/>
        <family val="1"/>
        <scheme val="major"/>
      </rPr>
      <t xml:space="preserve">       </t>
    </r>
    <r>
      <rPr>
        <sz val="20"/>
        <rFont val="Cambria"/>
        <family val="1"/>
        <scheme val="major"/>
      </rPr>
      <t xml:space="preserve">                                   </t>
    </r>
    <r>
      <rPr>
        <sz val="18"/>
        <rFont val="Cambria"/>
        <family val="1"/>
        <scheme val="major"/>
      </rPr>
      <t>200х100х80</t>
    </r>
  </si>
  <si>
    <r>
      <t xml:space="preserve">Б.3.П.8 "Новый город" 
</t>
    </r>
    <r>
      <rPr>
        <sz val="18"/>
        <rFont val="Cambria"/>
        <family val="1"/>
        <scheme val="major"/>
      </rPr>
      <t>160х160х80                             200х160х80                           240х160х80</t>
    </r>
  </si>
  <si>
    <r>
      <rPr>
        <b/>
        <sz val="22"/>
        <rFont val="Cambria"/>
        <family val="1"/>
        <scheme val="major"/>
      </rPr>
      <t xml:space="preserve">Б.2.П.8 "Мегаполис"     </t>
    </r>
    <r>
      <rPr>
        <b/>
        <sz val="20"/>
        <rFont val="Cambria"/>
        <family val="1"/>
        <scheme val="major"/>
      </rPr>
      <t xml:space="preserve">                                         </t>
    </r>
    <r>
      <rPr>
        <sz val="14"/>
        <rFont val="Cambria"/>
        <family val="1"/>
        <scheme val="major"/>
      </rPr>
      <t xml:space="preserve"> </t>
    </r>
    <r>
      <rPr>
        <sz val="18"/>
        <rFont val="Cambria"/>
        <family val="1"/>
        <scheme val="major"/>
      </rPr>
      <t>300х600х80</t>
    </r>
  </si>
  <si>
    <t>в 1 пог. м. (шт.)</t>
  </si>
  <si>
    <t>на поддоне (кв.м. )</t>
  </si>
  <si>
    <t>на поддоне (шт )</t>
  </si>
  <si>
    <t>в 1 кв.м. (шт)</t>
  </si>
  <si>
    <t>на поддоне      ( пог. м.  )</t>
  </si>
  <si>
    <r>
      <rPr>
        <b/>
        <sz val="22"/>
        <rFont val="Cambria"/>
        <family val="1"/>
        <scheme val="major"/>
      </rPr>
      <t>БР 100.20.8</t>
    </r>
    <r>
      <rPr>
        <sz val="22"/>
        <rFont val="Cambria"/>
        <family val="1"/>
        <scheme val="major"/>
      </rPr>
      <t xml:space="preserve">  </t>
    </r>
    <r>
      <rPr>
        <sz val="14"/>
        <rFont val="Cambria"/>
        <family val="1"/>
        <scheme val="major"/>
      </rPr>
      <t xml:space="preserve">                                                                                             </t>
    </r>
    <r>
      <rPr>
        <sz val="18"/>
        <rFont val="Cambria"/>
        <family val="1"/>
        <scheme val="major"/>
      </rPr>
      <t>1000х200х80</t>
    </r>
  </si>
  <si>
    <r>
      <rPr>
        <b/>
        <sz val="22"/>
        <rFont val="Cambria"/>
        <family val="1"/>
        <scheme val="major"/>
      </rPr>
      <t xml:space="preserve">БР 100.30.15   </t>
    </r>
    <r>
      <rPr>
        <b/>
        <sz val="20"/>
        <rFont val="Cambria"/>
        <family val="1"/>
        <scheme val="major"/>
      </rPr>
      <t xml:space="preserve">                                            </t>
    </r>
    <r>
      <rPr>
        <sz val="14"/>
        <rFont val="Cambria"/>
        <family val="1"/>
        <scheme val="major"/>
      </rPr>
      <t xml:space="preserve"> </t>
    </r>
    <r>
      <rPr>
        <sz val="18"/>
        <rFont val="Cambria"/>
        <family val="1"/>
        <scheme val="major"/>
      </rPr>
      <t>1000х300х150</t>
    </r>
  </si>
  <si>
    <r>
      <rPr>
        <b/>
        <sz val="22"/>
        <rFont val="Cambria"/>
        <family val="1"/>
        <scheme val="major"/>
      </rPr>
      <t>БР 100.30.18</t>
    </r>
    <r>
      <rPr>
        <sz val="22"/>
        <rFont val="Cambria"/>
        <family val="1"/>
        <scheme val="major"/>
      </rPr>
      <t xml:space="preserve">    </t>
    </r>
    <r>
      <rPr>
        <sz val="20"/>
        <rFont val="Cambria"/>
        <family val="1"/>
        <scheme val="major"/>
      </rPr>
      <t xml:space="preserve">                                                                                          </t>
    </r>
    <r>
      <rPr>
        <sz val="18"/>
        <rFont val="Cambria"/>
        <family val="1"/>
        <scheme val="major"/>
      </rPr>
      <t>1000х300х180</t>
    </r>
  </si>
  <si>
    <t>Цены указаны без учета стоимости доставки и тары</t>
  </si>
  <si>
    <r>
      <rPr>
        <b/>
        <sz val="22"/>
        <rFont val="Cambria"/>
        <family val="1"/>
        <scheme val="major"/>
      </rPr>
      <t>Б.1.ГР.8</t>
    </r>
    <r>
      <rPr>
        <sz val="22"/>
        <rFont val="Cambria"/>
        <family val="1"/>
        <scheme val="major"/>
      </rPr>
      <t xml:space="preserve">                                  </t>
    </r>
    <r>
      <rPr>
        <b/>
        <sz val="22"/>
        <rFont val="Cambria"/>
        <family val="1"/>
        <charset val="204"/>
        <scheme val="major"/>
      </rPr>
      <t xml:space="preserve">"Газонная решетка" </t>
    </r>
    <r>
      <rPr>
        <sz val="22"/>
        <rFont val="Cambria"/>
        <family val="1"/>
        <scheme val="major"/>
      </rPr>
      <t xml:space="preserve">  </t>
    </r>
    <r>
      <rPr>
        <sz val="20"/>
        <rFont val="Cambria"/>
        <family val="1"/>
        <scheme val="major"/>
      </rPr>
      <t xml:space="preserve">                                                                                          </t>
    </r>
    <r>
      <rPr>
        <sz val="18"/>
        <rFont val="Cambria"/>
        <family val="1"/>
        <scheme val="major"/>
      </rPr>
      <t>597х397х80</t>
    </r>
  </si>
  <si>
    <t>144                            96</t>
  </si>
  <si>
    <t xml:space="preserve">       </t>
  </si>
  <si>
    <t>Фактурный колормикс</t>
  </si>
  <si>
    <r>
      <t xml:space="preserve">А.2.П4 "Новый город"     </t>
    </r>
    <r>
      <rPr>
        <sz val="22"/>
        <rFont val="Cambria"/>
        <family val="1"/>
        <charset val="204"/>
        <scheme val="major"/>
      </rPr>
      <t xml:space="preserve">160х160х40                             200х160х40                            240х160х40 </t>
    </r>
    <r>
      <rPr>
        <b/>
        <sz val="22"/>
        <rFont val="Cambria"/>
        <family val="1"/>
        <charset val="204"/>
        <scheme val="major"/>
      </rPr>
      <t xml:space="preserve">     </t>
    </r>
  </si>
  <si>
    <t>40 мм</t>
  </si>
  <si>
    <r>
      <t xml:space="preserve">Б.3.ПСМ.6"Променад II" 
</t>
    </r>
    <r>
      <rPr>
        <sz val="18"/>
        <rFont val="Cambria"/>
        <family val="1"/>
        <scheme val="major"/>
      </rPr>
      <t>200х200х60                        300х200х60</t>
    </r>
  </si>
  <si>
    <r>
      <t xml:space="preserve">А.3.ПСМ.4"Променад II" 
</t>
    </r>
    <r>
      <rPr>
        <sz val="18"/>
        <rFont val="Cambria"/>
        <family val="1"/>
        <scheme val="major"/>
      </rPr>
      <t>200х200х40                        300х200х40</t>
    </r>
  </si>
  <si>
    <t>60мм</t>
  </si>
  <si>
    <t>Тел: +7 (978) 022 44 11    E-mail: sales@st-ru.com</t>
  </si>
  <si>
    <t>168                     112</t>
  </si>
  <si>
    <t>25                           16,7</t>
  </si>
  <si>
    <r>
      <t xml:space="preserve">Б.5.П.6 "Променад I "                                                                            
</t>
    </r>
    <r>
      <rPr>
        <b/>
        <sz val="18"/>
        <rFont val="Cambria"/>
        <family val="1"/>
        <charset val="204"/>
        <scheme val="major"/>
      </rPr>
      <t>2</t>
    </r>
    <r>
      <rPr>
        <sz val="18"/>
        <rFont val="Cambria"/>
        <family val="1"/>
        <charset val="204"/>
        <scheme val="major"/>
      </rPr>
      <t>00х100х60</t>
    </r>
    <r>
      <rPr>
        <sz val="18"/>
        <rFont val="Cambria"/>
        <family val="1"/>
        <scheme val="major"/>
      </rPr>
      <t xml:space="preserve">                                                                                                                                                                                                                </t>
    </r>
  </si>
  <si>
    <r>
      <t xml:space="preserve">А.5.П.4 "Променад I "                                                                            
</t>
    </r>
    <r>
      <rPr>
        <b/>
        <sz val="18"/>
        <rFont val="Cambria"/>
        <family val="1"/>
        <charset val="204"/>
        <scheme val="major"/>
      </rPr>
      <t>2</t>
    </r>
    <r>
      <rPr>
        <sz val="18"/>
        <rFont val="Cambria"/>
        <family val="1"/>
        <charset val="204"/>
        <scheme val="major"/>
      </rPr>
      <t>00х100х40</t>
    </r>
    <r>
      <rPr>
        <sz val="18"/>
        <rFont val="Cambria"/>
        <family val="1"/>
        <scheme val="major"/>
      </rPr>
      <t xml:space="preserve">                                                                                                                                                                                                                </t>
    </r>
  </si>
  <si>
    <r>
      <t xml:space="preserve">Б.6.П.6"Ригель"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8"/>
        <rFont val="Cambria"/>
        <family val="1"/>
        <charset val="204"/>
        <scheme val="major"/>
      </rPr>
      <t>300х100х60</t>
    </r>
    <r>
      <rPr>
        <sz val="22"/>
        <rFont val="Cambria"/>
        <family val="1"/>
        <charset val="204"/>
        <scheme val="major"/>
      </rPr>
      <t xml:space="preserve">      </t>
    </r>
    <r>
      <rPr>
        <b/>
        <sz val="22"/>
        <rFont val="Cambria"/>
        <family val="1"/>
        <scheme val="major"/>
      </rPr>
      <t xml:space="preserve">
</t>
    </r>
    <r>
      <rPr>
        <sz val="11"/>
        <color theme="1"/>
        <rFont val="Calibri"/>
        <family val="2"/>
        <charset val="204"/>
        <scheme val="minor"/>
      </rPr>
      <t/>
    </r>
  </si>
  <si>
    <t>160                 160                  160</t>
  </si>
  <si>
    <t>ЗАБОРНЫЙ БЛОК</t>
  </si>
  <si>
    <t>190 мм</t>
  </si>
  <si>
    <r>
      <t xml:space="preserve">Блок столбовой заборный гладкий пустотный              </t>
    </r>
    <r>
      <rPr>
        <sz val="18"/>
        <rFont val="Cambria"/>
        <family val="1"/>
        <charset val="204"/>
        <scheme val="major"/>
      </rPr>
      <t>265х265х300</t>
    </r>
  </si>
  <si>
    <t>300 мм</t>
  </si>
  <si>
    <r>
      <rPr>
        <b/>
        <sz val="22"/>
        <rFont val="Cambria"/>
        <family val="1"/>
        <scheme val="major"/>
      </rPr>
      <t xml:space="preserve">Б.1.Ф.6 "Антика" 
</t>
    </r>
    <r>
      <rPr>
        <sz val="18"/>
        <rFont val="Cambria"/>
        <family val="1"/>
        <scheme val="major"/>
      </rPr>
      <t>118х98х95х60                        108х88х95х60                      97х77х95х60                       87х67х95х60                         76х56х95х60</t>
    </r>
  </si>
  <si>
    <r>
      <rPr>
        <b/>
        <sz val="22"/>
        <rFont val="Cambria"/>
        <family val="1"/>
        <scheme val="major"/>
      </rPr>
      <t>Б.4.П.6 "Брусчатка"</t>
    </r>
    <r>
      <rPr>
        <sz val="22"/>
        <rFont val="Cambria"/>
        <family val="1"/>
        <scheme val="major"/>
      </rPr>
      <t xml:space="preserve">       </t>
    </r>
    <r>
      <rPr>
        <sz val="20"/>
        <rFont val="Cambria"/>
        <family val="1"/>
        <scheme val="major"/>
      </rPr>
      <t xml:space="preserve">                                   </t>
    </r>
    <r>
      <rPr>
        <sz val="18"/>
        <rFont val="Cambria"/>
        <family val="1"/>
        <scheme val="major"/>
      </rPr>
      <t>200х100х60</t>
    </r>
  </si>
  <si>
    <t xml:space="preserve">97,50               107,40             120,90            136,70            159,50 </t>
  </si>
  <si>
    <t>по запросу</t>
  </si>
  <si>
    <r>
      <rPr>
        <b/>
        <sz val="22"/>
        <rFont val="Cambria"/>
        <family val="1"/>
        <scheme val="major"/>
      </rPr>
      <t>Б.1.ГР.8</t>
    </r>
    <r>
      <rPr>
        <sz val="22"/>
        <rFont val="Cambria"/>
        <family val="1"/>
        <scheme val="major"/>
      </rPr>
      <t xml:space="preserve">                                  </t>
    </r>
    <r>
      <rPr>
        <b/>
        <sz val="22"/>
        <rFont val="Cambria"/>
        <family val="1"/>
        <charset val="204"/>
        <scheme val="major"/>
      </rPr>
      <t xml:space="preserve">"Газонная решетка" </t>
    </r>
    <r>
      <rPr>
        <sz val="22"/>
        <rFont val="Cambria"/>
        <family val="1"/>
        <scheme val="major"/>
      </rPr>
      <t xml:space="preserve">  </t>
    </r>
    <r>
      <rPr>
        <sz val="20"/>
        <rFont val="Cambria"/>
        <family val="1"/>
        <scheme val="major"/>
      </rPr>
      <t xml:space="preserve">                                                                                          600</t>
    </r>
    <r>
      <rPr>
        <sz val="18"/>
        <rFont val="Cambria"/>
        <family val="1"/>
        <scheme val="major"/>
      </rPr>
      <t>х400х80</t>
    </r>
  </si>
  <si>
    <t>в 1 кв.м. (шт)по лицевой поверхности</t>
  </si>
  <si>
    <t>на поддоне (кв.м. )по лицевой поверхности</t>
  </si>
  <si>
    <t>Продукция сертифицирована на соответствие требованиям ТУ 23.61.11-002-00430775-2023</t>
  </si>
  <si>
    <r>
      <rPr>
        <b/>
        <sz val="22"/>
        <rFont val="Cambria"/>
        <family val="1"/>
        <charset val="204"/>
        <scheme val="major"/>
      </rPr>
      <t xml:space="preserve">Блок стеновой заборный колотый пустотный </t>
    </r>
    <r>
      <rPr>
        <b/>
        <sz val="18"/>
        <rFont val="Cambria"/>
        <family val="1"/>
        <charset val="204"/>
        <scheme val="major"/>
      </rPr>
      <t xml:space="preserve">          </t>
    </r>
    <r>
      <rPr>
        <sz val="18"/>
        <rFont val="Cambria"/>
        <family val="1"/>
        <charset val="204"/>
        <scheme val="major"/>
      </rPr>
      <t>390х120х190</t>
    </r>
  </si>
  <si>
    <t>две боковые грани гладкая и колотая</t>
  </si>
  <si>
    <t xml:space="preserve">295022, Республика Крым, г.о. Симферополь, г. Симферополь, пр-кт Победы, зд.269а </t>
  </si>
  <si>
    <r>
      <rPr>
        <b/>
        <sz val="22"/>
        <rFont val="Cambria"/>
        <family val="1"/>
        <scheme val="major"/>
      </rPr>
      <t xml:space="preserve">Б.2.Фсм.6 "Полигональ" 
</t>
    </r>
    <r>
      <rPr>
        <sz val="18"/>
        <rFont val="Cambria"/>
        <family val="1"/>
        <charset val="204"/>
        <scheme val="major"/>
      </rPr>
      <t>230</t>
    </r>
    <r>
      <rPr>
        <sz val="18"/>
        <rFont val="Cambria"/>
        <family val="1"/>
        <scheme val="major"/>
      </rPr>
      <t>х334х458х296х60                        460х124х229х485х68х60                      343х198х229х229х60                       284х344х168х448х60                         374х407х37х460х60 229х407х374х460х60</t>
    </r>
  </si>
  <si>
    <t>12                          12               12                  12                     12                12</t>
  </si>
  <si>
    <t>Старая цена</t>
  </si>
  <si>
    <t>% накрутки</t>
  </si>
  <si>
    <t>площадь</t>
  </si>
  <si>
    <t>в 1кв.м (шт)</t>
  </si>
  <si>
    <t>деталь</t>
  </si>
  <si>
    <t>9,92 10,03 17,35 11,50 11,42 8,23</t>
  </si>
  <si>
    <r>
      <t xml:space="preserve">*Цвет 1: </t>
    </r>
    <r>
      <rPr>
        <sz val="21"/>
        <color indexed="8"/>
        <rFont val="Cambria"/>
        <family val="1"/>
        <scheme val="major"/>
      </rPr>
      <t>красный, черный,графит,светло-серый,жёлтый (горчичный), коричневый,светло-коричневый,терракот.</t>
    </r>
    <r>
      <rPr>
        <b/>
        <sz val="21"/>
        <color indexed="8"/>
        <rFont val="Cambria"/>
        <family val="1"/>
        <scheme val="major"/>
      </rPr>
      <t xml:space="preserve">      Цвет 2: </t>
    </r>
    <r>
      <rPr>
        <sz val="21"/>
        <color indexed="8"/>
        <rFont val="Cambria"/>
        <family val="1"/>
        <scheme val="major"/>
      </rPr>
      <t xml:space="preserve">белый, желтый-яркий. </t>
    </r>
    <r>
      <rPr>
        <b/>
        <sz val="21"/>
        <color indexed="8"/>
        <rFont val="Cambria"/>
        <family val="1"/>
        <scheme val="major"/>
      </rPr>
      <t xml:space="preserve">       </t>
    </r>
  </si>
  <si>
    <t>РЕКОМЕНДОВАННЫЕ РОЗНИЧНЫЕ ЦЕНЫ ЗАВОДА  "АКТИВ ГРУПП"</t>
  </si>
  <si>
    <r>
      <t xml:space="preserve">А.3.ПСМ.4"Променад II" 
Рельефная                  </t>
    </r>
    <r>
      <rPr>
        <sz val="18"/>
        <rFont val="Cambria"/>
        <family val="1"/>
        <scheme val="major"/>
      </rPr>
      <t>200х200х40                        300х200х40</t>
    </r>
  </si>
  <si>
    <t xml:space="preserve">        </t>
  </si>
  <si>
    <r>
      <rPr>
        <b/>
        <sz val="22"/>
        <rFont val="Cambria"/>
        <family val="1"/>
        <scheme val="major"/>
      </rPr>
      <t>Б.1.П.8 "Палладио"</t>
    </r>
    <r>
      <rPr>
        <sz val="22"/>
        <rFont val="Cambria"/>
        <family val="1"/>
        <scheme val="major"/>
      </rPr>
      <t xml:space="preserve">       </t>
    </r>
    <r>
      <rPr>
        <sz val="20"/>
        <rFont val="Cambria"/>
        <family val="1"/>
        <scheme val="major"/>
      </rPr>
      <t xml:space="preserve">                                   </t>
    </r>
    <r>
      <rPr>
        <sz val="18"/>
        <rFont val="Cambria"/>
        <family val="1"/>
        <scheme val="major"/>
      </rPr>
      <t>200х400х80</t>
    </r>
  </si>
  <si>
    <t>Прайс-лист действует с 01.01.2026</t>
  </si>
  <si>
    <t>Стоимость за 1 кв.м. (с  учетом НДС 22%), продажа от 1 поддона</t>
  </si>
  <si>
    <t>Стоимость за 1 шт (с  учетом НДС 22%), продажа от 1 поддона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</si>
</sst>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₽&quot;"/>
    <numFmt numFmtId="165" formatCode="#,##0\ &quot;₽&quot;"/>
    <numFmt numFmtId="166" formatCode="0.000"/>
  </numFmts>
  <fonts count="38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1"/>
      <color indexed="8"/>
      <name val="Arial"/>
      <family val="2"/>
      <charset val="204"/>
    </font>
    <font>
      <u/>
      <sz val="7.7"/>
      <color theme="10"/>
      <name val="Calibri"/>
      <family val="2"/>
      <charset val="204"/>
    </font>
    <font>
      <b/>
      <sz val="18"/>
      <name val="Cambria"/>
      <family val="1"/>
      <charset val="204"/>
      <scheme val="major"/>
    </font>
    <font>
      <b/>
      <sz val="24"/>
      <color indexed="8"/>
      <name val="Cambria"/>
      <family val="1"/>
      <charset val="204"/>
      <scheme val="major"/>
    </font>
    <font>
      <b/>
      <sz val="22"/>
      <color indexed="8"/>
      <name val="Cambria"/>
      <family val="1"/>
      <charset val="204"/>
      <scheme val="major"/>
    </font>
    <font>
      <sz val="16"/>
      <color indexed="8"/>
      <name val="Arial"/>
      <family val="2"/>
      <charset val="204"/>
    </font>
    <font>
      <b/>
      <sz val="16"/>
      <name val="Cambria"/>
      <family val="1"/>
      <charset val="204"/>
      <scheme val="major"/>
    </font>
    <font>
      <b/>
      <sz val="26"/>
      <color theme="1"/>
      <name val="Cambria"/>
      <family val="1"/>
      <charset val="204"/>
      <scheme val="major"/>
    </font>
    <font>
      <sz val="22"/>
      <color indexed="8"/>
      <name val="Cambria"/>
      <family val="1"/>
      <scheme val="major"/>
    </font>
    <font>
      <b/>
      <sz val="21"/>
      <color indexed="8"/>
      <name val="Cambria"/>
      <family val="1"/>
      <scheme val="major"/>
    </font>
    <font>
      <sz val="21"/>
      <color indexed="8"/>
      <name val="Cambria"/>
      <family val="1"/>
      <scheme val="major"/>
    </font>
    <font>
      <b/>
      <sz val="34"/>
      <color indexed="8"/>
      <name val="Cambria"/>
      <family val="1"/>
      <charset val="204"/>
      <scheme val="major"/>
    </font>
    <font>
      <sz val="26"/>
      <color theme="1"/>
      <name val="Cambria"/>
      <family val="1"/>
      <scheme val="major"/>
    </font>
    <font>
      <sz val="11"/>
      <color theme="1"/>
      <name val="Arial"/>
      <family val="2"/>
    </font>
    <font>
      <b/>
      <sz val="22"/>
      <color indexed="8"/>
      <name val="Arial"/>
      <family val="2"/>
    </font>
    <font>
      <sz val="22"/>
      <color indexed="8"/>
      <name val="Arial"/>
      <family val="2"/>
    </font>
    <font>
      <sz val="20"/>
      <color indexed="8"/>
      <name val="Arial"/>
      <family val="2"/>
    </font>
    <font>
      <b/>
      <sz val="22"/>
      <color theme="1"/>
      <name val="Arial"/>
      <family val="2"/>
    </font>
    <font>
      <b/>
      <sz val="18"/>
      <name val="Cambria"/>
      <family val="1"/>
      <scheme val="major"/>
    </font>
    <font>
      <sz val="14"/>
      <name val="Cambria"/>
      <family val="1"/>
      <scheme val="major"/>
    </font>
    <font>
      <b/>
      <sz val="22"/>
      <name val="Cambria"/>
      <family val="1"/>
      <scheme val="major"/>
    </font>
    <font>
      <sz val="22"/>
      <name val="Cambria"/>
      <family val="1"/>
      <scheme val="major"/>
    </font>
    <font>
      <sz val="20"/>
      <name val="Cambria"/>
      <family val="1"/>
      <scheme val="major"/>
    </font>
    <font>
      <sz val="18"/>
      <name val="Cambria"/>
      <family val="1"/>
      <scheme val="major"/>
    </font>
    <font>
      <sz val="11"/>
      <name val="Cambria"/>
      <family val="1"/>
      <scheme val="major"/>
    </font>
    <font>
      <b/>
      <sz val="26"/>
      <name val="Cambria"/>
      <family val="1"/>
      <scheme val="major"/>
    </font>
    <font>
      <b/>
      <sz val="20"/>
      <name val="Cambria"/>
      <family val="1"/>
      <scheme val="major"/>
    </font>
    <font>
      <b/>
      <sz val="23"/>
      <color indexed="8"/>
      <name val="Arial"/>
      <family val="2"/>
    </font>
    <font>
      <b/>
      <sz val="22"/>
      <name val="Cambria"/>
      <family val="1"/>
      <charset val="204"/>
      <scheme val="major"/>
    </font>
    <font>
      <b/>
      <sz val="15"/>
      <name val="Cambria"/>
      <family val="1"/>
      <charset val="204"/>
      <scheme val="major"/>
    </font>
    <font>
      <sz val="22"/>
      <name val="Cambria"/>
      <family val="1"/>
      <charset val="204"/>
      <scheme val="major"/>
    </font>
    <font>
      <sz val="18"/>
      <name val="Cambria"/>
      <family val="1"/>
      <charset val="204"/>
      <scheme val="major"/>
    </font>
    <font>
      <b/>
      <sz val="16"/>
      <color theme="1"/>
      <name val="Cambria"/>
      <family val="1"/>
      <charset val="204"/>
      <scheme val="major"/>
    </font>
    <font>
      <b/>
      <sz val="1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4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1" fillId="0" borderId="0" xfId="5" applyFont="1" applyAlignment="1" applyProtection="1">
      <alignment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165" fontId="29" fillId="3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8" fillId="0" borderId="1" xfId="0" applyFont="1" applyBorder="1"/>
    <xf numFmtId="0" fontId="2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0" fontId="22" fillId="4" borderId="1" xfId="0" applyFont="1" applyFill="1" applyBorder="1" applyAlignment="1">
      <alignment horizontal="center" vertical="center" wrapText="1"/>
    </xf>
    <xf numFmtId="2" fontId="32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 wrapText="1"/>
    </xf>
    <xf numFmtId="3" fontId="32" fillId="2" borderId="1" xfId="0" applyNumberFormat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2" fontId="32" fillId="0" borderId="1" xfId="0" applyNumberFormat="1" applyFont="1" applyBorder="1" applyAlignment="1">
      <alignment horizontal="center" vertical="center" wrapText="1"/>
    </xf>
    <xf numFmtId="166" fontId="32" fillId="2" borderId="1" xfId="0" applyNumberFormat="1" applyFont="1" applyFill="1" applyBorder="1" applyAlignment="1">
      <alignment horizontal="center" vertical="center" wrapText="1"/>
    </xf>
    <xf numFmtId="1" fontId="32" fillId="0" borderId="1" xfId="0" applyNumberFormat="1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2" fontId="32" fillId="0" borderId="1" xfId="0" applyNumberFormat="1" applyFont="1" applyFill="1" applyBorder="1" applyAlignment="1">
      <alignment horizontal="center" vertical="center" wrapText="1"/>
    </xf>
    <xf numFmtId="3" fontId="32" fillId="0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5" fillId="2" borderId="4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34" fillId="0" borderId="1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center" wrapText="1"/>
    </xf>
    <xf numFmtId="1" fontId="4" fillId="0" borderId="0" xfId="0" applyNumberFormat="1" applyFont="1"/>
    <xf numFmtId="165" fontId="37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2" fontId="0" fillId="0" borderId="0" xfId="0" applyNumberFormat="1"/>
    <xf numFmtId="0" fontId="10" fillId="2" borderId="7" xfId="0" applyFont="1" applyFill="1" applyBorder="1" applyAlignment="1">
      <alignment horizontal="center" vertical="center" wrapText="1"/>
    </xf>
    <xf numFmtId="164" fontId="29" fillId="3" borderId="1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0" fillId="4" borderId="1" xfId="0" applyNumberFormat="1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6" fillId="4" borderId="5" xfId="0" applyNumberFormat="1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164" fontId="6" fillId="4" borderId="4" xfId="0" applyNumberFormat="1" applyFont="1" applyFill="1" applyBorder="1" applyAlignment="1">
      <alignment horizontal="center" vertical="center" wrapText="1"/>
    </xf>
    <xf numFmtId="0" fontId="36" fillId="4" borderId="6" xfId="0" applyFont="1" applyFill="1" applyBorder="1" applyAlignment="1">
      <alignment horizontal="center" vertical="center" wrapText="1"/>
    </xf>
    <xf numFmtId="0" fontId="36" fillId="4" borderId="3" xfId="0" applyFont="1" applyFill="1" applyBorder="1" applyAlignment="1">
      <alignment horizontal="center" vertical="center" wrapText="1"/>
    </xf>
    <xf numFmtId="0" fontId="21" fillId="0" borderId="0" xfId="5" applyFont="1" applyAlignment="1" applyProtection="1">
      <alignment horizontal="left" wrapText="1"/>
    </xf>
    <xf numFmtId="0" fontId="31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 vertical="center" wrapText="1"/>
    </xf>
    <xf numFmtId="0" fontId="33" fillId="0" borderId="6" xfId="0" applyFont="1" applyBorder="1" applyAlignment="1">
      <alignment horizontal="center" wrapText="1"/>
    </xf>
    <xf numFmtId="0" fontId="33" fillId="0" borderId="3" xfId="0" applyFont="1" applyBorder="1" applyAlignment="1">
      <alignment horizontal="center" wrapText="1"/>
    </xf>
    <xf numFmtId="0" fontId="10" fillId="2" borderId="6" xfId="0" applyFont="1" applyFill="1" applyBorder="1" applyAlignment="1">
      <alignment vertical="center" wrapText="1"/>
    </xf>
    <xf numFmtId="0" fontId="13" fillId="0" borderId="8" xfId="0" applyFont="1" applyBorder="1" applyAlignment="1">
      <alignment horizontal="center"/>
    </xf>
    <xf numFmtId="0" fontId="16" fillId="5" borderId="5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</cellXfs>
  <cellStyles count="6">
    <cellStyle name="Гиперссылка" xfId="5" builtinId="8"/>
    <cellStyle name="Обычный" xfId="0" builtinId="0"/>
    <cellStyle name="Обычный 2" xfId="1" xr:uid="{00000000-0005-0000-0000-000002000000}"/>
    <cellStyle name="Обычный 2 2" xfId="2" xr:uid="{00000000-0005-0000-0000-000003000000}"/>
    <cellStyle name="Обычный 2 3" xfId="3" xr:uid="{00000000-0005-0000-0000-000004000000}"/>
    <cellStyle name="Обычный 3" xfId="4" xr:uid="{00000000-0005-0000-0000-000005000000}"/>
  </cellStyles>
  <dxfs count="0"/>
  <tableStyles count="0" defaultTableStyle="TableStyleMedium9" defaultPivotStyle="PivotStyleLight16"/>
  <colors>
    <mruColors>
      <color rgb="FFFF9900"/>
      <color rgb="FFEAB07E"/>
      <color rgb="FFE6A1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26" Type="http://schemas.openxmlformats.org/officeDocument/2006/relationships/image" Target="../media/image25.jpeg"/><Relationship Id="rId3" Type="http://schemas.microsoft.com/office/2007/relationships/hdphoto" Target="../media/hdphoto1.wdp"/><Relationship Id="rId21" Type="http://schemas.openxmlformats.org/officeDocument/2006/relationships/image" Target="../media/image20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5" Type="http://schemas.openxmlformats.org/officeDocument/2006/relationships/image" Target="../media/image24.jpe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10.png"/><Relationship Id="rId24" Type="http://schemas.openxmlformats.org/officeDocument/2006/relationships/image" Target="../media/image23.jpeg"/><Relationship Id="rId5" Type="http://schemas.openxmlformats.org/officeDocument/2006/relationships/image" Target="../media/image4.jpeg"/><Relationship Id="rId15" Type="http://schemas.openxmlformats.org/officeDocument/2006/relationships/image" Target="../media/image14.png"/><Relationship Id="rId23" Type="http://schemas.openxmlformats.org/officeDocument/2006/relationships/image" Target="../media/image22.jpeg"/><Relationship Id="rId28" Type="http://schemas.openxmlformats.org/officeDocument/2006/relationships/image" Target="../media/image27.jpe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4" Type="http://schemas.openxmlformats.org/officeDocument/2006/relationships/image" Target="../media/image3.jpeg"/><Relationship Id="rId9" Type="http://schemas.openxmlformats.org/officeDocument/2006/relationships/image" Target="../media/image8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Relationship Id="rId27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595312</xdr:colOff>
      <xdr:row>43</xdr:row>
      <xdr:rowOff>261938</xdr:rowOff>
    </xdr:from>
    <xdr:to>
      <xdr:col>8</xdr:col>
      <xdr:colOff>1619249</xdr:colOff>
      <xdr:row>53</xdr:row>
      <xdr:rowOff>31001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1C9A0F64-BC8D-4726-BEDC-FA156DF5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5311437" y="45267563"/>
          <a:ext cx="2809875" cy="2412251"/>
        </a:xfrm>
        <a:prstGeom prst="rect">
          <a:avLst/>
        </a:prstGeom>
      </xdr:spPr>
    </xdr:pic>
    <xdr:clientData/>
  </xdr:twoCellAnchor>
  <xdr:twoCellAnchor editAs="oneCell">
    <xdr:from>
      <xdr:col>12</xdr:col>
      <xdr:colOff>521969</xdr:colOff>
      <xdr:row>0</xdr:row>
      <xdr:rowOff>121214</xdr:rowOff>
    </xdr:from>
    <xdr:to>
      <xdr:col>14</xdr:col>
      <xdr:colOff>5466</xdr:colOff>
      <xdr:row>2</xdr:row>
      <xdr:rowOff>554353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93C90CF-AB75-4668-80C3-4DF7B19E4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66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4174449" y="121214"/>
          <a:ext cx="2561977" cy="2505779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0</xdr:colOff>
      <xdr:row>3</xdr:row>
      <xdr:rowOff>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rot="5400000">
          <a:off x="5689091" y="887698"/>
          <a:ext cx="635909" cy="796"/>
        </a:xfrm>
        <a:prstGeom prst="line">
          <a:avLst/>
        </a:prstGeom>
        <a:ln w="28575">
          <a:solidFill>
            <a:srgbClr val="B7716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32</xdr:row>
      <xdr:rowOff>304800</xdr:rowOff>
    </xdr:to>
    <xdr:sp macro="" textlink="">
      <xdr:nvSpPr>
        <xdr:cNvPr id="1027" name="AutoShape 3" descr="Встроенное изображение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455295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32</xdr:row>
      <xdr:rowOff>304800</xdr:rowOff>
    </xdr:to>
    <xdr:sp macro="" textlink="">
      <xdr:nvSpPr>
        <xdr:cNvPr id="1029" name="AutoShape 5" descr="Встроенное изображение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4552950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568325</xdr:colOff>
      <xdr:row>35</xdr:row>
      <xdr:rowOff>92075</xdr:rowOff>
    </xdr:from>
    <xdr:to>
      <xdr:col>2</xdr:col>
      <xdr:colOff>2428875</xdr:colOff>
      <xdr:row>35</xdr:row>
      <xdr:rowOff>1332442</xdr:rowOff>
    </xdr:to>
    <xdr:pic>
      <xdr:nvPicPr>
        <xdr:cNvPr id="72" name="Рисунок 71" descr="БР 100.20.8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88031" y="24692722"/>
          <a:ext cx="1860550" cy="124036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36</xdr:row>
      <xdr:rowOff>101600</xdr:rowOff>
    </xdr:from>
    <xdr:to>
      <xdr:col>2</xdr:col>
      <xdr:colOff>2353830</xdr:colOff>
      <xdr:row>36</xdr:row>
      <xdr:rowOff>1354834</xdr:rowOff>
    </xdr:to>
    <xdr:pic>
      <xdr:nvPicPr>
        <xdr:cNvPr id="73" name="Рисунок 72" descr="БР 100.20.15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100731" y="26099247"/>
          <a:ext cx="1772805" cy="1253234"/>
        </a:xfrm>
        <a:prstGeom prst="rect">
          <a:avLst/>
        </a:prstGeom>
      </xdr:spPr>
    </xdr:pic>
    <xdr:clientData/>
  </xdr:twoCellAnchor>
  <xdr:twoCellAnchor editAs="oneCell">
    <xdr:from>
      <xdr:col>2</xdr:col>
      <xdr:colOff>581461</xdr:colOff>
      <xdr:row>37</xdr:row>
      <xdr:rowOff>154845</xdr:rowOff>
    </xdr:from>
    <xdr:to>
      <xdr:col>2</xdr:col>
      <xdr:colOff>2289130</xdr:colOff>
      <xdr:row>37</xdr:row>
      <xdr:rowOff>1306865</xdr:rowOff>
    </xdr:to>
    <xdr:pic>
      <xdr:nvPicPr>
        <xdr:cNvPr id="74" name="Рисунок 73" descr="БР 100.20.18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7714" t="5222" r="4428" b="5873"/>
        <a:stretch/>
      </xdr:blipFill>
      <xdr:spPr>
        <a:xfrm rot="21414117">
          <a:off x="5101167" y="27549492"/>
          <a:ext cx="1707669" cy="115202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0</xdr:row>
      <xdr:rowOff>19050</xdr:rowOff>
    </xdr:from>
    <xdr:to>
      <xdr:col>10</xdr:col>
      <xdr:colOff>1362373</xdr:colOff>
      <xdr:row>2</xdr:row>
      <xdr:rowOff>69273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19050"/>
          <a:ext cx="21997333" cy="2122863"/>
        </a:xfrm>
        <a:prstGeom prst="rect">
          <a:avLst/>
        </a:prstGeom>
      </xdr:spPr>
    </xdr:pic>
    <xdr:clientData/>
  </xdr:twoCellAnchor>
  <xdr:twoCellAnchor editAs="oneCell">
    <xdr:from>
      <xdr:col>0</xdr:col>
      <xdr:colOff>1780175</xdr:colOff>
      <xdr:row>43</xdr:row>
      <xdr:rowOff>138543</xdr:rowOff>
    </xdr:from>
    <xdr:to>
      <xdr:col>1</xdr:col>
      <xdr:colOff>375227</xdr:colOff>
      <xdr:row>52</xdr:row>
      <xdr:rowOff>315137</xdr:rowOff>
    </xdr:to>
    <xdr:pic>
      <xdr:nvPicPr>
        <xdr:cNvPr id="24" name="Рисунок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175" y="31876998"/>
          <a:ext cx="2226097" cy="2383942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31" name="AutoShape 3" descr="Встроенное изображение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4310063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32" name="AutoShape 5" descr="Встроенное изображение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4310063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881065</xdr:colOff>
      <xdr:row>30</xdr:row>
      <xdr:rowOff>53188</xdr:rowOff>
    </xdr:from>
    <xdr:to>
      <xdr:col>2</xdr:col>
      <xdr:colOff>1857375</xdr:colOff>
      <xdr:row>30</xdr:row>
      <xdr:rowOff>1292575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8" y="26889876"/>
          <a:ext cx="976310" cy="1239387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29</xdr:row>
      <xdr:rowOff>436564</xdr:rowOff>
    </xdr:from>
    <xdr:to>
      <xdr:col>2</xdr:col>
      <xdr:colOff>2226141</xdr:colOff>
      <xdr:row>29</xdr:row>
      <xdr:rowOff>1531938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8375" y="28265439"/>
          <a:ext cx="1749891" cy="1095374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26</xdr:row>
      <xdr:rowOff>0</xdr:rowOff>
    </xdr:from>
    <xdr:ext cx="304800" cy="304800"/>
    <xdr:sp macro="" textlink="">
      <xdr:nvSpPr>
        <xdr:cNvPr id="34" name="AutoShape 3" descr="Встроенное изображение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4310063" y="240268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304800" cy="304800"/>
    <xdr:sp macro="" textlink="">
      <xdr:nvSpPr>
        <xdr:cNvPr id="35" name="AutoShape 5" descr="Встроенное изображение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4310063" y="240268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548521</xdr:colOff>
      <xdr:row>6</xdr:row>
      <xdr:rowOff>21798</xdr:rowOff>
    </xdr:from>
    <xdr:to>
      <xdr:col>2</xdr:col>
      <xdr:colOff>2651760</xdr:colOff>
      <xdr:row>6</xdr:row>
      <xdr:rowOff>1357052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77F04F9A-CB7E-455B-BBC5-53CE27FA94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01" b="15875"/>
        <a:stretch/>
      </xdr:blipFill>
      <xdr:spPr>
        <a:xfrm>
          <a:off x="5181481" y="4197558"/>
          <a:ext cx="2103239" cy="1335254"/>
        </a:xfrm>
        <a:prstGeom prst="rect">
          <a:avLst/>
        </a:prstGeom>
      </xdr:spPr>
    </xdr:pic>
    <xdr:clientData/>
  </xdr:twoCellAnchor>
  <xdr:twoCellAnchor editAs="oneCell">
    <xdr:from>
      <xdr:col>2</xdr:col>
      <xdr:colOff>347063</xdr:colOff>
      <xdr:row>7</xdr:row>
      <xdr:rowOff>150550</xdr:rowOff>
    </xdr:from>
    <xdr:to>
      <xdr:col>2</xdr:col>
      <xdr:colOff>2656114</xdr:colOff>
      <xdr:row>7</xdr:row>
      <xdr:rowOff>1328057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433CB275-F5AB-47D1-A013-487343090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088" b="16427"/>
        <a:stretch/>
      </xdr:blipFill>
      <xdr:spPr>
        <a:xfrm>
          <a:off x="4973492" y="5724036"/>
          <a:ext cx="2309051" cy="1177507"/>
        </a:xfrm>
        <a:prstGeom prst="rect">
          <a:avLst/>
        </a:prstGeom>
      </xdr:spPr>
    </xdr:pic>
    <xdr:clientData/>
  </xdr:twoCellAnchor>
  <xdr:twoCellAnchor editAs="oneCell">
    <xdr:from>
      <xdr:col>2</xdr:col>
      <xdr:colOff>98612</xdr:colOff>
      <xdr:row>7</xdr:row>
      <xdr:rowOff>1595717</xdr:rowOff>
    </xdr:from>
    <xdr:to>
      <xdr:col>2</xdr:col>
      <xdr:colOff>2906428</xdr:colOff>
      <xdr:row>8</xdr:row>
      <xdr:rowOff>1335741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604E9A2D-BADD-49D4-BC1C-7341C7A523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40" b="25968"/>
        <a:stretch/>
      </xdr:blipFill>
      <xdr:spPr>
        <a:xfrm>
          <a:off x="4724400" y="7153835"/>
          <a:ext cx="2807816" cy="1344706"/>
        </a:xfrm>
        <a:prstGeom prst="rect">
          <a:avLst/>
        </a:prstGeom>
      </xdr:spPr>
    </xdr:pic>
    <xdr:clientData/>
  </xdr:twoCellAnchor>
  <xdr:twoCellAnchor editAs="oneCell">
    <xdr:from>
      <xdr:col>2</xdr:col>
      <xdr:colOff>337458</xdr:colOff>
      <xdr:row>12</xdr:row>
      <xdr:rowOff>21771</xdr:rowOff>
    </xdr:from>
    <xdr:to>
      <xdr:col>2</xdr:col>
      <xdr:colOff>2721428</xdr:colOff>
      <xdr:row>12</xdr:row>
      <xdr:rowOff>1336341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EE0B461-76D4-4408-A716-EA1D6DD794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95" t="22706" r="695" b="22152"/>
        <a:stretch/>
      </xdr:blipFill>
      <xdr:spPr>
        <a:xfrm>
          <a:off x="4963887" y="12747171"/>
          <a:ext cx="2383970" cy="1314570"/>
        </a:xfrm>
        <a:prstGeom prst="rect">
          <a:avLst/>
        </a:prstGeom>
      </xdr:spPr>
    </xdr:pic>
    <xdr:clientData/>
  </xdr:twoCellAnchor>
  <xdr:twoCellAnchor editAs="oneCell">
    <xdr:from>
      <xdr:col>2</xdr:col>
      <xdr:colOff>555172</xdr:colOff>
      <xdr:row>13</xdr:row>
      <xdr:rowOff>87086</xdr:rowOff>
    </xdr:from>
    <xdr:to>
      <xdr:col>2</xdr:col>
      <xdr:colOff>2381466</xdr:colOff>
      <xdr:row>13</xdr:row>
      <xdr:rowOff>1360715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EA045AD5-D098-44FD-A35F-CFB0F24268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707" b="16366"/>
        <a:stretch/>
      </xdr:blipFill>
      <xdr:spPr>
        <a:xfrm>
          <a:off x="5181601" y="14205857"/>
          <a:ext cx="1826294" cy="1273629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533401</xdr:colOff>
      <xdr:row>14</xdr:row>
      <xdr:rowOff>76200</xdr:rowOff>
    </xdr:from>
    <xdr:to>
      <xdr:col>2</xdr:col>
      <xdr:colOff>2416628</xdr:colOff>
      <xdr:row>14</xdr:row>
      <xdr:rowOff>1345900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7128BE2A-407C-494A-BA43-55B9A4CDD6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439" b="19140"/>
        <a:stretch/>
      </xdr:blipFill>
      <xdr:spPr>
        <a:xfrm>
          <a:off x="5159830" y="15588343"/>
          <a:ext cx="1883227" cy="1269700"/>
        </a:xfrm>
        <a:prstGeom prst="rect">
          <a:avLst/>
        </a:prstGeom>
      </xdr:spPr>
    </xdr:pic>
    <xdr:clientData/>
  </xdr:twoCellAnchor>
  <xdr:twoCellAnchor editAs="oneCell">
    <xdr:from>
      <xdr:col>2</xdr:col>
      <xdr:colOff>500743</xdr:colOff>
      <xdr:row>15</xdr:row>
      <xdr:rowOff>69872</xdr:rowOff>
    </xdr:from>
    <xdr:to>
      <xdr:col>2</xdr:col>
      <xdr:colOff>2471057</xdr:colOff>
      <xdr:row>15</xdr:row>
      <xdr:rowOff>1338943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4CFC23FA-FEDC-4888-A8AE-FC483D356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81" b="18910"/>
        <a:stretch/>
      </xdr:blipFill>
      <xdr:spPr>
        <a:xfrm>
          <a:off x="5127172" y="16975386"/>
          <a:ext cx="1970314" cy="1269071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163288</xdr:colOff>
      <xdr:row>17</xdr:row>
      <xdr:rowOff>206827</xdr:rowOff>
    </xdr:from>
    <xdr:to>
      <xdr:col>2</xdr:col>
      <xdr:colOff>2773574</xdr:colOff>
      <xdr:row>17</xdr:row>
      <xdr:rowOff>1827624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BE8D071E-C260-4A15-8604-75F8D8483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90" t="19925" r="1390" b="17983"/>
        <a:stretch/>
      </xdr:blipFill>
      <xdr:spPr>
        <a:xfrm>
          <a:off x="4789717" y="19899084"/>
          <a:ext cx="2610286" cy="1620797"/>
        </a:xfrm>
        <a:prstGeom prst="rect">
          <a:avLst/>
        </a:prstGeom>
      </xdr:spPr>
    </xdr:pic>
    <xdr:clientData/>
  </xdr:twoCellAnchor>
  <xdr:twoCellAnchor editAs="oneCell">
    <xdr:from>
      <xdr:col>2</xdr:col>
      <xdr:colOff>47351</xdr:colOff>
      <xdr:row>18</xdr:row>
      <xdr:rowOff>272142</xdr:rowOff>
    </xdr:from>
    <xdr:to>
      <xdr:col>2</xdr:col>
      <xdr:colOff>3108065</xdr:colOff>
      <xdr:row>18</xdr:row>
      <xdr:rowOff>2046513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F5671612-3822-4267-AFFD-75A27FF62B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3" t="12859" r="5614" b="7489"/>
        <a:stretch/>
      </xdr:blipFill>
      <xdr:spPr>
        <a:xfrm>
          <a:off x="4673780" y="21869399"/>
          <a:ext cx="3060714" cy="1774371"/>
        </a:xfrm>
        <a:prstGeom prst="rect">
          <a:avLst/>
        </a:prstGeom>
      </xdr:spPr>
    </xdr:pic>
    <xdr:clientData/>
  </xdr:twoCellAnchor>
  <xdr:twoCellAnchor editAs="oneCell">
    <xdr:from>
      <xdr:col>2</xdr:col>
      <xdr:colOff>277585</xdr:colOff>
      <xdr:row>19</xdr:row>
      <xdr:rowOff>556787</xdr:rowOff>
    </xdr:from>
    <xdr:to>
      <xdr:col>2</xdr:col>
      <xdr:colOff>2800350</xdr:colOff>
      <xdr:row>19</xdr:row>
      <xdr:rowOff>1774372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94335E50-8BE0-4B9B-BF8B-D436A76ADF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" t="21779" r="-232" b="26091"/>
        <a:stretch/>
      </xdr:blipFill>
      <xdr:spPr>
        <a:xfrm>
          <a:off x="4906735" y="24350237"/>
          <a:ext cx="2522765" cy="1217585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361951</xdr:colOff>
      <xdr:row>22</xdr:row>
      <xdr:rowOff>78227</xdr:rowOff>
    </xdr:from>
    <xdr:to>
      <xdr:col>2</xdr:col>
      <xdr:colOff>2590800</xdr:colOff>
      <xdr:row>22</xdr:row>
      <xdr:rowOff>1325334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D078907D-D49E-447D-BE50-A0E87B370F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7" b="19720"/>
        <a:stretch/>
      </xdr:blipFill>
      <xdr:spPr>
        <a:xfrm>
          <a:off x="4991101" y="28881827"/>
          <a:ext cx="2228849" cy="1247107"/>
        </a:xfrm>
        <a:prstGeom prst="rect">
          <a:avLst/>
        </a:prstGeom>
      </xdr:spPr>
    </xdr:pic>
    <xdr:clientData/>
  </xdr:twoCellAnchor>
  <xdr:twoCellAnchor editAs="oneCell">
    <xdr:from>
      <xdr:col>2</xdr:col>
      <xdr:colOff>240724</xdr:colOff>
      <xdr:row>23</xdr:row>
      <xdr:rowOff>67542</xdr:rowOff>
    </xdr:from>
    <xdr:to>
      <xdr:col>2</xdr:col>
      <xdr:colOff>2583874</xdr:colOff>
      <xdr:row>23</xdr:row>
      <xdr:rowOff>1350102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64792E30-2979-4A1C-9B5A-7E42D190D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868" b="25396"/>
        <a:stretch/>
      </xdr:blipFill>
      <xdr:spPr>
        <a:xfrm>
          <a:off x="4854288" y="30367433"/>
          <a:ext cx="2343150" cy="1282560"/>
        </a:xfrm>
        <a:prstGeom prst="rect">
          <a:avLst/>
        </a:prstGeom>
      </xdr:spPr>
    </xdr:pic>
    <xdr:clientData/>
  </xdr:twoCellAnchor>
  <xdr:twoCellAnchor editAs="oneCell">
    <xdr:from>
      <xdr:col>2</xdr:col>
      <xdr:colOff>568036</xdr:colOff>
      <xdr:row>21</xdr:row>
      <xdr:rowOff>124691</xdr:rowOff>
    </xdr:from>
    <xdr:to>
      <xdr:col>2</xdr:col>
      <xdr:colOff>2455361</xdr:colOff>
      <xdr:row>21</xdr:row>
      <xdr:rowOff>1385455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A115DDA8-E0F8-4B21-88FF-E7CA45EDA5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96" t="19605" r="5348" b="21582"/>
        <a:stretch/>
      </xdr:blipFill>
      <xdr:spPr>
        <a:xfrm>
          <a:off x="5181600" y="27625964"/>
          <a:ext cx="1887325" cy="1260764"/>
        </a:xfrm>
        <a:prstGeom prst="rect">
          <a:avLst/>
        </a:prstGeom>
      </xdr:spPr>
    </xdr:pic>
    <xdr:clientData/>
  </xdr:twoCellAnchor>
  <xdr:twoCellAnchor editAs="oneCell">
    <xdr:from>
      <xdr:col>2</xdr:col>
      <xdr:colOff>471055</xdr:colOff>
      <xdr:row>20</xdr:row>
      <xdr:rowOff>35465</xdr:rowOff>
    </xdr:from>
    <xdr:to>
      <xdr:col>2</xdr:col>
      <xdr:colOff>2493818</xdr:colOff>
      <xdr:row>20</xdr:row>
      <xdr:rowOff>1347917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D7CD4662-963E-49E5-A5DE-ED71D4CE64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" t="14145" r="-178" b="21034"/>
        <a:stretch/>
      </xdr:blipFill>
      <xdr:spPr>
        <a:xfrm>
          <a:off x="5084619" y="26137429"/>
          <a:ext cx="2022763" cy="1312452"/>
        </a:xfrm>
        <a:prstGeom prst="rect">
          <a:avLst/>
        </a:prstGeom>
      </xdr:spPr>
    </xdr:pic>
    <xdr:clientData/>
  </xdr:twoCellAnchor>
  <xdr:twoCellAnchor editAs="oneCell">
    <xdr:from>
      <xdr:col>2</xdr:col>
      <xdr:colOff>193964</xdr:colOff>
      <xdr:row>11</xdr:row>
      <xdr:rowOff>124691</xdr:rowOff>
    </xdr:from>
    <xdr:to>
      <xdr:col>2</xdr:col>
      <xdr:colOff>2746942</xdr:colOff>
      <xdr:row>11</xdr:row>
      <xdr:rowOff>1371600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D72B6EEE-7D32-4801-AFE1-05CBFFB66A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242" b="26916"/>
        <a:stretch/>
      </xdr:blipFill>
      <xdr:spPr>
        <a:xfrm>
          <a:off x="4807528" y="11457709"/>
          <a:ext cx="2552978" cy="1246909"/>
        </a:xfrm>
        <a:prstGeom prst="rect">
          <a:avLst/>
        </a:prstGeom>
      </xdr:spPr>
    </xdr:pic>
    <xdr:clientData/>
  </xdr:twoCellAnchor>
  <xdr:twoCellAnchor editAs="oneCell">
    <xdr:from>
      <xdr:col>2</xdr:col>
      <xdr:colOff>371317</xdr:colOff>
      <xdr:row>10</xdr:row>
      <xdr:rowOff>228601</xdr:rowOff>
    </xdr:from>
    <xdr:to>
      <xdr:col>2</xdr:col>
      <xdr:colOff>2853756</xdr:colOff>
      <xdr:row>11</xdr:row>
      <xdr:rowOff>57151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C35047BC-4EF2-48A4-AF82-008431F7C9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7" t="14617" r="357" b="21034"/>
        <a:stretch/>
      </xdr:blipFill>
      <xdr:spPr>
        <a:xfrm>
          <a:off x="5000467" y="10153651"/>
          <a:ext cx="2482439" cy="1219200"/>
        </a:xfrm>
        <a:prstGeom prst="rect">
          <a:avLst/>
        </a:prstGeom>
      </xdr:spPr>
    </xdr:pic>
    <xdr:clientData/>
  </xdr:twoCellAnchor>
  <xdr:twoCellAnchor editAs="oneCell">
    <xdr:from>
      <xdr:col>2</xdr:col>
      <xdr:colOff>96116</xdr:colOff>
      <xdr:row>9</xdr:row>
      <xdr:rowOff>124691</xdr:rowOff>
    </xdr:from>
    <xdr:to>
      <xdr:col>2</xdr:col>
      <xdr:colOff>3074926</xdr:colOff>
      <xdr:row>9</xdr:row>
      <xdr:rowOff>1316182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770F5B75-D1D8-4310-837D-D6B6A58B8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657" b="25000"/>
        <a:stretch/>
      </xdr:blipFill>
      <xdr:spPr>
        <a:xfrm>
          <a:off x="4709680" y="8686800"/>
          <a:ext cx="2978810" cy="1191491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16</xdr:row>
      <xdr:rowOff>57151</xdr:rowOff>
    </xdr:from>
    <xdr:to>
      <xdr:col>2</xdr:col>
      <xdr:colOff>2600805</xdr:colOff>
      <xdr:row>16</xdr:row>
      <xdr:rowOff>1371413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5C5DF097-BF55-4EFA-89CF-7355B8EB77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09" b="20112"/>
        <a:stretch/>
      </xdr:blipFill>
      <xdr:spPr>
        <a:xfrm>
          <a:off x="5143500" y="18326101"/>
          <a:ext cx="2086455" cy="1314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t-ru.com/" TargetMode="External"/><Relationship Id="rId1" Type="http://schemas.openxmlformats.org/officeDocument/2006/relationships/hyperlink" Target="http://www.ag-ru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4"/>
  <sheetViews>
    <sheetView showGridLines="0" tabSelected="1" view="pageBreakPreview" zoomScale="25" zoomScaleNormal="40" zoomScaleSheetLayoutView="25" zoomScalePageLayoutView="55" workbookViewId="0">
      <selection activeCell="Y7" sqref="Y7:Y8"/>
    </sheetView>
  </sheetViews>
  <sheetFormatPr defaultColWidth="9.109375" defaultRowHeight="20.399999999999999" x14ac:dyDescent="0.25"/>
  <cols>
    <col min="1" max="1" width="52" style="1" customWidth="1"/>
    <col min="2" max="2" width="15.44140625" style="1" customWidth="1"/>
    <col min="3" max="3" width="46.109375" style="1" customWidth="1"/>
    <col min="4" max="4" width="25.6640625" style="4" customWidth="1"/>
    <col min="5" max="5" width="28.6640625" style="1" bestFit="1" customWidth="1"/>
    <col min="6" max="6" width="27.44140625" style="1" customWidth="1"/>
    <col min="7" max="7" width="25.33203125" style="1" customWidth="1"/>
    <col min="8" max="9" width="26.6640625" style="1" customWidth="1"/>
    <col min="10" max="10" width="27.44140625" style="1" bestFit="1" customWidth="1"/>
    <col min="11" max="11" width="19.88671875" style="6" customWidth="1"/>
    <col min="12" max="12" width="22.6640625" style="6" customWidth="1"/>
    <col min="13" max="13" width="24.33203125" style="7" customWidth="1"/>
    <col min="14" max="14" width="20.5546875" style="5" customWidth="1"/>
    <col min="15" max="15" width="21.109375" style="1" hidden="1" customWidth="1"/>
    <col min="16" max="22" width="27.6640625" style="1" hidden="1" customWidth="1"/>
    <col min="23" max="23" width="72" style="1" customWidth="1"/>
    <col min="24" max="25" width="53.33203125" style="1" customWidth="1"/>
    <col min="26" max="26" width="110.5546875" style="1" customWidth="1"/>
    <col min="27" max="27" width="117.5546875" style="1" customWidth="1"/>
    <col min="28" max="16384" width="9.109375" style="1"/>
  </cols>
  <sheetData>
    <row r="1" spans="1:22" ht="48.75" customHeight="1" x14ac:dyDescent="0.2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22" ht="114.75" customHeigh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22" ht="46.65" customHeight="1" x14ac:dyDescent="0.7">
      <c r="A3" s="61" t="s">
        <v>92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22" ht="38.25" customHeight="1" x14ac:dyDescent="0.25">
      <c r="A4" s="65" t="s">
        <v>36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</row>
    <row r="5" spans="1:22" s="3" customFormat="1" ht="30.75" customHeight="1" x14ac:dyDescent="0.25">
      <c r="A5" s="58" t="s">
        <v>6</v>
      </c>
      <c r="B5" s="58" t="s">
        <v>4</v>
      </c>
      <c r="C5" s="58" t="s">
        <v>5</v>
      </c>
      <c r="D5" s="66" t="s">
        <v>97</v>
      </c>
      <c r="E5" s="67"/>
      <c r="F5" s="67"/>
      <c r="G5" s="67"/>
      <c r="H5" s="67"/>
      <c r="I5" s="67"/>
      <c r="J5" s="68"/>
      <c r="K5" s="58" t="s">
        <v>45</v>
      </c>
      <c r="L5" s="58" t="s">
        <v>46</v>
      </c>
      <c r="M5" s="62" t="s">
        <v>44</v>
      </c>
      <c r="N5" s="63" t="s">
        <v>8</v>
      </c>
      <c r="O5" s="52" t="s">
        <v>86</v>
      </c>
      <c r="P5" s="60" t="s">
        <v>85</v>
      </c>
      <c r="Q5" s="60"/>
      <c r="R5" s="60"/>
      <c r="S5" s="60"/>
      <c r="T5" s="60"/>
      <c r="U5" s="60"/>
      <c r="V5" s="60"/>
    </row>
    <row r="6" spans="1:22" ht="51" customHeight="1" x14ac:dyDescent="0.25">
      <c r="A6" s="58"/>
      <c r="B6" s="58"/>
      <c r="C6" s="58"/>
      <c r="D6" s="26" t="s">
        <v>9</v>
      </c>
      <c r="E6" s="12" t="s">
        <v>10</v>
      </c>
      <c r="F6" s="12" t="s">
        <v>11</v>
      </c>
      <c r="G6" s="12" t="s">
        <v>30</v>
      </c>
      <c r="H6" s="12" t="s">
        <v>31</v>
      </c>
      <c r="I6" s="26" t="s">
        <v>55</v>
      </c>
      <c r="J6" s="12" t="s">
        <v>29</v>
      </c>
      <c r="K6" s="58"/>
      <c r="L6" s="58"/>
      <c r="M6" s="62"/>
      <c r="N6" s="63"/>
    </row>
    <row r="7" spans="1:22" ht="109.5" customHeight="1" x14ac:dyDescent="0.25">
      <c r="A7" s="39" t="s">
        <v>56</v>
      </c>
      <c r="B7" s="40" t="s">
        <v>57</v>
      </c>
      <c r="C7" s="38"/>
      <c r="D7" s="55">
        <f>P7+(P7*0.0167)</f>
        <v>766.59180000000003</v>
      </c>
      <c r="E7" s="55">
        <f>Q7+(Q7*0.0167)</f>
        <v>900.7962</v>
      </c>
      <c r="F7" s="55">
        <f t="shared" ref="F7:J22" si="0">R7+(R7*0.0167)</f>
        <v>992.29920000000004</v>
      </c>
      <c r="G7" s="55">
        <f t="shared" si="0"/>
        <v>1210.8896999999999</v>
      </c>
      <c r="H7" s="55">
        <f t="shared" si="0"/>
        <v>1301.376</v>
      </c>
      <c r="I7" s="55">
        <f t="shared" si="0"/>
        <v>1414.2297000000001</v>
      </c>
      <c r="J7" s="55">
        <f t="shared" si="0"/>
        <v>1730.4233999999999</v>
      </c>
      <c r="K7" s="28" t="s">
        <v>67</v>
      </c>
      <c r="L7" s="27" t="s">
        <v>28</v>
      </c>
      <c r="M7" s="27">
        <v>15.36</v>
      </c>
      <c r="N7" s="30">
        <v>1475</v>
      </c>
      <c r="O7" s="50">
        <v>15</v>
      </c>
      <c r="P7" s="16">
        <v>754</v>
      </c>
      <c r="Q7" s="16">
        <v>886</v>
      </c>
      <c r="R7" s="16">
        <v>976</v>
      </c>
      <c r="S7" s="16">
        <v>1191</v>
      </c>
      <c r="T7" s="16">
        <v>1280</v>
      </c>
      <c r="U7" s="16">
        <v>1391</v>
      </c>
      <c r="V7" s="16">
        <v>1702</v>
      </c>
    </row>
    <row r="8" spans="1:22" ht="126.75" customHeight="1" x14ac:dyDescent="0.25">
      <c r="A8" s="45" t="s">
        <v>65</v>
      </c>
      <c r="B8" s="41" t="s">
        <v>57</v>
      </c>
      <c r="C8" s="78"/>
      <c r="D8" s="55">
        <f t="shared" ref="D8:E24" si="1">P8+(P8*0.0167)</f>
        <v>766.59180000000003</v>
      </c>
      <c r="E8" s="55">
        <f t="shared" si="1"/>
        <v>900.7962</v>
      </c>
      <c r="F8" s="55">
        <f t="shared" si="0"/>
        <v>992.29920000000004</v>
      </c>
      <c r="G8" s="55">
        <f t="shared" si="0"/>
        <v>1210.8896999999999</v>
      </c>
      <c r="H8" s="55">
        <f t="shared" si="0"/>
        <v>1301.376</v>
      </c>
      <c r="I8" s="55">
        <f t="shared" si="0"/>
        <v>1414.2297000000001</v>
      </c>
      <c r="J8" s="55">
        <f t="shared" si="0"/>
        <v>1730.4233999999999</v>
      </c>
      <c r="K8" s="28">
        <v>768</v>
      </c>
      <c r="L8" s="28">
        <v>50</v>
      </c>
      <c r="M8" s="27">
        <v>15.36</v>
      </c>
      <c r="N8" s="30">
        <v>1475</v>
      </c>
      <c r="O8" s="1">
        <v>15</v>
      </c>
      <c r="P8" s="16">
        <v>754</v>
      </c>
      <c r="Q8" s="16">
        <v>886</v>
      </c>
      <c r="R8" s="16">
        <v>976</v>
      </c>
      <c r="S8" s="16">
        <v>1191</v>
      </c>
      <c r="T8" s="16">
        <v>1280</v>
      </c>
      <c r="U8" s="16">
        <v>1391</v>
      </c>
      <c r="V8" s="16">
        <v>1702</v>
      </c>
    </row>
    <row r="9" spans="1:22" ht="109.5" customHeight="1" x14ac:dyDescent="0.25">
      <c r="A9" s="45" t="s">
        <v>59</v>
      </c>
      <c r="B9" s="40" t="s">
        <v>57</v>
      </c>
      <c r="C9" s="56"/>
      <c r="D9" s="55">
        <f t="shared" si="1"/>
        <v>766.59180000000003</v>
      </c>
      <c r="E9" s="55">
        <f t="shared" si="1"/>
        <v>900.7962</v>
      </c>
      <c r="F9" s="55">
        <f t="shared" si="0"/>
        <v>992.29920000000004</v>
      </c>
      <c r="G9" s="55">
        <f t="shared" si="0"/>
        <v>1210.8896999999999</v>
      </c>
      <c r="H9" s="55">
        <f t="shared" si="0"/>
        <v>1301.376</v>
      </c>
      <c r="I9" s="55">
        <f t="shared" si="0"/>
        <v>1414.2297000000001</v>
      </c>
      <c r="J9" s="55">
        <f t="shared" si="0"/>
        <v>1730.4233999999999</v>
      </c>
      <c r="K9" s="30" t="s">
        <v>62</v>
      </c>
      <c r="L9" s="27" t="s">
        <v>63</v>
      </c>
      <c r="M9" s="27">
        <v>13.44</v>
      </c>
      <c r="N9" s="30">
        <v>1290</v>
      </c>
      <c r="O9" s="1">
        <v>15</v>
      </c>
      <c r="P9" s="16">
        <v>754</v>
      </c>
      <c r="Q9" s="16">
        <v>886</v>
      </c>
      <c r="R9" s="16">
        <v>976</v>
      </c>
      <c r="S9" s="16">
        <v>1191</v>
      </c>
      <c r="T9" s="16">
        <v>1280</v>
      </c>
      <c r="U9" s="16">
        <v>1391</v>
      </c>
      <c r="V9" s="16">
        <v>1702</v>
      </c>
    </row>
    <row r="10" spans="1:22" ht="109.5" customHeight="1" x14ac:dyDescent="0.25">
      <c r="A10" s="45" t="s">
        <v>93</v>
      </c>
      <c r="B10" s="40" t="s">
        <v>57</v>
      </c>
      <c r="C10" s="54" t="s">
        <v>94</v>
      </c>
      <c r="D10" s="55">
        <f t="shared" si="1"/>
        <v>766.59180000000003</v>
      </c>
      <c r="E10" s="55">
        <f t="shared" si="1"/>
        <v>900.7962</v>
      </c>
      <c r="F10" s="55">
        <f t="shared" si="0"/>
        <v>992.29920000000004</v>
      </c>
      <c r="G10" s="55">
        <f t="shared" si="0"/>
        <v>1210.8896999999999</v>
      </c>
      <c r="H10" s="55">
        <f t="shared" si="0"/>
        <v>1301.376</v>
      </c>
      <c r="I10" s="55">
        <f t="shared" si="0"/>
        <v>1414.2297000000001</v>
      </c>
      <c r="J10" s="55">
        <f t="shared" si="0"/>
        <v>1730.4233999999999</v>
      </c>
      <c r="K10" s="30" t="s">
        <v>62</v>
      </c>
      <c r="L10" s="27" t="s">
        <v>63</v>
      </c>
      <c r="M10" s="27">
        <v>13.44</v>
      </c>
      <c r="N10" s="30">
        <v>1290</v>
      </c>
      <c r="O10" s="1">
        <v>15</v>
      </c>
      <c r="P10" s="16">
        <v>754</v>
      </c>
      <c r="Q10" s="16">
        <v>886</v>
      </c>
      <c r="R10" s="16">
        <v>976</v>
      </c>
      <c r="S10" s="16">
        <v>1191</v>
      </c>
      <c r="T10" s="16">
        <v>1280</v>
      </c>
      <c r="U10" s="16">
        <v>1391</v>
      </c>
      <c r="V10" s="16">
        <v>1702</v>
      </c>
    </row>
    <row r="11" spans="1:22" ht="109.5" customHeight="1" x14ac:dyDescent="0.25">
      <c r="A11" s="45" t="s">
        <v>64</v>
      </c>
      <c r="B11" s="23" t="s">
        <v>2</v>
      </c>
      <c r="C11" s="76" t="s">
        <v>54</v>
      </c>
      <c r="D11" s="55">
        <f t="shared" si="1"/>
        <v>970.94849999999997</v>
      </c>
      <c r="E11" s="55">
        <f t="shared" si="1"/>
        <v>1168.1883</v>
      </c>
      <c r="F11" s="55">
        <f t="shared" si="0"/>
        <v>1273.9250999999999</v>
      </c>
      <c r="G11" s="55">
        <f t="shared" si="0"/>
        <v>1576.9016999999999</v>
      </c>
      <c r="H11" s="55">
        <f t="shared" si="0"/>
        <v>1744.6572000000001</v>
      </c>
      <c r="I11" s="55">
        <f t="shared" si="0"/>
        <v>1780.2417</v>
      </c>
      <c r="J11" s="55">
        <f t="shared" si="0"/>
        <v>2336.3766000000001</v>
      </c>
      <c r="K11" s="28">
        <v>576</v>
      </c>
      <c r="L11" s="29">
        <v>50</v>
      </c>
      <c r="M11" s="27">
        <v>11.52</v>
      </c>
      <c r="N11" s="30">
        <v>1560</v>
      </c>
      <c r="O11" s="1">
        <v>15</v>
      </c>
      <c r="P11" s="16">
        <v>955</v>
      </c>
      <c r="Q11" s="16">
        <v>1149</v>
      </c>
      <c r="R11" s="16">
        <v>1253</v>
      </c>
      <c r="S11" s="16">
        <v>1551</v>
      </c>
      <c r="T11" s="16">
        <v>1716</v>
      </c>
      <c r="U11" s="16">
        <v>1751</v>
      </c>
      <c r="V11" s="16">
        <v>2298</v>
      </c>
    </row>
    <row r="12" spans="1:22" ht="110.1" customHeight="1" x14ac:dyDescent="0.25">
      <c r="A12" s="45" t="s">
        <v>58</v>
      </c>
      <c r="B12" s="23" t="s">
        <v>2</v>
      </c>
      <c r="C12" s="77"/>
      <c r="D12" s="55">
        <f t="shared" si="1"/>
        <v>970.94849999999997</v>
      </c>
      <c r="E12" s="55">
        <f t="shared" si="1"/>
        <v>1168.1883</v>
      </c>
      <c r="F12" s="55">
        <f t="shared" si="0"/>
        <v>1273.9250999999999</v>
      </c>
      <c r="G12" s="55">
        <f t="shared" si="0"/>
        <v>1576.9016999999999</v>
      </c>
      <c r="H12" s="55">
        <f t="shared" si="0"/>
        <v>1744.6572000000001</v>
      </c>
      <c r="I12" s="55">
        <f t="shared" si="0"/>
        <v>1780.2417</v>
      </c>
      <c r="J12" s="55">
        <f t="shared" si="0"/>
        <v>2336.3766000000001</v>
      </c>
      <c r="K12" s="28" t="s">
        <v>53</v>
      </c>
      <c r="L12" s="27" t="s">
        <v>63</v>
      </c>
      <c r="M12" s="27">
        <v>11.52</v>
      </c>
      <c r="N12" s="30">
        <v>1560</v>
      </c>
      <c r="O12" s="1">
        <v>15</v>
      </c>
      <c r="P12" s="16">
        <v>955</v>
      </c>
      <c r="Q12" s="16">
        <v>1149</v>
      </c>
      <c r="R12" s="16">
        <v>1253</v>
      </c>
      <c r="S12" s="16">
        <v>1551</v>
      </c>
      <c r="T12" s="16">
        <v>1716</v>
      </c>
      <c r="U12" s="16">
        <v>1751</v>
      </c>
      <c r="V12" s="16">
        <v>2298</v>
      </c>
    </row>
    <row r="13" spans="1:22" ht="110.1" customHeight="1" x14ac:dyDescent="0.35">
      <c r="A13" s="45" t="s">
        <v>66</v>
      </c>
      <c r="B13" s="23" t="s">
        <v>60</v>
      </c>
      <c r="C13" s="42"/>
      <c r="D13" s="55">
        <f t="shared" si="1"/>
        <v>970.94849999999997</v>
      </c>
      <c r="E13" s="55">
        <f t="shared" si="1"/>
        <v>1168.1883</v>
      </c>
      <c r="F13" s="55">
        <f t="shared" si="0"/>
        <v>1273.9250999999999</v>
      </c>
      <c r="G13" s="55">
        <f t="shared" si="0"/>
        <v>1576.9016999999999</v>
      </c>
      <c r="H13" s="55">
        <f t="shared" si="0"/>
        <v>1744.6572000000001</v>
      </c>
      <c r="I13" s="55">
        <f t="shared" si="0"/>
        <v>1780.2417</v>
      </c>
      <c r="J13" s="55">
        <f t="shared" si="0"/>
        <v>2336.3766000000001</v>
      </c>
      <c r="K13" s="28">
        <v>384</v>
      </c>
      <c r="L13" s="28">
        <v>33.33</v>
      </c>
      <c r="M13" s="27">
        <v>11.52</v>
      </c>
      <c r="N13" s="30">
        <v>1560</v>
      </c>
      <c r="O13" s="1">
        <v>15</v>
      </c>
      <c r="P13" s="16">
        <v>955</v>
      </c>
      <c r="Q13" s="16">
        <v>1149</v>
      </c>
      <c r="R13" s="16">
        <v>1253</v>
      </c>
      <c r="S13" s="16">
        <v>1551</v>
      </c>
      <c r="T13" s="16">
        <v>1716</v>
      </c>
      <c r="U13" s="16">
        <v>1751</v>
      </c>
      <c r="V13" s="16">
        <v>2298</v>
      </c>
    </row>
    <row r="14" spans="1:22" ht="110.1" customHeight="1" x14ac:dyDescent="0.25">
      <c r="A14" s="48" t="s">
        <v>73</v>
      </c>
      <c r="B14" s="14" t="s">
        <v>2</v>
      </c>
      <c r="C14" s="15"/>
      <c r="D14" s="55">
        <f t="shared" si="1"/>
        <v>970.94849999999997</v>
      </c>
      <c r="E14" s="55">
        <f t="shared" si="1"/>
        <v>1168.1883</v>
      </c>
      <c r="F14" s="55">
        <f t="shared" si="0"/>
        <v>1273.9250999999999</v>
      </c>
      <c r="G14" s="55">
        <f t="shared" si="0"/>
        <v>1576.9016999999999</v>
      </c>
      <c r="H14" s="55">
        <f t="shared" si="0"/>
        <v>1744.6572000000001</v>
      </c>
      <c r="I14" s="55">
        <f t="shared" si="0"/>
        <v>1780.2417</v>
      </c>
      <c r="J14" s="55">
        <f t="shared" si="0"/>
        <v>2336.3766000000001</v>
      </c>
      <c r="K14" s="28">
        <v>576</v>
      </c>
      <c r="L14" s="29">
        <v>50</v>
      </c>
      <c r="M14" s="27">
        <v>11.52</v>
      </c>
      <c r="N14" s="30">
        <v>1560</v>
      </c>
      <c r="O14" s="1">
        <v>15</v>
      </c>
      <c r="P14" s="16">
        <v>955</v>
      </c>
      <c r="Q14" s="16">
        <v>1149</v>
      </c>
      <c r="R14" s="16">
        <v>1253</v>
      </c>
      <c r="S14" s="16">
        <v>1551</v>
      </c>
      <c r="T14" s="16">
        <v>1716</v>
      </c>
      <c r="U14" s="16">
        <v>1751</v>
      </c>
      <c r="V14" s="16">
        <v>2298</v>
      </c>
    </row>
    <row r="15" spans="1:22" ht="110.1" customHeight="1" x14ac:dyDescent="0.25">
      <c r="A15" s="17" t="s">
        <v>37</v>
      </c>
      <c r="B15" s="14" t="s">
        <v>2</v>
      </c>
      <c r="C15" s="25"/>
      <c r="D15" s="55">
        <f t="shared" si="1"/>
        <v>1005.5163</v>
      </c>
      <c r="E15" s="55">
        <f t="shared" si="1"/>
        <v>1203.7728</v>
      </c>
      <c r="F15" s="55">
        <f t="shared" si="0"/>
        <v>1322.7266999999999</v>
      </c>
      <c r="G15" s="55">
        <f t="shared" si="0"/>
        <v>1611.4694999999999</v>
      </c>
      <c r="H15" s="55">
        <f t="shared" si="0"/>
        <v>1695.8556000000001</v>
      </c>
      <c r="I15" s="55">
        <f t="shared" si="0"/>
        <v>1850.394</v>
      </c>
      <c r="J15" s="55">
        <f t="shared" si="0"/>
        <v>2462.4474</v>
      </c>
      <c r="K15" s="31" t="s">
        <v>26</v>
      </c>
      <c r="L15" s="31" t="s">
        <v>27</v>
      </c>
      <c r="M15" s="32">
        <v>10.37</v>
      </c>
      <c r="N15" s="30">
        <v>1370</v>
      </c>
      <c r="O15" s="1">
        <v>15</v>
      </c>
      <c r="P15" s="16">
        <v>989</v>
      </c>
      <c r="Q15" s="16">
        <v>1184</v>
      </c>
      <c r="R15" s="16">
        <v>1301</v>
      </c>
      <c r="S15" s="16">
        <v>1585</v>
      </c>
      <c r="T15" s="16">
        <v>1668</v>
      </c>
      <c r="U15" s="16">
        <v>1820</v>
      </c>
      <c r="V15" s="16">
        <v>2422</v>
      </c>
    </row>
    <row r="16" spans="1:22" ht="110.1" customHeight="1" x14ac:dyDescent="0.25">
      <c r="A16" s="17" t="s">
        <v>38</v>
      </c>
      <c r="B16" s="14" t="s">
        <v>2</v>
      </c>
      <c r="C16" s="18"/>
      <c r="D16" s="55">
        <f t="shared" si="1"/>
        <v>978.06539999999995</v>
      </c>
      <c r="E16" s="55">
        <f t="shared" si="1"/>
        <v>1168.1883</v>
      </c>
      <c r="F16" s="55">
        <f t="shared" si="0"/>
        <v>1294.2591</v>
      </c>
      <c r="G16" s="55">
        <f t="shared" si="0"/>
        <v>1547.4174</v>
      </c>
      <c r="H16" s="55">
        <f t="shared" si="0"/>
        <v>1660.2710999999999</v>
      </c>
      <c r="I16" s="55">
        <f t="shared" si="0"/>
        <v>1808.7093</v>
      </c>
      <c r="J16" s="55">
        <f t="shared" si="0"/>
        <v>2392.2950999999998</v>
      </c>
      <c r="K16" s="31">
        <v>840</v>
      </c>
      <c r="L16" s="31">
        <v>75.06</v>
      </c>
      <c r="M16" s="32">
        <v>11.2</v>
      </c>
      <c r="N16" s="30">
        <v>1430</v>
      </c>
      <c r="O16" s="1">
        <v>15</v>
      </c>
      <c r="P16" s="16">
        <v>962</v>
      </c>
      <c r="Q16" s="16">
        <v>1149</v>
      </c>
      <c r="R16" s="16">
        <v>1273</v>
      </c>
      <c r="S16" s="16">
        <v>1522</v>
      </c>
      <c r="T16" s="16">
        <v>1633</v>
      </c>
      <c r="U16" s="16">
        <v>1779</v>
      </c>
      <c r="V16" s="16">
        <v>2353</v>
      </c>
    </row>
    <row r="17" spans="1:22" ht="110.1" customHeight="1" x14ac:dyDescent="0.25">
      <c r="A17" s="20" t="s">
        <v>39</v>
      </c>
      <c r="B17" s="19" t="s">
        <v>2</v>
      </c>
      <c r="C17" s="24"/>
      <c r="D17" s="55">
        <f t="shared" si="1"/>
        <v>970.94849999999997</v>
      </c>
      <c r="E17" s="55">
        <f t="shared" si="1"/>
        <v>1168.1883</v>
      </c>
      <c r="F17" s="55">
        <f t="shared" si="0"/>
        <v>1273.9250999999999</v>
      </c>
      <c r="G17" s="55">
        <f t="shared" si="0"/>
        <v>1576.9016999999999</v>
      </c>
      <c r="H17" s="55">
        <f t="shared" si="0"/>
        <v>1744.6572000000001</v>
      </c>
      <c r="I17" s="55">
        <f t="shared" si="0"/>
        <v>1780.2417</v>
      </c>
      <c r="J17" s="55">
        <f t="shared" si="0"/>
        <v>2336.3766000000001</v>
      </c>
      <c r="K17" s="28" t="s">
        <v>25</v>
      </c>
      <c r="L17" s="27" t="s">
        <v>28</v>
      </c>
      <c r="M17" s="27">
        <v>11.52</v>
      </c>
      <c r="N17" s="30">
        <v>1560</v>
      </c>
      <c r="O17" s="1">
        <v>15</v>
      </c>
      <c r="P17" s="16">
        <v>955</v>
      </c>
      <c r="Q17" s="16">
        <v>1149</v>
      </c>
      <c r="R17" s="16">
        <v>1253</v>
      </c>
      <c r="S17" s="16">
        <v>1551</v>
      </c>
      <c r="T17" s="16">
        <v>1716</v>
      </c>
      <c r="U17" s="16">
        <v>1751</v>
      </c>
      <c r="V17" s="16">
        <v>2298</v>
      </c>
    </row>
    <row r="18" spans="1:22" ht="150" customHeight="1" x14ac:dyDescent="0.25">
      <c r="A18" s="17" t="s">
        <v>72</v>
      </c>
      <c r="B18" s="19" t="s">
        <v>2</v>
      </c>
      <c r="C18" s="24"/>
      <c r="D18" s="55">
        <f t="shared" si="1"/>
        <v>1062.4514999999999</v>
      </c>
      <c r="E18" s="55">
        <f t="shared" si="1"/>
        <v>1238.3406</v>
      </c>
      <c r="F18" s="55">
        <f t="shared" si="0"/>
        <v>1371.5282999999999</v>
      </c>
      <c r="G18" s="55">
        <f t="shared" si="0"/>
        <v>1688.7387000000001</v>
      </c>
      <c r="H18" s="55">
        <f t="shared" si="0"/>
        <v>1836.1602</v>
      </c>
      <c r="I18" s="55">
        <f t="shared" si="0"/>
        <v>1892.0787</v>
      </c>
      <c r="J18" s="55">
        <f t="shared" si="0"/>
        <v>2624.1026999999999</v>
      </c>
      <c r="K18" s="28" t="s">
        <v>32</v>
      </c>
      <c r="L18" s="27" t="s">
        <v>74</v>
      </c>
      <c r="M18" s="33">
        <v>10.199999999999999</v>
      </c>
      <c r="N18" s="30">
        <v>1400</v>
      </c>
      <c r="O18" s="1">
        <v>15</v>
      </c>
      <c r="P18" s="16">
        <v>1045</v>
      </c>
      <c r="Q18" s="16">
        <v>1218</v>
      </c>
      <c r="R18" s="16">
        <v>1349</v>
      </c>
      <c r="S18" s="16">
        <v>1661</v>
      </c>
      <c r="T18" s="16">
        <v>1806</v>
      </c>
      <c r="U18" s="16">
        <v>1861</v>
      </c>
      <c r="V18" s="16">
        <v>2581</v>
      </c>
    </row>
    <row r="19" spans="1:22" ht="176.25" customHeight="1" x14ac:dyDescent="0.25">
      <c r="A19" s="17" t="s">
        <v>83</v>
      </c>
      <c r="B19" s="19" t="s">
        <v>2</v>
      </c>
      <c r="C19" s="24"/>
      <c r="D19" s="55">
        <f t="shared" si="1"/>
        <v>1464.048</v>
      </c>
      <c r="E19" s="55">
        <f t="shared" si="1"/>
        <v>1600.2858000000001</v>
      </c>
      <c r="F19" s="55">
        <f t="shared" si="0"/>
        <v>1741.6070999999999</v>
      </c>
      <c r="G19" s="55">
        <f t="shared" si="0"/>
        <v>2257.0740000000001</v>
      </c>
      <c r="H19" s="55">
        <f t="shared" si="0"/>
        <v>2400.4286999999999</v>
      </c>
      <c r="I19" s="55">
        <f t="shared" si="0"/>
        <v>2503.1154000000001</v>
      </c>
      <c r="J19" s="55">
        <f t="shared" si="0"/>
        <v>3037.8996000000002</v>
      </c>
      <c r="K19" s="28" t="s">
        <v>84</v>
      </c>
      <c r="L19" s="27" t="s">
        <v>90</v>
      </c>
      <c r="M19" s="33">
        <v>6.65</v>
      </c>
      <c r="N19" s="30">
        <v>930</v>
      </c>
      <c r="O19" s="1">
        <v>15</v>
      </c>
      <c r="P19" s="16">
        <v>1440</v>
      </c>
      <c r="Q19" s="16">
        <v>1574</v>
      </c>
      <c r="R19" s="16">
        <v>1713</v>
      </c>
      <c r="S19" s="16">
        <v>2220</v>
      </c>
      <c r="T19" s="16">
        <v>2361</v>
      </c>
      <c r="U19" s="16">
        <v>2462</v>
      </c>
      <c r="V19" s="16">
        <v>2988</v>
      </c>
    </row>
    <row r="20" spans="1:22" ht="176.25" customHeight="1" x14ac:dyDescent="0.25">
      <c r="A20" s="13" t="s">
        <v>95</v>
      </c>
      <c r="B20" s="14" t="s">
        <v>3</v>
      </c>
      <c r="C20" s="24"/>
      <c r="D20" s="55">
        <f t="shared" si="1"/>
        <v>1188.5223000000001</v>
      </c>
      <c r="E20" s="55">
        <f t="shared" si="1"/>
        <v>1435.5804000000001</v>
      </c>
      <c r="F20" s="55">
        <f t="shared" si="0"/>
        <v>1647.0540000000001</v>
      </c>
      <c r="G20" s="55">
        <f t="shared" si="0"/>
        <v>2054.7507000000001</v>
      </c>
      <c r="H20" s="55">
        <f t="shared" si="0"/>
        <v>2230.6397999999999</v>
      </c>
      <c r="I20" s="55">
        <f t="shared" si="0"/>
        <v>2286.5583000000001</v>
      </c>
      <c r="J20" s="55">
        <f t="shared" si="0"/>
        <v>3046.0331999999999</v>
      </c>
      <c r="K20" s="28">
        <v>108</v>
      </c>
      <c r="L20" s="27">
        <v>12.5</v>
      </c>
      <c r="M20" s="33">
        <v>8.64</v>
      </c>
      <c r="N20" s="30">
        <v>1610</v>
      </c>
      <c r="O20" s="1">
        <v>15</v>
      </c>
      <c r="P20" s="16">
        <v>1169</v>
      </c>
      <c r="Q20" s="16">
        <v>1412</v>
      </c>
      <c r="R20" s="16">
        <v>1620</v>
      </c>
      <c r="S20" s="16">
        <v>2021</v>
      </c>
      <c r="T20" s="16">
        <v>2194</v>
      </c>
      <c r="U20" s="16">
        <v>2249</v>
      </c>
      <c r="V20" s="16">
        <v>2996</v>
      </c>
    </row>
    <row r="21" spans="1:22" ht="110.1" customHeight="1" x14ac:dyDescent="0.25">
      <c r="A21" s="13" t="s">
        <v>40</v>
      </c>
      <c r="B21" s="14" t="s">
        <v>3</v>
      </c>
      <c r="C21" s="21"/>
      <c r="D21" s="55">
        <f t="shared" si="1"/>
        <v>1188.5223000000001</v>
      </c>
      <c r="E21" s="55">
        <f t="shared" si="1"/>
        <v>1435.5804000000001</v>
      </c>
      <c r="F21" s="55">
        <f t="shared" si="0"/>
        <v>1647.0540000000001</v>
      </c>
      <c r="G21" s="55">
        <f t="shared" si="0"/>
        <v>2054.7507000000001</v>
      </c>
      <c r="H21" s="55">
        <f t="shared" si="0"/>
        <v>2230.6397999999999</v>
      </c>
      <c r="I21" s="55">
        <f t="shared" si="0"/>
        <v>2286.5583000000001</v>
      </c>
      <c r="J21" s="55">
        <f t="shared" si="0"/>
        <v>3046.0331999999999</v>
      </c>
      <c r="K21" s="28">
        <v>432</v>
      </c>
      <c r="L21" s="29">
        <v>50</v>
      </c>
      <c r="M21" s="27">
        <v>8.64</v>
      </c>
      <c r="N21" s="30">
        <v>1610</v>
      </c>
      <c r="O21" s="1">
        <v>15</v>
      </c>
      <c r="P21" s="16">
        <v>1169</v>
      </c>
      <c r="Q21" s="16">
        <v>1412</v>
      </c>
      <c r="R21" s="16">
        <v>1620</v>
      </c>
      <c r="S21" s="16">
        <v>2021</v>
      </c>
      <c r="T21" s="16">
        <v>2194</v>
      </c>
      <c r="U21" s="16">
        <v>2249</v>
      </c>
      <c r="V21" s="16">
        <v>2996</v>
      </c>
    </row>
    <row r="22" spans="1:22" ht="110.1" customHeight="1" x14ac:dyDescent="0.25">
      <c r="A22" s="20" t="s">
        <v>41</v>
      </c>
      <c r="B22" s="14" t="s">
        <v>3</v>
      </c>
      <c r="C22" s="24"/>
      <c r="D22" s="55">
        <f t="shared" si="1"/>
        <v>1188.5223000000001</v>
      </c>
      <c r="E22" s="55">
        <f t="shared" si="1"/>
        <v>1435.5804000000001</v>
      </c>
      <c r="F22" s="55">
        <f t="shared" si="0"/>
        <v>1647.0540000000001</v>
      </c>
      <c r="G22" s="55">
        <f t="shared" si="0"/>
        <v>2054.7507000000001</v>
      </c>
      <c r="H22" s="55">
        <f t="shared" si="0"/>
        <v>2230.6397999999999</v>
      </c>
      <c r="I22" s="55">
        <f t="shared" si="0"/>
        <v>2286.5583000000001</v>
      </c>
      <c r="J22" s="55">
        <f t="shared" si="0"/>
        <v>3046.0331999999999</v>
      </c>
      <c r="K22" s="28" t="s">
        <v>33</v>
      </c>
      <c r="L22" s="27" t="s">
        <v>34</v>
      </c>
      <c r="M22" s="27">
        <v>8.64</v>
      </c>
      <c r="N22" s="30">
        <v>1610</v>
      </c>
      <c r="O22" s="1">
        <v>15</v>
      </c>
      <c r="P22" s="16">
        <v>1169</v>
      </c>
      <c r="Q22" s="16">
        <v>1412</v>
      </c>
      <c r="R22" s="16">
        <v>1620</v>
      </c>
      <c r="S22" s="16">
        <v>2021</v>
      </c>
      <c r="T22" s="16">
        <v>2194</v>
      </c>
      <c r="U22" s="16">
        <v>2249</v>
      </c>
      <c r="V22" s="16">
        <v>2996</v>
      </c>
    </row>
    <row r="23" spans="1:22" ht="110.1" customHeight="1" x14ac:dyDescent="0.25">
      <c r="A23" s="13" t="s">
        <v>42</v>
      </c>
      <c r="B23" s="14" t="s">
        <v>3</v>
      </c>
      <c r="C23" s="22"/>
      <c r="D23" s="55">
        <f t="shared" si="1"/>
        <v>1554.5343</v>
      </c>
      <c r="E23" s="55">
        <f t="shared" si="1"/>
        <v>1681.6217999999999</v>
      </c>
      <c r="F23" s="55">
        <f t="shared" ref="F23" si="2">R23+(R23*0.0167)</f>
        <v>1885.9784999999999</v>
      </c>
      <c r="G23" s="55">
        <f t="shared" ref="G23" si="3">S23+(S23*0.0167)</f>
        <v>2413.6457999999998</v>
      </c>
      <c r="H23" s="55">
        <f t="shared" ref="H23" si="4">T23+(T23*0.0167)</f>
        <v>2561.0673000000002</v>
      </c>
      <c r="I23" s="55">
        <f t="shared" ref="I23" si="5">U23+(U23*0.0167)</f>
        <v>2645.4533999999999</v>
      </c>
      <c r="J23" s="55">
        <f t="shared" ref="J23" si="6">V23+(V23*0.0167)</f>
        <v>3349.0097999999998</v>
      </c>
      <c r="K23" s="28">
        <v>40</v>
      </c>
      <c r="L23" s="27">
        <f>1/0.3/0.6</f>
        <v>5.5555555555555562</v>
      </c>
      <c r="M23" s="27">
        <v>7.2</v>
      </c>
      <c r="N23" s="30">
        <v>1300</v>
      </c>
      <c r="O23" s="1">
        <v>15</v>
      </c>
      <c r="P23" s="16">
        <v>1529</v>
      </c>
      <c r="Q23" s="16">
        <v>1654</v>
      </c>
      <c r="R23" s="16">
        <v>1855</v>
      </c>
      <c r="S23" s="16">
        <v>2374</v>
      </c>
      <c r="T23" s="16">
        <v>2519</v>
      </c>
      <c r="U23" s="16">
        <v>2602</v>
      </c>
      <c r="V23" s="16">
        <v>3294</v>
      </c>
    </row>
    <row r="24" spans="1:22" ht="110.1" customHeight="1" x14ac:dyDescent="0.25">
      <c r="A24" s="17" t="s">
        <v>76</v>
      </c>
      <c r="B24" s="14" t="s">
        <v>3</v>
      </c>
      <c r="C24" s="22"/>
      <c r="D24" s="55">
        <f t="shared" si="1"/>
        <v>1315.6098</v>
      </c>
      <c r="E24" s="55">
        <f t="shared" si="1"/>
        <v>1554.5343</v>
      </c>
      <c r="F24" s="55" t="s">
        <v>75</v>
      </c>
      <c r="G24" s="55" t="s">
        <v>75</v>
      </c>
      <c r="H24" s="55" t="s">
        <v>75</v>
      </c>
      <c r="I24" s="55" t="s">
        <v>0</v>
      </c>
      <c r="J24" s="55" t="s">
        <v>0</v>
      </c>
      <c r="K24" s="34">
        <v>40</v>
      </c>
      <c r="L24" s="35">
        <v>4.17</v>
      </c>
      <c r="M24" s="36">
        <v>9.6</v>
      </c>
      <c r="N24" s="37">
        <v>1070</v>
      </c>
      <c r="O24" s="1">
        <v>15</v>
      </c>
      <c r="P24" s="16">
        <v>1294</v>
      </c>
      <c r="Q24" s="16">
        <v>1529</v>
      </c>
      <c r="R24" s="16" t="s">
        <v>75</v>
      </c>
      <c r="S24" s="16" t="s">
        <v>75</v>
      </c>
      <c r="T24" s="16" t="s">
        <v>75</v>
      </c>
      <c r="U24" s="16" t="s">
        <v>0</v>
      </c>
      <c r="V24" s="16" t="s">
        <v>0</v>
      </c>
    </row>
    <row r="25" spans="1:22" ht="110.1" hidden="1" customHeight="1" x14ac:dyDescent="0.25">
      <c r="A25" s="17" t="s">
        <v>52</v>
      </c>
      <c r="B25" s="14" t="s">
        <v>3</v>
      </c>
      <c r="C25" s="15"/>
      <c r="D25" s="16">
        <v>1454</v>
      </c>
      <c r="E25" s="16" t="s">
        <v>0</v>
      </c>
      <c r="F25" s="16" t="s">
        <v>0</v>
      </c>
      <c r="G25" s="16" t="s">
        <v>0</v>
      </c>
      <c r="H25" s="16" t="s">
        <v>0</v>
      </c>
      <c r="I25" s="16" t="s">
        <v>0</v>
      </c>
      <c r="J25" s="16" t="s">
        <v>0</v>
      </c>
      <c r="K25" s="34">
        <v>40</v>
      </c>
      <c r="L25" s="35">
        <v>4.17</v>
      </c>
      <c r="M25" s="36">
        <v>9.6</v>
      </c>
      <c r="N25" s="37">
        <v>1070</v>
      </c>
      <c r="P25" s="51">
        <f t="shared" ref="P25" si="7">ROUND(D25,0)</f>
        <v>1454</v>
      </c>
    </row>
    <row r="26" spans="1:22" ht="38.25" customHeight="1" x14ac:dyDescent="0.25">
      <c r="A26" s="80" t="s">
        <v>18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2"/>
      <c r="P26" s="50"/>
    </row>
    <row r="27" spans="1:22" ht="38.25" customHeight="1" x14ac:dyDescent="0.25">
      <c r="A27" s="83" t="s">
        <v>68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5"/>
      <c r="P27" s="50"/>
    </row>
    <row r="28" spans="1:22" ht="38.25" customHeight="1" x14ac:dyDescent="0.25">
      <c r="A28" s="58" t="s">
        <v>6</v>
      </c>
      <c r="B28" s="69" t="s">
        <v>4</v>
      </c>
      <c r="C28" s="58" t="s">
        <v>5</v>
      </c>
      <c r="D28" s="59" t="s">
        <v>98</v>
      </c>
      <c r="E28" s="59"/>
      <c r="F28" s="59"/>
      <c r="G28" s="59"/>
      <c r="H28" s="59"/>
      <c r="I28" s="59"/>
      <c r="J28" s="59"/>
      <c r="K28" s="58" t="s">
        <v>45</v>
      </c>
      <c r="L28" s="58" t="s">
        <v>77</v>
      </c>
      <c r="M28" s="62" t="s">
        <v>78</v>
      </c>
      <c r="N28" s="63" t="s">
        <v>8</v>
      </c>
      <c r="P28" s="50"/>
    </row>
    <row r="29" spans="1:22" ht="53.25" customHeight="1" x14ac:dyDescent="0.25">
      <c r="A29" s="58"/>
      <c r="B29" s="70"/>
      <c r="C29" s="58"/>
      <c r="D29" s="26" t="s">
        <v>9</v>
      </c>
      <c r="E29" s="26" t="s">
        <v>10</v>
      </c>
      <c r="F29" s="26" t="s">
        <v>11</v>
      </c>
      <c r="G29" s="26" t="s">
        <v>30</v>
      </c>
      <c r="H29" s="26" t="s">
        <v>31</v>
      </c>
      <c r="I29" s="26" t="s">
        <v>55</v>
      </c>
      <c r="J29" s="26" t="s">
        <v>29</v>
      </c>
      <c r="K29" s="58"/>
      <c r="L29" s="58"/>
      <c r="M29" s="62"/>
      <c r="N29" s="63"/>
      <c r="P29" s="50"/>
    </row>
    <row r="30" spans="1:22" ht="164.25" customHeight="1" x14ac:dyDescent="0.4">
      <c r="A30" s="46" t="s">
        <v>80</v>
      </c>
      <c r="B30" s="14" t="s">
        <v>69</v>
      </c>
      <c r="C30" s="49" t="s">
        <v>81</v>
      </c>
      <c r="D30" s="55">
        <f t="shared" ref="D30" si="8">P30+(P30*0.0167)</f>
        <v>154.5384</v>
      </c>
      <c r="E30" s="55">
        <f t="shared" ref="E30" si="9">Q30+(Q30*0.0167)</f>
        <v>205.3734</v>
      </c>
      <c r="F30" s="55">
        <f t="shared" ref="F30" si="10">R30+(R30*0.0167)</f>
        <v>256.20839999999998</v>
      </c>
      <c r="G30" s="55">
        <f t="shared" ref="G30" si="11">S30+(S30*0.0167)</f>
        <v>230.79089999999999</v>
      </c>
      <c r="H30" s="55">
        <f t="shared" ref="H30" si="12">T30+(T30*0.0167)</f>
        <v>248.07480000000001</v>
      </c>
      <c r="I30" s="16" t="s">
        <v>0</v>
      </c>
      <c r="J30" s="16" t="s">
        <v>0</v>
      </c>
      <c r="K30" s="34">
        <v>80</v>
      </c>
      <c r="L30" s="35">
        <v>13.5</v>
      </c>
      <c r="M30" s="36">
        <v>5.93</v>
      </c>
      <c r="N30" s="37">
        <v>1156</v>
      </c>
      <c r="O30" s="1">
        <v>15</v>
      </c>
      <c r="P30" s="51">
        <v>152</v>
      </c>
      <c r="Q30" s="51">
        <v>202</v>
      </c>
      <c r="R30" s="51">
        <v>252</v>
      </c>
      <c r="S30" s="51">
        <v>227</v>
      </c>
      <c r="T30" s="51">
        <v>244</v>
      </c>
    </row>
    <row r="31" spans="1:22" ht="110.1" customHeight="1" x14ac:dyDescent="0.25">
      <c r="A31" s="47" t="s">
        <v>70</v>
      </c>
      <c r="B31" s="14" t="s">
        <v>71</v>
      </c>
      <c r="C31" s="15"/>
      <c r="D31" s="55">
        <f t="shared" ref="D31" si="13">P31+(P31*0.0167)</f>
        <v>238.92449999999999</v>
      </c>
      <c r="E31" s="55">
        <f t="shared" ref="E31" si="14">Q31+(Q31*0.0167)</f>
        <v>307.04340000000002</v>
      </c>
      <c r="F31" s="55">
        <f t="shared" ref="F31" si="15">R31+(R31*0.0167)</f>
        <v>401.59649999999999</v>
      </c>
      <c r="G31" s="55">
        <f t="shared" ref="G31" si="16">S31+(S31*0.0167)</f>
        <v>358.89510000000001</v>
      </c>
      <c r="H31" s="55">
        <f t="shared" ref="H31" si="17">T31+(T31*0.0167)</f>
        <v>385.32929999999999</v>
      </c>
      <c r="I31" s="16" t="s">
        <v>0</v>
      </c>
      <c r="J31" s="16" t="s">
        <v>0</v>
      </c>
      <c r="K31" s="34">
        <v>36</v>
      </c>
      <c r="L31" s="35">
        <v>12.58</v>
      </c>
      <c r="M31" s="36">
        <v>2.8620000000000001</v>
      </c>
      <c r="N31" s="37">
        <v>895</v>
      </c>
      <c r="O31" s="1">
        <v>15</v>
      </c>
      <c r="P31" s="51">
        <v>235</v>
      </c>
      <c r="Q31" s="51">
        <v>302</v>
      </c>
      <c r="R31" s="51">
        <v>395</v>
      </c>
      <c r="S31" s="51">
        <v>353</v>
      </c>
      <c r="T31" s="51">
        <v>379</v>
      </c>
    </row>
    <row r="32" spans="1:22" ht="41.7" customHeight="1" x14ac:dyDescent="0.25">
      <c r="A32" s="80" t="s">
        <v>79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2"/>
      <c r="P32" s="50"/>
    </row>
    <row r="33" spans="1:22" ht="38.25" customHeight="1" x14ac:dyDescent="0.25">
      <c r="A33" s="83" t="s">
        <v>35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5"/>
      <c r="P33" s="50"/>
    </row>
    <row r="34" spans="1:22" s="3" customFormat="1" ht="27.15" customHeight="1" x14ac:dyDescent="0.25">
      <c r="A34" s="58" t="s">
        <v>6</v>
      </c>
      <c r="B34" s="58" t="s">
        <v>14</v>
      </c>
      <c r="C34" s="58" t="s">
        <v>5</v>
      </c>
      <c r="D34" s="59" t="s">
        <v>98</v>
      </c>
      <c r="E34" s="59"/>
      <c r="F34" s="59"/>
      <c r="G34" s="59"/>
      <c r="H34" s="59"/>
      <c r="I34" s="59"/>
      <c r="J34" s="59"/>
      <c r="K34" s="58" t="s">
        <v>1</v>
      </c>
      <c r="L34" s="58" t="s">
        <v>43</v>
      </c>
      <c r="M34" s="62" t="s">
        <v>47</v>
      </c>
      <c r="N34" s="63" t="s">
        <v>8</v>
      </c>
      <c r="P34" s="50"/>
    </row>
    <row r="35" spans="1:22" ht="51" customHeight="1" x14ac:dyDescent="0.25">
      <c r="A35" s="58"/>
      <c r="B35" s="58"/>
      <c r="C35" s="58"/>
      <c r="D35" s="26" t="s">
        <v>9</v>
      </c>
      <c r="E35" s="12" t="s">
        <v>10</v>
      </c>
      <c r="F35" s="12" t="s">
        <v>11</v>
      </c>
      <c r="G35" s="12" t="s">
        <v>30</v>
      </c>
      <c r="H35" s="12" t="s">
        <v>31</v>
      </c>
      <c r="I35" s="26" t="s">
        <v>55</v>
      </c>
      <c r="J35" s="12" t="s">
        <v>29</v>
      </c>
      <c r="K35" s="58"/>
      <c r="L35" s="58"/>
      <c r="M35" s="62"/>
      <c r="N35" s="63"/>
      <c r="P35" s="50"/>
    </row>
    <row r="36" spans="1:22" ht="110.1" customHeight="1" x14ac:dyDescent="0.25">
      <c r="A36" s="17" t="s">
        <v>48</v>
      </c>
      <c r="B36" s="14" t="s">
        <v>16</v>
      </c>
      <c r="C36" s="15"/>
      <c r="D36" s="55">
        <f t="shared" ref="D36:D38" si="18">P36+(P36*0.0167)</f>
        <v>331.44420000000002</v>
      </c>
      <c r="E36" s="55">
        <f t="shared" ref="E36" si="19">Q36+(Q36*0.0167)</f>
        <v>471.74880000000002</v>
      </c>
      <c r="F36" s="55">
        <f t="shared" ref="F36" si="20">R36+(R36*0.0167)</f>
        <v>485.98259999999999</v>
      </c>
      <c r="G36" s="55">
        <f t="shared" ref="G36" si="21">S36+(S36*0.0167)</f>
        <v>527.66729999999995</v>
      </c>
      <c r="H36" s="55">
        <f t="shared" ref="H36" si="22">T36+(T36*0.0167)</f>
        <v>556.13490000000002</v>
      </c>
      <c r="I36" s="55">
        <f t="shared" ref="I36" si="23">U36+(U36*0.0167)</f>
        <v>583.58579999999995</v>
      </c>
      <c r="J36" s="55">
        <f t="shared" ref="J36" si="24">V36+(V36*0.0167)</f>
        <v>619.1703</v>
      </c>
      <c r="K36" s="35">
        <v>36</v>
      </c>
      <c r="L36" s="35">
        <v>1</v>
      </c>
      <c r="M36" s="29">
        <v>36</v>
      </c>
      <c r="N36" s="37">
        <v>1340</v>
      </c>
      <c r="O36" s="1">
        <v>15</v>
      </c>
      <c r="P36" s="51">
        <v>326</v>
      </c>
      <c r="Q36" s="51">
        <v>464</v>
      </c>
      <c r="R36" s="51">
        <v>478</v>
      </c>
      <c r="S36" s="51">
        <v>519</v>
      </c>
      <c r="T36" s="51">
        <v>547</v>
      </c>
      <c r="U36" s="51">
        <v>574</v>
      </c>
      <c r="V36" s="51">
        <v>609</v>
      </c>
    </row>
    <row r="37" spans="1:22" ht="110.1" customHeight="1" x14ac:dyDescent="0.25">
      <c r="A37" s="17" t="s">
        <v>49</v>
      </c>
      <c r="B37" s="14" t="s">
        <v>15</v>
      </c>
      <c r="C37" s="15"/>
      <c r="D37" s="55">
        <f t="shared" si="18"/>
        <v>752.35799999999995</v>
      </c>
      <c r="E37" s="16" t="s">
        <v>75</v>
      </c>
      <c r="F37" s="16" t="s">
        <v>75</v>
      </c>
      <c r="G37" s="16" t="s">
        <v>75</v>
      </c>
      <c r="H37" s="16" t="s">
        <v>75</v>
      </c>
      <c r="I37" s="16" t="s">
        <v>0</v>
      </c>
      <c r="J37" s="16" t="s">
        <v>0</v>
      </c>
      <c r="K37" s="35">
        <v>15</v>
      </c>
      <c r="L37" s="35">
        <v>1</v>
      </c>
      <c r="M37" s="29">
        <v>15</v>
      </c>
      <c r="N37" s="37">
        <v>1500</v>
      </c>
      <c r="O37" s="1">
        <v>15</v>
      </c>
      <c r="P37" s="51">
        <v>740</v>
      </c>
    </row>
    <row r="38" spans="1:22" ht="110.1" customHeight="1" x14ac:dyDescent="0.25">
      <c r="A38" s="17" t="s">
        <v>50</v>
      </c>
      <c r="B38" s="14" t="s">
        <v>17</v>
      </c>
      <c r="C38" s="15"/>
      <c r="D38" s="55">
        <f t="shared" si="18"/>
        <v>844.8777</v>
      </c>
      <c r="E38" s="16" t="s">
        <v>75</v>
      </c>
      <c r="F38" s="16" t="s">
        <v>75</v>
      </c>
      <c r="G38" s="16" t="s">
        <v>75</v>
      </c>
      <c r="H38" s="16" t="s">
        <v>75</v>
      </c>
      <c r="I38" s="16" t="s">
        <v>0</v>
      </c>
      <c r="J38" s="16" t="s">
        <v>0</v>
      </c>
      <c r="K38" s="34">
        <v>12</v>
      </c>
      <c r="L38" s="35">
        <v>1</v>
      </c>
      <c r="M38" s="29">
        <v>12</v>
      </c>
      <c r="N38" s="37">
        <v>1450</v>
      </c>
      <c r="O38" s="1">
        <v>15</v>
      </c>
      <c r="P38" s="51">
        <v>831</v>
      </c>
    </row>
    <row r="39" spans="1:22" ht="36.75" customHeight="1" x14ac:dyDescent="0.25">
      <c r="A39" s="80" t="s">
        <v>19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2"/>
      <c r="P39" s="50"/>
    </row>
    <row r="40" spans="1:22" ht="26.1" customHeight="1" x14ac:dyDescent="0.45">
      <c r="A40" s="79" t="s">
        <v>91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</row>
    <row r="41" spans="1:22" ht="26.1" customHeight="1" x14ac:dyDescent="0.45">
      <c r="A41" s="57" t="s">
        <v>13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</row>
    <row r="42" spans="1:22" ht="26.1" customHeight="1" x14ac:dyDescent="0.45">
      <c r="A42" s="57" t="s">
        <v>20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</row>
    <row r="43" spans="1:22" ht="26.1" customHeight="1" x14ac:dyDescent="0.45">
      <c r="A43" s="57" t="s">
        <v>51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</row>
    <row r="44" spans="1:22" ht="24" customHeight="1" x14ac:dyDescent="0.45">
      <c r="A44" s="57" t="s">
        <v>96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</row>
    <row r="45" spans="1:22" ht="20.25" customHeight="1" x14ac:dyDescent="0.45">
      <c r="A45" s="2"/>
      <c r="B45" s="2"/>
      <c r="C45" s="72" t="s">
        <v>21</v>
      </c>
      <c r="D45" s="72"/>
      <c r="E45" s="72"/>
      <c r="F45" s="8"/>
      <c r="G45" s="2"/>
      <c r="H45" s="2"/>
      <c r="I45" s="2"/>
      <c r="J45" s="72" t="s">
        <v>24</v>
      </c>
      <c r="K45" s="72"/>
      <c r="L45" s="72"/>
      <c r="M45" s="72"/>
      <c r="N45" s="72"/>
    </row>
    <row r="46" spans="1:22" ht="20.25" customHeight="1" x14ac:dyDescent="0.45">
      <c r="A46" s="2"/>
      <c r="B46" s="2"/>
      <c r="C46" s="10"/>
      <c r="D46" s="43"/>
      <c r="E46" s="10"/>
      <c r="F46" s="8"/>
      <c r="G46" s="2"/>
      <c r="H46" s="2"/>
      <c r="I46" s="2"/>
      <c r="J46" s="72"/>
      <c r="K46" s="72"/>
      <c r="L46" s="72"/>
      <c r="M46" s="72"/>
      <c r="N46" s="72"/>
    </row>
    <row r="47" spans="1:22" ht="26.7" customHeight="1" x14ac:dyDescent="0.45">
      <c r="A47" s="2"/>
      <c r="B47" s="2"/>
      <c r="C47" s="75" t="s">
        <v>22</v>
      </c>
      <c r="D47" s="75"/>
      <c r="E47" s="75"/>
      <c r="F47" s="8"/>
      <c r="G47" s="2"/>
      <c r="H47" s="2"/>
      <c r="I47" s="2"/>
      <c r="J47" s="72"/>
      <c r="K47" s="72"/>
      <c r="L47" s="72"/>
      <c r="M47" s="72"/>
      <c r="N47" s="72"/>
    </row>
    <row r="48" spans="1:22" ht="20.25" customHeight="1" x14ac:dyDescent="0.45">
      <c r="A48" s="2"/>
      <c r="B48" s="2"/>
      <c r="C48" s="73" t="s">
        <v>12</v>
      </c>
      <c r="D48" s="73"/>
      <c r="E48" s="73"/>
      <c r="F48" s="8"/>
      <c r="G48" s="2"/>
      <c r="H48" s="2"/>
      <c r="I48" s="2"/>
      <c r="J48" s="73" t="s">
        <v>82</v>
      </c>
      <c r="K48" s="73"/>
      <c r="L48" s="73"/>
      <c r="M48" s="73"/>
      <c r="N48" s="73"/>
    </row>
    <row r="49" spans="1:14" ht="20.25" customHeight="1" x14ac:dyDescent="0.45">
      <c r="A49" s="2"/>
      <c r="B49" s="2"/>
      <c r="C49" s="73"/>
      <c r="D49" s="73"/>
      <c r="E49" s="73"/>
      <c r="F49" s="8"/>
      <c r="G49" s="2"/>
      <c r="H49" s="2"/>
      <c r="I49" s="2"/>
      <c r="J49" s="73"/>
      <c r="K49" s="73"/>
      <c r="L49" s="73"/>
      <c r="M49" s="73"/>
      <c r="N49" s="73"/>
    </row>
    <row r="50" spans="1:14" ht="15.6" customHeight="1" x14ac:dyDescent="0.45">
      <c r="A50" s="2"/>
      <c r="B50" s="2"/>
      <c r="C50" s="73"/>
      <c r="D50" s="73"/>
      <c r="E50" s="73"/>
      <c r="F50" s="8"/>
      <c r="G50" s="2"/>
      <c r="H50" s="2"/>
      <c r="I50" s="2"/>
      <c r="J50" s="73"/>
      <c r="K50" s="73"/>
      <c r="L50" s="73"/>
      <c r="M50" s="73"/>
      <c r="N50" s="73"/>
    </row>
    <row r="51" spans="1:14" ht="5.7" hidden="1" customHeight="1" x14ac:dyDescent="0.45">
      <c r="A51" s="2"/>
      <c r="B51" s="2"/>
      <c r="C51" s="73"/>
      <c r="D51" s="73"/>
      <c r="E51" s="73"/>
      <c r="F51" s="8"/>
      <c r="G51" s="2"/>
      <c r="H51" s="2"/>
      <c r="I51" s="2"/>
      <c r="J51" s="73"/>
      <c r="K51" s="73"/>
      <c r="L51" s="73"/>
      <c r="M51" s="73"/>
      <c r="N51" s="73"/>
    </row>
    <row r="52" spans="1:14" ht="28.95" customHeight="1" x14ac:dyDescent="0.5">
      <c r="A52" s="2"/>
      <c r="B52" s="2"/>
      <c r="C52" s="73"/>
      <c r="D52" s="73"/>
      <c r="E52" s="73"/>
      <c r="F52" s="8"/>
      <c r="G52" s="2"/>
      <c r="H52" s="2"/>
      <c r="I52" s="2"/>
      <c r="J52" s="74" t="s">
        <v>61</v>
      </c>
      <c r="K52" s="74"/>
      <c r="L52" s="74"/>
      <c r="M52" s="74"/>
      <c r="N52" s="74"/>
    </row>
    <row r="53" spans="1:14" ht="31.5" customHeight="1" x14ac:dyDescent="0.5">
      <c r="A53" s="2"/>
      <c r="B53" s="2"/>
      <c r="C53" s="11" t="s">
        <v>7</v>
      </c>
      <c r="D53" s="43"/>
      <c r="E53" s="10"/>
      <c r="F53" s="8"/>
      <c r="G53" s="2"/>
      <c r="H53" s="2"/>
      <c r="I53" s="2"/>
      <c r="J53" s="71" t="s">
        <v>23</v>
      </c>
      <c r="K53" s="71"/>
      <c r="L53" s="10"/>
      <c r="M53" s="10"/>
      <c r="N53" s="10"/>
    </row>
    <row r="54" spans="1:14" ht="20.25" customHeight="1" x14ac:dyDescent="0.45">
      <c r="A54" s="2"/>
      <c r="B54" s="2"/>
      <c r="C54" s="9"/>
      <c r="D54" s="44"/>
      <c r="E54" s="2"/>
      <c r="F54" s="8"/>
      <c r="G54" s="2"/>
      <c r="H54" s="2"/>
      <c r="I54" s="2"/>
      <c r="J54" s="10"/>
      <c r="K54" s="10"/>
      <c r="L54" s="10"/>
      <c r="M54" s="10"/>
      <c r="N54" s="10"/>
    </row>
  </sheetData>
  <mergeCells count="47">
    <mergeCell ref="C48:E52"/>
    <mergeCell ref="C47:E47"/>
    <mergeCell ref="C45:E45"/>
    <mergeCell ref="P5:V5"/>
    <mergeCell ref="A27:N27"/>
    <mergeCell ref="D28:J28"/>
    <mergeCell ref="M28:M29"/>
    <mergeCell ref="N28:N29"/>
    <mergeCell ref="K28:K29"/>
    <mergeCell ref="L28:L29"/>
    <mergeCell ref="C11:C12"/>
    <mergeCell ref="J53:K53"/>
    <mergeCell ref="J45:N47"/>
    <mergeCell ref="J48:N51"/>
    <mergeCell ref="J52:N52"/>
    <mergeCell ref="A32:N32"/>
    <mergeCell ref="A33:N33"/>
    <mergeCell ref="A26:N26"/>
    <mergeCell ref="A28:A29"/>
    <mergeCell ref="B28:B29"/>
    <mergeCell ref="C28:C29"/>
    <mergeCell ref="A44:N44"/>
    <mergeCell ref="A1:N1"/>
    <mergeCell ref="A3:N3"/>
    <mergeCell ref="K5:K6"/>
    <mergeCell ref="L5:L6"/>
    <mergeCell ref="M5:M6"/>
    <mergeCell ref="N5:N6"/>
    <mergeCell ref="A2:N2"/>
    <mergeCell ref="A5:A6"/>
    <mergeCell ref="B5:B6"/>
    <mergeCell ref="C5:C6"/>
    <mergeCell ref="A4:N4"/>
    <mergeCell ref="D5:J5"/>
    <mergeCell ref="A43:N43"/>
    <mergeCell ref="M34:M35"/>
    <mergeCell ref="N34:N35"/>
    <mergeCell ref="A42:N42"/>
    <mergeCell ref="B34:B35"/>
    <mergeCell ref="C34:C35"/>
    <mergeCell ref="D34:J34"/>
    <mergeCell ref="K34:K35"/>
    <mergeCell ref="L34:L35"/>
    <mergeCell ref="A41:N41"/>
    <mergeCell ref="A40:N40"/>
    <mergeCell ref="A39:N39"/>
    <mergeCell ref="A34:A35"/>
  </mergeCells>
  <phoneticPr fontId="0" type="noConversion"/>
  <hyperlinks>
    <hyperlink ref="C53" r:id="rId1" xr:uid="{00000000-0004-0000-0000-000000000000}"/>
    <hyperlink ref="J53" r:id="rId2" xr:uid="{00000000-0004-0000-0000-000001000000}"/>
  </hyperlinks>
  <pageMargins left="0.23622047244094491" right="0.23622047244094491" top="0" bottom="0" header="0.31496062992125984" footer="0.31496062992125984"/>
  <pageSetup paperSize="9" scale="17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2" sqref="C2"/>
    </sheetView>
  </sheetViews>
  <sheetFormatPr defaultRowHeight="14.4" x14ac:dyDescent="0.3"/>
  <cols>
    <col min="1" max="1" width="8.44140625" customWidth="1"/>
    <col min="3" max="3" width="13.5546875" customWidth="1"/>
  </cols>
  <sheetData>
    <row r="1" spans="1:3" x14ac:dyDescent="0.3">
      <c r="A1" t="s">
        <v>89</v>
      </c>
      <c r="B1" t="s">
        <v>87</v>
      </c>
      <c r="C1" t="s">
        <v>88</v>
      </c>
    </row>
    <row r="2" spans="1:3" x14ac:dyDescent="0.3">
      <c r="A2">
        <v>1</v>
      </c>
      <c r="B2">
        <v>1008.4</v>
      </c>
      <c r="C2" s="53">
        <f t="shared" ref="C2:C6" si="0">1/(B2/100/100)</f>
        <v>9.9166997223324085</v>
      </c>
    </row>
    <row r="3" spans="1:3" x14ac:dyDescent="0.3">
      <c r="A3">
        <v>2</v>
      </c>
      <c r="B3">
        <v>996.9</v>
      </c>
      <c r="C3" s="53">
        <f t="shared" si="0"/>
        <v>10.031096398836393</v>
      </c>
    </row>
    <row r="4" spans="1:3" x14ac:dyDescent="0.3">
      <c r="A4">
        <v>3</v>
      </c>
      <c r="B4">
        <v>576.29999999999995</v>
      </c>
      <c r="C4" s="53">
        <f t="shared" si="0"/>
        <v>17.352073572791948</v>
      </c>
    </row>
    <row r="5" spans="1:3" x14ac:dyDescent="0.3">
      <c r="A5">
        <v>4</v>
      </c>
      <c r="B5">
        <v>869.9</v>
      </c>
      <c r="C5" s="53">
        <f t="shared" si="0"/>
        <v>11.495574203931486</v>
      </c>
    </row>
    <row r="6" spans="1:3" x14ac:dyDescent="0.3">
      <c r="A6">
        <v>5</v>
      </c>
      <c r="B6">
        <v>875.4</v>
      </c>
      <c r="C6" s="53">
        <f t="shared" si="0"/>
        <v>11.423349326022391</v>
      </c>
    </row>
    <row r="7" spans="1:3" x14ac:dyDescent="0.3">
      <c r="A7">
        <v>6</v>
      </c>
      <c r="B7" s="53">
        <v>1215.5999999999999</v>
      </c>
      <c r="C7" s="53">
        <f>1/(B7/100/100)</f>
        <v>8.2263902599539325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плитка+борт</vt:lpstr>
      <vt:lpstr>Лист1</vt:lpstr>
      <vt:lpstr>'плитка+борт'!Область_печати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kurpachenko</dc:creator>
  <cp:lastModifiedBy>Marketolog</cp:lastModifiedBy>
  <cp:lastPrinted>2024-12-17T07:01:22Z</cp:lastPrinted>
  <dcterms:created xsi:type="dcterms:W3CDTF">2009-10-14T07:29:32Z</dcterms:created>
  <dcterms:modified xsi:type="dcterms:W3CDTF">2026-01-12T16:05:37Z</dcterms:modified>
</cp:coreProperties>
</file>